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028"/>
  <workbookPr/>
  <mc:AlternateContent xmlns:mc="http://schemas.openxmlformats.org/markup-compatibility/2006">
    <mc:Choice Requires="x15">
      <x15ac:absPath xmlns:x15ac="http://schemas.microsoft.com/office/spreadsheetml/2010/11/ac" url="\\vnozare.pri\vm\Redirect_profiles\VM_Liene_Abola\My Documents\LNG\Covid-19_VIRSSTUNDAS\Covid-19_virsstundas_1.piepr_2022\Uz_FM\"/>
    </mc:Choice>
  </mc:AlternateContent>
  <xr:revisionPtr revIDLastSave="0" documentId="13_ncr:1_{D6C4DFFD-DA60-409F-8BF0-EE58C39FC5BF}" xr6:coauthVersionLast="47" xr6:coauthVersionMax="47" xr10:uidLastSave="{00000000-0000-0000-0000-000000000000}"/>
  <bookViews>
    <workbookView xWindow="-120" yWindow="-120" windowWidth="29040" windowHeight="15840" tabRatio="790" xr2:uid="{00000000-000D-0000-FFFF-FFFF00000000}"/>
  </bookViews>
  <sheets>
    <sheet name="KOPSAVILKUMS" sheetId="89" r:id="rId1"/>
    <sheet name="BKUS_sept_dec" sheetId="80" r:id="rId2"/>
    <sheet name="RAKUS_sept_dec" sheetId="82" r:id="rId3"/>
    <sheet name="PSKUS_sept" sheetId="66" r:id="rId4"/>
    <sheet name="PSKUS_okt" sheetId="67" r:id="rId5"/>
    <sheet name="PSKUS_nov" sheetId="68" r:id="rId6"/>
    <sheet name="PSKUS_dec" sheetId="69" r:id="rId7"/>
    <sheet name="Daugavpils_reģ_nov" sheetId="57" r:id="rId8"/>
    <sheet name="Daugavpils_reģ_dec" sheetId="74" r:id="rId9"/>
    <sheet name="Z-Kurzeme_nov" sheetId="51" r:id="rId10"/>
    <sheet name="Z-Kurzeme_dec" sheetId="70" r:id="rId11"/>
    <sheet name="Liepāja_jūl" sheetId="83" r:id="rId12"/>
    <sheet name="Liepāja_aug" sheetId="84" r:id="rId13"/>
    <sheet name="Liepāja_sep" sheetId="85" r:id="rId14"/>
    <sheet name="Liepāja_okt" sheetId="91" r:id="rId15"/>
    <sheet name="Liepāja_nov" sheetId="90" r:id="rId16"/>
    <sheet name="Liepāja_dec" sheetId="92" r:id="rId17"/>
    <sheet name="Jelgava_nov" sheetId="52" r:id="rId18"/>
    <sheet name="Jelgava_dec" sheetId="64" r:id="rId19"/>
    <sheet name="Vidzeme_nov" sheetId="56" r:id="rId20"/>
    <sheet name="Vidzeme_dec" sheetId="75" r:id="rId21"/>
    <sheet name="Jēkabpils_okt_dec" sheetId="71" r:id="rId22"/>
    <sheet name="Rēzekne_janv_dec" sheetId="79" r:id="rId23"/>
    <sheet name="Jūrmala_nov" sheetId="76" r:id="rId24"/>
    <sheet name="Jūrmala_dec" sheetId="93" r:id="rId25"/>
    <sheet name="Madona_jūl_dec" sheetId="59" r:id="rId26"/>
    <sheet name="RPNC_nov" sheetId="49" r:id="rId27"/>
    <sheet name="RPNC_dec" sheetId="94" r:id="rId28"/>
    <sheet name="Rīgas_DzN_sept_dec" sheetId="63" r:id="rId29"/>
    <sheet name="Rīgas_2.sl._sept_dec" sheetId="81" r:id="rId30"/>
    <sheet name="Rīgas_1.sl._nov" sheetId="54" r:id="rId31"/>
    <sheet name="Rīgas_1.sl._dec" sheetId="62" r:id="rId32"/>
    <sheet name="Balvi_Gulbene_sept_dec" sheetId="72" r:id="rId33"/>
    <sheet name="Daugavpils_psih_nov" sheetId="48" r:id="rId34"/>
    <sheet name="Daugavpils_psih_dec" sheetId="60" r:id="rId35"/>
    <sheet name="TOS_nov" sheetId="95" r:id="rId36"/>
    <sheet name="Piejūra_okt_dec" sheetId="78" r:id="rId37"/>
    <sheet name="Kuldīga_nov" sheetId="55" r:id="rId38"/>
    <sheet name="Kuldīga_dec" sheetId="65" r:id="rId39"/>
    <sheet name="Bauska_sept_dec" sheetId="58" r:id="rId40"/>
  </sheets>
  <definedNames>
    <definedName name="_xlnm._FilterDatabase" localSheetId="8" hidden="1">Daugavpils_reģ_dec!$A$1:$I$308</definedName>
    <definedName name="_xlnm._FilterDatabase" localSheetId="7" hidden="1">Daugavpils_reģ_nov!$A$1:$I$372</definedName>
    <definedName name="_xlnm._FilterDatabase" localSheetId="21" hidden="1">Jēkabpils_okt_dec!$A$134:$I$134</definedName>
    <definedName name="_xlnm._FilterDatabase" localSheetId="5" hidden="1">PSKUS_nov!$D$1:$D$687</definedName>
    <definedName name="_xlnm._FilterDatabase" localSheetId="3" hidden="1">PSKUS_sept!$D$1:$D$403</definedName>
    <definedName name="_xlnm._FilterDatabase" localSheetId="22" hidden="1">Rēzekne_janv_dec!$D$1:$D$128</definedName>
    <definedName name="_xlnm.Print_Area" localSheetId="10">'Z-Kurzeme_dec'!$A$2:$I$278</definedName>
    <definedName name="_xlnm.Print_Titles" localSheetId="10">'Z-Kurzeme_dec'!$7:$9</definedName>
  </definedNames>
  <calcPr calcId="191029" iterateDelta="1E-4"/>
  <fileRecoveryPr autoRecover="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O8" i="89" l="1"/>
  <c r="N18" i="89"/>
  <c r="G14" i="75"/>
  <c r="G15" i="75"/>
  <c r="G16" i="75"/>
  <c r="G17" i="75"/>
  <c r="G18" i="75"/>
  <c r="G19" i="75"/>
  <c r="G20" i="75"/>
  <c r="H20" i="75" s="1"/>
  <c r="I20" i="75" s="1"/>
  <c r="G21" i="75"/>
  <c r="H21" i="75" s="1"/>
  <c r="I21" i="75" s="1"/>
  <c r="G22" i="75"/>
  <c r="G23" i="75"/>
  <c r="G24" i="75"/>
  <c r="G25" i="75"/>
  <c r="G26" i="75"/>
  <c r="G27" i="75"/>
  <c r="G28" i="75"/>
  <c r="H28" i="75" s="1"/>
  <c r="I28" i="75" s="1"/>
  <c r="G29" i="75"/>
  <c r="H29" i="75" s="1"/>
  <c r="I29" i="75" s="1"/>
  <c r="G30" i="75"/>
  <c r="G31" i="75"/>
  <c r="G32" i="75"/>
  <c r="G33" i="75"/>
  <c r="G34" i="75"/>
  <c r="G35" i="75"/>
  <c r="G36" i="75"/>
  <c r="G37" i="75"/>
  <c r="H37" i="75" s="1"/>
  <c r="I37" i="75" s="1"/>
  <c r="G38" i="75"/>
  <c r="H38" i="75" s="1"/>
  <c r="I38" i="75" s="1"/>
  <c r="G39" i="75"/>
  <c r="G41" i="75"/>
  <c r="G42" i="75"/>
  <c r="G43" i="75"/>
  <c r="H43" i="75" s="1"/>
  <c r="I43" i="75" s="1"/>
  <c r="G44" i="75"/>
  <c r="H44" i="75" s="1"/>
  <c r="I44" i="75" s="1"/>
  <c r="G45" i="75"/>
  <c r="H45" i="75" s="1"/>
  <c r="I45" i="75" s="1"/>
  <c r="G46" i="75"/>
  <c r="H46" i="75" s="1"/>
  <c r="I46" i="75" s="1"/>
  <c r="G47" i="75"/>
  <c r="H47" i="75" s="1"/>
  <c r="I47" i="75" s="1"/>
  <c r="G48" i="75"/>
  <c r="G49" i="75"/>
  <c r="G50" i="75"/>
  <c r="G51" i="75"/>
  <c r="G52" i="75"/>
  <c r="H52" i="75" s="1"/>
  <c r="I52" i="75" s="1"/>
  <c r="G53" i="75"/>
  <c r="H53" i="75" s="1"/>
  <c r="I53" i="75" s="1"/>
  <c r="G54" i="75"/>
  <c r="H54" i="75" s="1"/>
  <c r="I54" i="75" s="1"/>
  <c r="G55" i="75"/>
  <c r="G56" i="75"/>
  <c r="G57" i="75"/>
  <c r="G58" i="75"/>
  <c r="G59" i="75"/>
  <c r="G60" i="75"/>
  <c r="H60" i="75" s="1"/>
  <c r="I60" i="75" s="1"/>
  <c r="G61" i="75"/>
  <c r="H61" i="75" s="1"/>
  <c r="I61" i="75" s="1"/>
  <c r="G62" i="75"/>
  <c r="H62" i="75" s="1"/>
  <c r="I62" i="75" s="1"/>
  <c r="G63" i="75"/>
  <c r="H63" i="75" s="1"/>
  <c r="I63" i="75" s="1"/>
  <c r="G64" i="75"/>
  <c r="G65" i="75"/>
  <c r="G66" i="75"/>
  <c r="G67" i="75"/>
  <c r="H67" i="75" s="1"/>
  <c r="I67" i="75" s="1"/>
  <c r="G68" i="75"/>
  <c r="H68" i="75" s="1"/>
  <c r="I68" i="75" s="1"/>
  <c r="G69" i="75"/>
  <c r="H69" i="75" s="1"/>
  <c r="I69" i="75" s="1"/>
  <c r="G70" i="75"/>
  <c r="H70" i="75" s="1"/>
  <c r="I70" i="75" s="1"/>
  <c r="G71" i="75"/>
  <c r="H71" i="75" s="1"/>
  <c r="I71" i="75" s="1"/>
  <c r="G72" i="75"/>
  <c r="G73" i="75"/>
  <c r="G74" i="75"/>
  <c r="G75" i="75"/>
  <c r="G76" i="75"/>
  <c r="H76" i="75" s="1"/>
  <c r="I76" i="75" s="1"/>
  <c r="G77" i="75"/>
  <c r="H77" i="75" s="1"/>
  <c r="I77" i="75" s="1"/>
  <c r="G78" i="75"/>
  <c r="H78" i="75" s="1"/>
  <c r="I78" i="75" s="1"/>
  <c r="G79" i="75"/>
  <c r="H79" i="75" s="1"/>
  <c r="I79" i="75" s="1"/>
  <c r="G80" i="75"/>
  <c r="G81" i="75"/>
  <c r="G82" i="75"/>
  <c r="G83" i="75"/>
  <c r="H83" i="75" s="1"/>
  <c r="I83" i="75" s="1"/>
  <c r="G84" i="75"/>
  <c r="G85" i="75"/>
  <c r="H85" i="75" s="1"/>
  <c r="I85" i="75" s="1"/>
  <c r="G86" i="75"/>
  <c r="H86" i="75" s="1"/>
  <c r="I86" i="75" s="1"/>
  <c r="G87" i="75"/>
  <c r="H87" i="75" s="1"/>
  <c r="I87" i="75" s="1"/>
  <c r="G88" i="75"/>
  <c r="G89" i="75"/>
  <c r="G90" i="75"/>
  <c r="G91" i="75"/>
  <c r="H91" i="75" s="1"/>
  <c r="I91" i="75" s="1"/>
  <c r="G92" i="75"/>
  <c r="H92" i="75" s="1"/>
  <c r="I92" i="75" s="1"/>
  <c r="G93" i="75"/>
  <c r="H93" i="75" s="1"/>
  <c r="I93" i="75" s="1"/>
  <c r="G94" i="75"/>
  <c r="H94" i="75" s="1"/>
  <c r="I94" i="75" s="1"/>
  <c r="G95" i="75"/>
  <c r="H95" i="75" s="1"/>
  <c r="I95" i="75" s="1"/>
  <c r="G96" i="75"/>
  <c r="G97" i="75"/>
  <c r="G98" i="75"/>
  <c r="G99" i="75"/>
  <c r="G100" i="75"/>
  <c r="H100" i="75" s="1"/>
  <c r="I100" i="75" s="1"/>
  <c r="G101" i="75"/>
  <c r="H101" i="75" s="1"/>
  <c r="I101" i="75" s="1"/>
  <c r="G102" i="75"/>
  <c r="H102" i="75" s="1"/>
  <c r="I102" i="75" s="1"/>
  <c r="G103" i="75"/>
  <c r="H103" i="75" s="1"/>
  <c r="I103" i="75" s="1"/>
  <c r="G104" i="75"/>
  <c r="G105" i="75"/>
  <c r="G106" i="75"/>
  <c r="G107" i="75"/>
  <c r="H107" i="75" s="1"/>
  <c r="I107" i="75" s="1"/>
  <c r="G108" i="75"/>
  <c r="H108" i="75" s="1"/>
  <c r="I108" i="75" s="1"/>
  <c r="G109" i="75"/>
  <c r="H109" i="75" s="1"/>
  <c r="I109" i="75" s="1"/>
  <c r="G110" i="75"/>
  <c r="H110" i="75" s="1"/>
  <c r="I110" i="75" s="1"/>
  <c r="G111" i="75"/>
  <c r="H111" i="75" s="1"/>
  <c r="I111" i="75" s="1"/>
  <c r="G112" i="75"/>
  <c r="G113" i="75"/>
  <c r="G114" i="75"/>
  <c r="G115" i="75"/>
  <c r="G116" i="75"/>
  <c r="H116" i="75" s="1"/>
  <c r="I116" i="75" s="1"/>
  <c r="G117" i="75"/>
  <c r="H117" i="75" s="1"/>
  <c r="I117" i="75" s="1"/>
  <c r="G118" i="75"/>
  <c r="H118" i="75" s="1"/>
  <c r="I118" i="75" s="1"/>
  <c r="G120" i="75"/>
  <c r="G121" i="75"/>
  <c r="G122" i="75"/>
  <c r="G123" i="75"/>
  <c r="G124" i="75"/>
  <c r="H124" i="75" s="1"/>
  <c r="I124" i="75" s="1"/>
  <c r="G125" i="75"/>
  <c r="H125" i="75" s="1"/>
  <c r="I125" i="75" s="1"/>
  <c r="G126" i="75"/>
  <c r="H126" i="75" s="1"/>
  <c r="I126" i="75" s="1"/>
  <c r="G127" i="75"/>
  <c r="G128" i="75"/>
  <c r="G129" i="75"/>
  <c r="G130" i="75"/>
  <c r="G131" i="75"/>
  <c r="H131" i="75" s="1"/>
  <c r="I131" i="75" s="1"/>
  <c r="G132" i="75"/>
  <c r="G133" i="75"/>
  <c r="H133" i="75" s="1"/>
  <c r="I133" i="75" s="1"/>
  <c r="G134" i="75"/>
  <c r="H134" i="75" s="1"/>
  <c r="I134" i="75" s="1"/>
  <c r="G135" i="75"/>
  <c r="H135" i="75" s="1"/>
  <c r="I135" i="75" s="1"/>
  <c r="G136" i="75"/>
  <c r="G137" i="75"/>
  <c r="G138" i="75"/>
  <c r="G139" i="75"/>
  <c r="H139" i="75" s="1"/>
  <c r="I139" i="75" s="1"/>
  <c r="G140" i="75"/>
  <c r="H140" i="75" s="1"/>
  <c r="I140" i="75" s="1"/>
  <c r="G141" i="75"/>
  <c r="H141" i="75" s="1"/>
  <c r="I141" i="75" s="1"/>
  <c r="G142" i="75"/>
  <c r="H142" i="75" s="1"/>
  <c r="I142" i="75" s="1"/>
  <c r="G143" i="75"/>
  <c r="H143" i="75" s="1"/>
  <c r="I143" i="75" s="1"/>
  <c r="G144" i="75"/>
  <c r="G145" i="75"/>
  <c r="G146" i="75"/>
  <c r="G147" i="75"/>
  <c r="G148" i="75"/>
  <c r="H148" i="75" s="1"/>
  <c r="I148" i="75" s="1"/>
  <c r="G149" i="75"/>
  <c r="H149" i="75" s="1"/>
  <c r="I149" i="75" s="1"/>
  <c r="G150" i="75"/>
  <c r="H150" i="75" s="1"/>
  <c r="I150" i="75" s="1"/>
  <c r="G151" i="75"/>
  <c r="H151" i="75" s="1"/>
  <c r="I151" i="75" s="1"/>
  <c r="G152" i="75"/>
  <c r="G153" i="75"/>
  <c r="G154" i="75"/>
  <c r="H154" i="75" s="1"/>
  <c r="I154" i="75" s="1"/>
  <c r="G155" i="75"/>
  <c r="H155" i="75" s="1"/>
  <c r="I155" i="75" s="1"/>
  <c r="G156" i="75"/>
  <c r="H156" i="75" s="1"/>
  <c r="I156" i="75" s="1"/>
  <c r="G157" i="75"/>
  <c r="H157" i="75" s="1"/>
  <c r="I157" i="75" s="1"/>
  <c r="G158" i="75"/>
  <c r="H158" i="75" s="1"/>
  <c r="I158" i="75" s="1"/>
  <c r="G159" i="75"/>
  <c r="H159" i="75" s="1"/>
  <c r="I159" i="75" s="1"/>
  <c r="G160" i="75"/>
  <c r="G161" i="75"/>
  <c r="G162" i="75"/>
  <c r="G163" i="75"/>
  <c r="H163" i="75" s="1"/>
  <c r="I163" i="75" s="1"/>
  <c r="G164" i="75"/>
  <c r="H164" i="75" s="1"/>
  <c r="I164" i="75" s="1"/>
  <c r="G165" i="75"/>
  <c r="H165" i="75" s="1"/>
  <c r="I165" i="75" s="1"/>
  <c r="G13" i="75"/>
  <c r="H13" i="75" s="1"/>
  <c r="I13" i="75" s="1"/>
  <c r="C165" i="75"/>
  <c r="C164" i="75"/>
  <c r="C163" i="75"/>
  <c r="H162" i="75"/>
  <c r="I162" i="75" s="1"/>
  <c r="C162" i="75"/>
  <c r="H161" i="75"/>
  <c r="I161" i="75" s="1"/>
  <c r="C161" i="75"/>
  <c r="H160" i="75"/>
  <c r="I160" i="75" s="1"/>
  <c r="C160" i="75"/>
  <c r="C159" i="75"/>
  <c r="C158" i="75"/>
  <c r="C157" i="75"/>
  <c r="C156" i="75"/>
  <c r="C155" i="75"/>
  <c r="C154" i="75"/>
  <c r="H153" i="75"/>
  <c r="I153" i="75" s="1"/>
  <c r="C153" i="75"/>
  <c r="H152" i="75"/>
  <c r="I152" i="75" s="1"/>
  <c r="C152" i="75"/>
  <c r="C151" i="75"/>
  <c r="C150" i="75"/>
  <c r="C149" i="75"/>
  <c r="C148" i="75"/>
  <c r="H147" i="75"/>
  <c r="I147" i="75" s="1"/>
  <c r="C147" i="75"/>
  <c r="H146" i="75"/>
  <c r="I146" i="75" s="1"/>
  <c r="C146" i="75"/>
  <c r="H145" i="75"/>
  <c r="I145" i="75" s="1"/>
  <c r="C145" i="75"/>
  <c r="H144" i="75"/>
  <c r="I144" i="75" s="1"/>
  <c r="C144" i="75"/>
  <c r="C143" i="75"/>
  <c r="C142" i="75"/>
  <c r="C141" i="75"/>
  <c r="C140" i="75"/>
  <c r="C139" i="75"/>
  <c r="H138" i="75"/>
  <c r="I138" i="75" s="1"/>
  <c r="C138" i="75"/>
  <c r="H137" i="75"/>
  <c r="I137" i="75" s="1"/>
  <c r="C137" i="75"/>
  <c r="H136" i="75"/>
  <c r="I136" i="75" s="1"/>
  <c r="C136" i="75"/>
  <c r="C135" i="75"/>
  <c r="C134" i="75"/>
  <c r="C133" i="75"/>
  <c r="H132" i="75"/>
  <c r="I132" i="75" s="1"/>
  <c r="C132" i="75"/>
  <c r="C131" i="75"/>
  <c r="H130" i="75"/>
  <c r="I130" i="75" s="1"/>
  <c r="C130" i="75"/>
  <c r="H129" i="75"/>
  <c r="I129" i="75" s="1"/>
  <c r="C129" i="75"/>
  <c r="H128" i="75"/>
  <c r="I128" i="75" s="1"/>
  <c r="C128" i="75"/>
  <c r="H127" i="75"/>
  <c r="I127" i="75" s="1"/>
  <c r="C127" i="75"/>
  <c r="C126" i="75"/>
  <c r="C125" i="75"/>
  <c r="C124" i="75"/>
  <c r="H123" i="75"/>
  <c r="I123" i="75" s="1"/>
  <c r="C123" i="75"/>
  <c r="H122" i="75"/>
  <c r="I122" i="75" s="1"/>
  <c r="C122" i="75"/>
  <c r="H121" i="75"/>
  <c r="I121" i="75" s="1"/>
  <c r="C121" i="75"/>
  <c r="H120" i="75"/>
  <c r="C120" i="75"/>
  <c r="E119" i="75"/>
  <c r="B119" i="75"/>
  <c r="C118" i="75"/>
  <c r="C117" i="75"/>
  <c r="C116" i="75"/>
  <c r="H115" i="75"/>
  <c r="I115" i="75" s="1"/>
  <c r="C115" i="75"/>
  <c r="H114" i="75"/>
  <c r="I114" i="75" s="1"/>
  <c r="C114" i="75"/>
  <c r="H113" i="75"/>
  <c r="I113" i="75" s="1"/>
  <c r="C113" i="75"/>
  <c r="I112" i="75"/>
  <c r="H112" i="75"/>
  <c r="C112" i="75"/>
  <c r="C111" i="75"/>
  <c r="C110" i="75"/>
  <c r="C109" i="75"/>
  <c r="C108" i="75"/>
  <c r="C107" i="75"/>
  <c r="H106" i="75"/>
  <c r="I106" i="75" s="1"/>
  <c r="C106" i="75"/>
  <c r="H105" i="75"/>
  <c r="I105" i="75" s="1"/>
  <c r="C105" i="75"/>
  <c r="H104" i="75"/>
  <c r="I104" i="75" s="1"/>
  <c r="C104" i="75"/>
  <c r="C103" i="75"/>
  <c r="C102" i="75"/>
  <c r="C101" i="75"/>
  <c r="C100" i="75"/>
  <c r="H99" i="75"/>
  <c r="I99" i="75" s="1"/>
  <c r="C99" i="75"/>
  <c r="H98" i="75"/>
  <c r="I98" i="75" s="1"/>
  <c r="C98" i="75"/>
  <c r="H97" i="75"/>
  <c r="I97" i="75" s="1"/>
  <c r="C97" i="75"/>
  <c r="H96" i="75"/>
  <c r="I96" i="75" s="1"/>
  <c r="C96" i="75"/>
  <c r="C95" i="75"/>
  <c r="C94" i="75"/>
  <c r="C93" i="75"/>
  <c r="C92" i="75"/>
  <c r="C91" i="75"/>
  <c r="H90" i="75"/>
  <c r="I90" i="75" s="1"/>
  <c r="C90" i="75"/>
  <c r="H89" i="75"/>
  <c r="I89" i="75" s="1"/>
  <c r="C89" i="75"/>
  <c r="H88" i="75"/>
  <c r="I88" i="75" s="1"/>
  <c r="C88" i="75"/>
  <c r="C87" i="75"/>
  <c r="C86" i="75"/>
  <c r="C85" i="75"/>
  <c r="H84" i="75"/>
  <c r="I84" i="75" s="1"/>
  <c r="C84" i="75"/>
  <c r="C83" i="75"/>
  <c r="H82" i="75"/>
  <c r="I82" i="75" s="1"/>
  <c r="C82" i="75"/>
  <c r="H81" i="75"/>
  <c r="I81" i="75" s="1"/>
  <c r="C81" i="75"/>
  <c r="H80" i="75"/>
  <c r="I80" i="75" s="1"/>
  <c r="C80" i="75"/>
  <c r="C79" i="75"/>
  <c r="C78" i="75"/>
  <c r="C77" i="75"/>
  <c r="C76" i="75"/>
  <c r="H75" i="75"/>
  <c r="I75" i="75" s="1"/>
  <c r="C75" i="75"/>
  <c r="H74" i="75"/>
  <c r="I74" i="75" s="1"/>
  <c r="C74" i="75"/>
  <c r="H73" i="75"/>
  <c r="I73" i="75" s="1"/>
  <c r="C73" i="75"/>
  <c r="H72" i="75"/>
  <c r="I72" i="75" s="1"/>
  <c r="C72" i="75"/>
  <c r="C71" i="75"/>
  <c r="C70" i="75"/>
  <c r="C69" i="75"/>
  <c r="C68" i="75"/>
  <c r="C67" i="75"/>
  <c r="H66" i="75"/>
  <c r="I66" i="75" s="1"/>
  <c r="C66" i="75"/>
  <c r="H65" i="75"/>
  <c r="I65" i="75" s="1"/>
  <c r="C65" i="75"/>
  <c r="H64" i="75"/>
  <c r="I64" i="75" s="1"/>
  <c r="C64" i="75"/>
  <c r="C63" i="75"/>
  <c r="C62" i="75"/>
  <c r="C61" i="75"/>
  <c r="C60" i="75"/>
  <c r="H59" i="75"/>
  <c r="I59" i="75" s="1"/>
  <c r="C59" i="75"/>
  <c r="H58" i="75"/>
  <c r="I58" i="75" s="1"/>
  <c r="C58" i="75"/>
  <c r="H57" i="75"/>
  <c r="I57" i="75" s="1"/>
  <c r="C57" i="75"/>
  <c r="H56" i="75"/>
  <c r="I56" i="75" s="1"/>
  <c r="C56" i="75"/>
  <c r="H55" i="75"/>
  <c r="I55" i="75" s="1"/>
  <c r="C55" i="75"/>
  <c r="C54" i="75"/>
  <c r="C53" i="75"/>
  <c r="C52" i="75"/>
  <c r="H51" i="75"/>
  <c r="I51" i="75" s="1"/>
  <c r="C51" i="75"/>
  <c r="H50" i="75"/>
  <c r="I50" i="75" s="1"/>
  <c r="C50" i="75"/>
  <c r="H49" i="75"/>
  <c r="I49" i="75" s="1"/>
  <c r="C49" i="75"/>
  <c r="H48" i="75"/>
  <c r="I48" i="75" s="1"/>
  <c r="C48" i="75"/>
  <c r="C47" i="75"/>
  <c r="C46" i="75"/>
  <c r="C45" i="75"/>
  <c r="C44" i="75"/>
  <c r="C43" i="75"/>
  <c r="H42" i="75"/>
  <c r="I42" i="75" s="1"/>
  <c r="C42" i="75"/>
  <c r="H41" i="75"/>
  <c r="C41" i="75"/>
  <c r="E40" i="75"/>
  <c r="B40" i="75"/>
  <c r="H39" i="75"/>
  <c r="I39" i="75" s="1"/>
  <c r="C39" i="75"/>
  <c r="C38" i="75"/>
  <c r="C37" i="75"/>
  <c r="H36" i="75"/>
  <c r="I36" i="75" s="1"/>
  <c r="C36" i="75"/>
  <c r="H35" i="75"/>
  <c r="I35" i="75" s="1"/>
  <c r="C35" i="75"/>
  <c r="H34" i="75"/>
  <c r="I34" i="75" s="1"/>
  <c r="C34" i="75"/>
  <c r="H33" i="75"/>
  <c r="I33" i="75" s="1"/>
  <c r="C33" i="75"/>
  <c r="H32" i="75"/>
  <c r="I32" i="75" s="1"/>
  <c r="C32" i="75"/>
  <c r="H31" i="75"/>
  <c r="I31" i="75" s="1"/>
  <c r="C31" i="75"/>
  <c r="H30" i="75"/>
  <c r="I30" i="75" s="1"/>
  <c r="C30" i="75"/>
  <c r="C29" i="75"/>
  <c r="C28" i="75"/>
  <c r="H27" i="75"/>
  <c r="I27" i="75" s="1"/>
  <c r="C27" i="75"/>
  <c r="H26" i="75"/>
  <c r="I26" i="75" s="1"/>
  <c r="C26" i="75"/>
  <c r="H25" i="75"/>
  <c r="I25" i="75" s="1"/>
  <c r="C25" i="75"/>
  <c r="H24" i="75"/>
  <c r="I24" i="75" s="1"/>
  <c r="C24" i="75"/>
  <c r="H23" i="75"/>
  <c r="I23" i="75" s="1"/>
  <c r="C23" i="75"/>
  <c r="I22" i="75"/>
  <c r="H22" i="75"/>
  <c r="C22" i="75"/>
  <c r="C21" i="75"/>
  <c r="C20" i="75"/>
  <c r="H19" i="75"/>
  <c r="I19" i="75" s="1"/>
  <c r="C19" i="75"/>
  <c r="H18" i="75"/>
  <c r="I18" i="75" s="1"/>
  <c r="C18" i="75"/>
  <c r="H17" i="75"/>
  <c r="I17" i="75" s="1"/>
  <c r="C17" i="75"/>
  <c r="H16" i="75"/>
  <c r="I16" i="75" s="1"/>
  <c r="C16" i="75"/>
  <c r="H15" i="75"/>
  <c r="I15" i="75" s="1"/>
  <c r="C15" i="75"/>
  <c r="H14" i="75"/>
  <c r="I14" i="75" s="1"/>
  <c r="C14" i="75"/>
  <c r="C13" i="75"/>
  <c r="E12" i="75"/>
  <c r="B12" i="75"/>
  <c r="B11" i="75" s="1"/>
  <c r="K32" i="89"/>
  <c r="I11" i="58"/>
  <c r="H11" i="58"/>
  <c r="E11" i="58"/>
  <c r="B11" i="58"/>
  <c r="E22" i="58"/>
  <c r="H22" i="58"/>
  <c r="I22" i="58"/>
  <c r="B22" i="58"/>
  <c r="E17" i="58"/>
  <c r="H17" i="58"/>
  <c r="I17" i="58"/>
  <c r="B17" i="58"/>
  <c r="E12" i="58"/>
  <c r="H12" i="58"/>
  <c r="I12" i="58"/>
  <c r="B12" i="58"/>
  <c r="H13" i="58"/>
  <c r="H19" i="58"/>
  <c r="I19" i="58" s="1"/>
  <c r="H20" i="58"/>
  <c r="I20" i="58" s="1"/>
  <c r="H23" i="58"/>
  <c r="I23" i="58" s="1"/>
  <c r="H25" i="58"/>
  <c r="I25" i="58" s="1"/>
  <c r="G14" i="58"/>
  <c r="H14" i="58" s="1"/>
  <c r="I14" i="58" s="1"/>
  <c r="G15" i="58"/>
  <c r="H15" i="58" s="1"/>
  <c r="I15" i="58" s="1"/>
  <c r="G16" i="58"/>
  <c r="H16" i="58" s="1"/>
  <c r="I16" i="58" s="1"/>
  <c r="G18" i="58"/>
  <c r="H18" i="58" s="1"/>
  <c r="I18" i="58" s="1"/>
  <c r="G19" i="58"/>
  <c r="G20" i="58"/>
  <c r="G21" i="58"/>
  <c r="H21" i="58" s="1"/>
  <c r="I21" i="58" s="1"/>
  <c r="G23" i="58"/>
  <c r="G24" i="58"/>
  <c r="H24" i="58" s="1"/>
  <c r="I24" i="58" s="1"/>
  <c r="G25" i="58"/>
  <c r="G26" i="58"/>
  <c r="H26" i="58" s="1"/>
  <c r="I26" i="58" s="1"/>
  <c r="G13" i="58"/>
  <c r="N31" i="89"/>
  <c r="I42" i="65"/>
  <c r="I41" i="65"/>
  <c r="H34" i="65"/>
  <c r="I34" i="65" s="1"/>
  <c r="H35" i="65"/>
  <c r="I35" i="65" s="1"/>
  <c r="H36" i="65"/>
  <c r="I36" i="65"/>
  <c r="H37" i="65"/>
  <c r="I37" i="65"/>
  <c r="H38" i="65"/>
  <c r="I38" i="65" s="1"/>
  <c r="H39" i="65"/>
  <c r="I39" i="65" s="1"/>
  <c r="H40" i="65"/>
  <c r="I40" i="65"/>
  <c r="H41" i="65"/>
  <c r="H42" i="65"/>
  <c r="H33" i="65"/>
  <c r="I33" i="65" s="1"/>
  <c r="H17" i="65"/>
  <c r="I17" i="65" s="1"/>
  <c r="H18" i="65"/>
  <c r="I18" i="65" s="1"/>
  <c r="H19" i="65"/>
  <c r="I19" i="65" s="1"/>
  <c r="H20" i="65"/>
  <c r="I20" i="65"/>
  <c r="H21" i="65"/>
  <c r="I21" i="65" s="1"/>
  <c r="H22" i="65"/>
  <c r="I22" i="65" s="1"/>
  <c r="H23" i="65"/>
  <c r="I23" i="65"/>
  <c r="H24" i="65"/>
  <c r="I24" i="65"/>
  <c r="H25" i="65"/>
  <c r="I25" i="65" s="1"/>
  <c r="H26" i="65"/>
  <c r="I26" i="65" s="1"/>
  <c r="H27" i="65"/>
  <c r="I27" i="65"/>
  <c r="H28" i="65"/>
  <c r="I28" i="65"/>
  <c r="H29" i="65"/>
  <c r="I29" i="65" s="1"/>
  <c r="H30" i="65"/>
  <c r="I30" i="65" s="1"/>
  <c r="H31" i="65"/>
  <c r="I31" i="65"/>
  <c r="H16" i="65"/>
  <c r="I16" i="65" s="1"/>
  <c r="I15" i="65"/>
  <c r="H15" i="65"/>
  <c r="I13" i="65"/>
  <c r="H13" i="65"/>
  <c r="E32" i="65"/>
  <c r="B32" i="65"/>
  <c r="E14" i="65"/>
  <c r="B14" i="65"/>
  <c r="E12" i="65"/>
  <c r="E11" i="65" s="1"/>
  <c r="B12" i="65"/>
  <c r="M31" i="89"/>
  <c r="E45" i="55"/>
  <c r="B45" i="55"/>
  <c r="E15" i="55"/>
  <c r="B15" i="55"/>
  <c r="E12" i="55"/>
  <c r="E11" i="55" s="1"/>
  <c r="B12" i="55"/>
  <c r="B11" i="55" s="1"/>
  <c r="H14" i="55"/>
  <c r="I14" i="55" s="1"/>
  <c r="H16" i="55"/>
  <c r="I16" i="55"/>
  <c r="H17" i="55"/>
  <c r="I17" i="55"/>
  <c r="H18" i="55"/>
  <c r="I18" i="55" s="1"/>
  <c r="H19" i="55"/>
  <c r="I19" i="55" s="1"/>
  <c r="H20" i="55"/>
  <c r="I20" i="55" s="1"/>
  <c r="H21" i="55"/>
  <c r="I21" i="55"/>
  <c r="H22" i="55"/>
  <c r="I22" i="55" s="1"/>
  <c r="H23" i="55"/>
  <c r="I23" i="55" s="1"/>
  <c r="H24" i="55"/>
  <c r="I24" i="55" s="1"/>
  <c r="H25" i="55"/>
  <c r="I25" i="55" s="1"/>
  <c r="H26" i="55"/>
  <c r="I26" i="55" s="1"/>
  <c r="H27" i="55"/>
  <c r="I27" i="55" s="1"/>
  <c r="H28" i="55"/>
  <c r="I28" i="55" s="1"/>
  <c r="H29" i="55"/>
  <c r="I29" i="55" s="1"/>
  <c r="H30" i="55"/>
  <c r="I30" i="55" s="1"/>
  <c r="H31" i="55"/>
  <c r="I31" i="55" s="1"/>
  <c r="H32" i="55"/>
  <c r="I32" i="55" s="1"/>
  <c r="H33" i="55"/>
  <c r="I33" i="55" s="1"/>
  <c r="H34" i="55"/>
  <c r="I34" i="55" s="1"/>
  <c r="H35" i="55"/>
  <c r="I35" i="55" s="1"/>
  <c r="H36" i="55"/>
  <c r="I36" i="55"/>
  <c r="H37" i="55"/>
  <c r="I37" i="55" s="1"/>
  <c r="H38" i="55"/>
  <c r="I38" i="55" s="1"/>
  <c r="H39" i="55"/>
  <c r="I39" i="55" s="1"/>
  <c r="H40" i="55"/>
  <c r="I40" i="55" s="1"/>
  <c r="H41" i="55"/>
  <c r="I41" i="55" s="1"/>
  <c r="H42" i="55"/>
  <c r="I42" i="55" s="1"/>
  <c r="H43" i="55"/>
  <c r="I43" i="55" s="1"/>
  <c r="H44" i="55"/>
  <c r="I44" i="55" s="1"/>
  <c r="H46" i="55"/>
  <c r="I46" i="55" s="1"/>
  <c r="H47" i="55"/>
  <c r="I47" i="55" s="1"/>
  <c r="I45" i="55" s="1"/>
  <c r="H48" i="55"/>
  <c r="I48" i="55" s="1"/>
  <c r="H49" i="55"/>
  <c r="I49" i="55" s="1"/>
  <c r="H50" i="55"/>
  <c r="I50" i="55" s="1"/>
  <c r="H51" i="55"/>
  <c r="I51" i="55" s="1"/>
  <c r="H52" i="55"/>
  <c r="I52" i="55"/>
  <c r="H53" i="55"/>
  <c r="I53" i="55" s="1"/>
  <c r="H54" i="55"/>
  <c r="I54" i="55" s="1"/>
  <c r="H55" i="55"/>
  <c r="I55" i="55" s="1"/>
  <c r="H56" i="55"/>
  <c r="I56" i="55" s="1"/>
  <c r="H57" i="55"/>
  <c r="I57" i="55" s="1"/>
  <c r="H58" i="55"/>
  <c r="I58" i="55" s="1"/>
  <c r="H59" i="55"/>
  <c r="I59" i="55" s="1"/>
  <c r="H60" i="55"/>
  <c r="I60" i="55" s="1"/>
  <c r="H61" i="55"/>
  <c r="I61" i="55" s="1"/>
  <c r="H62" i="55"/>
  <c r="I62" i="55" s="1"/>
  <c r="H63" i="55"/>
  <c r="I63" i="55" s="1"/>
  <c r="H64" i="55"/>
  <c r="I64" i="55" s="1"/>
  <c r="H13" i="55"/>
  <c r="H12" i="55" s="1"/>
  <c r="G13" i="55"/>
  <c r="L30" i="89"/>
  <c r="E11" i="78"/>
  <c r="H11" i="78"/>
  <c r="I11" i="78"/>
  <c r="B11" i="78"/>
  <c r="E12" i="78"/>
  <c r="H12" i="78"/>
  <c r="I12" i="78"/>
  <c r="B12" i="78"/>
  <c r="E20" i="78"/>
  <c r="H20" i="78"/>
  <c r="I20" i="78"/>
  <c r="B20" i="78"/>
  <c r="E28" i="78"/>
  <c r="H28" i="78"/>
  <c r="I28" i="78"/>
  <c r="B28" i="78"/>
  <c r="E32" i="78"/>
  <c r="H32" i="78"/>
  <c r="I32" i="78"/>
  <c r="B32" i="78"/>
  <c r="E11" i="75" l="1"/>
  <c r="H40" i="75"/>
  <c r="H119" i="75"/>
  <c r="I120" i="75"/>
  <c r="I119" i="75" s="1"/>
  <c r="I12" i="75"/>
  <c r="H12" i="75"/>
  <c r="H11" i="75" s="1"/>
  <c r="I41" i="75"/>
  <c r="I40" i="75" s="1"/>
  <c r="B11" i="65"/>
  <c r="H15" i="55"/>
  <c r="H11" i="55" s="1"/>
  <c r="H45" i="55"/>
  <c r="I15" i="55"/>
  <c r="I13" i="55"/>
  <c r="I12" i="55" s="1"/>
  <c r="I11" i="55" s="1"/>
  <c r="I11" i="75" l="1"/>
  <c r="M29" i="89"/>
  <c r="H11" i="95"/>
  <c r="E12" i="95"/>
  <c r="E11" i="95" s="1"/>
  <c r="H12" i="95"/>
  <c r="I12" i="95"/>
  <c r="I11" i="95" s="1"/>
  <c r="B12" i="95"/>
  <c r="B11" i="95" s="1"/>
  <c r="H23" i="95"/>
  <c r="I23" i="95" s="1"/>
  <c r="H24" i="95"/>
  <c r="I24" i="95"/>
  <c r="H25" i="95"/>
  <c r="I25" i="95" s="1"/>
  <c r="G14" i="95"/>
  <c r="H14" i="95" s="1"/>
  <c r="I14" i="95" s="1"/>
  <c r="G15" i="95"/>
  <c r="G16" i="95"/>
  <c r="G17" i="95"/>
  <c r="H17" i="95" s="1"/>
  <c r="I17" i="95" s="1"/>
  <c r="G18" i="95"/>
  <c r="H18" i="95" s="1"/>
  <c r="I18" i="95" s="1"/>
  <c r="G19" i="95"/>
  <c r="G20" i="95"/>
  <c r="G21" i="95"/>
  <c r="G22" i="95"/>
  <c r="H22" i="95" s="1"/>
  <c r="I22" i="95" s="1"/>
  <c r="G23" i="95"/>
  <c r="G24" i="95"/>
  <c r="G25" i="95"/>
  <c r="G13" i="95"/>
  <c r="H13" i="95" s="1"/>
  <c r="I13" i="95" s="1"/>
  <c r="C14" i="95"/>
  <c r="C15" i="95"/>
  <c r="C16" i="95"/>
  <c r="C17" i="95"/>
  <c r="C18" i="95"/>
  <c r="C19" i="95"/>
  <c r="C20" i="95"/>
  <c r="C21" i="95"/>
  <c r="C22" i="95"/>
  <c r="C23" i="95"/>
  <c r="C24" i="95"/>
  <c r="C25" i="95"/>
  <c r="C13" i="95"/>
  <c r="H21" i="95"/>
  <c r="I21" i="95" s="1"/>
  <c r="H20" i="95"/>
  <c r="I20" i="95" s="1"/>
  <c r="H19" i="95"/>
  <c r="I19" i="95" s="1"/>
  <c r="H16" i="95"/>
  <c r="I16" i="95" s="1"/>
  <c r="H15" i="95"/>
  <c r="I15" i="95" s="1"/>
  <c r="N28" i="89"/>
  <c r="H14" i="60"/>
  <c r="H13" i="60" s="1"/>
  <c r="H12" i="60" s="1"/>
  <c r="H23" i="60"/>
  <c r="H22" i="60"/>
  <c r="E21" i="60"/>
  <c r="E15" i="60" s="1"/>
  <c r="B15" i="60"/>
  <c r="B11" i="60" s="1"/>
  <c r="E13" i="60"/>
  <c r="E12" i="60" s="1"/>
  <c r="B12" i="60"/>
  <c r="M28" i="89"/>
  <c r="K27" i="89"/>
  <c r="N26" i="89"/>
  <c r="E11" i="62"/>
  <c r="H11" i="62"/>
  <c r="I11" i="62"/>
  <c r="B11" i="62"/>
  <c r="E12" i="62"/>
  <c r="H12" i="62"/>
  <c r="I12" i="62"/>
  <c r="B12" i="62"/>
  <c r="E15" i="62"/>
  <c r="H15" i="62"/>
  <c r="I15" i="62"/>
  <c r="B15" i="62"/>
  <c r="E20" i="62"/>
  <c r="H20" i="62"/>
  <c r="I20" i="62"/>
  <c r="B20" i="62"/>
  <c r="G19" i="62"/>
  <c r="G16" i="62"/>
  <c r="G14" i="62"/>
  <c r="M26" i="89"/>
  <c r="E11" i="54"/>
  <c r="H11" i="54"/>
  <c r="I11" i="54"/>
  <c r="B11" i="54"/>
  <c r="E34" i="54"/>
  <c r="H34" i="54"/>
  <c r="I34" i="54"/>
  <c r="B34" i="54"/>
  <c r="E16" i="54"/>
  <c r="H16" i="54"/>
  <c r="I16" i="54"/>
  <c r="B16" i="54"/>
  <c r="E12" i="54"/>
  <c r="H12" i="54"/>
  <c r="I12" i="54"/>
  <c r="B12" i="54"/>
  <c r="H21" i="60" l="1"/>
  <c r="H15" i="60" s="1"/>
  <c r="G40" i="54"/>
  <c r="G20" i="54"/>
  <c r="G15" i="54"/>
  <c r="G18" i="54"/>
  <c r="G13" i="54"/>
  <c r="K25" i="89"/>
  <c r="C15" i="81"/>
  <c r="C16" i="81"/>
  <c r="C17" i="81"/>
  <c r="C18" i="81"/>
  <c r="C20" i="81"/>
  <c r="C22" i="81"/>
  <c r="C13" i="81"/>
  <c r="K24" i="89"/>
  <c r="N23" i="89" l="1"/>
  <c r="I17" i="94"/>
  <c r="I16" i="94"/>
  <c r="I20" i="94"/>
  <c r="C22" i="94"/>
  <c r="C21" i="94"/>
  <c r="C20" i="94"/>
  <c r="C18" i="94"/>
  <c r="C17" i="94"/>
  <c r="C16" i="94"/>
  <c r="C15" i="94"/>
  <c r="C13" i="94"/>
  <c r="G13" i="94"/>
  <c r="H13" i="94" s="1"/>
  <c r="G22" i="94"/>
  <c r="H22" i="94" s="1"/>
  <c r="I22" i="94" s="1"/>
  <c r="G21" i="94"/>
  <c r="H21" i="94" s="1"/>
  <c r="I21" i="94" s="1"/>
  <c r="G20" i="94"/>
  <c r="H20" i="94" s="1"/>
  <c r="E19" i="94"/>
  <c r="B19" i="94"/>
  <c r="G18" i="94"/>
  <c r="H18" i="94" s="1"/>
  <c r="I18" i="94" s="1"/>
  <c r="G17" i="94"/>
  <c r="H17" i="94" s="1"/>
  <c r="G16" i="94"/>
  <c r="H16" i="94" s="1"/>
  <c r="G15" i="94"/>
  <c r="H15" i="94" s="1"/>
  <c r="E14" i="94"/>
  <c r="B14" i="94"/>
  <c r="E12" i="94"/>
  <c r="B12" i="94"/>
  <c r="M23" i="89"/>
  <c r="G13" i="49"/>
  <c r="I22" i="89"/>
  <c r="H28" i="59"/>
  <c r="I28" i="59" s="1"/>
  <c r="H29" i="59"/>
  <c r="I29" i="59" s="1"/>
  <c r="H30" i="59"/>
  <c r="I30" i="59" s="1"/>
  <c r="H31" i="59"/>
  <c r="I31" i="59" s="1"/>
  <c r="H27" i="59"/>
  <c r="I27" i="59" s="1"/>
  <c r="H25" i="59"/>
  <c r="I25" i="59" s="1"/>
  <c r="H24" i="59"/>
  <c r="I24" i="59" s="1"/>
  <c r="H23" i="59"/>
  <c r="I23" i="59" s="1"/>
  <c r="H22" i="59"/>
  <c r="I22" i="59" s="1"/>
  <c r="H21" i="59"/>
  <c r="I21" i="59" s="1"/>
  <c r="H20" i="59"/>
  <c r="I20" i="59" s="1"/>
  <c r="H14" i="59"/>
  <c r="I14" i="59" s="1"/>
  <c r="H15" i="59"/>
  <c r="I15" i="59"/>
  <c r="H16" i="59"/>
  <c r="I16" i="59"/>
  <c r="H17" i="59"/>
  <c r="I17" i="59"/>
  <c r="H18" i="59"/>
  <c r="I18" i="59"/>
  <c r="H13" i="59"/>
  <c r="I13" i="59" s="1"/>
  <c r="C28" i="59"/>
  <c r="C29" i="59"/>
  <c r="C30" i="59"/>
  <c r="C31" i="59"/>
  <c r="C27" i="59"/>
  <c r="C21" i="59"/>
  <c r="C22" i="59"/>
  <c r="C23" i="59"/>
  <c r="C24" i="59"/>
  <c r="C25" i="59"/>
  <c r="C20" i="59"/>
  <c r="C14" i="59"/>
  <c r="C15" i="59"/>
  <c r="C16" i="59"/>
  <c r="C17" i="59"/>
  <c r="C18" i="59"/>
  <c r="C13" i="59"/>
  <c r="B11" i="59"/>
  <c r="E38" i="93"/>
  <c r="B38" i="93"/>
  <c r="G43" i="93"/>
  <c r="H43" i="93" s="1"/>
  <c r="I43" i="93" s="1"/>
  <c r="C43" i="93"/>
  <c r="C42" i="93"/>
  <c r="C41" i="93"/>
  <c r="C40" i="93"/>
  <c r="C39" i="93"/>
  <c r="C37" i="93"/>
  <c r="C36" i="93"/>
  <c r="C35" i="93"/>
  <c r="C34" i="93"/>
  <c r="C33" i="93"/>
  <c r="C32" i="93"/>
  <c r="C31" i="93"/>
  <c r="C30" i="93"/>
  <c r="C29" i="93"/>
  <c r="C28" i="93"/>
  <c r="C27" i="93"/>
  <c r="C26" i="93"/>
  <c r="C25" i="93"/>
  <c r="C23" i="93"/>
  <c r="C22" i="93"/>
  <c r="C21" i="93"/>
  <c r="C20" i="93"/>
  <c r="C19" i="93"/>
  <c r="C18" i="93"/>
  <c r="C17" i="93"/>
  <c r="C16" i="93"/>
  <c r="C15" i="93"/>
  <c r="C14" i="93"/>
  <c r="C13" i="93"/>
  <c r="G42" i="93"/>
  <c r="H42" i="93" s="1"/>
  <c r="I42" i="93" s="1"/>
  <c r="G41" i="93"/>
  <c r="H41" i="93" s="1"/>
  <c r="I41" i="93" s="1"/>
  <c r="G40" i="93"/>
  <c r="H40" i="93" s="1"/>
  <c r="I40" i="93" s="1"/>
  <c r="G39" i="93"/>
  <c r="H39" i="93" s="1"/>
  <c r="G37" i="93"/>
  <c r="H37" i="93" s="1"/>
  <c r="I37" i="93" s="1"/>
  <c r="G36" i="93"/>
  <c r="H36" i="93" s="1"/>
  <c r="I36" i="93" s="1"/>
  <c r="G35" i="93"/>
  <c r="H35" i="93" s="1"/>
  <c r="I35" i="93" s="1"/>
  <c r="G34" i="93"/>
  <c r="H34" i="93" s="1"/>
  <c r="I34" i="93" s="1"/>
  <c r="G33" i="93"/>
  <c r="H33" i="93" s="1"/>
  <c r="I33" i="93" s="1"/>
  <c r="G32" i="93"/>
  <c r="H32" i="93" s="1"/>
  <c r="I32" i="93" s="1"/>
  <c r="G31" i="93"/>
  <c r="H31" i="93" s="1"/>
  <c r="I31" i="93" s="1"/>
  <c r="G30" i="93"/>
  <c r="H30" i="93" s="1"/>
  <c r="I30" i="93" s="1"/>
  <c r="G29" i="93"/>
  <c r="H29" i="93" s="1"/>
  <c r="I29" i="93" s="1"/>
  <c r="G28" i="93"/>
  <c r="H28" i="93" s="1"/>
  <c r="I28" i="93" s="1"/>
  <c r="G27" i="93"/>
  <c r="H27" i="93" s="1"/>
  <c r="I27" i="93" s="1"/>
  <c r="G26" i="93"/>
  <c r="H26" i="93" s="1"/>
  <c r="I26" i="93" s="1"/>
  <c r="G25" i="93"/>
  <c r="H25" i="93" s="1"/>
  <c r="E24" i="93"/>
  <c r="B24" i="93"/>
  <c r="G23" i="93"/>
  <c r="H23" i="93" s="1"/>
  <c r="I23" i="93" s="1"/>
  <c r="G22" i="93"/>
  <c r="H22" i="93" s="1"/>
  <c r="I22" i="93" s="1"/>
  <c r="G21" i="93"/>
  <c r="H21" i="93" s="1"/>
  <c r="I21" i="93" s="1"/>
  <c r="G20" i="93"/>
  <c r="H20" i="93" s="1"/>
  <c r="I20" i="93" s="1"/>
  <c r="G19" i="93"/>
  <c r="H19" i="93" s="1"/>
  <c r="I19" i="93" s="1"/>
  <c r="G18" i="93"/>
  <c r="H18" i="93" s="1"/>
  <c r="I18" i="93" s="1"/>
  <c r="G17" i="93"/>
  <c r="H17" i="93" s="1"/>
  <c r="I17" i="93" s="1"/>
  <c r="G16" i="93"/>
  <c r="H16" i="93" s="1"/>
  <c r="I16" i="93" s="1"/>
  <c r="G15" i="93"/>
  <c r="H15" i="93" s="1"/>
  <c r="I15" i="93" s="1"/>
  <c r="G14" i="93"/>
  <c r="H14" i="93" s="1"/>
  <c r="I14" i="93" s="1"/>
  <c r="G13" i="93"/>
  <c r="H13" i="93" s="1"/>
  <c r="E12" i="93"/>
  <c r="B12" i="93"/>
  <c r="G14" i="76"/>
  <c r="G15" i="76"/>
  <c r="G16" i="76"/>
  <c r="G17" i="76"/>
  <c r="G18" i="76"/>
  <c r="G19" i="76"/>
  <c r="G20" i="76"/>
  <c r="G21" i="76"/>
  <c r="G22" i="76"/>
  <c r="G23" i="76"/>
  <c r="G24" i="76"/>
  <c r="G25" i="76"/>
  <c r="G26" i="76"/>
  <c r="G27" i="76"/>
  <c r="G29" i="76"/>
  <c r="G30" i="76"/>
  <c r="G31" i="76"/>
  <c r="G32" i="76"/>
  <c r="G33" i="76"/>
  <c r="G34" i="76"/>
  <c r="G35" i="76"/>
  <c r="G36" i="76"/>
  <c r="G37" i="76"/>
  <c r="G38" i="76"/>
  <c r="G39" i="76"/>
  <c r="G40" i="76"/>
  <c r="G41" i="76"/>
  <c r="G43" i="76"/>
  <c r="G44" i="76"/>
  <c r="G45" i="76"/>
  <c r="G46" i="76"/>
  <c r="G47" i="76"/>
  <c r="G48" i="76"/>
  <c r="G13" i="76"/>
  <c r="C20" i="89"/>
  <c r="L19" i="89"/>
  <c r="G13" i="71"/>
  <c r="H38" i="93" l="1"/>
  <c r="B11" i="94"/>
  <c r="E11" i="94"/>
  <c r="H14" i="94"/>
  <c r="I15" i="94"/>
  <c r="I14" i="94" s="1"/>
  <c r="I19" i="94"/>
  <c r="H19" i="94"/>
  <c r="I13" i="94"/>
  <c r="I12" i="94" s="1"/>
  <c r="H12" i="94"/>
  <c r="B11" i="93"/>
  <c r="E11" i="93"/>
  <c r="I39" i="93"/>
  <c r="I38" i="93" s="1"/>
  <c r="H12" i="93"/>
  <c r="I13" i="93"/>
  <c r="I12" i="93" s="1"/>
  <c r="H24" i="93"/>
  <c r="I25" i="93"/>
  <c r="I24" i="93" s="1"/>
  <c r="G31" i="71"/>
  <c r="G28" i="71"/>
  <c r="M18" i="89"/>
  <c r="E130" i="56"/>
  <c r="H130" i="56"/>
  <c r="I130" i="56"/>
  <c r="E47" i="56"/>
  <c r="H47" i="56"/>
  <c r="I47" i="56"/>
  <c r="E12" i="56"/>
  <c r="H12" i="56"/>
  <c r="I12" i="56"/>
  <c r="G13" i="56"/>
  <c r="N17" i="89"/>
  <c r="E11" i="64"/>
  <c r="H11" i="64"/>
  <c r="I11" i="64"/>
  <c r="B11" i="64"/>
  <c r="E97" i="64"/>
  <c r="H97" i="64"/>
  <c r="I97" i="64"/>
  <c r="B97" i="64"/>
  <c r="E78" i="64"/>
  <c r="H78" i="64"/>
  <c r="I78" i="64"/>
  <c r="B78" i="64"/>
  <c r="E23" i="64"/>
  <c r="B23" i="64"/>
  <c r="E12" i="64"/>
  <c r="B12" i="64"/>
  <c r="G25" i="64"/>
  <c r="H25" i="64" s="1"/>
  <c r="I25" i="64" s="1"/>
  <c r="G26" i="64"/>
  <c r="H26" i="64" s="1"/>
  <c r="I26" i="64" s="1"/>
  <c r="G27" i="64"/>
  <c r="H27" i="64" s="1"/>
  <c r="I27" i="64" s="1"/>
  <c r="G28" i="64"/>
  <c r="H28" i="64" s="1"/>
  <c r="I28" i="64" s="1"/>
  <c r="G29" i="64"/>
  <c r="H29" i="64" s="1"/>
  <c r="I29" i="64" s="1"/>
  <c r="G30" i="64"/>
  <c r="H30" i="64" s="1"/>
  <c r="I30" i="64" s="1"/>
  <c r="G31" i="64"/>
  <c r="H31" i="64" s="1"/>
  <c r="I31" i="64" s="1"/>
  <c r="G32" i="64"/>
  <c r="H32" i="64" s="1"/>
  <c r="I32" i="64" s="1"/>
  <c r="G33" i="64"/>
  <c r="H33" i="64" s="1"/>
  <c r="I33" i="64" s="1"/>
  <c r="G34" i="64"/>
  <c r="H34" i="64" s="1"/>
  <c r="I34" i="64" s="1"/>
  <c r="G35" i="64"/>
  <c r="H35" i="64" s="1"/>
  <c r="I35" i="64" s="1"/>
  <c r="G36" i="64"/>
  <c r="H36" i="64" s="1"/>
  <c r="I36" i="64" s="1"/>
  <c r="G37" i="64"/>
  <c r="H37" i="64" s="1"/>
  <c r="I37" i="64" s="1"/>
  <c r="G38" i="64"/>
  <c r="H38" i="64" s="1"/>
  <c r="I38" i="64" s="1"/>
  <c r="G39" i="64"/>
  <c r="H39" i="64" s="1"/>
  <c r="I39" i="64" s="1"/>
  <c r="G40" i="64"/>
  <c r="H40" i="64" s="1"/>
  <c r="I40" i="64" s="1"/>
  <c r="G41" i="64"/>
  <c r="H41" i="64" s="1"/>
  <c r="I41" i="64" s="1"/>
  <c r="G42" i="64"/>
  <c r="H42" i="64" s="1"/>
  <c r="I42" i="64" s="1"/>
  <c r="G43" i="64"/>
  <c r="H43" i="64" s="1"/>
  <c r="I43" i="64" s="1"/>
  <c r="G44" i="64"/>
  <c r="H44" i="64" s="1"/>
  <c r="I44" i="64" s="1"/>
  <c r="G45" i="64"/>
  <c r="H45" i="64" s="1"/>
  <c r="I45" i="64" s="1"/>
  <c r="G46" i="64"/>
  <c r="H46" i="64" s="1"/>
  <c r="I46" i="64" s="1"/>
  <c r="G47" i="64"/>
  <c r="H47" i="64" s="1"/>
  <c r="I47" i="64" s="1"/>
  <c r="G48" i="64"/>
  <c r="H48" i="64" s="1"/>
  <c r="I48" i="64" s="1"/>
  <c r="G49" i="64"/>
  <c r="H49" i="64" s="1"/>
  <c r="I49" i="64" s="1"/>
  <c r="G50" i="64"/>
  <c r="H50" i="64" s="1"/>
  <c r="I50" i="64" s="1"/>
  <c r="G51" i="64"/>
  <c r="H51" i="64" s="1"/>
  <c r="I51" i="64" s="1"/>
  <c r="G52" i="64"/>
  <c r="H52" i="64" s="1"/>
  <c r="I52" i="64" s="1"/>
  <c r="G53" i="64"/>
  <c r="H53" i="64" s="1"/>
  <c r="I53" i="64" s="1"/>
  <c r="G54" i="64"/>
  <c r="H54" i="64" s="1"/>
  <c r="I54" i="64" s="1"/>
  <c r="G55" i="64"/>
  <c r="H55" i="64" s="1"/>
  <c r="I55" i="64" s="1"/>
  <c r="G56" i="64"/>
  <c r="H56" i="64" s="1"/>
  <c r="I56" i="64" s="1"/>
  <c r="G57" i="64"/>
  <c r="H57" i="64" s="1"/>
  <c r="I57" i="64" s="1"/>
  <c r="G58" i="64"/>
  <c r="H58" i="64" s="1"/>
  <c r="I58" i="64" s="1"/>
  <c r="G59" i="64"/>
  <c r="H59" i="64" s="1"/>
  <c r="I59" i="64" s="1"/>
  <c r="G60" i="64"/>
  <c r="H60" i="64" s="1"/>
  <c r="I60" i="64" s="1"/>
  <c r="G61" i="64"/>
  <c r="H61" i="64" s="1"/>
  <c r="I61" i="64" s="1"/>
  <c r="G62" i="64"/>
  <c r="H62" i="64" s="1"/>
  <c r="I62" i="64" s="1"/>
  <c r="G63" i="64"/>
  <c r="H63" i="64" s="1"/>
  <c r="I63" i="64" s="1"/>
  <c r="G64" i="64"/>
  <c r="H64" i="64" s="1"/>
  <c r="I64" i="64" s="1"/>
  <c r="G65" i="64"/>
  <c r="H65" i="64" s="1"/>
  <c r="I65" i="64" s="1"/>
  <c r="G66" i="64"/>
  <c r="H66" i="64" s="1"/>
  <c r="I66" i="64" s="1"/>
  <c r="G67" i="64"/>
  <c r="H67" i="64" s="1"/>
  <c r="I67" i="64" s="1"/>
  <c r="G68" i="64"/>
  <c r="H68" i="64" s="1"/>
  <c r="I68" i="64" s="1"/>
  <c r="G69" i="64"/>
  <c r="H69" i="64" s="1"/>
  <c r="I69" i="64" s="1"/>
  <c r="G70" i="64"/>
  <c r="H70" i="64" s="1"/>
  <c r="I70" i="64" s="1"/>
  <c r="G71" i="64"/>
  <c r="H71" i="64" s="1"/>
  <c r="I71" i="64" s="1"/>
  <c r="G72" i="64"/>
  <c r="H72" i="64" s="1"/>
  <c r="I72" i="64" s="1"/>
  <c r="G73" i="64"/>
  <c r="H73" i="64" s="1"/>
  <c r="I73" i="64" s="1"/>
  <c r="G74" i="64"/>
  <c r="H74" i="64" s="1"/>
  <c r="I74" i="64" s="1"/>
  <c r="G75" i="64"/>
  <c r="H75" i="64" s="1"/>
  <c r="I75" i="64" s="1"/>
  <c r="G76" i="64"/>
  <c r="H76" i="64" s="1"/>
  <c r="I76" i="64" s="1"/>
  <c r="G77" i="64"/>
  <c r="H77" i="64" s="1"/>
  <c r="I77" i="64" s="1"/>
  <c r="G13" i="64"/>
  <c r="H13" i="64" s="1"/>
  <c r="I13" i="64" s="1"/>
  <c r="G14" i="64"/>
  <c r="H14" i="64" s="1"/>
  <c r="I14" i="64" s="1"/>
  <c r="G15" i="64"/>
  <c r="H15" i="64" s="1"/>
  <c r="I15" i="64" s="1"/>
  <c r="G16" i="64"/>
  <c r="H16" i="64" s="1"/>
  <c r="I16" i="64" s="1"/>
  <c r="G17" i="64"/>
  <c r="H17" i="64" s="1"/>
  <c r="I17" i="64" s="1"/>
  <c r="G18" i="64"/>
  <c r="H18" i="64" s="1"/>
  <c r="I18" i="64" s="1"/>
  <c r="G19" i="64"/>
  <c r="H19" i="64" s="1"/>
  <c r="I19" i="64" s="1"/>
  <c r="G20" i="64"/>
  <c r="H20" i="64" s="1"/>
  <c r="I20" i="64" s="1"/>
  <c r="G21" i="64"/>
  <c r="H21" i="64" s="1"/>
  <c r="I21" i="64" s="1"/>
  <c r="G22" i="64"/>
  <c r="H22" i="64" s="1"/>
  <c r="I22" i="64" s="1"/>
  <c r="G79" i="64"/>
  <c r="H79" i="64" s="1"/>
  <c r="I79" i="64" s="1"/>
  <c r="G80" i="64"/>
  <c r="H80" i="64" s="1"/>
  <c r="I80" i="64" s="1"/>
  <c r="G81" i="64"/>
  <c r="H81" i="64" s="1"/>
  <c r="I81" i="64" s="1"/>
  <c r="G82" i="64"/>
  <c r="H82" i="64" s="1"/>
  <c r="I82" i="64" s="1"/>
  <c r="G83" i="64"/>
  <c r="H83" i="64" s="1"/>
  <c r="I83" i="64" s="1"/>
  <c r="G84" i="64"/>
  <c r="H84" i="64" s="1"/>
  <c r="I84" i="64" s="1"/>
  <c r="G85" i="64"/>
  <c r="H85" i="64" s="1"/>
  <c r="I85" i="64" s="1"/>
  <c r="G86" i="64"/>
  <c r="H86" i="64" s="1"/>
  <c r="I86" i="64" s="1"/>
  <c r="G87" i="64"/>
  <c r="H87" i="64" s="1"/>
  <c r="I87" i="64" s="1"/>
  <c r="G88" i="64"/>
  <c r="H88" i="64" s="1"/>
  <c r="I88" i="64" s="1"/>
  <c r="G89" i="64"/>
  <c r="H89" i="64" s="1"/>
  <c r="I89" i="64" s="1"/>
  <c r="G90" i="64"/>
  <c r="H90" i="64" s="1"/>
  <c r="I90" i="64" s="1"/>
  <c r="G91" i="64"/>
  <c r="H91" i="64" s="1"/>
  <c r="I91" i="64" s="1"/>
  <c r="G92" i="64"/>
  <c r="H92" i="64" s="1"/>
  <c r="I92" i="64" s="1"/>
  <c r="G93" i="64"/>
  <c r="H93" i="64" s="1"/>
  <c r="I93" i="64" s="1"/>
  <c r="G94" i="64"/>
  <c r="H94" i="64" s="1"/>
  <c r="I94" i="64" s="1"/>
  <c r="G95" i="64"/>
  <c r="H95" i="64" s="1"/>
  <c r="I95" i="64" s="1"/>
  <c r="G96" i="64"/>
  <c r="H96" i="64" s="1"/>
  <c r="I96" i="64" s="1"/>
  <c r="G98" i="64"/>
  <c r="H98" i="64" s="1"/>
  <c r="I98" i="64" s="1"/>
  <c r="G99" i="64"/>
  <c r="H99" i="64" s="1"/>
  <c r="I99" i="64" s="1"/>
  <c r="G100" i="64"/>
  <c r="H100" i="64" s="1"/>
  <c r="I100" i="64" s="1"/>
  <c r="G101" i="64"/>
  <c r="H101" i="64" s="1"/>
  <c r="I101" i="64" s="1"/>
  <c r="G102" i="64"/>
  <c r="H102" i="64" s="1"/>
  <c r="I102" i="64" s="1"/>
  <c r="G103" i="64"/>
  <c r="H103" i="64" s="1"/>
  <c r="I103" i="64" s="1"/>
  <c r="G104" i="64"/>
  <c r="H104" i="64" s="1"/>
  <c r="I104" i="64" s="1"/>
  <c r="G105" i="64"/>
  <c r="H105" i="64" s="1"/>
  <c r="I105" i="64" s="1"/>
  <c r="G106" i="64"/>
  <c r="H106" i="64" s="1"/>
  <c r="I106" i="64" s="1"/>
  <c r="G107" i="64"/>
  <c r="H107" i="64" s="1"/>
  <c r="I107" i="64" s="1"/>
  <c r="G108" i="64"/>
  <c r="H108" i="64" s="1"/>
  <c r="I108" i="64" s="1"/>
  <c r="G109" i="64"/>
  <c r="H109" i="64" s="1"/>
  <c r="I109" i="64" s="1"/>
  <c r="G110" i="64"/>
  <c r="H110" i="64" s="1"/>
  <c r="I110" i="64" s="1"/>
  <c r="G111" i="64"/>
  <c r="H111" i="64" s="1"/>
  <c r="I111" i="64" s="1"/>
  <c r="G112" i="64"/>
  <c r="H112" i="64" s="1"/>
  <c r="I112" i="64" s="1"/>
  <c r="G113" i="64"/>
  <c r="H113" i="64" s="1"/>
  <c r="I113" i="64" s="1"/>
  <c r="G114" i="64"/>
  <c r="H114" i="64" s="1"/>
  <c r="I114" i="64" s="1"/>
  <c r="G115" i="64"/>
  <c r="H115" i="64" s="1"/>
  <c r="I115" i="64" s="1"/>
  <c r="G116" i="64"/>
  <c r="H116" i="64" s="1"/>
  <c r="I116" i="64" s="1"/>
  <c r="G117" i="64"/>
  <c r="H117" i="64" s="1"/>
  <c r="I117" i="64" s="1"/>
  <c r="G118" i="64"/>
  <c r="H118" i="64" s="1"/>
  <c r="I118" i="64" s="1"/>
  <c r="G119" i="64"/>
  <c r="H119" i="64" s="1"/>
  <c r="I119" i="64" s="1"/>
  <c r="G24" i="64"/>
  <c r="H24" i="64" s="1"/>
  <c r="M17" i="89"/>
  <c r="E11" i="52"/>
  <c r="H11" i="52"/>
  <c r="I11" i="52"/>
  <c r="B11" i="52"/>
  <c r="E106" i="52"/>
  <c r="H106" i="52"/>
  <c r="I106" i="52"/>
  <c r="B106" i="52"/>
  <c r="E85" i="52"/>
  <c r="H85" i="52"/>
  <c r="I85" i="52"/>
  <c r="B85" i="52"/>
  <c r="E24" i="52"/>
  <c r="H24" i="52"/>
  <c r="I24" i="52"/>
  <c r="B24" i="52"/>
  <c r="E12" i="52"/>
  <c r="H12" i="52"/>
  <c r="I12" i="52"/>
  <c r="B12" i="52"/>
  <c r="C26" i="52"/>
  <c r="C27" i="52"/>
  <c r="C28" i="52"/>
  <c r="C29" i="52"/>
  <c r="C30" i="52"/>
  <c r="C31" i="52"/>
  <c r="C32" i="52"/>
  <c r="C33" i="52"/>
  <c r="C34" i="52"/>
  <c r="C35" i="52"/>
  <c r="C36" i="52"/>
  <c r="C37" i="52"/>
  <c r="C38" i="52"/>
  <c r="C39" i="52"/>
  <c r="C40" i="52"/>
  <c r="C41" i="52"/>
  <c r="C42" i="52"/>
  <c r="C43" i="52"/>
  <c r="C44" i="52"/>
  <c r="C45" i="52"/>
  <c r="C46" i="52"/>
  <c r="C47" i="52"/>
  <c r="C48" i="52"/>
  <c r="C49" i="52"/>
  <c r="C50" i="52"/>
  <c r="C51" i="52"/>
  <c r="C52" i="52"/>
  <c r="C53" i="52"/>
  <c r="C54" i="52"/>
  <c r="C55" i="52"/>
  <c r="C56" i="52"/>
  <c r="C57" i="52"/>
  <c r="C58" i="52"/>
  <c r="C59" i="52"/>
  <c r="C60" i="52"/>
  <c r="C61" i="52"/>
  <c r="C62" i="52"/>
  <c r="C63" i="52"/>
  <c r="C64" i="52"/>
  <c r="C65" i="52"/>
  <c r="C66" i="52"/>
  <c r="C67" i="52"/>
  <c r="C68" i="52"/>
  <c r="C69" i="52"/>
  <c r="C70" i="52"/>
  <c r="C71" i="52"/>
  <c r="C72" i="52"/>
  <c r="C73" i="52"/>
  <c r="C74" i="52"/>
  <c r="C75" i="52"/>
  <c r="C76" i="52"/>
  <c r="C77" i="52"/>
  <c r="C78" i="52"/>
  <c r="C79" i="52"/>
  <c r="C80" i="52"/>
  <c r="C81" i="52"/>
  <c r="C82" i="52"/>
  <c r="C83" i="52"/>
  <c r="C84" i="52"/>
  <c r="C13" i="52"/>
  <c r="C14" i="52"/>
  <c r="C15" i="52"/>
  <c r="C16" i="52"/>
  <c r="C17" i="52"/>
  <c r="C18" i="52"/>
  <c r="C19" i="52"/>
  <c r="C20" i="52"/>
  <c r="C21" i="52"/>
  <c r="C22" i="52"/>
  <c r="C23" i="52"/>
  <c r="C86" i="52"/>
  <c r="C87" i="52"/>
  <c r="C88" i="52"/>
  <c r="C89" i="52"/>
  <c r="C90" i="52"/>
  <c r="C91" i="52"/>
  <c r="C92" i="52"/>
  <c r="C93" i="52"/>
  <c r="C94" i="52"/>
  <c r="C95" i="52"/>
  <c r="C96" i="52"/>
  <c r="C97" i="52"/>
  <c r="C98" i="52"/>
  <c r="C99" i="52"/>
  <c r="C100" i="52"/>
  <c r="C101" i="52"/>
  <c r="C102" i="52"/>
  <c r="C103" i="52"/>
  <c r="C104" i="52"/>
  <c r="C105" i="52"/>
  <c r="C107" i="52"/>
  <c r="C108" i="52"/>
  <c r="C109" i="52"/>
  <c r="C110" i="52"/>
  <c r="C111" i="52"/>
  <c r="C112" i="52"/>
  <c r="C113" i="52"/>
  <c r="C114" i="52"/>
  <c r="C115" i="52"/>
  <c r="C116" i="52"/>
  <c r="C117" i="52"/>
  <c r="C118" i="52"/>
  <c r="C119" i="52"/>
  <c r="C120" i="52"/>
  <c r="C121" i="52"/>
  <c r="C122" i="52"/>
  <c r="C123" i="52"/>
  <c r="C124" i="52"/>
  <c r="C125" i="52"/>
  <c r="C126" i="52"/>
  <c r="C127" i="52"/>
  <c r="C128" i="52"/>
  <c r="C129" i="52"/>
  <c r="C130" i="52"/>
  <c r="C131" i="52"/>
  <c r="C132" i="52"/>
  <c r="C133" i="52"/>
  <c r="C25" i="52"/>
  <c r="G26" i="52"/>
  <c r="H26" i="52" s="1"/>
  <c r="I26" i="52" s="1"/>
  <c r="G27" i="52"/>
  <c r="G28" i="52"/>
  <c r="G29" i="52"/>
  <c r="G30" i="52"/>
  <c r="G31" i="52"/>
  <c r="H31" i="52" s="1"/>
  <c r="I31" i="52" s="1"/>
  <c r="G32" i="52"/>
  <c r="G33" i="52"/>
  <c r="H33" i="52" s="1"/>
  <c r="I33" i="52" s="1"/>
  <c r="G34" i="52"/>
  <c r="H34" i="52" s="1"/>
  <c r="I34" i="52" s="1"/>
  <c r="G35" i="52"/>
  <c r="G36" i="52"/>
  <c r="G37" i="52"/>
  <c r="G38" i="52"/>
  <c r="G39" i="52"/>
  <c r="H39" i="52" s="1"/>
  <c r="I39" i="52" s="1"/>
  <c r="G40" i="52"/>
  <c r="G41" i="52"/>
  <c r="H41" i="52" s="1"/>
  <c r="I41" i="52" s="1"/>
  <c r="G42" i="52"/>
  <c r="H42" i="52" s="1"/>
  <c r="I42" i="52" s="1"/>
  <c r="G43" i="52"/>
  <c r="G44" i="52"/>
  <c r="G45" i="52"/>
  <c r="G46" i="52"/>
  <c r="G47" i="52"/>
  <c r="H47" i="52" s="1"/>
  <c r="I47" i="52" s="1"/>
  <c r="G48" i="52"/>
  <c r="G49" i="52"/>
  <c r="H49" i="52" s="1"/>
  <c r="I49" i="52" s="1"/>
  <c r="G50" i="52"/>
  <c r="H50" i="52" s="1"/>
  <c r="I50" i="52" s="1"/>
  <c r="G51" i="52"/>
  <c r="G52" i="52"/>
  <c r="G53" i="52"/>
  <c r="G54" i="52"/>
  <c r="G55" i="52"/>
  <c r="H55" i="52" s="1"/>
  <c r="I55" i="52" s="1"/>
  <c r="G56" i="52"/>
  <c r="G57" i="52"/>
  <c r="H57" i="52" s="1"/>
  <c r="I57" i="52" s="1"/>
  <c r="G58" i="52"/>
  <c r="H58" i="52" s="1"/>
  <c r="I58" i="52" s="1"/>
  <c r="G59" i="52"/>
  <c r="G60" i="52"/>
  <c r="G61" i="52"/>
  <c r="G62" i="52"/>
  <c r="G63" i="52"/>
  <c r="H63" i="52" s="1"/>
  <c r="I63" i="52" s="1"/>
  <c r="G64" i="52"/>
  <c r="G65" i="52"/>
  <c r="H65" i="52" s="1"/>
  <c r="I65" i="52" s="1"/>
  <c r="G66" i="52"/>
  <c r="H66" i="52" s="1"/>
  <c r="I66" i="52" s="1"/>
  <c r="G67" i="52"/>
  <c r="G68" i="52"/>
  <c r="G69" i="52"/>
  <c r="G70" i="52"/>
  <c r="G71" i="52"/>
  <c r="H71" i="52" s="1"/>
  <c r="I71" i="52" s="1"/>
  <c r="G72" i="52"/>
  <c r="G73" i="52"/>
  <c r="H73" i="52" s="1"/>
  <c r="I73" i="52" s="1"/>
  <c r="G74" i="52"/>
  <c r="H74" i="52" s="1"/>
  <c r="I74" i="52" s="1"/>
  <c r="G75" i="52"/>
  <c r="G76" i="52"/>
  <c r="G77" i="52"/>
  <c r="G78" i="52"/>
  <c r="G79" i="52"/>
  <c r="H79" i="52" s="1"/>
  <c r="I79" i="52" s="1"/>
  <c r="G80" i="52"/>
  <c r="G81" i="52"/>
  <c r="H81" i="52" s="1"/>
  <c r="I81" i="52" s="1"/>
  <c r="G82" i="52"/>
  <c r="H82" i="52" s="1"/>
  <c r="I82" i="52" s="1"/>
  <c r="G83" i="52"/>
  <c r="G84" i="52"/>
  <c r="G13" i="52"/>
  <c r="G14" i="52"/>
  <c r="G15" i="52"/>
  <c r="H15" i="52" s="1"/>
  <c r="I15" i="52" s="1"/>
  <c r="G16" i="52"/>
  <c r="G17" i="52"/>
  <c r="H17" i="52" s="1"/>
  <c r="I17" i="52" s="1"/>
  <c r="G18" i="52"/>
  <c r="H18" i="52" s="1"/>
  <c r="I18" i="52" s="1"/>
  <c r="G19" i="52"/>
  <c r="H19" i="52" s="1"/>
  <c r="I19" i="52" s="1"/>
  <c r="G20" i="52"/>
  <c r="H20" i="52" s="1"/>
  <c r="I20" i="52" s="1"/>
  <c r="G21" i="52"/>
  <c r="G22" i="52"/>
  <c r="G23" i="52"/>
  <c r="H23" i="52" s="1"/>
  <c r="I23" i="52" s="1"/>
  <c r="G86" i="52"/>
  <c r="H86" i="52" s="1"/>
  <c r="I86" i="52" s="1"/>
  <c r="G87" i="52"/>
  <c r="H87" i="52" s="1"/>
  <c r="I87" i="52" s="1"/>
  <c r="G88" i="52"/>
  <c r="H88" i="52" s="1"/>
  <c r="I88" i="52" s="1"/>
  <c r="G89" i="52"/>
  <c r="H89" i="52" s="1"/>
  <c r="I89" i="52" s="1"/>
  <c r="G90" i="52"/>
  <c r="G91" i="52"/>
  <c r="G92" i="52"/>
  <c r="H92" i="52" s="1"/>
  <c r="I92" i="52" s="1"/>
  <c r="G93" i="52"/>
  <c r="G94" i="52"/>
  <c r="H94" i="52" s="1"/>
  <c r="I94" i="52" s="1"/>
  <c r="G95" i="52"/>
  <c r="H95" i="52" s="1"/>
  <c r="I95" i="52" s="1"/>
  <c r="G96" i="52"/>
  <c r="H96" i="52" s="1"/>
  <c r="I96" i="52" s="1"/>
  <c r="G97" i="52"/>
  <c r="H97" i="52" s="1"/>
  <c r="I97" i="52" s="1"/>
  <c r="G98" i="52"/>
  <c r="G99" i="52"/>
  <c r="G100" i="52"/>
  <c r="H100" i="52" s="1"/>
  <c r="I100" i="52" s="1"/>
  <c r="G101" i="52"/>
  <c r="G102" i="52"/>
  <c r="H102" i="52" s="1"/>
  <c r="I102" i="52" s="1"/>
  <c r="G103" i="52"/>
  <c r="H103" i="52" s="1"/>
  <c r="I103" i="52" s="1"/>
  <c r="G104" i="52"/>
  <c r="H104" i="52" s="1"/>
  <c r="I104" i="52" s="1"/>
  <c r="G105" i="52"/>
  <c r="H105" i="52" s="1"/>
  <c r="I105" i="52" s="1"/>
  <c r="G107" i="52"/>
  <c r="G108" i="52"/>
  <c r="G109" i="52"/>
  <c r="H109" i="52" s="1"/>
  <c r="I109" i="52" s="1"/>
  <c r="G110" i="52"/>
  <c r="G111" i="52"/>
  <c r="H111" i="52" s="1"/>
  <c r="I111" i="52" s="1"/>
  <c r="G112" i="52"/>
  <c r="H112" i="52" s="1"/>
  <c r="I112" i="52" s="1"/>
  <c r="G113" i="52"/>
  <c r="H113" i="52" s="1"/>
  <c r="I113" i="52" s="1"/>
  <c r="G114" i="52"/>
  <c r="H114" i="52" s="1"/>
  <c r="I114" i="52" s="1"/>
  <c r="G115" i="52"/>
  <c r="G116" i="52"/>
  <c r="G117" i="52"/>
  <c r="H117" i="52" s="1"/>
  <c r="I117" i="52" s="1"/>
  <c r="G118" i="52"/>
  <c r="G119" i="52"/>
  <c r="H119" i="52" s="1"/>
  <c r="I119" i="52" s="1"/>
  <c r="G120" i="52"/>
  <c r="H120" i="52" s="1"/>
  <c r="I120" i="52" s="1"/>
  <c r="G121" i="52"/>
  <c r="H121" i="52" s="1"/>
  <c r="I121" i="52" s="1"/>
  <c r="G122" i="52"/>
  <c r="H122" i="52" s="1"/>
  <c r="I122" i="52" s="1"/>
  <c r="G123" i="52"/>
  <c r="G124" i="52"/>
  <c r="G125" i="52"/>
  <c r="H125" i="52" s="1"/>
  <c r="I125" i="52" s="1"/>
  <c r="G126" i="52"/>
  <c r="G127" i="52"/>
  <c r="H127" i="52" s="1"/>
  <c r="I127" i="52" s="1"/>
  <c r="G128" i="52"/>
  <c r="H128" i="52" s="1"/>
  <c r="I128" i="52" s="1"/>
  <c r="G129" i="52"/>
  <c r="H129" i="52" s="1"/>
  <c r="I129" i="52" s="1"/>
  <c r="G130" i="52"/>
  <c r="H130" i="52" s="1"/>
  <c r="I130" i="52" s="1"/>
  <c r="G131" i="52"/>
  <c r="G132" i="52"/>
  <c r="G133" i="52"/>
  <c r="H133" i="52" s="1"/>
  <c r="I133" i="52" s="1"/>
  <c r="G25" i="52"/>
  <c r="H25" i="52" s="1"/>
  <c r="N16" i="89"/>
  <c r="G25" i="92"/>
  <c r="H25" i="92" s="1"/>
  <c r="I25" i="92" s="1"/>
  <c r="G26" i="92"/>
  <c r="G27" i="92"/>
  <c r="G24" i="92"/>
  <c r="C27" i="92"/>
  <c r="C26" i="92"/>
  <c r="C25" i="92"/>
  <c r="B25" i="92"/>
  <c r="C24" i="92"/>
  <c r="B24" i="92"/>
  <c r="C22" i="92"/>
  <c r="C21" i="92"/>
  <c r="C20" i="92"/>
  <c r="C19" i="92"/>
  <c r="C18" i="92"/>
  <c r="C17" i="92"/>
  <c r="C15" i="92"/>
  <c r="C14" i="92"/>
  <c r="C13" i="92"/>
  <c r="B12" i="92"/>
  <c r="H27" i="92"/>
  <c r="I27" i="92" s="1"/>
  <c r="H26" i="92"/>
  <c r="I26" i="92" s="1"/>
  <c r="B23" i="92"/>
  <c r="H24" i="92"/>
  <c r="E23" i="92"/>
  <c r="H22" i="92"/>
  <c r="I22" i="92" s="1"/>
  <c r="H21" i="92"/>
  <c r="I21" i="92" s="1"/>
  <c r="H20" i="92"/>
  <c r="I20" i="92" s="1"/>
  <c r="H19" i="92"/>
  <c r="I19" i="92" s="1"/>
  <c r="H18" i="92"/>
  <c r="I18" i="92" s="1"/>
  <c r="H17" i="92"/>
  <c r="I17" i="92" s="1"/>
  <c r="E16" i="92"/>
  <c r="B16" i="92"/>
  <c r="H15" i="92"/>
  <c r="I15" i="92" s="1"/>
  <c r="H14" i="92"/>
  <c r="I14" i="92" s="1"/>
  <c r="H13" i="92"/>
  <c r="I13" i="92" s="1"/>
  <c r="E12" i="92"/>
  <c r="L16" i="89"/>
  <c r="I11" i="91"/>
  <c r="H11" i="91"/>
  <c r="E11" i="91"/>
  <c r="B11" i="91"/>
  <c r="G35" i="91"/>
  <c r="H35" i="91" s="1"/>
  <c r="I35" i="91" s="1"/>
  <c r="G36" i="91"/>
  <c r="G37" i="91"/>
  <c r="G34" i="91"/>
  <c r="C37" i="91"/>
  <c r="C36" i="91"/>
  <c r="C35" i="91"/>
  <c r="C34" i="91"/>
  <c r="E25" i="91"/>
  <c r="H25" i="91"/>
  <c r="I25" i="91"/>
  <c r="B25" i="91"/>
  <c r="H29" i="91"/>
  <c r="I29" i="91" s="1"/>
  <c r="H32" i="91"/>
  <c r="I32" i="91" s="1"/>
  <c r="H31" i="91"/>
  <c r="I31" i="91" s="1"/>
  <c r="H30" i="91"/>
  <c r="I30" i="91" s="1"/>
  <c r="H28" i="91"/>
  <c r="I28" i="91" s="1"/>
  <c r="H27" i="91"/>
  <c r="I27" i="91" s="1"/>
  <c r="H26" i="91"/>
  <c r="I26" i="91" s="1"/>
  <c r="C32" i="91"/>
  <c r="C31" i="91"/>
  <c r="C30" i="91"/>
  <c r="C29" i="91"/>
  <c r="C28" i="91"/>
  <c r="C27" i="91"/>
  <c r="C26" i="91"/>
  <c r="C24" i="91"/>
  <c r="C23" i="91"/>
  <c r="C22" i="91"/>
  <c r="C21" i="91"/>
  <c r="C20" i="91"/>
  <c r="C19" i="91"/>
  <c r="C18" i="91"/>
  <c r="C16" i="91"/>
  <c r="C15" i="91"/>
  <c r="C14" i="91"/>
  <c r="C13" i="91"/>
  <c r="H37" i="91"/>
  <c r="I37" i="91" s="1"/>
  <c r="H36" i="91"/>
  <c r="I36" i="91" s="1"/>
  <c r="H34" i="91"/>
  <c r="E33" i="91"/>
  <c r="H24" i="91"/>
  <c r="I24" i="91" s="1"/>
  <c r="H23" i="91"/>
  <c r="I23" i="91" s="1"/>
  <c r="H22" i="91"/>
  <c r="I22" i="91" s="1"/>
  <c r="H21" i="91"/>
  <c r="I21" i="91" s="1"/>
  <c r="H20" i="91"/>
  <c r="I20" i="91" s="1"/>
  <c r="H19" i="91"/>
  <c r="H18" i="91"/>
  <c r="I18" i="91" s="1"/>
  <c r="E17" i="91"/>
  <c r="B17" i="91"/>
  <c r="H16" i="91"/>
  <c r="I16" i="91" s="1"/>
  <c r="H15" i="91"/>
  <c r="I15" i="91" s="1"/>
  <c r="H14" i="91"/>
  <c r="I14" i="91" s="1"/>
  <c r="H13" i="91"/>
  <c r="I13" i="91" s="1"/>
  <c r="E12" i="91"/>
  <c r="M16" i="89"/>
  <c r="I28" i="90"/>
  <c r="I11" i="90" s="1"/>
  <c r="H28" i="90"/>
  <c r="H11" i="90" s="1"/>
  <c r="E28" i="90"/>
  <c r="B28" i="90"/>
  <c r="B11" i="90" s="1"/>
  <c r="E11" i="90"/>
  <c r="H30" i="90"/>
  <c r="I30" i="90" s="1"/>
  <c r="H31" i="90"/>
  <c r="I31" i="90" s="1"/>
  <c r="H32" i="90"/>
  <c r="I32" i="90" s="1"/>
  <c r="I29" i="90"/>
  <c r="H29" i="90"/>
  <c r="G30" i="90"/>
  <c r="G31" i="90"/>
  <c r="G32" i="90"/>
  <c r="G29" i="90"/>
  <c r="C32" i="90"/>
  <c r="B32" i="90"/>
  <c r="C31" i="90"/>
  <c r="B31" i="90"/>
  <c r="C30" i="90"/>
  <c r="B30" i="90"/>
  <c r="C29" i="90"/>
  <c r="B29" i="90"/>
  <c r="B18" i="90"/>
  <c r="H20" i="90"/>
  <c r="I20" i="90" s="1"/>
  <c r="H21" i="90"/>
  <c r="I21" i="90" s="1"/>
  <c r="H22" i="90"/>
  <c r="I22" i="90" s="1"/>
  <c r="H23" i="90"/>
  <c r="I23" i="90" s="1"/>
  <c r="H24" i="90"/>
  <c r="I24" i="90" s="1"/>
  <c r="H25" i="90"/>
  <c r="I25" i="90" s="1"/>
  <c r="H26" i="90"/>
  <c r="I26" i="90" s="1"/>
  <c r="H27" i="90"/>
  <c r="I27" i="90" s="1"/>
  <c r="H19" i="90"/>
  <c r="I19" i="90" s="1"/>
  <c r="I18" i="90" s="1"/>
  <c r="C27" i="90"/>
  <c r="C26" i="90"/>
  <c r="C25" i="90"/>
  <c r="C24" i="90"/>
  <c r="C23" i="90"/>
  <c r="C22" i="90"/>
  <c r="C21" i="90"/>
  <c r="C20" i="90"/>
  <c r="C19" i="90"/>
  <c r="E12" i="90"/>
  <c r="B12" i="90"/>
  <c r="H14" i="90"/>
  <c r="I14" i="90" s="1"/>
  <c r="H15" i="90"/>
  <c r="I15" i="90" s="1"/>
  <c r="H16" i="90"/>
  <c r="I16" i="90" s="1"/>
  <c r="H17" i="90"/>
  <c r="I17" i="90" s="1"/>
  <c r="H13" i="90"/>
  <c r="C17" i="90"/>
  <c r="C16" i="90"/>
  <c r="C15" i="90"/>
  <c r="C14" i="90"/>
  <c r="C13" i="90"/>
  <c r="E18" i="90"/>
  <c r="K16" i="89"/>
  <c r="E11" i="85"/>
  <c r="H11" i="85"/>
  <c r="I11" i="85"/>
  <c r="E12" i="85"/>
  <c r="H12" i="85"/>
  <c r="I12" i="85"/>
  <c r="B12" i="85"/>
  <c r="E16" i="85"/>
  <c r="H16" i="85"/>
  <c r="I16" i="85"/>
  <c r="B16" i="85"/>
  <c r="E23" i="85"/>
  <c r="H23" i="85"/>
  <c r="I23" i="85"/>
  <c r="B23" i="85"/>
  <c r="E26" i="85"/>
  <c r="H26" i="85"/>
  <c r="I26" i="85"/>
  <c r="B26" i="85"/>
  <c r="H14" i="85"/>
  <c r="I14" i="85" s="1"/>
  <c r="H15" i="85"/>
  <c r="I15" i="85" s="1"/>
  <c r="H17" i="85"/>
  <c r="I17" i="85"/>
  <c r="H18" i="85"/>
  <c r="I18" i="85" s="1"/>
  <c r="H19" i="85"/>
  <c r="I19" i="85" s="1"/>
  <c r="H20" i="85"/>
  <c r="I20" i="85" s="1"/>
  <c r="H21" i="85"/>
  <c r="I21" i="85"/>
  <c r="H22" i="85"/>
  <c r="I22" i="85" s="1"/>
  <c r="H24" i="85"/>
  <c r="I24" i="85" s="1"/>
  <c r="H25" i="85"/>
  <c r="I25" i="85"/>
  <c r="H27" i="85"/>
  <c r="I27" i="85" s="1"/>
  <c r="H28" i="85"/>
  <c r="I28" i="85" s="1"/>
  <c r="H29" i="85"/>
  <c r="I29" i="85"/>
  <c r="I13" i="85"/>
  <c r="H13" i="85"/>
  <c r="G28" i="85"/>
  <c r="G29" i="85"/>
  <c r="G27" i="85"/>
  <c r="G18" i="84"/>
  <c r="H18" i="84" s="1"/>
  <c r="I18" i="84" s="1"/>
  <c r="G19" i="84"/>
  <c r="H19" i="84" s="1"/>
  <c r="I19" i="84" s="1"/>
  <c r="G20" i="84"/>
  <c r="H20" i="84" s="1"/>
  <c r="I20" i="84" s="1"/>
  <c r="G17" i="84"/>
  <c r="H17" i="84" s="1"/>
  <c r="G14" i="83"/>
  <c r="G15" i="83"/>
  <c r="G16" i="83"/>
  <c r="G13" i="83"/>
  <c r="H13" i="83" s="1"/>
  <c r="E11" i="84"/>
  <c r="B11" i="84"/>
  <c r="E12" i="84"/>
  <c r="H12" i="84"/>
  <c r="I12" i="84"/>
  <c r="B12" i="84"/>
  <c r="E16" i="84"/>
  <c r="B16" i="84"/>
  <c r="H14" i="84"/>
  <c r="I14" i="84" s="1"/>
  <c r="H15" i="84"/>
  <c r="I15" i="84" s="1"/>
  <c r="I13" i="84"/>
  <c r="H13" i="84"/>
  <c r="E11" i="83"/>
  <c r="B11" i="83"/>
  <c r="E12" i="83"/>
  <c r="B12" i="83"/>
  <c r="H14" i="83"/>
  <c r="I14" i="83" s="1"/>
  <c r="H15" i="83"/>
  <c r="I15" i="83" s="1"/>
  <c r="H16" i="83"/>
  <c r="I16" i="83" s="1"/>
  <c r="N15" i="89"/>
  <c r="E261" i="70"/>
  <c r="E260" i="70" s="1"/>
  <c r="E266" i="70"/>
  <c r="E271" i="70"/>
  <c r="E254" i="70"/>
  <c r="E253" i="70" s="1"/>
  <c r="E249" i="70"/>
  <c r="E248" i="70" s="1"/>
  <c r="E237" i="70"/>
  <c r="E243" i="70"/>
  <c r="E246" i="70"/>
  <c r="E231" i="70"/>
  <c r="E226" i="70"/>
  <c r="E222" i="70"/>
  <c r="E219" i="70"/>
  <c r="E215" i="70"/>
  <c r="E204" i="70"/>
  <c r="E199" i="70"/>
  <c r="E178" i="70"/>
  <c r="E186" i="70"/>
  <c r="E192" i="70"/>
  <c r="E196" i="70"/>
  <c r="E156" i="70"/>
  <c r="E170" i="70"/>
  <c r="E131" i="70"/>
  <c r="E136" i="70"/>
  <c r="E145" i="70"/>
  <c r="E150" i="70"/>
  <c r="E115" i="70"/>
  <c r="E123" i="70"/>
  <c r="E126" i="70"/>
  <c r="E102" i="70"/>
  <c r="E112" i="70"/>
  <c r="B112" i="70"/>
  <c r="E80" i="70"/>
  <c r="E84" i="70"/>
  <c r="E92" i="70"/>
  <c r="E97" i="70"/>
  <c r="E69" i="70"/>
  <c r="E73" i="70"/>
  <c r="E76" i="70"/>
  <c r="E58" i="70"/>
  <c r="E60" i="70"/>
  <c r="E63" i="70"/>
  <c r="E66" i="70"/>
  <c r="E27" i="70"/>
  <c r="E35" i="70"/>
  <c r="E47" i="70"/>
  <c r="E55" i="70"/>
  <c r="E21" i="70"/>
  <c r="E19" i="70"/>
  <c r="E12" i="70"/>
  <c r="H14" i="70"/>
  <c r="I14" i="70" s="1"/>
  <c r="H15" i="70"/>
  <c r="I15" i="70" s="1"/>
  <c r="H16" i="70"/>
  <c r="I16" i="70" s="1"/>
  <c r="H17" i="70"/>
  <c r="I17" i="70" s="1"/>
  <c r="H18" i="70"/>
  <c r="I18" i="70" s="1"/>
  <c r="H20" i="70"/>
  <c r="I20" i="70" s="1"/>
  <c r="H22" i="70"/>
  <c r="I22" i="70" s="1"/>
  <c r="H23" i="70"/>
  <c r="I23" i="70" s="1"/>
  <c r="H24" i="70"/>
  <c r="I24" i="70" s="1"/>
  <c r="H25" i="70"/>
  <c r="I25" i="70" s="1"/>
  <c r="H28" i="70"/>
  <c r="I28" i="70" s="1"/>
  <c r="H29" i="70"/>
  <c r="I29" i="70" s="1"/>
  <c r="H30" i="70"/>
  <c r="I30" i="70" s="1"/>
  <c r="H31" i="70"/>
  <c r="I31" i="70" s="1"/>
  <c r="H32" i="70"/>
  <c r="I32" i="70" s="1"/>
  <c r="H33" i="70"/>
  <c r="I33" i="70" s="1"/>
  <c r="H34" i="70"/>
  <c r="I34" i="70" s="1"/>
  <c r="H36" i="70"/>
  <c r="I36" i="70" s="1"/>
  <c r="H37" i="70"/>
  <c r="I37" i="70" s="1"/>
  <c r="H38" i="70"/>
  <c r="I38" i="70" s="1"/>
  <c r="H39" i="70"/>
  <c r="I39" i="70" s="1"/>
  <c r="H40" i="70"/>
  <c r="I40" i="70" s="1"/>
  <c r="H41" i="70"/>
  <c r="I41" i="70" s="1"/>
  <c r="H42" i="70"/>
  <c r="I42" i="70" s="1"/>
  <c r="H43" i="70"/>
  <c r="I43" i="70" s="1"/>
  <c r="H44" i="70"/>
  <c r="I44" i="70" s="1"/>
  <c r="H45" i="70"/>
  <c r="I45" i="70" s="1"/>
  <c r="H46" i="70"/>
  <c r="I46" i="70" s="1"/>
  <c r="H48" i="70"/>
  <c r="I48" i="70" s="1"/>
  <c r="H49" i="70"/>
  <c r="I49" i="70" s="1"/>
  <c r="H50" i="70"/>
  <c r="I50" i="70" s="1"/>
  <c r="H51" i="70"/>
  <c r="I51" i="70" s="1"/>
  <c r="H52" i="70"/>
  <c r="I52" i="70" s="1"/>
  <c r="H53" i="70"/>
  <c r="I53" i="70" s="1"/>
  <c r="H54" i="70"/>
  <c r="I54" i="70" s="1"/>
  <c r="H56" i="70"/>
  <c r="I56" i="70" s="1"/>
  <c r="H59" i="70"/>
  <c r="I59" i="70" s="1"/>
  <c r="H61" i="70"/>
  <c r="I61" i="70" s="1"/>
  <c r="H62" i="70"/>
  <c r="I62" i="70" s="1"/>
  <c r="H64" i="70"/>
  <c r="I64" i="70" s="1"/>
  <c r="H65" i="70"/>
  <c r="I65" i="70" s="1"/>
  <c r="H67" i="70"/>
  <c r="I67" i="70" s="1"/>
  <c r="H70" i="70"/>
  <c r="I70" i="70" s="1"/>
  <c r="H71" i="70"/>
  <c r="I71" i="70" s="1"/>
  <c r="H72" i="70"/>
  <c r="I72" i="70" s="1"/>
  <c r="H74" i="70"/>
  <c r="I74" i="70" s="1"/>
  <c r="H75" i="70"/>
  <c r="H77" i="70"/>
  <c r="I77" i="70" s="1"/>
  <c r="H78" i="70"/>
  <c r="I78" i="70" s="1"/>
  <c r="H81" i="70"/>
  <c r="I81" i="70" s="1"/>
  <c r="H82" i="70"/>
  <c r="I82" i="70" s="1"/>
  <c r="H83" i="70"/>
  <c r="I83" i="70" s="1"/>
  <c r="H85" i="70"/>
  <c r="I85" i="70" s="1"/>
  <c r="H86" i="70"/>
  <c r="I86" i="70" s="1"/>
  <c r="H87" i="70"/>
  <c r="I87" i="70" s="1"/>
  <c r="H88" i="70"/>
  <c r="I88" i="70" s="1"/>
  <c r="H89" i="70"/>
  <c r="I89" i="70" s="1"/>
  <c r="H90" i="70"/>
  <c r="I90" i="70" s="1"/>
  <c r="H91" i="70"/>
  <c r="I91" i="70" s="1"/>
  <c r="H93" i="70"/>
  <c r="I93" i="70" s="1"/>
  <c r="H94" i="70"/>
  <c r="I94" i="70" s="1"/>
  <c r="H95" i="70"/>
  <c r="I95" i="70" s="1"/>
  <c r="H96" i="70"/>
  <c r="I96" i="70" s="1"/>
  <c r="H98" i="70"/>
  <c r="I98" i="70" s="1"/>
  <c r="H99" i="70"/>
  <c r="I99" i="70" s="1"/>
  <c r="H100" i="70"/>
  <c r="I100" i="70" s="1"/>
  <c r="H103" i="70"/>
  <c r="I103" i="70" s="1"/>
  <c r="H104" i="70"/>
  <c r="I104" i="70" s="1"/>
  <c r="H105" i="70"/>
  <c r="I105" i="70" s="1"/>
  <c r="H106" i="70"/>
  <c r="I106" i="70" s="1"/>
  <c r="H107" i="70"/>
  <c r="I107" i="70" s="1"/>
  <c r="H108" i="70"/>
  <c r="I108" i="70" s="1"/>
  <c r="H109" i="70"/>
  <c r="I109" i="70" s="1"/>
  <c r="H110" i="70"/>
  <c r="I110" i="70" s="1"/>
  <c r="H111" i="70"/>
  <c r="I111" i="70" s="1"/>
  <c r="H113" i="70"/>
  <c r="I113" i="70" s="1"/>
  <c r="H116" i="70"/>
  <c r="I116" i="70" s="1"/>
  <c r="H117" i="70"/>
  <c r="I117" i="70" s="1"/>
  <c r="H118" i="70"/>
  <c r="I118" i="70" s="1"/>
  <c r="H119" i="70"/>
  <c r="I119" i="70" s="1"/>
  <c r="H120" i="70"/>
  <c r="I120" i="70" s="1"/>
  <c r="H121" i="70"/>
  <c r="I121" i="70" s="1"/>
  <c r="H122" i="70"/>
  <c r="I122" i="70" s="1"/>
  <c r="H124" i="70"/>
  <c r="I124" i="70" s="1"/>
  <c r="H125" i="70"/>
  <c r="I125" i="70" s="1"/>
  <c r="H127" i="70"/>
  <c r="I127" i="70" s="1"/>
  <c r="H128" i="70"/>
  <c r="I128" i="70" s="1"/>
  <c r="H129" i="70"/>
  <c r="I129" i="70" s="1"/>
  <c r="H132" i="70"/>
  <c r="I132" i="70" s="1"/>
  <c r="H133" i="70"/>
  <c r="I133" i="70" s="1"/>
  <c r="H134" i="70"/>
  <c r="I134" i="70" s="1"/>
  <c r="H135" i="70"/>
  <c r="I135" i="70" s="1"/>
  <c r="H137" i="70"/>
  <c r="I137" i="70" s="1"/>
  <c r="H138" i="70"/>
  <c r="I138" i="70" s="1"/>
  <c r="H139" i="70"/>
  <c r="I139" i="70" s="1"/>
  <c r="H140" i="70"/>
  <c r="I140" i="70" s="1"/>
  <c r="H141" i="70"/>
  <c r="I141" i="70" s="1"/>
  <c r="H142" i="70"/>
  <c r="I142" i="70" s="1"/>
  <c r="H143" i="70"/>
  <c r="I143" i="70" s="1"/>
  <c r="H144" i="70"/>
  <c r="I144" i="70" s="1"/>
  <c r="H146" i="70"/>
  <c r="I146" i="70" s="1"/>
  <c r="H147" i="70"/>
  <c r="I147" i="70" s="1"/>
  <c r="H148" i="70"/>
  <c r="I148" i="70" s="1"/>
  <c r="H149" i="70"/>
  <c r="I149" i="70" s="1"/>
  <c r="H151" i="70"/>
  <c r="I151" i="70" s="1"/>
  <c r="H152" i="70"/>
  <c r="I152" i="70" s="1"/>
  <c r="H153" i="70"/>
  <c r="I153" i="70" s="1"/>
  <c r="H154" i="70"/>
  <c r="I154" i="70" s="1"/>
  <c r="H157" i="70"/>
  <c r="I157" i="70" s="1"/>
  <c r="H158" i="70"/>
  <c r="I158" i="70" s="1"/>
  <c r="H159" i="70"/>
  <c r="I159" i="70" s="1"/>
  <c r="H160" i="70"/>
  <c r="I160" i="70" s="1"/>
  <c r="H161" i="70"/>
  <c r="I161" i="70" s="1"/>
  <c r="H162" i="70"/>
  <c r="I162" i="70" s="1"/>
  <c r="H163" i="70"/>
  <c r="I163" i="70" s="1"/>
  <c r="H164" i="70"/>
  <c r="I164" i="70" s="1"/>
  <c r="H165" i="70"/>
  <c r="I165" i="70" s="1"/>
  <c r="H166" i="70"/>
  <c r="I166" i="70" s="1"/>
  <c r="H167" i="70"/>
  <c r="I167" i="70" s="1"/>
  <c r="H168" i="70"/>
  <c r="I168" i="70" s="1"/>
  <c r="H169" i="70"/>
  <c r="I169" i="70" s="1"/>
  <c r="H171" i="70"/>
  <c r="I171" i="70" s="1"/>
  <c r="H172" i="70"/>
  <c r="I172" i="70" s="1"/>
  <c r="H173" i="70"/>
  <c r="I173" i="70" s="1"/>
  <c r="H174" i="70"/>
  <c r="I174" i="70" s="1"/>
  <c r="H175" i="70"/>
  <c r="I175" i="70" s="1"/>
  <c r="H176" i="70"/>
  <c r="I176" i="70" s="1"/>
  <c r="H179" i="70"/>
  <c r="I179" i="70" s="1"/>
  <c r="H180" i="70"/>
  <c r="I180" i="70" s="1"/>
  <c r="H181" i="70"/>
  <c r="I181" i="70" s="1"/>
  <c r="H182" i="70"/>
  <c r="I182" i="70" s="1"/>
  <c r="H183" i="70"/>
  <c r="I183" i="70" s="1"/>
  <c r="H184" i="70"/>
  <c r="I184" i="70" s="1"/>
  <c r="H185" i="70"/>
  <c r="I185" i="70" s="1"/>
  <c r="H187" i="70"/>
  <c r="I187" i="70" s="1"/>
  <c r="H188" i="70"/>
  <c r="I188" i="70" s="1"/>
  <c r="H189" i="70"/>
  <c r="I189" i="70" s="1"/>
  <c r="H190" i="70"/>
  <c r="I190" i="70" s="1"/>
  <c r="H191" i="70"/>
  <c r="I191" i="70" s="1"/>
  <c r="H193" i="70"/>
  <c r="I193" i="70" s="1"/>
  <c r="H194" i="70"/>
  <c r="I194" i="70" s="1"/>
  <c r="H195" i="70"/>
  <c r="I195" i="70" s="1"/>
  <c r="H197" i="70"/>
  <c r="I197" i="70" s="1"/>
  <c r="H200" i="70"/>
  <c r="I200" i="70" s="1"/>
  <c r="H201" i="70"/>
  <c r="I201" i="70" s="1"/>
  <c r="H202" i="70"/>
  <c r="I202" i="70" s="1"/>
  <c r="H203" i="70"/>
  <c r="I203" i="70" s="1"/>
  <c r="H205" i="70"/>
  <c r="I205" i="70" s="1"/>
  <c r="H206" i="70"/>
  <c r="I206" i="70" s="1"/>
  <c r="H207" i="70"/>
  <c r="I207" i="70" s="1"/>
  <c r="H208" i="70"/>
  <c r="I208" i="70" s="1"/>
  <c r="H209" i="70"/>
  <c r="I209" i="70" s="1"/>
  <c r="H210" i="70"/>
  <c r="I210" i="70" s="1"/>
  <c r="H211" i="70"/>
  <c r="I211" i="70" s="1"/>
  <c r="H212" i="70"/>
  <c r="I212" i="70" s="1"/>
  <c r="H213" i="70"/>
  <c r="I213" i="70" s="1"/>
  <c r="H214" i="70"/>
  <c r="I214" i="70" s="1"/>
  <c r="H216" i="70"/>
  <c r="I216" i="70" s="1"/>
  <c r="H217" i="70"/>
  <c r="I217" i="70" s="1"/>
  <c r="H218" i="70"/>
  <c r="I218" i="70" s="1"/>
  <c r="H220" i="70"/>
  <c r="I220" i="70" s="1"/>
  <c r="H223" i="70"/>
  <c r="I223" i="70" s="1"/>
  <c r="H224" i="70"/>
  <c r="I224" i="70" s="1"/>
  <c r="H225" i="70"/>
  <c r="I225" i="70" s="1"/>
  <c r="H227" i="70"/>
  <c r="I227" i="70" s="1"/>
  <c r="H228" i="70"/>
  <c r="I228" i="70" s="1"/>
  <c r="H229" i="70"/>
  <c r="I229" i="70" s="1"/>
  <c r="H230" i="70"/>
  <c r="I230" i="70" s="1"/>
  <c r="H232" i="70"/>
  <c r="I232" i="70" s="1"/>
  <c r="H233" i="70"/>
  <c r="I233" i="70" s="1"/>
  <c r="H234" i="70"/>
  <c r="I234" i="70" s="1"/>
  <c r="H235" i="70"/>
  <c r="I235" i="70" s="1"/>
  <c r="H238" i="70"/>
  <c r="I238" i="70" s="1"/>
  <c r="H239" i="70"/>
  <c r="I239" i="70" s="1"/>
  <c r="H240" i="70"/>
  <c r="I240" i="70" s="1"/>
  <c r="H241" i="70"/>
  <c r="I241" i="70" s="1"/>
  <c r="H242" i="70"/>
  <c r="I242" i="70" s="1"/>
  <c r="H244" i="70"/>
  <c r="I244" i="70" s="1"/>
  <c r="H245" i="70"/>
  <c r="I245" i="70" s="1"/>
  <c r="H247" i="70"/>
  <c r="I247" i="70" s="1"/>
  <c r="H250" i="70"/>
  <c r="I250" i="70" s="1"/>
  <c r="H251" i="70"/>
  <c r="I251" i="70" s="1"/>
  <c r="H252" i="70"/>
  <c r="I252" i="70" s="1"/>
  <c r="H255" i="70"/>
  <c r="I255" i="70" s="1"/>
  <c r="H256" i="70"/>
  <c r="I256" i="70" s="1"/>
  <c r="H257" i="70"/>
  <c r="I257" i="70" s="1"/>
  <c r="H258" i="70"/>
  <c r="I258" i="70" s="1"/>
  <c r="H259" i="70"/>
  <c r="I259" i="70" s="1"/>
  <c r="H262" i="70"/>
  <c r="I262" i="70" s="1"/>
  <c r="H263" i="70"/>
  <c r="I263" i="70" s="1"/>
  <c r="H264" i="70"/>
  <c r="I264" i="70" s="1"/>
  <c r="H265" i="70"/>
  <c r="I265" i="70" s="1"/>
  <c r="H267" i="70"/>
  <c r="I267" i="70" s="1"/>
  <c r="I266" i="70" s="1"/>
  <c r="H268" i="70"/>
  <c r="I268" i="70" s="1"/>
  <c r="H269" i="70"/>
  <c r="I269" i="70" s="1"/>
  <c r="H270" i="70"/>
  <c r="I270" i="70" s="1"/>
  <c r="H272" i="70"/>
  <c r="I272" i="70" s="1"/>
  <c r="H273" i="70"/>
  <c r="I273" i="70" s="1"/>
  <c r="H274" i="70"/>
  <c r="I274" i="70" s="1"/>
  <c r="H275" i="70"/>
  <c r="I275" i="70" s="1"/>
  <c r="E254" i="51"/>
  <c r="E253" i="51" s="1"/>
  <c r="E260" i="51"/>
  <c r="E264" i="51"/>
  <c r="E247" i="51"/>
  <c r="E246" i="51" s="1"/>
  <c r="E241" i="51"/>
  <c r="E240" i="51" s="1"/>
  <c r="E229" i="51"/>
  <c r="E231" i="51"/>
  <c r="E236" i="51"/>
  <c r="E225" i="51"/>
  <c r="E220" i="51"/>
  <c r="E210" i="51"/>
  <c r="E205" i="51"/>
  <c r="E202" i="51"/>
  <c r="E198" i="51"/>
  <c r="E191" i="51"/>
  <c r="E184" i="51"/>
  <c r="E154" i="51"/>
  <c r="E150" i="51"/>
  <c r="E141" i="51"/>
  <c r="E136" i="51"/>
  <c r="H145" i="51"/>
  <c r="I145" i="51" s="1"/>
  <c r="E131" i="51"/>
  <c r="E129" i="51"/>
  <c r="E122" i="51"/>
  <c r="E111" i="51"/>
  <c r="E110" i="51" s="1"/>
  <c r="E105" i="51"/>
  <c r="E99" i="51"/>
  <c r="E90" i="51"/>
  <c r="E83" i="51"/>
  <c r="E81" i="51"/>
  <c r="E73" i="51"/>
  <c r="E71" i="51"/>
  <c r="E68" i="51"/>
  <c r="E64" i="51"/>
  <c r="E55" i="51"/>
  <c r="E53" i="51"/>
  <c r="E50" i="51"/>
  <c r="E41" i="51"/>
  <c r="E29" i="51"/>
  <c r="E25" i="51"/>
  <c r="E20" i="51"/>
  <c r="E17" i="51"/>
  <c r="E12" i="51"/>
  <c r="H14" i="51"/>
  <c r="I14" i="51" s="1"/>
  <c r="H15" i="51"/>
  <c r="I15" i="51" s="1"/>
  <c r="H16" i="51"/>
  <c r="I16" i="51" s="1"/>
  <c r="H18" i="51"/>
  <c r="I18" i="51" s="1"/>
  <c r="H19" i="51"/>
  <c r="I19" i="51" s="1"/>
  <c r="H21" i="51"/>
  <c r="I21" i="51" s="1"/>
  <c r="H22" i="51"/>
  <c r="I22" i="51" s="1"/>
  <c r="H23" i="51"/>
  <c r="I23" i="51" s="1"/>
  <c r="H26" i="51"/>
  <c r="I26" i="51" s="1"/>
  <c r="H27" i="51"/>
  <c r="I27" i="51" s="1"/>
  <c r="H28" i="51"/>
  <c r="I28" i="51" s="1"/>
  <c r="H30" i="51"/>
  <c r="I30" i="51" s="1"/>
  <c r="H31" i="51"/>
  <c r="I31" i="51" s="1"/>
  <c r="H32" i="51"/>
  <c r="I32" i="51" s="1"/>
  <c r="H33" i="51"/>
  <c r="I33" i="51" s="1"/>
  <c r="H34" i="51"/>
  <c r="I34" i="51" s="1"/>
  <c r="H35" i="51"/>
  <c r="I35" i="51" s="1"/>
  <c r="H36" i="51"/>
  <c r="I36" i="51" s="1"/>
  <c r="H37" i="51"/>
  <c r="I37" i="51" s="1"/>
  <c r="H38" i="51"/>
  <c r="I38" i="51" s="1"/>
  <c r="H39" i="51"/>
  <c r="I39" i="51" s="1"/>
  <c r="H40" i="51"/>
  <c r="I40" i="51" s="1"/>
  <c r="H42" i="51"/>
  <c r="I42" i="51" s="1"/>
  <c r="H43" i="51"/>
  <c r="I43" i="51" s="1"/>
  <c r="H44" i="51"/>
  <c r="I44" i="51" s="1"/>
  <c r="H45" i="51"/>
  <c r="I45" i="51" s="1"/>
  <c r="H46" i="51"/>
  <c r="I46" i="51" s="1"/>
  <c r="H47" i="51"/>
  <c r="I47" i="51" s="1"/>
  <c r="H48" i="51"/>
  <c r="I48" i="51" s="1"/>
  <c r="H49" i="51"/>
  <c r="I49" i="51" s="1"/>
  <c r="H51" i="51"/>
  <c r="I51" i="51" s="1"/>
  <c r="I50" i="51" s="1"/>
  <c r="H54" i="51"/>
  <c r="I54" i="51" s="1"/>
  <c r="I53" i="51" s="1"/>
  <c r="H56" i="51"/>
  <c r="I56" i="51" s="1"/>
  <c r="H57" i="51"/>
  <c r="I57" i="51" s="1"/>
  <c r="H58" i="51"/>
  <c r="I58" i="51" s="1"/>
  <c r="H59" i="51"/>
  <c r="I59" i="51" s="1"/>
  <c r="H60" i="51"/>
  <c r="I60" i="51" s="1"/>
  <c r="H61" i="51"/>
  <c r="I61" i="51" s="1"/>
  <c r="H62" i="51"/>
  <c r="I62" i="51" s="1"/>
  <c r="H63" i="51"/>
  <c r="I63" i="51" s="1"/>
  <c r="H65" i="51"/>
  <c r="I65" i="51" s="1"/>
  <c r="H66" i="51"/>
  <c r="I66" i="51" s="1"/>
  <c r="H67" i="51"/>
  <c r="I67" i="51" s="1"/>
  <c r="H69" i="51"/>
  <c r="I69" i="51" s="1"/>
  <c r="I68" i="51" s="1"/>
  <c r="H72" i="51"/>
  <c r="I72" i="51" s="1"/>
  <c r="I71" i="51" s="1"/>
  <c r="H74" i="51"/>
  <c r="I74" i="51" s="1"/>
  <c r="H75" i="51"/>
  <c r="I75" i="51" s="1"/>
  <c r="H76" i="51"/>
  <c r="I76" i="51" s="1"/>
  <c r="H77" i="51"/>
  <c r="I77" i="51" s="1"/>
  <c r="H78" i="51"/>
  <c r="I78" i="51" s="1"/>
  <c r="H79" i="51"/>
  <c r="I79" i="51" s="1"/>
  <c r="H80" i="51"/>
  <c r="I80" i="51" s="1"/>
  <c r="H82" i="51"/>
  <c r="I82" i="51" s="1"/>
  <c r="I81" i="51" s="1"/>
  <c r="H84" i="51"/>
  <c r="I84" i="51" s="1"/>
  <c r="H85" i="51"/>
  <c r="I85" i="51" s="1"/>
  <c r="H89" i="51"/>
  <c r="I89" i="51" s="1"/>
  <c r="H91" i="51"/>
  <c r="I91" i="51" s="1"/>
  <c r="H92" i="51"/>
  <c r="I92" i="51" s="1"/>
  <c r="H93" i="51"/>
  <c r="I93" i="51" s="1"/>
  <c r="H94" i="51"/>
  <c r="I94" i="51" s="1"/>
  <c r="H95" i="51"/>
  <c r="I95" i="51" s="1"/>
  <c r="H96" i="51"/>
  <c r="I96" i="51" s="1"/>
  <c r="H97" i="51"/>
  <c r="I97" i="51" s="1"/>
  <c r="H98" i="51"/>
  <c r="I98" i="51" s="1"/>
  <c r="H100" i="51"/>
  <c r="I100" i="51" s="1"/>
  <c r="H101" i="51"/>
  <c r="I101" i="51" s="1"/>
  <c r="H102" i="51"/>
  <c r="I102" i="51" s="1"/>
  <c r="H103" i="51"/>
  <c r="I103" i="51" s="1"/>
  <c r="H104" i="51"/>
  <c r="I104" i="51" s="1"/>
  <c r="H106" i="51"/>
  <c r="I106" i="51" s="1"/>
  <c r="H107" i="51"/>
  <c r="I107" i="51" s="1"/>
  <c r="H108" i="51"/>
  <c r="I108" i="51" s="1"/>
  <c r="H109" i="51"/>
  <c r="I109" i="51" s="1"/>
  <c r="H112" i="51"/>
  <c r="I112" i="51" s="1"/>
  <c r="H113" i="51"/>
  <c r="I113" i="51" s="1"/>
  <c r="H114" i="51"/>
  <c r="I114" i="51" s="1"/>
  <c r="H115" i="51"/>
  <c r="I115" i="51" s="1"/>
  <c r="H116" i="51"/>
  <c r="I116" i="51" s="1"/>
  <c r="H117" i="51"/>
  <c r="I117" i="51" s="1"/>
  <c r="H118" i="51"/>
  <c r="I118" i="51" s="1"/>
  <c r="H119" i="51"/>
  <c r="I119" i="51" s="1"/>
  <c r="H120" i="51"/>
  <c r="I120" i="51" s="1"/>
  <c r="H123" i="51"/>
  <c r="I123" i="51" s="1"/>
  <c r="H124" i="51"/>
  <c r="I124" i="51" s="1"/>
  <c r="H125" i="51"/>
  <c r="I125" i="51" s="1"/>
  <c r="H126" i="51"/>
  <c r="I126" i="51" s="1"/>
  <c r="H127" i="51"/>
  <c r="I127" i="51" s="1"/>
  <c r="H128" i="51"/>
  <c r="I128" i="51" s="1"/>
  <c r="H130" i="51"/>
  <c r="I130" i="51" s="1"/>
  <c r="I129" i="51" s="1"/>
  <c r="H132" i="51"/>
  <c r="I132" i="51" s="1"/>
  <c r="H133" i="51"/>
  <c r="I133" i="51" s="1"/>
  <c r="H134" i="51"/>
  <c r="I134" i="51" s="1"/>
  <c r="H137" i="51"/>
  <c r="I137" i="51" s="1"/>
  <c r="H138" i="51"/>
  <c r="I138" i="51" s="1"/>
  <c r="H139" i="51"/>
  <c r="I139" i="51" s="1"/>
  <c r="H140" i="51"/>
  <c r="I140" i="51" s="1"/>
  <c r="H142" i="51"/>
  <c r="I142" i="51" s="1"/>
  <c r="H143" i="51"/>
  <c r="I143" i="51" s="1"/>
  <c r="H144" i="51"/>
  <c r="I144" i="51" s="1"/>
  <c r="H146" i="51"/>
  <c r="I146" i="51" s="1"/>
  <c r="H147" i="51"/>
  <c r="I147" i="51" s="1"/>
  <c r="H148" i="51"/>
  <c r="I148" i="51" s="1"/>
  <c r="H149" i="51"/>
  <c r="I149" i="51" s="1"/>
  <c r="H151" i="51"/>
  <c r="I151" i="51" s="1"/>
  <c r="H152" i="51"/>
  <c r="I152" i="51" s="1"/>
  <c r="H153" i="51"/>
  <c r="I153" i="51" s="1"/>
  <c r="H155" i="51"/>
  <c r="I155" i="51" s="1"/>
  <c r="H156" i="51"/>
  <c r="I156" i="51" s="1"/>
  <c r="H157" i="51"/>
  <c r="I157" i="51" s="1"/>
  <c r="H160" i="51"/>
  <c r="I160" i="51" s="1"/>
  <c r="H161" i="51"/>
  <c r="I161" i="51" s="1"/>
  <c r="H163" i="51"/>
  <c r="I163" i="51" s="1"/>
  <c r="H164" i="51"/>
  <c r="I164" i="51" s="1"/>
  <c r="H165" i="51"/>
  <c r="I165" i="51" s="1"/>
  <c r="H166" i="51"/>
  <c r="I166" i="51" s="1"/>
  <c r="H167" i="51"/>
  <c r="I167" i="51" s="1"/>
  <c r="H168" i="51"/>
  <c r="I168" i="51" s="1"/>
  <c r="H169" i="51"/>
  <c r="I169" i="51" s="1"/>
  <c r="H170" i="51"/>
  <c r="I170" i="51" s="1"/>
  <c r="H171" i="51"/>
  <c r="I171" i="51" s="1"/>
  <c r="H172" i="51"/>
  <c r="I172" i="51" s="1"/>
  <c r="H173" i="51"/>
  <c r="I173" i="51" s="1"/>
  <c r="H174" i="51"/>
  <c r="I174" i="51" s="1"/>
  <c r="H177" i="51"/>
  <c r="I177" i="51" s="1"/>
  <c r="H178" i="51"/>
  <c r="I178" i="51" s="1"/>
  <c r="H179" i="51"/>
  <c r="I179" i="51" s="1"/>
  <c r="H180" i="51"/>
  <c r="I180" i="51" s="1"/>
  <c r="H181" i="51"/>
  <c r="I181" i="51" s="1"/>
  <c r="H182" i="51"/>
  <c r="I182" i="51" s="1"/>
  <c r="H185" i="51"/>
  <c r="I185" i="51" s="1"/>
  <c r="H186" i="51"/>
  <c r="I186" i="51" s="1"/>
  <c r="H187" i="51"/>
  <c r="I187" i="51" s="1"/>
  <c r="H188" i="51"/>
  <c r="I188" i="51" s="1"/>
  <c r="H189" i="51"/>
  <c r="I189" i="51" s="1"/>
  <c r="H190" i="51"/>
  <c r="I190" i="51" s="1"/>
  <c r="H192" i="51"/>
  <c r="I192" i="51" s="1"/>
  <c r="H193" i="51"/>
  <c r="I193" i="51" s="1"/>
  <c r="H194" i="51"/>
  <c r="I194" i="51" s="1"/>
  <c r="H195" i="51"/>
  <c r="I195" i="51" s="1"/>
  <c r="H196" i="51"/>
  <c r="I196" i="51" s="1"/>
  <c r="H197" i="51"/>
  <c r="I197" i="51" s="1"/>
  <c r="H199" i="51"/>
  <c r="I199" i="51" s="1"/>
  <c r="H200" i="51"/>
  <c r="I200" i="51" s="1"/>
  <c r="H201" i="51"/>
  <c r="I201" i="51" s="1"/>
  <c r="H203" i="51"/>
  <c r="H206" i="51"/>
  <c r="I206" i="51" s="1"/>
  <c r="H207" i="51"/>
  <c r="I207" i="51" s="1"/>
  <c r="H208" i="51"/>
  <c r="I208" i="51" s="1"/>
  <c r="H209" i="51"/>
  <c r="I209" i="51" s="1"/>
  <c r="H211" i="51"/>
  <c r="I211" i="51" s="1"/>
  <c r="H212" i="51"/>
  <c r="I212" i="51" s="1"/>
  <c r="H213" i="51"/>
  <c r="I213" i="51" s="1"/>
  <c r="H214" i="51"/>
  <c r="I214" i="51" s="1"/>
  <c r="H215" i="51"/>
  <c r="I215" i="51" s="1"/>
  <c r="H216" i="51"/>
  <c r="I216" i="51" s="1"/>
  <c r="H217" i="51"/>
  <c r="I217" i="51" s="1"/>
  <c r="H218" i="51"/>
  <c r="I218" i="51" s="1"/>
  <c r="H219" i="51"/>
  <c r="I219" i="51" s="1"/>
  <c r="H221" i="51"/>
  <c r="I221" i="51" s="1"/>
  <c r="H222" i="51"/>
  <c r="I222" i="51" s="1"/>
  <c r="H223" i="51"/>
  <c r="I223" i="51" s="1"/>
  <c r="H224" i="51"/>
  <c r="I224" i="51" s="1"/>
  <c r="H226" i="51"/>
  <c r="I226" i="51" s="1"/>
  <c r="H227" i="51"/>
  <c r="I227" i="51" s="1"/>
  <c r="H230" i="51"/>
  <c r="I230" i="51" s="1"/>
  <c r="I229" i="51" s="1"/>
  <c r="H232" i="51"/>
  <c r="I232" i="51" s="1"/>
  <c r="H233" i="51"/>
  <c r="I233" i="51" s="1"/>
  <c r="H234" i="51"/>
  <c r="I234" i="51" s="1"/>
  <c r="H235" i="51"/>
  <c r="I235" i="51" s="1"/>
  <c r="H237" i="51"/>
  <c r="I237" i="51" s="1"/>
  <c r="H238" i="51"/>
  <c r="I238" i="51" s="1"/>
  <c r="H239" i="51"/>
  <c r="I239" i="51" s="1"/>
  <c r="H242" i="51"/>
  <c r="I242" i="51" s="1"/>
  <c r="H243" i="51"/>
  <c r="I243" i="51" s="1"/>
  <c r="H244" i="51"/>
  <c r="I244" i="51" s="1"/>
  <c r="H245" i="51"/>
  <c r="I245" i="51" s="1"/>
  <c r="H248" i="51"/>
  <c r="I248" i="51" s="1"/>
  <c r="H249" i="51"/>
  <c r="I249" i="51" s="1"/>
  <c r="H250" i="51"/>
  <c r="I250" i="51" s="1"/>
  <c r="H251" i="51"/>
  <c r="I251" i="51" s="1"/>
  <c r="H252" i="51"/>
  <c r="I252" i="51" s="1"/>
  <c r="H255" i="51"/>
  <c r="I255" i="51" s="1"/>
  <c r="I254" i="51" s="1"/>
  <c r="H256" i="51"/>
  <c r="I256" i="51" s="1"/>
  <c r="H257" i="51"/>
  <c r="I257" i="51" s="1"/>
  <c r="H258" i="51"/>
  <c r="I258" i="51" s="1"/>
  <c r="H259" i="51"/>
  <c r="I259" i="51" s="1"/>
  <c r="H261" i="51"/>
  <c r="I261" i="51" s="1"/>
  <c r="H262" i="51"/>
  <c r="I262" i="51" s="1"/>
  <c r="H263" i="51"/>
  <c r="I263" i="51" s="1"/>
  <c r="H265" i="51"/>
  <c r="I265" i="51" s="1"/>
  <c r="H266" i="51"/>
  <c r="I266" i="51" s="1"/>
  <c r="H267" i="51"/>
  <c r="I267" i="51" s="1"/>
  <c r="H13" i="51"/>
  <c r="I13" i="51" s="1"/>
  <c r="N14" i="89"/>
  <c r="G304" i="74"/>
  <c r="G305" i="74"/>
  <c r="G306" i="74"/>
  <c r="G307" i="74"/>
  <c r="G303" i="74"/>
  <c r="G300" i="74"/>
  <c r="G301" i="74"/>
  <c r="G299" i="74"/>
  <c r="G293" i="74"/>
  <c r="G294" i="74"/>
  <c r="G295" i="74"/>
  <c r="G296" i="74"/>
  <c r="G297" i="74"/>
  <c r="G298" i="74"/>
  <c r="G292" i="74"/>
  <c r="G291" i="74"/>
  <c r="G279" i="74"/>
  <c r="G280" i="74"/>
  <c r="G281" i="74"/>
  <c r="G282" i="74"/>
  <c r="G283" i="74"/>
  <c r="G284" i="74"/>
  <c r="G285" i="74"/>
  <c r="G286" i="74"/>
  <c r="G287" i="74"/>
  <c r="G288" i="74"/>
  <c r="G289" i="74"/>
  <c r="G290" i="74"/>
  <c r="G278" i="74"/>
  <c r="G277" i="74"/>
  <c r="G269" i="74"/>
  <c r="G270" i="74"/>
  <c r="G271" i="74"/>
  <c r="G272" i="74"/>
  <c r="G273" i="74"/>
  <c r="G274" i="74"/>
  <c r="G275" i="74"/>
  <c r="G268" i="74"/>
  <c r="G264" i="74"/>
  <c r="G265" i="74"/>
  <c r="G263" i="74"/>
  <c r="G262" i="74"/>
  <c r="G259" i="74"/>
  <c r="G258" i="74"/>
  <c r="G257" i="74"/>
  <c r="G256" i="74"/>
  <c r="G248" i="74"/>
  <c r="G249" i="74"/>
  <c r="G250" i="74"/>
  <c r="G251" i="74"/>
  <c r="G252" i="74"/>
  <c r="G253" i="74"/>
  <c r="G254" i="74"/>
  <c r="G255" i="74"/>
  <c r="G247" i="74"/>
  <c r="G244" i="74"/>
  <c r="G245" i="74"/>
  <c r="G243" i="74"/>
  <c r="G239" i="74"/>
  <c r="G240" i="74"/>
  <c r="G238" i="74"/>
  <c r="G231" i="74"/>
  <c r="G232" i="74"/>
  <c r="G233" i="74"/>
  <c r="G234" i="74"/>
  <c r="G235" i="74"/>
  <c r="G230" i="74"/>
  <c r="G223" i="74"/>
  <c r="G224" i="74"/>
  <c r="G225" i="74"/>
  <c r="G226" i="74"/>
  <c r="G227" i="74"/>
  <c r="G228" i="74"/>
  <c r="G222" i="74"/>
  <c r="G219" i="74"/>
  <c r="G218" i="74"/>
  <c r="G217" i="74"/>
  <c r="G216" i="74"/>
  <c r="G215" i="74"/>
  <c r="G214" i="74"/>
  <c r="G213" i="74"/>
  <c r="G212" i="74"/>
  <c r="G210" i="74"/>
  <c r="G209" i="74"/>
  <c r="G208" i="74"/>
  <c r="G207" i="74"/>
  <c r="G206" i="74"/>
  <c r="G205" i="74"/>
  <c r="G204" i="74"/>
  <c r="G203" i="74"/>
  <c r="G199" i="74"/>
  <c r="G200" i="74"/>
  <c r="G201" i="74"/>
  <c r="G202" i="74"/>
  <c r="G198" i="74"/>
  <c r="G197" i="74"/>
  <c r="G196" i="74"/>
  <c r="G195" i="74"/>
  <c r="G193" i="74"/>
  <c r="G192" i="74"/>
  <c r="G189" i="74"/>
  <c r="G186" i="74"/>
  <c r="G187" i="74"/>
  <c r="G185" i="74"/>
  <c r="G180" i="74"/>
  <c r="G181" i="74"/>
  <c r="G182" i="74"/>
  <c r="G179" i="74"/>
  <c r="G177" i="74"/>
  <c r="G172" i="74"/>
  <c r="G173" i="74"/>
  <c r="G174" i="74"/>
  <c r="G175" i="74"/>
  <c r="G176" i="74"/>
  <c r="G171" i="74"/>
  <c r="G168" i="74"/>
  <c r="G169" i="74"/>
  <c r="G167" i="74"/>
  <c r="G148" i="74"/>
  <c r="G149" i="74"/>
  <c r="G150" i="74"/>
  <c r="G151" i="74"/>
  <c r="G152" i="74"/>
  <c r="G153" i="74"/>
  <c r="G154" i="74"/>
  <c r="G155" i="74"/>
  <c r="G156" i="74"/>
  <c r="G157" i="74"/>
  <c r="G158" i="74"/>
  <c r="G159" i="74"/>
  <c r="G160" i="74"/>
  <c r="G161" i="74"/>
  <c r="G162" i="74"/>
  <c r="G163" i="74"/>
  <c r="G164" i="74"/>
  <c r="G147" i="74"/>
  <c r="G143" i="74"/>
  <c r="G144" i="74"/>
  <c r="G145" i="74"/>
  <c r="G124" i="74"/>
  <c r="G125" i="74"/>
  <c r="G126" i="74"/>
  <c r="G127" i="74"/>
  <c r="G128" i="74"/>
  <c r="G129" i="74"/>
  <c r="G130" i="74"/>
  <c r="G131" i="74"/>
  <c r="G132" i="74"/>
  <c r="G133" i="74"/>
  <c r="G134" i="74"/>
  <c r="G135" i="74"/>
  <c r="G136" i="74"/>
  <c r="G137" i="74"/>
  <c r="G138" i="74"/>
  <c r="G139" i="74"/>
  <c r="G140" i="74"/>
  <c r="G141" i="74"/>
  <c r="G142" i="74"/>
  <c r="G123" i="74"/>
  <c r="G122" i="74"/>
  <c r="G120" i="74"/>
  <c r="G117" i="74"/>
  <c r="G116" i="74"/>
  <c r="G113" i="74"/>
  <c r="G114" i="74"/>
  <c r="G112" i="74"/>
  <c r="G108" i="74"/>
  <c r="G109" i="74"/>
  <c r="G110" i="74"/>
  <c r="G107" i="74"/>
  <c r="G97" i="74"/>
  <c r="G98" i="74"/>
  <c r="G99" i="74"/>
  <c r="G100" i="74"/>
  <c r="G101" i="74"/>
  <c r="G102" i="74"/>
  <c r="G103" i="74"/>
  <c r="G104" i="74"/>
  <c r="G96" i="74"/>
  <c r="G95" i="74"/>
  <c r="G91" i="74"/>
  <c r="G92" i="74"/>
  <c r="G93" i="74"/>
  <c r="G94" i="74"/>
  <c r="G90" i="74"/>
  <c r="G83" i="74"/>
  <c r="G84" i="74"/>
  <c r="G85" i="74"/>
  <c r="G86" i="74"/>
  <c r="G87" i="74"/>
  <c r="G88" i="74"/>
  <c r="G82" i="74"/>
  <c r="G81" i="74"/>
  <c r="G80" i="74"/>
  <c r="G59" i="74"/>
  <c r="G60" i="74"/>
  <c r="G61" i="74"/>
  <c r="G62" i="74"/>
  <c r="G63" i="74"/>
  <c r="G64" i="74"/>
  <c r="G65" i="74"/>
  <c r="G66" i="74"/>
  <c r="G67" i="74"/>
  <c r="G68" i="74"/>
  <c r="G69" i="74"/>
  <c r="G70" i="74"/>
  <c r="G71" i="74"/>
  <c r="G72" i="74"/>
  <c r="G73" i="74"/>
  <c r="G74" i="74"/>
  <c r="G75" i="74"/>
  <c r="G76" i="74"/>
  <c r="G77" i="74"/>
  <c r="G78" i="74"/>
  <c r="G79" i="74"/>
  <c r="G54" i="74"/>
  <c r="G55" i="74"/>
  <c r="G56" i="74"/>
  <c r="G57" i="74"/>
  <c r="G58" i="74"/>
  <c r="G53" i="74"/>
  <c r="G15" i="74"/>
  <c r="G16" i="74"/>
  <c r="G17" i="74"/>
  <c r="G18" i="74"/>
  <c r="G19" i="74"/>
  <c r="G20" i="74"/>
  <c r="G21" i="74"/>
  <c r="G22" i="74"/>
  <c r="G23" i="74"/>
  <c r="G24" i="74"/>
  <c r="G25" i="74"/>
  <c r="G26" i="74"/>
  <c r="G27" i="74"/>
  <c r="G28" i="74"/>
  <c r="G29" i="74"/>
  <c r="G30" i="74"/>
  <c r="G31" i="74"/>
  <c r="G32" i="74"/>
  <c r="G33" i="74"/>
  <c r="G34" i="74"/>
  <c r="G35" i="74"/>
  <c r="G36" i="74"/>
  <c r="G37" i="74"/>
  <c r="G38" i="74"/>
  <c r="G39" i="74"/>
  <c r="G40" i="74"/>
  <c r="G41" i="74"/>
  <c r="G42" i="74"/>
  <c r="G43" i="74"/>
  <c r="G44" i="74"/>
  <c r="G45" i="74"/>
  <c r="G46" i="74"/>
  <c r="G47" i="74"/>
  <c r="G48" i="74"/>
  <c r="G49" i="74"/>
  <c r="G50" i="74"/>
  <c r="G51" i="74"/>
  <c r="G14" i="74"/>
  <c r="M14" i="89"/>
  <c r="I11" i="57"/>
  <c r="I11" i="94" l="1"/>
  <c r="H11" i="94"/>
  <c r="I11" i="93"/>
  <c r="N21" i="89" s="1"/>
  <c r="H11" i="93"/>
  <c r="H11" i="56"/>
  <c r="E11" i="56"/>
  <c r="I11" i="56"/>
  <c r="H23" i="64"/>
  <c r="I12" i="64"/>
  <c r="H12" i="64"/>
  <c r="H126" i="52"/>
  <c r="I126" i="52" s="1"/>
  <c r="H118" i="52"/>
  <c r="I118" i="52" s="1"/>
  <c r="H110" i="52"/>
  <c r="I110" i="52" s="1"/>
  <c r="H101" i="52"/>
  <c r="I101" i="52" s="1"/>
  <c r="H93" i="52"/>
  <c r="I93" i="52" s="1"/>
  <c r="H16" i="52"/>
  <c r="I16" i="52" s="1"/>
  <c r="H80" i="52"/>
  <c r="I80" i="52" s="1"/>
  <c r="H72" i="52"/>
  <c r="I72" i="52" s="1"/>
  <c r="H64" i="52"/>
  <c r="I64" i="52" s="1"/>
  <c r="H56" i="52"/>
  <c r="I56" i="52" s="1"/>
  <c r="H48" i="52"/>
  <c r="I48" i="52" s="1"/>
  <c r="H40" i="52"/>
  <c r="I40" i="52" s="1"/>
  <c r="H32" i="52"/>
  <c r="I32" i="52" s="1"/>
  <c r="H132" i="52"/>
  <c r="I132" i="52" s="1"/>
  <c r="H124" i="52"/>
  <c r="I124" i="52" s="1"/>
  <c r="H116" i="52"/>
  <c r="I116" i="52" s="1"/>
  <c r="H108" i="52"/>
  <c r="I108" i="52" s="1"/>
  <c r="H99" i="52"/>
  <c r="I99" i="52" s="1"/>
  <c r="H91" i="52"/>
  <c r="I91" i="52" s="1"/>
  <c r="H22" i="52"/>
  <c r="I22" i="52" s="1"/>
  <c r="H14" i="52"/>
  <c r="I14" i="52" s="1"/>
  <c r="H78" i="52"/>
  <c r="I78" i="52" s="1"/>
  <c r="H70" i="52"/>
  <c r="I70" i="52" s="1"/>
  <c r="H62" i="52"/>
  <c r="I62" i="52" s="1"/>
  <c r="H54" i="52"/>
  <c r="I54" i="52" s="1"/>
  <c r="H46" i="52"/>
  <c r="I46" i="52" s="1"/>
  <c r="H38" i="52"/>
  <c r="I38" i="52" s="1"/>
  <c r="H30" i="52"/>
  <c r="I30" i="52" s="1"/>
  <c r="H131" i="52"/>
  <c r="I131" i="52" s="1"/>
  <c r="H123" i="52"/>
  <c r="I123" i="52" s="1"/>
  <c r="H115" i="52"/>
  <c r="I115" i="52" s="1"/>
  <c r="H107" i="52"/>
  <c r="I107" i="52" s="1"/>
  <c r="H98" i="52"/>
  <c r="I98" i="52" s="1"/>
  <c r="H90" i="52"/>
  <c r="I90" i="52" s="1"/>
  <c r="H21" i="52"/>
  <c r="I21" i="52" s="1"/>
  <c r="H13" i="52"/>
  <c r="I13" i="52" s="1"/>
  <c r="H77" i="52"/>
  <c r="I77" i="52" s="1"/>
  <c r="H69" i="52"/>
  <c r="I69" i="52" s="1"/>
  <c r="H61" i="52"/>
  <c r="I61" i="52" s="1"/>
  <c r="H53" i="52"/>
  <c r="I53" i="52" s="1"/>
  <c r="H45" i="52"/>
  <c r="I45" i="52" s="1"/>
  <c r="H37" i="52"/>
  <c r="I37" i="52" s="1"/>
  <c r="H29" i="52"/>
  <c r="I29" i="52" s="1"/>
  <c r="H84" i="52"/>
  <c r="I84" i="52" s="1"/>
  <c r="H76" i="52"/>
  <c r="I76" i="52" s="1"/>
  <c r="H68" i="52"/>
  <c r="I68" i="52" s="1"/>
  <c r="H60" i="52"/>
  <c r="I60" i="52" s="1"/>
  <c r="H52" i="52"/>
  <c r="I52" i="52" s="1"/>
  <c r="H44" i="52"/>
  <c r="I44" i="52" s="1"/>
  <c r="H36" i="52"/>
  <c r="I36" i="52" s="1"/>
  <c r="H28" i="52"/>
  <c r="I28" i="52" s="1"/>
  <c r="H83" i="52"/>
  <c r="I83" i="52" s="1"/>
  <c r="H75" i="52"/>
  <c r="I75" i="52" s="1"/>
  <c r="H67" i="52"/>
  <c r="I67" i="52" s="1"/>
  <c r="H59" i="52"/>
  <c r="I59" i="52" s="1"/>
  <c r="H51" i="52"/>
  <c r="I51" i="52" s="1"/>
  <c r="H43" i="52"/>
  <c r="I43" i="52" s="1"/>
  <c r="H35" i="52"/>
  <c r="I35" i="52" s="1"/>
  <c r="H27" i="52"/>
  <c r="I27" i="52" s="1"/>
  <c r="B11" i="92"/>
  <c r="E11" i="92"/>
  <c r="I12" i="92"/>
  <c r="H23" i="92"/>
  <c r="I24" i="92"/>
  <c r="I23" i="92" s="1"/>
  <c r="I16" i="92"/>
  <c r="H12" i="92"/>
  <c r="H16" i="92"/>
  <c r="B12" i="91"/>
  <c r="B33" i="91"/>
  <c r="H17" i="91"/>
  <c r="H12" i="91"/>
  <c r="I12" i="91"/>
  <c r="H33" i="91"/>
  <c r="I34" i="91"/>
  <c r="I33" i="91" s="1"/>
  <c r="I19" i="91"/>
  <c r="I17" i="91" s="1"/>
  <c r="H12" i="90"/>
  <c r="I13" i="90"/>
  <c r="I12" i="90" s="1"/>
  <c r="B11" i="85"/>
  <c r="H18" i="90"/>
  <c r="I17" i="84"/>
  <c r="I16" i="84" s="1"/>
  <c r="I11" i="84" s="1"/>
  <c r="J16" i="89" s="1"/>
  <c r="H16" i="84"/>
  <c r="H11" i="84" s="1"/>
  <c r="I13" i="83"/>
  <c r="I12" i="83" s="1"/>
  <c r="I11" i="83" s="1"/>
  <c r="I16" i="89" s="1"/>
  <c r="H12" i="83"/>
  <c r="H11" i="83" s="1"/>
  <c r="I271" i="70"/>
  <c r="I261" i="70"/>
  <c r="I260" i="70" s="1"/>
  <c r="H261" i="70"/>
  <c r="H271" i="70"/>
  <c r="H266" i="70"/>
  <c r="H249" i="70"/>
  <c r="H248" i="70" s="1"/>
  <c r="I254" i="70"/>
  <c r="I253" i="70" s="1"/>
  <c r="H254" i="70"/>
  <c r="H253" i="70" s="1"/>
  <c r="I249" i="70"/>
  <c r="I248" i="70" s="1"/>
  <c r="H246" i="70"/>
  <c r="E236" i="70"/>
  <c r="I237" i="70"/>
  <c r="I246" i="70"/>
  <c r="H237" i="70"/>
  <c r="I243" i="70"/>
  <c r="H243" i="70"/>
  <c r="E221" i="70"/>
  <c r="I226" i="70"/>
  <c r="H226" i="70"/>
  <c r="I231" i="70"/>
  <c r="I222" i="70"/>
  <c r="H231" i="70"/>
  <c r="H222" i="70"/>
  <c r="I215" i="70"/>
  <c r="H215" i="70"/>
  <c r="E177" i="70"/>
  <c r="H204" i="70"/>
  <c r="I199" i="70"/>
  <c r="I219" i="70"/>
  <c r="H199" i="70"/>
  <c r="H219" i="70"/>
  <c r="I204" i="70"/>
  <c r="E198" i="70"/>
  <c r="H192" i="70"/>
  <c r="I186" i="70"/>
  <c r="H186" i="70"/>
  <c r="I196" i="70"/>
  <c r="H196" i="70"/>
  <c r="I178" i="70"/>
  <c r="H178" i="70"/>
  <c r="I192" i="70"/>
  <c r="E155" i="70"/>
  <c r="I156" i="70"/>
  <c r="H156" i="70"/>
  <c r="I170" i="70"/>
  <c r="H170" i="70"/>
  <c r="I136" i="70"/>
  <c r="H136" i="70"/>
  <c r="I150" i="70"/>
  <c r="H150" i="70"/>
  <c r="I131" i="70"/>
  <c r="H131" i="70"/>
  <c r="I145" i="70"/>
  <c r="E130" i="70"/>
  <c r="H145" i="70"/>
  <c r="E114" i="70"/>
  <c r="I115" i="70"/>
  <c r="H115" i="70"/>
  <c r="H123" i="70"/>
  <c r="I123" i="70"/>
  <c r="I126" i="70"/>
  <c r="H126" i="70"/>
  <c r="E101" i="70"/>
  <c r="I102" i="70"/>
  <c r="H102" i="70"/>
  <c r="I112" i="70"/>
  <c r="H112" i="70"/>
  <c r="I80" i="70"/>
  <c r="H80" i="70"/>
  <c r="E79" i="70"/>
  <c r="I84" i="70"/>
  <c r="H84" i="70"/>
  <c r="E68" i="70"/>
  <c r="I92" i="70"/>
  <c r="H92" i="70"/>
  <c r="I97" i="70"/>
  <c r="H97" i="70"/>
  <c r="I69" i="70"/>
  <c r="H69" i="70"/>
  <c r="I76" i="70"/>
  <c r="H76" i="70"/>
  <c r="H73" i="70"/>
  <c r="I75" i="70"/>
  <c r="I73" i="70" s="1"/>
  <c r="E57" i="70"/>
  <c r="I58" i="70"/>
  <c r="H58" i="70"/>
  <c r="H60" i="70"/>
  <c r="I60" i="70"/>
  <c r="E26" i="70"/>
  <c r="H66" i="70"/>
  <c r="I66" i="70"/>
  <c r="I63" i="70"/>
  <c r="H63" i="70"/>
  <c r="H35" i="70"/>
  <c r="I27" i="70"/>
  <c r="H27" i="70"/>
  <c r="I35" i="70"/>
  <c r="I47" i="70"/>
  <c r="H47" i="70"/>
  <c r="I19" i="70"/>
  <c r="H19" i="70"/>
  <c r="E11" i="70"/>
  <c r="I55" i="70"/>
  <c r="H55" i="70"/>
  <c r="I21" i="70"/>
  <c r="H21" i="70"/>
  <c r="I260" i="51"/>
  <c r="I253" i="51" s="1"/>
  <c r="E11" i="51"/>
  <c r="I264" i="51"/>
  <c r="H254" i="51"/>
  <c r="H253" i="51" s="1"/>
  <c r="H260" i="51"/>
  <c r="H264" i="51"/>
  <c r="I203" i="51"/>
  <c r="I202" i="51" s="1"/>
  <c r="I247" i="51"/>
  <c r="I246" i="51" s="1"/>
  <c r="H247" i="51"/>
  <c r="H246" i="51" s="1"/>
  <c r="I241" i="51"/>
  <c r="I240" i="51" s="1"/>
  <c r="H241" i="51"/>
  <c r="H240" i="51" s="1"/>
  <c r="E228" i="51"/>
  <c r="I236" i="51"/>
  <c r="I231" i="51"/>
  <c r="H229" i="51"/>
  <c r="H231" i="51"/>
  <c r="H236" i="51"/>
  <c r="I225" i="51"/>
  <c r="I205" i="51"/>
  <c r="I220" i="51"/>
  <c r="I210" i="51"/>
  <c r="H225" i="51"/>
  <c r="H210" i="51"/>
  <c r="H220" i="51"/>
  <c r="H205" i="51"/>
  <c r="H202" i="51"/>
  <c r="I184" i="51"/>
  <c r="I191" i="51"/>
  <c r="I198" i="51"/>
  <c r="H184" i="51"/>
  <c r="H191" i="51"/>
  <c r="H198" i="51"/>
  <c r="I136" i="51"/>
  <c r="I154" i="51"/>
  <c r="I141" i="51"/>
  <c r="I150" i="51"/>
  <c r="H141" i="51"/>
  <c r="H150" i="51"/>
  <c r="H136" i="51"/>
  <c r="H154" i="51"/>
  <c r="E135" i="51"/>
  <c r="I122" i="51"/>
  <c r="I131" i="51"/>
  <c r="H129" i="51"/>
  <c r="H131" i="51"/>
  <c r="H122" i="51"/>
  <c r="E121" i="51"/>
  <c r="I83" i="51"/>
  <c r="I111" i="51"/>
  <c r="I105" i="51"/>
  <c r="H111" i="51"/>
  <c r="H110" i="51" s="1"/>
  <c r="I99" i="51"/>
  <c r="I90" i="51"/>
  <c r="H90" i="51"/>
  <c r="H99" i="51"/>
  <c r="H105" i="51"/>
  <c r="I73" i="51"/>
  <c r="H73" i="51"/>
  <c r="H81" i="51"/>
  <c r="H71" i="51"/>
  <c r="E70" i="51"/>
  <c r="H83" i="51"/>
  <c r="E52" i="51"/>
  <c r="I64" i="51"/>
  <c r="I55" i="51"/>
  <c r="I25" i="51"/>
  <c r="H68" i="51"/>
  <c r="H55" i="51"/>
  <c r="H64" i="51"/>
  <c r="H53" i="51"/>
  <c r="I41" i="51"/>
  <c r="I29" i="51"/>
  <c r="H50" i="51"/>
  <c r="H29" i="51"/>
  <c r="H41" i="51"/>
  <c r="H25" i="51"/>
  <c r="E24" i="51"/>
  <c r="I20" i="51"/>
  <c r="H20" i="51"/>
  <c r="I12" i="51"/>
  <c r="I17" i="51"/>
  <c r="H12" i="51"/>
  <c r="H17" i="51"/>
  <c r="H11" i="92" l="1"/>
  <c r="I11" i="92"/>
  <c r="H260" i="70"/>
  <c r="E10" i="70"/>
  <c r="I236" i="70"/>
  <c r="H236" i="70"/>
  <c r="I221" i="70"/>
  <c r="H221" i="70"/>
  <c r="H198" i="70"/>
  <c r="I198" i="70"/>
  <c r="I177" i="70"/>
  <c r="H177" i="70"/>
  <c r="H155" i="70"/>
  <c r="I155" i="70"/>
  <c r="H130" i="70"/>
  <c r="I130" i="70"/>
  <c r="I114" i="70"/>
  <c r="H114" i="70"/>
  <c r="H101" i="70"/>
  <c r="I101" i="70"/>
  <c r="H79" i="70"/>
  <c r="I79" i="70"/>
  <c r="I68" i="70"/>
  <c r="H68" i="70"/>
  <c r="I57" i="70"/>
  <c r="H57" i="70"/>
  <c r="I26" i="70"/>
  <c r="H26" i="70"/>
  <c r="H11" i="51"/>
  <c r="I110" i="51"/>
  <c r="I11" i="51"/>
  <c r="I228" i="51"/>
  <c r="H228" i="51"/>
  <c r="I135" i="51"/>
  <c r="H135" i="51"/>
  <c r="I121" i="51"/>
  <c r="I70" i="51"/>
  <c r="H121" i="51"/>
  <c r="H70" i="51"/>
  <c r="I52" i="51"/>
  <c r="H52" i="51"/>
  <c r="H24" i="51"/>
  <c r="I24" i="51"/>
  <c r="G368" i="57" l="1"/>
  <c r="G369" i="57"/>
  <c r="G370" i="57"/>
  <c r="G371" i="57"/>
  <c r="G367" i="57"/>
  <c r="G360" i="57"/>
  <c r="G362" i="57"/>
  <c r="G363" i="57"/>
  <c r="G364" i="57"/>
  <c r="G365" i="57"/>
  <c r="G361" i="57"/>
  <c r="G342" i="57"/>
  <c r="G343" i="57"/>
  <c r="G344" i="57"/>
  <c r="G345" i="57"/>
  <c r="G346" i="57"/>
  <c r="G347" i="57"/>
  <c r="G348" i="57"/>
  <c r="G349" i="57"/>
  <c r="G350" i="57"/>
  <c r="G351" i="57"/>
  <c r="G352" i="57"/>
  <c r="G353" i="57"/>
  <c r="G354" i="57"/>
  <c r="G355" i="57"/>
  <c r="G356" i="57"/>
  <c r="G357" i="57"/>
  <c r="G358" i="57"/>
  <c r="G359" i="57"/>
  <c r="G341" i="57"/>
  <c r="G340" i="57"/>
  <c r="G332" i="57"/>
  <c r="G333" i="57"/>
  <c r="G334" i="57"/>
  <c r="G335" i="57"/>
  <c r="G336" i="57"/>
  <c r="G337" i="57"/>
  <c r="G338" i="57"/>
  <c r="G331" i="57"/>
  <c r="G328" i="57"/>
  <c r="G325" i="57"/>
  <c r="G322" i="57"/>
  <c r="G323" i="57"/>
  <c r="G324" i="57"/>
  <c r="G321" i="57"/>
  <c r="G318" i="57"/>
  <c r="G317" i="57"/>
  <c r="G312" i="57"/>
  <c r="G313" i="57"/>
  <c r="G314" i="57"/>
  <c r="G315" i="57"/>
  <c r="G305" i="57"/>
  <c r="G306" i="57"/>
  <c r="G307" i="57"/>
  <c r="G308" i="57"/>
  <c r="G309" i="57"/>
  <c r="G304" i="57"/>
  <c r="G302" i="57"/>
  <c r="G299" i="57"/>
  <c r="G300" i="57"/>
  <c r="G301" i="57"/>
  <c r="G298" i="57"/>
  <c r="G297" i="57"/>
  <c r="G296" i="57"/>
  <c r="G294" i="57"/>
  <c r="G295" i="57"/>
  <c r="G293" i="57"/>
  <c r="G290" i="57"/>
  <c r="G291" i="57"/>
  <c r="G292" i="57"/>
  <c r="G289" i="57"/>
  <c r="G288" i="57"/>
  <c r="G282" i="57"/>
  <c r="G283" i="57"/>
  <c r="G284" i="57"/>
  <c r="G285" i="57"/>
  <c r="G281" i="57"/>
  <c r="G280" i="57"/>
  <c r="G279" i="57"/>
  <c r="G277" i="57"/>
  <c r="G276" i="57"/>
  <c r="G275" i="57"/>
  <c r="G274" i="57"/>
  <c r="G273" i="57"/>
  <c r="G272" i="57"/>
  <c r="G271" i="57"/>
  <c r="G270" i="57"/>
  <c r="G269" i="57"/>
  <c r="G268" i="57"/>
  <c r="G267" i="57"/>
  <c r="G266" i="57"/>
  <c r="G265" i="57"/>
  <c r="G264" i="57"/>
  <c r="G263" i="57"/>
  <c r="G260" i="57"/>
  <c r="G261" i="57"/>
  <c r="G262" i="57"/>
  <c r="G259" i="57"/>
  <c r="G258" i="57"/>
  <c r="G257" i="57"/>
  <c r="G256" i="57"/>
  <c r="G252" i="57"/>
  <c r="G253" i="57"/>
  <c r="G254" i="57"/>
  <c r="G255" i="57"/>
  <c r="G251" i="57"/>
  <c r="G250" i="57"/>
  <c r="G248" i="57"/>
  <c r="G249" i="57"/>
  <c r="G247" i="57"/>
  <c r="G245" i="57"/>
  <c r="G244" i="57"/>
  <c r="G235" i="57"/>
  <c r="G236" i="57"/>
  <c r="G237" i="57"/>
  <c r="G238" i="57"/>
  <c r="G239" i="57"/>
  <c r="G240" i="57"/>
  <c r="G241" i="57"/>
  <c r="G234" i="57"/>
  <c r="G232" i="57"/>
  <c r="G230" i="57"/>
  <c r="G231" i="57"/>
  <c r="G229" i="57"/>
  <c r="G217" i="57"/>
  <c r="G218" i="57"/>
  <c r="G219" i="57"/>
  <c r="G220" i="57"/>
  <c r="G221" i="57"/>
  <c r="G222" i="57"/>
  <c r="G223" i="57"/>
  <c r="G224" i="57"/>
  <c r="G225" i="57"/>
  <c r="G226" i="57"/>
  <c r="G227" i="57"/>
  <c r="G228" i="57"/>
  <c r="G216" i="57"/>
  <c r="G215" i="57"/>
  <c r="G207" i="57"/>
  <c r="G208" i="57"/>
  <c r="G209" i="57"/>
  <c r="G210" i="57"/>
  <c r="G211" i="57"/>
  <c r="G212" i="57"/>
  <c r="G206" i="57"/>
  <c r="G203" i="57"/>
  <c r="G204" i="57"/>
  <c r="G201" i="57"/>
  <c r="G198" i="57"/>
  <c r="G197" i="57"/>
  <c r="G195" i="57"/>
  <c r="G188" i="57"/>
  <c r="G189" i="57"/>
  <c r="G190" i="57"/>
  <c r="G191" i="57"/>
  <c r="G192" i="57"/>
  <c r="G193" i="57"/>
  <c r="G194" i="57"/>
  <c r="G187" i="57"/>
  <c r="G185" i="57"/>
  <c r="G183" i="57"/>
  <c r="G184" i="57"/>
  <c r="G182" i="57"/>
  <c r="G169" i="57"/>
  <c r="G170" i="57"/>
  <c r="G171" i="57"/>
  <c r="G172" i="57"/>
  <c r="G173" i="57"/>
  <c r="G174" i="57"/>
  <c r="G175" i="57"/>
  <c r="G176" i="57"/>
  <c r="G177" i="57"/>
  <c r="G178" i="57"/>
  <c r="G179" i="57"/>
  <c r="G168" i="57"/>
  <c r="G167" i="57"/>
  <c r="G162" i="57"/>
  <c r="G163" i="57"/>
  <c r="G164" i="57"/>
  <c r="G165" i="57"/>
  <c r="G160" i="57"/>
  <c r="G161" i="57"/>
  <c r="G159" i="57"/>
  <c r="G158" i="57"/>
  <c r="G157" i="57"/>
  <c r="G156" i="57"/>
  <c r="G155" i="57"/>
  <c r="G154" i="57"/>
  <c r="G150" i="57"/>
  <c r="G151" i="57"/>
  <c r="G152" i="57"/>
  <c r="G153" i="57"/>
  <c r="G144" i="57"/>
  <c r="G145" i="57"/>
  <c r="G146" i="57"/>
  <c r="G147" i="57"/>
  <c r="G148" i="57"/>
  <c r="G149" i="57"/>
  <c r="G143" i="57"/>
  <c r="G129" i="57"/>
  <c r="G130" i="57"/>
  <c r="G131" i="57"/>
  <c r="G132" i="57"/>
  <c r="G133" i="57"/>
  <c r="G134" i="57"/>
  <c r="G135" i="57"/>
  <c r="G136" i="57"/>
  <c r="G137" i="57"/>
  <c r="G138" i="57"/>
  <c r="G139" i="57"/>
  <c r="G140" i="57"/>
  <c r="G141" i="57"/>
  <c r="G142" i="57"/>
  <c r="G128" i="57"/>
  <c r="G124" i="57"/>
  <c r="G125" i="57"/>
  <c r="G126" i="57"/>
  <c r="G127" i="57"/>
  <c r="G123" i="57"/>
  <c r="G122" i="57"/>
  <c r="G117" i="57"/>
  <c r="G118" i="57"/>
  <c r="G119" i="57"/>
  <c r="G116" i="57"/>
  <c r="G114" i="57"/>
  <c r="G112" i="57"/>
  <c r="G108" i="57"/>
  <c r="G109" i="57"/>
  <c r="G110" i="57"/>
  <c r="G111" i="57"/>
  <c r="G107" i="57"/>
  <c r="G93" i="57"/>
  <c r="G94" i="57"/>
  <c r="G95" i="57"/>
  <c r="G96" i="57"/>
  <c r="G97" i="57"/>
  <c r="G98" i="57"/>
  <c r="G99" i="57"/>
  <c r="G100" i="57"/>
  <c r="G101" i="57"/>
  <c r="G102" i="57"/>
  <c r="G103" i="57"/>
  <c r="G104" i="57"/>
  <c r="G92" i="57"/>
  <c r="G54" i="57"/>
  <c r="G55" i="57"/>
  <c r="G56" i="57"/>
  <c r="G57" i="57"/>
  <c r="G58" i="57"/>
  <c r="G59" i="57"/>
  <c r="G60" i="57"/>
  <c r="G61" i="57"/>
  <c r="G62" i="57"/>
  <c r="G63" i="57"/>
  <c r="G64" i="57"/>
  <c r="G65" i="57"/>
  <c r="G66" i="57"/>
  <c r="G67" i="57"/>
  <c r="G68" i="57"/>
  <c r="G69" i="57"/>
  <c r="G70" i="57"/>
  <c r="G71" i="57"/>
  <c r="G72" i="57"/>
  <c r="G73" i="57"/>
  <c r="G74" i="57"/>
  <c r="G75" i="57"/>
  <c r="G76" i="57"/>
  <c r="G77" i="57"/>
  <c r="G78" i="57"/>
  <c r="G79" i="57"/>
  <c r="G80" i="57"/>
  <c r="G81" i="57"/>
  <c r="G82" i="57"/>
  <c r="G83" i="57"/>
  <c r="G84" i="57"/>
  <c r="G85" i="57"/>
  <c r="G86" i="57"/>
  <c r="G87" i="57"/>
  <c r="G88" i="57"/>
  <c r="G89" i="57"/>
  <c r="G90" i="57"/>
  <c r="G53" i="57"/>
  <c r="G15" i="57"/>
  <c r="G16" i="57"/>
  <c r="G17" i="57"/>
  <c r="G18" i="57"/>
  <c r="G19" i="57"/>
  <c r="G20" i="57"/>
  <c r="G21" i="57"/>
  <c r="G22" i="57"/>
  <c r="G23" i="57"/>
  <c r="G24" i="57"/>
  <c r="G25" i="57"/>
  <c r="G26" i="57"/>
  <c r="G27" i="57"/>
  <c r="G28" i="57"/>
  <c r="G29" i="57"/>
  <c r="G30" i="57"/>
  <c r="G31" i="57"/>
  <c r="G32" i="57"/>
  <c r="G33" i="57"/>
  <c r="G34" i="57"/>
  <c r="G35" i="57"/>
  <c r="G36" i="57"/>
  <c r="G37" i="57"/>
  <c r="G38" i="57"/>
  <c r="G39" i="57"/>
  <c r="G40" i="57"/>
  <c r="G41" i="57"/>
  <c r="G42" i="57"/>
  <c r="G43" i="57"/>
  <c r="G44" i="57"/>
  <c r="G45" i="57"/>
  <c r="G46" i="57"/>
  <c r="G47" i="57"/>
  <c r="G48" i="57"/>
  <c r="G49" i="57"/>
  <c r="G50" i="57"/>
  <c r="G51" i="57"/>
  <c r="G14" i="57"/>
  <c r="N13" i="89" l="1"/>
  <c r="I369" i="69"/>
  <c r="H369" i="69"/>
  <c r="B369" i="69"/>
  <c r="H336" i="69"/>
  <c r="I336" i="69"/>
  <c r="B336" i="69"/>
  <c r="B174" i="69"/>
  <c r="H174" i="69"/>
  <c r="I174" i="69"/>
  <c r="I12" i="69"/>
  <c r="H12" i="69"/>
  <c r="H14" i="69"/>
  <c r="I14" i="69" s="1"/>
  <c r="H15" i="69"/>
  <c r="I15" i="69" s="1"/>
  <c r="H16" i="69"/>
  <c r="I16" i="69"/>
  <c r="H17" i="69"/>
  <c r="I17" i="69" s="1"/>
  <c r="H18" i="69"/>
  <c r="I18" i="69" s="1"/>
  <c r="H19" i="69"/>
  <c r="I19" i="69" s="1"/>
  <c r="H20" i="69"/>
  <c r="I20" i="69"/>
  <c r="H21" i="69"/>
  <c r="I21" i="69" s="1"/>
  <c r="H22" i="69"/>
  <c r="I22" i="69" s="1"/>
  <c r="H23" i="69"/>
  <c r="I23" i="69" s="1"/>
  <c r="H24" i="69"/>
  <c r="I24" i="69"/>
  <c r="H25" i="69"/>
  <c r="I25" i="69" s="1"/>
  <c r="H26" i="69"/>
  <c r="I26" i="69" s="1"/>
  <c r="H27" i="69"/>
  <c r="I27" i="69" s="1"/>
  <c r="H28" i="69"/>
  <c r="I28" i="69"/>
  <c r="H29" i="69"/>
  <c r="I29" i="69" s="1"/>
  <c r="H30" i="69"/>
  <c r="I30" i="69" s="1"/>
  <c r="H31" i="69"/>
  <c r="I31" i="69" s="1"/>
  <c r="H32" i="69"/>
  <c r="I32" i="69"/>
  <c r="H33" i="69"/>
  <c r="I33" i="69" s="1"/>
  <c r="H34" i="69"/>
  <c r="I34" i="69" s="1"/>
  <c r="H35" i="69"/>
  <c r="I35" i="69" s="1"/>
  <c r="H36" i="69"/>
  <c r="I36" i="69"/>
  <c r="H37" i="69"/>
  <c r="I37" i="69" s="1"/>
  <c r="H38" i="69"/>
  <c r="I38" i="69" s="1"/>
  <c r="H39" i="69"/>
  <c r="I39" i="69" s="1"/>
  <c r="H40" i="69"/>
  <c r="I40" i="69"/>
  <c r="H41" i="69"/>
  <c r="I41" i="69" s="1"/>
  <c r="H42" i="69"/>
  <c r="I42" i="69" s="1"/>
  <c r="H43" i="69"/>
  <c r="I43" i="69" s="1"/>
  <c r="H44" i="69"/>
  <c r="I44" i="69"/>
  <c r="H45" i="69"/>
  <c r="I45" i="69" s="1"/>
  <c r="H46" i="69"/>
  <c r="I46" i="69" s="1"/>
  <c r="H47" i="69"/>
  <c r="I47" i="69" s="1"/>
  <c r="H48" i="69"/>
  <c r="I48" i="69"/>
  <c r="H49" i="69"/>
  <c r="I49" i="69" s="1"/>
  <c r="H50" i="69"/>
  <c r="I50" i="69" s="1"/>
  <c r="H51" i="69"/>
  <c r="I51" i="69" s="1"/>
  <c r="H52" i="69"/>
  <c r="I52" i="69"/>
  <c r="H53" i="69"/>
  <c r="I53" i="69" s="1"/>
  <c r="H54" i="69"/>
  <c r="I54" i="69" s="1"/>
  <c r="H55" i="69"/>
  <c r="I55" i="69" s="1"/>
  <c r="H56" i="69"/>
  <c r="I56" i="69"/>
  <c r="H57" i="69"/>
  <c r="I57" i="69" s="1"/>
  <c r="H58" i="69"/>
  <c r="I58" i="69" s="1"/>
  <c r="H59" i="69"/>
  <c r="I59" i="69" s="1"/>
  <c r="H60" i="69"/>
  <c r="I60" i="69"/>
  <c r="H61" i="69"/>
  <c r="I61" i="69" s="1"/>
  <c r="H62" i="69"/>
  <c r="I62" i="69" s="1"/>
  <c r="H63" i="69"/>
  <c r="I63" i="69" s="1"/>
  <c r="H64" i="69"/>
  <c r="I64" i="69"/>
  <c r="H65" i="69"/>
  <c r="I65" i="69" s="1"/>
  <c r="H66" i="69"/>
  <c r="I66" i="69" s="1"/>
  <c r="H67" i="69"/>
  <c r="I67" i="69" s="1"/>
  <c r="H68" i="69"/>
  <c r="I68" i="69"/>
  <c r="H69" i="69"/>
  <c r="I69" i="69" s="1"/>
  <c r="H70" i="69"/>
  <c r="I70" i="69" s="1"/>
  <c r="H71" i="69"/>
  <c r="I71" i="69" s="1"/>
  <c r="H72" i="69"/>
  <c r="I72" i="69"/>
  <c r="H73" i="69"/>
  <c r="I73" i="69" s="1"/>
  <c r="H74" i="69"/>
  <c r="I74" i="69" s="1"/>
  <c r="H75" i="69"/>
  <c r="I75" i="69" s="1"/>
  <c r="H76" i="69"/>
  <c r="I76" i="69"/>
  <c r="H77" i="69"/>
  <c r="I77" i="69" s="1"/>
  <c r="H78" i="69"/>
  <c r="I78" i="69" s="1"/>
  <c r="H79" i="69"/>
  <c r="I79" i="69" s="1"/>
  <c r="H80" i="69"/>
  <c r="I80" i="69"/>
  <c r="H81" i="69"/>
  <c r="I81" i="69" s="1"/>
  <c r="H82" i="69"/>
  <c r="I82" i="69" s="1"/>
  <c r="H83" i="69"/>
  <c r="I83" i="69" s="1"/>
  <c r="H84" i="69"/>
  <c r="I84" i="69"/>
  <c r="H85" i="69"/>
  <c r="I85" i="69" s="1"/>
  <c r="H86" i="69"/>
  <c r="I86" i="69" s="1"/>
  <c r="H87" i="69"/>
  <c r="I87" i="69" s="1"/>
  <c r="H88" i="69"/>
  <c r="I88" i="69"/>
  <c r="H89" i="69"/>
  <c r="I89" i="69" s="1"/>
  <c r="H90" i="69"/>
  <c r="I90" i="69" s="1"/>
  <c r="H91" i="69"/>
  <c r="I91" i="69" s="1"/>
  <c r="H92" i="69"/>
  <c r="I92" i="69"/>
  <c r="H93" i="69"/>
  <c r="I93" i="69" s="1"/>
  <c r="H94" i="69"/>
  <c r="I94" i="69" s="1"/>
  <c r="H95" i="69"/>
  <c r="I95" i="69" s="1"/>
  <c r="H96" i="69"/>
  <c r="I96" i="69"/>
  <c r="H97" i="69"/>
  <c r="I97" i="69" s="1"/>
  <c r="H98" i="69"/>
  <c r="I98" i="69" s="1"/>
  <c r="H99" i="69"/>
  <c r="I99" i="69" s="1"/>
  <c r="H100" i="69"/>
  <c r="I100" i="69"/>
  <c r="H101" i="69"/>
  <c r="I101" i="69" s="1"/>
  <c r="H102" i="69"/>
  <c r="I102" i="69" s="1"/>
  <c r="H103" i="69"/>
  <c r="I103" i="69" s="1"/>
  <c r="H104" i="69"/>
  <c r="I104" i="69"/>
  <c r="H105" i="69"/>
  <c r="I105" i="69" s="1"/>
  <c r="H106" i="69"/>
  <c r="I106" i="69" s="1"/>
  <c r="H107" i="69"/>
  <c r="I107" i="69" s="1"/>
  <c r="H108" i="69"/>
  <c r="I108" i="69"/>
  <c r="H109" i="69"/>
  <c r="I109" i="69" s="1"/>
  <c r="H110" i="69"/>
  <c r="I110" i="69" s="1"/>
  <c r="H111" i="69"/>
  <c r="I111" i="69" s="1"/>
  <c r="H112" i="69"/>
  <c r="I112" i="69"/>
  <c r="H113" i="69"/>
  <c r="I113" i="69" s="1"/>
  <c r="H114" i="69"/>
  <c r="I114" i="69" s="1"/>
  <c r="H115" i="69"/>
  <c r="I115" i="69" s="1"/>
  <c r="H116" i="69"/>
  <c r="I116" i="69"/>
  <c r="H117" i="69"/>
  <c r="I117" i="69" s="1"/>
  <c r="H118" i="69"/>
  <c r="I118" i="69" s="1"/>
  <c r="H119" i="69"/>
  <c r="I119" i="69" s="1"/>
  <c r="H120" i="69"/>
  <c r="I120" i="69"/>
  <c r="H121" i="69"/>
  <c r="I121" i="69" s="1"/>
  <c r="H122" i="69"/>
  <c r="I122" i="69" s="1"/>
  <c r="H123" i="69"/>
  <c r="I123" i="69" s="1"/>
  <c r="H124" i="69"/>
  <c r="I124" i="69"/>
  <c r="H125" i="69"/>
  <c r="I125" i="69" s="1"/>
  <c r="H126" i="69"/>
  <c r="I126" i="69" s="1"/>
  <c r="H127" i="69"/>
  <c r="I127" i="69" s="1"/>
  <c r="H128" i="69"/>
  <c r="I128" i="69"/>
  <c r="H129" i="69"/>
  <c r="I129" i="69" s="1"/>
  <c r="H130" i="69"/>
  <c r="I130" i="69" s="1"/>
  <c r="H131" i="69"/>
  <c r="I131" i="69" s="1"/>
  <c r="H132" i="69"/>
  <c r="I132" i="69"/>
  <c r="H133" i="69"/>
  <c r="I133" i="69" s="1"/>
  <c r="H134" i="69"/>
  <c r="I134" i="69" s="1"/>
  <c r="H135" i="69"/>
  <c r="I135" i="69" s="1"/>
  <c r="H136" i="69"/>
  <c r="I136" i="69"/>
  <c r="H137" i="69"/>
  <c r="I137" i="69" s="1"/>
  <c r="H138" i="69"/>
  <c r="I138" i="69" s="1"/>
  <c r="H139" i="69"/>
  <c r="I139" i="69" s="1"/>
  <c r="H140" i="69"/>
  <c r="I140" i="69"/>
  <c r="H141" i="69"/>
  <c r="I141" i="69" s="1"/>
  <c r="H142" i="69"/>
  <c r="I142" i="69" s="1"/>
  <c r="H143" i="69"/>
  <c r="I143" i="69" s="1"/>
  <c r="H144" i="69"/>
  <c r="I144" i="69"/>
  <c r="H145" i="69"/>
  <c r="I145" i="69" s="1"/>
  <c r="H146" i="69"/>
  <c r="I146" i="69" s="1"/>
  <c r="H147" i="69"/>
  <c r="I147" i="69" s="1"/>
  <c r="H148" i="69"/>
  <c r="I148" i="69"/>
  <c r="H149" i="69"/>
  <c r="I149" i="69" s="1"/>
  <c r="H150" i="69"/>
  <c r="I150" i="69" s="1"/>
  <c r="H151" i="69"/>
  <c r="I151" i="69" s="1"/>
  <c r="H152" i="69"/>
  <c r="I152" i="69"/>
  <c r="H153" i="69"/>
  <c r="I153" i="69" s="1"/>
  <c r="H154" i="69"/>
  <c r="I154" i="69" s="1"/>
  <c r="H155" i="69"/>
  <c r="I155" i="69" s="1"/>
  <c r="H156" i="69"/>
  <c r="I156" i="69"/>
  <c r="H157" i="69"/>
  <c r="I157" i="69" s="1"/>
  <c r="H158" i="69"/>
  <c r="I158" i="69" s="1"/>
  <c r="H159" i="69"/>
  <c r="I159" i="69" s="1"/>
  <c r="H160" i="69"/>
  <c r="I160" i="69"/>
  <c r="H161" i="69"/>
  <c r="I161" i="69" s="1"/>
  <c r="H162" i="69"/>
  <c r="I162" i="69" s="1"/>
  <c r="H163" i="69"/>
  <c r="I163" i="69" s="1"/>
  <c r="H164" i="69"/>
  <c r="I164" i="69"/>
  <c r="H165" i="69"/>
  <c r="I165" i="69" s="1"/>
  <c r="H166" i="69"/>
  <c r="I166" i="69" s="1"/>
  <c r="H167" i="69"/>
  <c r="I167" i="69" s="1"/>
  <c r="H168" i="69"/>
  <c r="I168" i="69" s="1"/>
  <c r="H169" i="69"/>
  <c r="I169" i="69" s="1"/>
  <c r="H170" i="69"/>
  <c r="I170" i="69" s="1"/>
  <c r="H171" i="69"/>
  <c r="I171" i="69" s="1"/>
  <c r="H172" i="69"/>
  <c r="I172" i="69"/>
  <c r="H173" i="69"/>
  <c r="I173" i="69" s="1"/>
  <c r="H175" i="69"/>
  <c r="I175" i="69" s="1"/>
  <c r="H176" i="69"/>
  <c r="I176" i="69"/>
  <c r="H177" i="69"/>
  <c r="I177" i="69" s="1"/>
  <c r="H178" i="69"/>
  <c r="I178" i="69" s="1"/>
  <c r="H179" i="69"/>
  <c r="I179" i="69" s="1"/>
  <c r="H180" i="69"/>
  <c r="I180" i="69" s="1"/>
  <c r="H181" i="69"/>
  <c r="I181" i="69" s="1"/>
  <c r="H182" i="69"/>
  <c r="I182" i="69" s="1"/>
  <c r="H183" i="69"/>
  <c r="I183" i="69" s="1"/>
  <c r="H184" i="69"/>
  <c r="I184" i="69" s="1"/>
  <c r="H185" i="69"/>
  <c r="I185" i="69" s="1"/>
  <c r="H186" i="69"/>
  <c r="I186" i="69" s="1"/>
  <c r="H187" i="69"/>
  <c r="I187" i="69" s="1"/>
  <c r="H188" i="69"/>
  <c r="I188" i="69" s="1"/>
  <c r="H189" i="69"/>
  <c r="I189" i="69" s="1"/>
  <c r="H190" i="69"/>
  <c r="I190" i="69" s="1"/>
  <c r="H191" i="69"/>
  <c r="I191" i="69" s="1"/>
  <c r="H192" i="69"/>
  <c r="I192" i="69"/>
  <c r="H193" i="69"/>
  <c r="I193" i="69" s="1"/>
  <c r="H194" i="69"/>
  <c r="I194" i="69" s="1"/>
  <c r="H195" i="69"/>
  <c r="I195" i="69" s="1"/>
  <c r="H196" i="69"/>
  <c r="I196" i="69"/>
  <c r="H197" i="69"/>
  <c r="I197" i="69" s="1"/>
  <c r="H198" i="69"/>
  <c r="I198" i="69" s="1"/>
  <c r="H199" i="69"/>
  <c r="I199" i="69" s="1"/>
  <c r="H200" i="69"/>
  <c r="I200" i="69"/>
  <c r="H201" i="69"/>
  <c r="I201" i="69" s="1"/>
  <c r="H202" i="69"/>
  <c r="I202" i="69" s="1"/>
  <c r="H203" i="69"/>
  <c r="I203" i="69" s="1"/>
  <c r="H204" i="69"/>
  <c r="I204" i="69"/>
  <c r="H205" i="69"/>
  <c r="I205" i="69" s="1"/>
  <c r="H206" i="69"/>
  <c r="I206" i="69" s="1"/>
  <c r="H207" i="69"/>
  <c r="I207" i="69" s="1"/>
  <c r="H208" i="69"/>
  <c r="I208" i="69"/>
  <c r="H209" i="69"/>
  <c r="I209" i="69" s="1"/>
  <c r="H210" i="69"/>
  <c r="I210" i="69" s="1"/>
  <c r="H211" i="69"/>
  <c r="I211" i="69" s="1"/>
  <c r="H212" i="69"/>
  <c r="I212" i="69" s="1"/>
  <c r="H213" i="69"/>
  <c r="I213" i="69" s="1"/>
  <c r="H214" i="69"/>
  <c r="I214" i="69" s="1"/>
  <c r="H215" i="69"/>
  <c r="I215" i="69" s="1"/>
  <c r="H216" i="69"/>
  <c r="I216" i="69" s="1"/>
  <c r="H217" i="69"/>
  <c r="I217" i="69" s="1"/>
  <c r="H218" i="69"/>
  <c r="I218" i="69" s="1"/>
  <c r="H219" i="69"/>
  <c r="I219" i="69" s="1"/>
  <c r="H220" i="69"/>
  <c r="I220" i="69" s="1"/>
  <c r="H221" i="69"/>
  <c r="I221" i="69" s="1"/>
  <c r="H222" i="69"/>
  <c r="I222" i="69" s="1"/>
  <c r="H223" i="69"/>
  <c r="I223" i="69" s="1"/>
  <c r="H224" i="69"/>
  <c r="I224" i="69"/>
  <c r="H225" i="69"/>
  <c r="I225" i="69" s="1"/>
  <c r="H226" i="69"/>
  <c r="I226" i="69" s="1"/>
  <c r="H227" i="69"/>
  <c r="I227" i="69" s="1"/>
  <c r="H228" i="69"/>
  <c r="I228" i="69"/>
  <c r="H229" i="69"/>
  <c r="I229" i="69" s="1"/>
  <c r="H230" i="69"/>
  <c r="I230" i="69" s="1"/>
  <c r="H231" i="69"/>
  <c r="I231" i="69" s="1"/>
  <c r="H232" i="69"/>
  <c r="I232" i="69"/>
  <c r="H233" i="69"/>
  <c r="I233" i="69" s="1"/>
  <c r="H234" i="69"/>
  <c r="I234" i="69" s="1"/>
  <c r="H235" i="69"/>
  <c r="I235" i="69" s="1"/>
  <c r="H236" i="69"/>
  <c r="I236" i="69"/>
  <c r="H237" i="69"/>
  <c r="I237" i="69" s="1"/>
  <c r="H238" i="69"/>
  <c r="I238" i="69" s="1"/>
  <c r="H239" i="69"/>
  <c r="I239" i="69" s="1"/>
  <c r="H240" i="69"/>
  <c r="I240" i="69"/>
  <c r="H241" i="69"/>
  <c r="I241" i="69" s="1"/>
  <c r="H242" i="69"/>
  <c r="I242" i="69" s="1"/>
  <c r="H243" i="69"/>
  <c r="I243" i="69" s="1"/>
  <c r="H244" i="69"/>
  <c r="I244" i="69" s="1"/>
  <c r="H245" i="69"/>
  <c r="I245" i="69" s="1"/>
  <c r="H246" i="69"/>
  <c r="I246" i="69" s="1"/>
  <c r="H247" i="69"/>
  <c r="I247" i="69" s="1"/>
  <c r="H248" i="69"/>
  <c r="I248" i="69" s="1"/>
  <c r="H249" i="69"/>
  <c r="I249" i="69" s="1"/>
  <c r="H250" i="69"/>
  <c r="I250" i="69" s="1"/>
  <c r="H251" i="69"/>
  <c r="I251" i="69" s="1"/>
  <c r="H252" i="69"/>
  <c r="I252" i="69" s="1"/>
  <c r="H253" i="69"/>
  <c r="I253" i="69" s="1"/>
  <c r="H254" i="69"/>
  <c r="I254" i="69" s="1"/>
  <c r="H255" i="69"/>
  <c r="I255" i="69" s="1"/>
  <c r="H256" i="69"/>
  <c r="I256" i="69"/>
  <c r="H257" i="69"/>
  <c r="I257" i="69" s="1"/>
  <c r="H258" i="69"/>
  <c r="I258" i="69" s="1"/>
  <c r="H259" i="69"/>
  <c r="I259" i="69" s="1"/>
  <c r="H260" i="69"/>
  <c r="I260" i="69"/>
  <c r="H261" i="69"/>
  <c r="I261" i="69" s="1"/>
  <c r="H262" i="69"/>
  <c r="I262" i="69" s="1"/>
  <c r="H263" i="69"/>
  <c r="I263" i="69" s="1"/>
  <c r="H264" i="69"/>
  <c r="I264" i="69"/>
  <c r="H265" i="69"/>
  <c r="I265" i="69" s="1"/>
  <c r="H266" i="69"/>
  <c r="I266" i="69" s="1"/>
  <c r="H267" i="69"/>
  <c r="I267" i="69" s="1"/>
  <c r="H268" i="69"/>
  <c r="I268" i="69"/>
  <c r="H269" i="69"/>
  <c r="I269" i="69" s="1"/>
  <c r="H270" i="69"/>
  <c r="I270" i="69" s="1"/>
  <c r="H271" i="69"/>
  <c r="I271" i="69" s="1"/>
  <c r="H272" i="69"/>
  <c r="I272" i="69"/>
  <c r="H273" i="69"/>
  <c r="I273" i="69" s="1"/>
  <c r="H274" i="69"/>
  <c r="I274" i="69" s="1"/>
  <c r="H275" i="69"/>
  <c r="I275" i="69" s="1"/>
  <c r="H276" i="69"/>
  <c r="I276" i="69" s="1"/>
  <c r="H277" i="69"/>
  <c r="I277" i="69" s="1"/>
  <c r="H278" i="69"/>
  <c r="I278" i="69" s="1"/>
  <c r="H279" i="69"/>
  <c r="I279" i="69" s="1"/>
  <c r="H280" i="69"/>
  <c r="I280" i="69" s="1"/>
  <c r="H281" i="69"/>
  <c r="I281" i="69" s="1"/>
  <c r="H282" i="69"/>
  <c r="I282" i="69" s="1"/>
  <c r="H283" i="69"/>
  <c r="I283" i="69" s="1"/>
  <c r="H284" i="69"/>
  <c r="I284" i="69" s="1"/>
  <c r="H285" i="69"/>
  <c r="I285" i="69" s="1"/>
  <c r="H286" i="69"/>
  <c r="I286" i="69" s="1"/>
  <c r="H287" i="69"/>
  <c r="I287" i="69" s="1"/>
  <c r="H288" i="69"/>
  <c r="I288" i="69"/>
  <c r="H289" i="69"/>
  <c r="I289" i="69" s="1"/>
  <c r="H290" i="69"/>
  <c r="I290" i="69" s="1"/>
  <c r="H291" i="69"/>
  <c r="I291" i="69" s="1"/>
  <c r="H292" i="69"/>
  <c r="I292" i="69"/>
  <c r="H293" i="69"/>
  <c r="I293" i="69" s="1"/>
  <c r="H294" i="69"/>
  <c r="I294" i="69" s="1"/>
  <c r="H295" i="69"/>
  <c r="I295" i="69" s="1"/>
  <c r="H296" i="69"/>
  <c r="I296" i="69"/>
  <c r="H297" i="69"/>
  <c r="I297" i="69" s="1"/>
  <c r="H298" i="69"/>
  <c r="I298" i="69" s="1"/>
  <c r="H299" i="69"/>
  <c r="I299" i="69" s="1"/>
  <c r="H300" i="69"/>
  <c r="I300" i="69"/>
  <c r="H301" i="69"/>
  <c r="I301" i="69" s="1"/>
  <c r="H302" i="69"/>
  <c r="I302" i="69" s="1"/>
  <c r="H303" i="69"/>
  <c r="I303" i="69" s="1"/>
  <c r="H304" i="69"/>
  <c r="I304" i="69"/>
  <c r="H305" i="69"/>
  <c r="I305" i="69" s="1"/>
  <c r="H306" i="69"/>
  <c r="I306" i="69" s="1"/>
  <c r="H307" i="69"/>
  <c r="I307" i="69" s="1"/>
  <c r="H308" i="69"/>
  <c r="I308" i="69" s="1"/>
  <c r="H309" i="69"/>
  <c r="I309" i="69" s="1"/>
  <c r="H310" i="69"/>
  <c r="I310" i="69" s="1"/>
  <c r="H311" i="69"/>
  <c r="I311" i="69" s="1"/>
  <c r="H312" i="69"/>
  <c r="I312" i="69" s="1"/>
  <c r="H313" i="69"/>
  <c r="I313" i="69" s="1"/>
  <c r="H314" i="69"/>
  <c r="I314" i="69" s="1"/>
  <c r="H315" i="69"/>
  <c r="I315" i="69" s="1"/>
  <c r="H316" i="69"/>
  <c r="I316" i="69" s="1"/>
  <c r="H317" i="69"/>
  <c r="I317" i="69" s="1"/>
  <c r="H318" i="69"/>
  <c r="I318" i="69" s="1"/>
  <c r="H319" i="69"/>
  <c r="I319" i="69" s="1"/>
  <c r="H320" i="69"/>
  <c r="I320" i="69"/>
  <c r="H321" i="69"/>
  <c r="I321" i="69" s="1"/>
  <c r="H322" i="69"/>
  <c r="I322" i="69" s="1"/>
  <c r="H323" i="69"/>
  <c r="I323" i="69" s="1"/>
  <c r="H324" i="69"/>
  <c r="I324" i="69"/>
  <c r="H325" i="69"/>
  <c r="I325" i="69" s="1"/>
  <c r="H326" i="69"/>
  <c r="I326" i="69" s="1"/>
  <c r="H327" i="69"/>
  <c r="I327" i="69" s="1"/>
  <c r="H328" i="69"/>
  <c r="I328" i="69"/>
  <c r="H329" i="69"/>
  <c r="I329" i="69" s="1"/>
  <c r="H330" i="69"/>
  <c r="I330" i="69" s="1"/>
  <c r="H331" i="69"/>
  <c r="I331" i="69" s="1"/>
  <c r="H332" i="69"/>
  <c r="I332" i="69"/>
  <c r="H333" i="69"/>
  <c r="I333" i="69" s="1"/>
  <c r="H334" i="69"/>
  <c r="I334" i="69" s="1"/>
  <c r="H335" i="69"/>
  <c r="I335" i="69" s="1"/>
  <c r="H337" i="69"/>
  <c r="I337" i="69" s="1"/>
  <c r="H338" i="69"/>
  <c r="I338" i="69" s="1"/>
  <c r="H339" i="69"/>
  <c r="I339" i="69" s="1"/>
  <c r="H340" i="69"/>
  <c r="I340" i="69" s="1"/>
  <c r="H341" i="69"/>
  <c r="I341" i="69" s="1"/>
  <c r="H342" i="69"/>
  <c r="I342" i="69" s="1"/>
  <c r="H343" i="69"/>
  <c r="I343" i="69" s="1"/>
  <c r="H344" i="69"/>
  <c r="I344" i="69" s="1"/>
  <c r="H345" i="69"/>
  <c r="I345" i="69" s="1"/>
  <c r="H346" i="69"/>
  <c r="I346" i="69" s="1"/>
  <c r="H347" i="69"/>
  <c r="I347" i="69" s="1"/>
  <c r="H348" i="69"/>
  <c r="I348" i="69" s="1"/>
  <c r="H349" i="69"/>
  <c r="I349" i="69" s="1"/>
  <c r="H350" i="69"/>
  <c r="I350" i="69" s="1"/>
  <c r="H351" i="69"/>
  <c r="I351" i="69" s="1"/>
  <c r="H352" i="69"/>
  <c r="I352" i="69"/>
  <c r="H353" i="69"/>
  <c r="I353" i="69" s="1"/>
  <c r="H354" i="69"/>
  <c r="I354" i="69" s="1"/>
  <c r="H355" i="69"/>
  <c r="I355" i="69"/>
  <c r="H356" i="69"/>
  <c r="I356" i="69"/>
  <c r="H357" i="69"/>
  <c r="I357" i="69" s="1"/>
  <c r="H358" i="69"/>
  <c r="I358" i="69" s="1"/>
  <c r="H359" i="69"/>
  <c r="I359" i="69"/>
  <c r="H360" i="69"/>
  <c r="I360" i="69"/>
  <c r="H361" i="69"/>
  <c r="I361" i="69" s="1"/>
  <c r="H362" i="69"/>
  <c r="I362" i="69" s="1"/>
  <c r="H363" i="69"/>
  <c r="I363" i="69"/>
  <c r="H364" i="69"/>
  <c r="I364" i="69"/>
  <c r="H365" i="69"/>
  <c r="I365" i="69" s="1"/>
  <c r="H366" i="69"/>
  <c r="I366" i="69" s="1"/>
  <c r="H367" i="69"/>
  <c r="I367" i="69"/>
  <c r="H368" i="69"/>
  <c r="I368" i="69"/>
  <c r="H370" i="69"/>
  <c r="I370" i="69" s="1"/>
  <c r="H371" i="69"/>
  <c r="I371" i="69" s="1"/>
  <c r="H372" i="69"/>
  <c r="I372" i="69"/>
  <c r="H373" i="69"/>
  <c r="I373" i="69" s="1"/>
  <c r="H374" i="69"/>
  <c r="I374" i="69" s="1"/>
  <c r="H375" i="69"/>
  <c r="I375" i="69" s="1"/>
  <c r="H376" i="69"/>
  <c r="I376" i="69"/>
  <c r="H377" i="69"/>
  <c r="I377" i="69" s="1"/>
  <c r="H378" i="69"/>
  <c r="I378" i="69" s="1"/>
  <c r="H379" i="69"/>
  <c r="I379" i="69" s="1"/>
  <c r="H380" i="69"/>
  <c r="I380" i="69"/>
  <c r="H381" i="69"/>
  <c r="I381" i="69" s="1"/>
  <c r="H382" i="69"/>
  <c r="I382" i="69" s="1"/>
  <c r="H383" i="69"/>
  <c r="I383" i="69" s="1"/>
  <c r="H384" i="69"/>
  <c r="I384" i="69"/>
  <c r="H385" i="69"/>
  <c r="I385" i="69" s="1"/>
  <c r="H386" i="69"/>
  <c r="I386" i="69" s="1"/>
  <c r="H387" i="69"/>
  <c r="I387" i="69" s="1"/>
  <c r="H388" i="69"/>
  <c r="I388" i="69"/>
  <c r="H389" i="69"/>
  <c r="I389" i="69" s="1"/>
  <c r="H390" i="69"/>
  <c r="I390" i="69" s="1"/>
  <c r="H391" i="69"/>
  <c r="I391" i="69" s="1"/>
  <c r="H392" i="69"/>
  <c r="I392" i="69"/>
  <c r="H393" i="69"/>
  <c r="I393" i="69" s="1"/>
  <c r="H394" i="69"/>
  <c r="I394" i="69" s="1"/>
  <c r="H395" i="69"/>
  <c r="I395" i="69" s="1"/>
  <c r="H396" i="69"/>
  <c r="I396" i="69"/>
  <c r="H397" i="69"/>
  <c r="I397" i="69" s="1"/>
  <c r="H398" i="69"/>
  <c r="I398" i="69" s="1"/>
  <c r="H399" i="69"/>
  <c r="I399" i="69" s="1"/>
  <c r="H400" i="69"/>
  <c r="I400" i="69"/>
  <c r="H401" i="69"/>
  <c r="I401" i="69" s="1"/>
  <c r="H402" i="69"/>
  <c r="I402" i="69" s="1"/>
  <c r="H403" i="69"/>
  <c r="I403" i="69" s="1"/>
  <c r="H404" i="69"/>
  <c r="I404" i="69"/>
  <c r="H405" i="69"/>
  <c r="I405" i="69" s="1"/>
  <c r="H406" i="69"/>
  <c r="I406" i="69" s="1"/>
  <c r="H407" i="69"/>
  <c r="I407" i="69" s="1"/>
  <c r="H408" i="69"/>
  <c r="I408" i="69"/>
  <c r="H409" i="69"/>
  <c r="I409" i="69" s="1"/>
  <c r="H410" i="69"/>
  <c r="I410" i="69" s="1"/>
  <c r="H411" i="69"/>
  <c r="I411" i="69" s="1"/>
  <c r="H412" i="69"/>
  <c r="I412" i="69"/>
  <c r="H413" i="69"/>
  <c r="I413" i="69" s="1"/>
  <c r="H414" i="69"/>
  <c r="I414" i="69" s="1"/>
  <c r="H415" i="69"/>
  <c r="I415" i="69" s="1"/>
  <c r="H416" i="69"/>
  <c r="I416" i="69"/>
  <c r="H417" i="69"/>
  <c r="I417" i="69" s="1"/>
  <c r="H418" i="69"/>
  <c r="I418" i="69" s="1"/>
  <c r="H419" i="69"/>
  <c r="I419" i="69" s="1"/>
  <c r="H420" i="69"/>
  <c r="I420" i="69"/>
  <c r="H421" i="69"/>
  <c r="I421" i="69" s="1"/>
  <c r="H422" i="69"/>
  <c r="I422" i="69" s="1"/>
  <c r="H423" i="69"/>
  <c r="I423" i="69" s="1"/>
  <c r="H424" i="69"/>
  <c r="I424" i="69"/>
  <c r="H425" i="69"/>
  <c r="I425" i="69" s="1"/>
  <c r="H426" i="69"/>
  <c r="I426" i="69" s="1"/>
  <c r="H427" i="69"/>
  <c r="I427" i="69" s="1"/>
  <c r="H428" i="69"/>
  <c r="I428" i="69"/>
  <c r="H429" i="69"/>
  <c r="I429" i="69" s="1"/>
  <c r="H430" i="69"/>
  <c r="I430" i="69" s="1"/>
  <c r="H431" i="69"/>
  <c r="I431" i="69" s="1"/>
  <c r="H432" i="69"/>
  <c r="I432" i="69"/>
  <c r="H433" i="69"/>
  <c r="I433" i="69" s="1"/>
  <c r="H434" i="69"/>
  <c r="I434" i="69" s="1"/>
  <c r="H435" i="69"/>
  <c r="I435" i="69" s="1"/>
  <c r="H436" i="69"/>
  <c r="I436" i="69"/>
  <c r="H437" i="69"/>
  <c r="I437" i="69" s="1"/>
  <c r="H438" i="69"/>
  <c r="I438" i="69" s="1"/>
  <c r="H439" i="69"/>
  <c r="I439" i="69" s="1"/>
  <c r="H440" i="69"/>
  <c r="I440" i="69"/>
  <c r="H441" i="69"/>
  <c r="I441" i="69" s="1"/>
  <c r="H442" i="69"/>
  <c r="I442" i="69" s="1"/>
  <c r="H443" i="69"/>
  <c r="I443" i="69" s="1"/>
  <c r="H444" i="69"/>
  <c r="I444" i="69"/>
  <c r="H445" i="69"/>
  <c r="I445" i="69" s="1"/>
  <c r="H446" i="69"/>
  <c r="I446" i="69" s="1"/>
  <c r="H447" i="69"/>
  <c r="I447" i="69" s="1"/>
  <c r="H448" i="69"/>
  <c r="I448" i="69"/>
  <c r="H449" i="69"/>
  <c r="I449" i="69" s="1"/>
  <c r="H450" i="69"/>
  <c r="I450" i="69" s="1"/>
  <c r="H451" i="69"/>
  <c r="I451" i="69" s="1"/>
  <c r="H452" i="69"/>
  <c r="I452" i="69"/>
  <c r="H453" i="69"/>
  <c r="I453" i="69" s="1"/>
  <c r="H454" i="69"/>
  <c r="I454" i="69" s="1"/>
  <c r="I13" i="69"/>
  <c r="H13" i="69"/>
  <c r="G454" i="69"/>
  <c r="G453" i="69"/>
  <c r="G452" i="69"/>
  <c r="G175" i="69"/>
  <c r="O14" i="89"/>
  <c r="O16" i="89"/>
  <c r="O17" i="89"/>
  <c r="O18" i="89"/>
  <c r="O19" i="89"/>
  <c r="O20" i="89"/>
  <c r="O22" i="89"/>
  <c r="O23" i="89"/>
  <c r="O24" i="89"/>
  <c r="O25" i="89"/>
  <c r="O26" i="89"/>
  <c r="O27" i="89"/>
  <c r="O28" i="89"/>
  <c r="O29" i="89"/>
  <c r="O30" i="89"/>
  <c r="O31" i="89"/>
  <c r="O32" i="89"/>
  <c r="M13" i="89"/>
  <c r="H558" i="68"/>
  <c r="I558" i="68"/>
  <c r="B558" i="68"/>
  <c r="E558" i="68"/>
  <c r="B483" i="68"/>
  <c r="H483" i="68"/>
  <c r="I483" i="68"/>
  <c r="E483" i="68"/>
  <c r="B232" i="68"/>
  <c r="H232" i="68"/>
  <c r="I232" i="68"/>
  <c r="E232" i="68"/>
  <c r="H13" i="68"/>
  <c r="I13" i="68" s="1"/>
  <c r="H14" i="68"/>
  <c r="I14" i="68"/>
  <c r="H15" i="68"/>
  <c r="I15" i="68" s="1"/>
  <c r="H16" i="68"/>
  <c r="I16" i="68"/>
  <c r="H17" i="68"/>
  <c r="I17" i="68"/>
  <c r="H18" i="68"/>
  <c r="I18" i="68"/>
  <c r="H19" i="68"/>
  <c r="I19" i="68" s="1"/>
  <c r="H20" i="68"/>
  <c r="I20" i="68"/>
  <c r="H21" i="68"/>
  <c r="I21" i="68"/>
  <c r="H22" i="68"/>
  <c r="I22" i="68"/>
  <c r="H23" i="68"/>
  <c r="I23" i="68" s="1"/>
  <c r="H24" i="68"/>
  <c r="I24" i="68"/>
  <c r="H25" i="68"/>
  <c r="I25" i="68"/>
  <c r="H26" i="68"/>
  <c r="I26" i="68"/>
  <c r="H27" i="68"/>
  <c r="I27" i="68" s="1"/>
  <c r="H28" i="68"/>
  <c r="I28" i="68"/>
  <c r="H29" i="68"/>
  <c r="I29" i="68"/>
  <c r="H30" i="68"/>
  <c r="I30" i="68"/>
  <c r="H31" i="68"/>
  <c r="I31" i="68" s="1"/>
  <c r="H32" i="68"/>
  <c r="I32" i="68"/>
  <c r="H33" i="68"/>
  <c r="I33" i="68"/>
  <c r="H34" i="68"/>
  <c r="I34" i="68"/>
  <c r="H35" i="68"/>
  <c r="I35" i="68" s="1"/>
  <c r="H36" i="68"/>
  <c r="I36" i="68"/>
  <c r="H37" i="68"/>
  <c r="I37" i="68"/>
  <c r="H38" i="68"/>
  <c r="I38" i="68"/>
  <c r="H39" i="68"/>
  <c r="I39" i="68" s="1"/>
  <c r="H40" i="68"/>
  <c r="I40" i="68"/>
  <c r="H41" i="68"/>
  <c r="I41" i="68"/>
  <c r="H42" i="68"/>
  <c r="I42" i="68"/>
  <c r="H43" i="68"/>
  <c r="I43" i="68" s="1"/>
  <c r="H44" i="68"/>
  <c r="I44" i="68"/>
  <c r="H45" i="68"/>
  <c r="I45" i="68"/>
  <c r="H46" i="68"/>
  <c r="I46" i="68"/>
  <c r="H47" i="68"/>
  <c r="I47" i="68" s="1"/>
  <c r="H48" i="68"/>
  <c r="I48" i="68"/>
  <c r="H49" i="68"/>
  <c r="I49" i="68"/>
  <c r="H50" i="68"/>
  <c r="I50" i="68"/>
  <c r="H51" i="68"/>
  <c r="I51" i="68" s="1"/>
  <c r="H52" i="68"/>
  <c r="I52" i="68"/>
  <c r="H53" i="68"/>
  <c r="I53" i="68"/>
  <c r="H54" i="68"/>
  <c r="I54" i="68"/>
  <c r="H55" i="68"/>
  <c r="I55" i="68" s="1"/>
  <c r="H56" i="68"/>
  <c r="I56" i="68"/>
  <c r="H57" i="68"/>
  <c r="I57" i="68"/>
  <c r="H58" i="68"/>
  <c r="I58" i="68"/>
  <c r="H59" i="68"/>
  <c r="I59" i="68" s="1"/>
  <c r="H60" i="68"/>
  <c r="I60" i="68"/>
  <c r="H61" i="68"/>
  <c r="I61" i="68"/>
  <c r="H62" i="68"/>
  <c r="I62" i="68"/>
  <c r="H63" i="68"/>
  <c r="I63" i="68" s="1"/>
  <c r="H64" i="68"/>
  <c r="I64" i="68"/>
  <c r="H65" i="68"/>
  <c r="I65" i="68"/>
  <c r="H66" i="68"/>
  <c r="I66" i="68"/>
  <c r="H67" i="68"/>
  <c r="I67" i="68" s="1"/>
  <c r="H68" i="68"/>
  <c r="I68" i="68" s="1"/>
  <c r="H69" i="68"/>
  <c r="I69" i="68"/>
  <c r="H70" i="68"/>
  <c r="I70" i="68"/>
  <c r="H71" i="68"/>
  <c r="I71" i="68" s="1"/>
  <c r="H72" i="68"/>
  <c r="I72" i="68"/>
  <c r="H73" i="68"/>
  <c r="I73" i="68"/>
  <c r="H74" i="68"/>
  <c r="I74" i="68" s="1"/>
  <c r="H75" i="68"/>
  <c r="I75" i="68" s="1"/>
  <c r="H76" i="68"/>
  <c r="I76" i="68"/>
  <c r="H77" i="68"/>
  <c r="I77" i="68"/>
  <c r="H78" i="68"/>
  <c r="I78" i="68"/>
  <c r="H79" i="68"/>
  <c r="I79" i="68" s="1"/>
  <c r="H80" i="68"/>
  <c r="I80" i="68"/>
  <c r="H81" i="68"/>
  <c r="I81" i="68"/>
  <c r="H82" i="68"/>
  <c r="I82" i="68"/>
  <c r="H83" i="68"/>
  <c r="I83" i="68" s="1"/>
  <c r="H84" i="68"/>
  <c r="I84" i="68"/>
  <c r="H85" i="68"/>
  <c r="I85" i="68"/>
  <c r="H86" i="68"/>
  <c r="I86" i="68" s="1"/>
  <c r="H87" i="68"/>
  <c r="I87" i="68" s="1"/>
  <c r="H88" i="68"/>
  <c r="I88" i="68" s="1"/>
  <c r="H89" i="68"/>
  <c r="I89" i="68"/>
  <c r="H90" i="68"/>
  <c r="I90" i="68"/>
  <c r="H91" i="68"/>
  <c r="I91" i="68" s="1"/>
  <c r="H92" i="68"/>
  <c r="I92" i="68"/>
  <c r="H93" i="68"/>
  <c r="I93" i="68"/>
  <c r="H94" i="68"/>
  <c r="I94" i="68"/>
  <c r="H95" i="68"/>
  <c r="I95" i="68" s="1"/>
  <c r="H96" i="68"/>
  <c r="I96" i="68"/>
  <c r="H97" i="68"/>
  <c r="I97" i="68"/>
  <c r="H98" i="68"/>
  <c r="I98" i="68"/>
  <c r="H99" i="68"/>
  <c r="I99" i="68" s="1"/>
  <c r="H100" i="68"/>
  <c r="I100" i="68" s="1"/>
  <c r="H101" i="68"/>
  <c r="I101" i="68"/>
  <c r="H102" i="68"/>
  <c r="I102" i="68"/>
  <c r="H103" i="68"/>
  <c r="I103" i="68" s="1"/>
  <c r="H104" i="68"/>
  <c r="I104" i="68"/>
  <c r="H105" i="68"/>
  <c r="I105" i="68"/>
  <c r="H106" i="68"/>
  <c r="I106" i="68" s="1"/>
  <c r="H107" i="68"/>
  <c r="I107" i="68" s="1"/>
  <c r="H108" i="68"/>
  <c r="I108" i="68"/>
  <c r="H109" i="68"/>
  <c r="I109" i="68"/>
  <c r="H110" i="68"/>
  <c r="I110" i="68"/>
  <c r="H111" i="68"/>
  <c r="I111" i="68" s="1"/>
  <c r="H112" i="68"/>
  <c r="I112" i="68"/>
  <c r="H113" i="68"/>
  <c r="I113" i="68"/>
  <c r="H114" i="68"/>
  <c r="I114" i="68"/>
  <c r="H115" i="68"/>
  <c r="I115" i="68" s="1"/>
  <c r="H116" i="68"/>
  <c r="I116" i="68"/>
  <c r="H117" i="68"/>
  <c r="I117" i="68"/>
  <c r="H118" i="68"/>
  <c r="I118" i="68" s="1"/>
  <c r="H119" i="68"/>
  <c r="I119" i="68" s="1"/>
  <c r="H120" i="68"/>
  <c r="I120" i="68" s="1"/>
  <c r="H121" i="68"/>
  <c r="I121" i="68"/>
  <c r="H122" i="68"/>
  <c r="I122" i="68"/>
  <c r="H123" i="68"/>
  <c r="I123" i="68" s="1"/>
  <c r="H124" i="68"/>
  <c r="I124" i="68"/>
  <c r="H125" i="68"/>
  <c r="I125" i="68"/>
  <c r="H126" i="68"/>
  <c r="I126" i="68"/>
  <c r="H127" i="68"/>
  <c r="I127" i="68" s="1"/>
  <c r="H128" i="68"/>
  <c r="I128" i="68"/>
  <c r="H129" i="68"/>
  <c r="I129" i="68"/>
  <c r="H130" i="68"/>
  <c r="I130" i="68"/>
  <c r="H131" i="68"/>
  <c r="I131" i="68" s="1"/>
  <c r="H132" i="68"/>
  <c r="I132" i="68" s="1"/>
  <c r="H133" i="68"/>
  <c r="I133" i="68"/>
  <c r="H134" i="68"/>
  <c r="I134" i="68"/>
  <c r="H135" i="68"/>
  <c r="I135" i="68" s="1"/>
  <c r="H136" i="68"/>
  <c r="I136" i="68"/>
  <c r="H137" i="68"/>
  <c r="I137" i="68"/>
  <c r="H138" i="68"/>
  <c r="I138" i="68" s="1"/>
  <c r="H139" i="68"/>
  <c r="I139" i="68" s="1"/>
  <c r="H140" i="68"/>
  <c r="I140" i="68"/>
  <c r="H141" i="68"/>
  <c r="I141" i="68"/>
  <c r="H142" i="68"/>
  <c r="I142" i="68"/>
  <c r="H143" i="68"/>
  <c r="I143" i="68" s="1"/>
  <c r="H144" i="68"/>
  <c r="I144" i="68"/>
  <c r="H145" i="68"/>
  <c r="I145" i="68"/>
  <c r="H146" i="68"/>
  <c r="I146" i="68"/>
  <c r="H147" i="68"/>
  <c r="I147" i="68" s="1"/>
  <c r="H148" i="68"/>
  <c r="I148" i="68"/>
  <c r="H149" i="68"/>
  <c r="I149" i="68"/>
  <c r="H150" i="68"/>
  <c r="I150" i="68" s="1"/>
  <c r="H151" i="68"/>
  <c r="I151" i="68" s="1"/>
  <c r="H152" i="68"/>
  <c r="I152" i="68" s="1"/>
  <c r="H153" i="68"/>
  <c r="I153" i="68"/>
  <c r="H154" i="68"/>
  <c r="I154" i="68"/>
  <c r="H155" i="68"/>
  <c r="I155" i="68" s="1"/>
  <c r="H156" i="68"/>
  <c r="I156" i="68"/>
  <c r="H157" i="68"/>
  <c r="I157" i="68"/>
  <c r="H158" i="68"/>
  <c r="I158" i="68"/>
  <c r="H159" i="68"/>
  <c r="I159" i="68" s="1"/>
  <c r="H160" i="68"/>
  <c r="I160" i="68"/>
  <c r="H161" i="68"/>
  <c r="I161" i="68" s="1"/>
  <c r="H162" i="68"/>
  <c r="I162" i="68"/>
  <c r="H163" i="68"/>
  <c r="I163" i="68" s="1"/>
  <c r="H164" i="68"/>
  <c r="I164" i="68" s="1"/>
  <c r="H165" i="68"/>
  <c r="I165" i="68"/>
  <c r="H166" i="68"/>
  <c r="I166" i="68"/>
  <c r="H167" i="68"/>
  <c r="I167" i="68" s="1"/>
  <c r="H168" i="68"/>
  <c r="I168" i="68"/>
  <c r="H169" i="68"/>
  <c r="I169" i="68"/>
  <c r="H170" i="68"/>
  <c r="I170" i="68" s="1"/>
  <c r="H171" i="68"/>
  <c r="I171" i="68" s="1"/>
  <c r="H172" i="68"/>
  <c r="I172" i="68"/>
  <c r="H173" i="68"/>
  <c r="I173" i="68" s="1"/>
  <c r="H174" i="68"/>
  <c r="I174" i="68"/>
  <c r="H175" i="68"/>
  <c r="I175" i="68" s="1"/>
  <c r="H176" i="68"/>
  <c r="I176" i="68"/>
  <c r="H177" i="68"/>
  <c r="I177" i="68"/>
  <c r="H178" i="68"/>
  <c r="I178" i="68"/>
  <c r="H179" i="68"/>
  <c r="I179" i="68" s="1"/>
  <c r="H180" i="68"/>
  <c r="I180" i="68"/>
  <c r="H181" i="68"/>
  <c r="I181" i="68"/>
  <c r="H182" i="68"/>
  <c r="I182" i="68" s="1"/>
  <c r="H183" i="68"/>
  <c r="I183" i="68" s="1"/>
  <c r="H184" i="68"/>
  <c r="I184" i="68" s="1"/>
  <c r="H185" i="68"/>
  <c r="I185" i="68"/>
  <c r="H186" i="68"/>
  <c r="I186" i="68"/>
  <c r="H187" i="68"/>
  <c r="I187" i="68" s="1"/>
  <c r="H188" i="68"/>
  <c r="I188" i="68"/>
  <c r="H189" i="68"/>
  <c r="I189" i="68"/>
  <c r="H190" i="68"/>
  <c r="I190" i="68"/>
  <c r="H191" i="68"/>
  <c r="I191" i="68" s="1"/>
  <c r="H192" i="68"/>
  <c r="I192" i="68"/>
  <c r="H193" i="68"/>
  <c r="I193" i="68" s="1"/>
  <c r="H194" i="68"/>
  <c r="I194" i="68"/>
  <c r="H195" i="68"/>
  <c r="I195" i="68" s="1"/>
  <c r="H196" i="68"/>
  <c r="I196" i="68" s="1"/>
  <c r="H197" i="68"/>
  <c r="I197" i="68"/>
  <c r="H198" i="68"/>
  <c r="I198" i="68"/>
  <c r="H199" i="68"/>
  <c r="I199" i="68" s="1"/>
  <c r="H200" i="68"/>
  <c r="I200" i="68" s="1"/>
  <c r="H201" i="68"/>
  <c r="I201" i="68"/>
  <c r="H202" i="68"/>
  <c r="I202" i="68" s="1"/>
  <c r="H203" i="68"/>
  <c r="I203" i="68" s="1"/>
  <c r="H204" i="68"/>
  <c r="I204" i="68"/>
  <c r="H205" i="68"/>
  <c r="I205" i="68" s="1"/>
  <c r="H206" i="68"/>
  <c r="I206" i="68"/>
  <c r="H207" i="68"/>
  <c r="I207" i="68" s="1"/>
  <c r="H208" i="68"/>
  <c r="I208" i="68"/>
  <c r="H209" i="68"/>
  <c r="I209" i="68" s="1"/>
  <c r="H210" i="68"/>
  <c r="I210" i="68"/>
  <c r="H211" i="68"/>
  <c r="I211" i="68" s="1"/>
  <c r="H212" i="68"/>
  <c r="I212" i="68"/>
  <c r="H213" i="68"/>
  <c r="I213" i="68"/>
  <c r="H214" i="68"/>
  <c r="I214" i="68" s="1"/>
  <c r="H215" i="68"/>
  <c r="I215" i="68" s="1"/>
  <c r="H216" i="68"/>
  <c r="I216" i="68" s="1"/>
  <c r="H217" i="68"/>
  <c r="I217" i="68"/>
  <c r="H218" i="68"/>
  <c r="I218" i="68" s="1"/>
  <c r="H219" i="68"/>
  <c r="I219" i="68" s="1"/>
  <c r="H220" i="68"/>
  <c r="I220" i="68"/>
  <c r="H221" i="68"/>
  <c r="I221" i="68"/>
  <c r="H222" i="68"/>
  <c r="I222" i="68"/>
  <c r="H223" i="68"/>
  <c r="I223" i="68" s="1"/>
  <c r="H224" i="68"/>
  <c r="I224" i="68"/>
  <c r="H225" i="68"/>
  <c r="I225" i="68" s="1"/>
  <c r="H226" i="68"/>
  <c r="I226" i="68"/>
  <c r="H227" i="68"/>
  <c r="I227" i="68" s="1"/>
  <c r="H228" i="68"/>
  <c r="I228" i="68" s="1"/>
  <c r="H229" i="68"/>
  <c r="I229" i="68"/>
  <c r="H230" i="68"/>
  <c r="I230" i="68"/>
  <c r="H231" i="68"/>
  <c r="I231" i="68" s="1"/>
  <c r="H233" i="68"/>
  <c r="I233" i="68"/>
  <c r="H234" i="68"/>
  <c r="I234" i="68" s="1"/>
  <c r="H235" i="68"/>
  <c r="I235" i="68" s="1"/>
  <c r="H236" i="68"/>
  <c r="I236" i="68"/>
  <c r="H237" i="68"/>
  <c r="I237" i="68" s="1"/>
  <c r="H238" i="68"/>
  <c r="I238" i="68"/>
  <c r="H239" i="68"/>
  <c r="I239" i="68" s="1"/>
  <c r="H240" i="68"/>
  <c r="I240" i="68"/>
  <c r="H241" i="68"/>
  <c r="I241" i="68" s="1"/>
  <c r="H242" i="68"/>
  <c r="I242" i="68"/>
  <c r="H243" i="68"/>
  <c r="I243" i="68" s="1"/>
  <c r="H244" i="68"/>
  <c r="I244" i="68"/>
  <c r="H245" i="68"/>
  <c r="I245" i="68"/>
  <c r="H246" i="68"/>
  <c r="I246" i="68" s="1"/>
  <c r="H247" i="68"/>
  <c r="I247" i="68" s="1"/>
  <c r="H248" i="68"/>
  <c r="I248" i="68" s="1"/>
  <c r="H249" i="68"/>
  <c r="I249" i="68"/>
  <c r="H250" i="68"/>
  <c r="I250" i="68" s="1"/>
  <c r="H251" i="68"/>
  <c r="I251" i="68" s="1"/>
  <c r="H252" i="68"/>
  <c r="I252" i="68"/>
  <c r="H253" i="68"/>
  <c r="I253" i="68"/>
  <c r="H254" i="68"/>
  <c r="I254" i="68"/>
  <c r="H255" i="68"/>
  <c r="I255" i="68" s="1"/>
  <c r="H256" i="68"/>
  <c r="I256" i="68"/>
  <c r="H257" i="68"/>
  <c r="I257" i="68" s="1"/>
  <c r="H258" i="68"/>
  <c r="I258" i="68"/>
  <c r="H259" i="68"/>
  <c r="I259" i="68" s="1"/>
  <c r="H260" i="68"/>
  <c r="I260" i="68" s="1"/>
  <c r="H261" i="68"/>
  <c r="I261" i="68" s="1"/>
  <c r="H262" i="68"/>
  <c r="I262" i="68"/>
  <c r="H263" i="68"/>
  <c r="I263" i="68" s="1"/>
  <c r="H264" i="68"/>
  <c r="I264" i="68" s="1"/>
  <c r="H265" i="68"/>
  <c r="I265" i="68"/>
  <c r="H266" i="68"/>
  <c r="I266" i="68" s="1"/>
  <c r="H267" i="68"/>
  <c r="I267" i="68" s="1"/>
  <c r="H268" i="68"/>
  <c r="I268" i="68"/>
  <c r="H269" i="68"/>
  <c r="I269" i="68" s="1"/>
  <c r="H270" i="68"/>
  <c r="I270" i="68"/>
  <c r="H271" i="68"/>
  <c r="I271" i="68" s="1"/>
  <c r="H272" i="68"/>
  <c r="I272" i="68"/>
  <c r="H273" i="68"/>
  <c r="I273" i="68"/>
  <c r="H274" i="68"/>
  <c r="I274" i="68"/>
  <c r="H275" i="68"/>
  <c r="I275" i="68" s="1"/>
  <c r="H276" i="68"/>
  <c r="I276" i="68"/>
  <c r="H277" i="68"/>
  <c r="I277" i="68" s="1"/>
  <c r="H278" i="68"/>
  <c r="I278" i="68" s="1"/>
  <c r="H279" i="68"/>
  <c r="I279" i="68" s="1"/>
  <c r="H280" i="68"/>
  <c r="I280" i="68" s="1"/>
  <c r="H281" i="68"/>
  <c r="I281" i="68"/>
  <c r="H282" i="68"/>
  <c r="I282" i="68" s="1"/>
  <c r="H283" i="68"/>
  <c r="I283" i="68" s="1"/>
  <c r="H284" i="68"/>
  <c r="I284" i="68" s="1"/>
  <c r="H285" i="68"/>
  <c r="I285" i="68"/>
  <c r="H286" i="68"/>
  <c r="I286" i="68" s="1"/>
  <c r="H287" i="68"/>
  <c r="I287" i="68" s="1"/>
  <c r="H288" i="68"/>
  <c r="I288" i="68"/>
  <c r="H289" i="68"/>
  <c r="I289" i="68" s="1"/>
  <c r="H290" i="68"/>
  <c r="I290" i="68"/>
  <c r="H291" i="68"/>
  <c r="I291" i="68" s="1"/>
  <c r="H292" i="68"/>
  <c r="I292" i="68" s="1"/>
  <c r="H293" i="68"/>
  <c r="I293" i="68" s="1"/>
  <c r="H294" i="68"/>
  <c r="I294" i="68"/>
  <c r="H295" i="68"/>
  <c r="I295" i="68" s="1"/>
  <c r="H296" i="68"/>
  <c r="I296" i="68" s="1"/>
  <c r="H297" i="68"/>
  <c r="I297" i="68"/>
  <c r="H298" i="68"/>
  <c r="I298" i="68" s="1"/>
  <c r="H299" i="68"/>
  <c r="I299" i="68" s="1"/>
  <c r="H300" i="68"/>
  <c r="I300" i="68" s="1"/>
  <c r="H301" i="68"/>
  <c r="I301" i="68" s="1"/>
  <c r="H302" i="68"/>
  <c r="I302" i="68" s="1"/>
  <c r="H303" i="68"/>
  <c r="I303" i="68" s="1"/>
  <c r="H304" i="68"/>
  <c r="I304" i="68"/>
  <c r="H305" i="68"/>
  <c r="I305" i="68" s="1"/>
  <c r="H306" i="68"/>
  <c r="I306" i="68"/>
  <c r="H307" i="68"/>
  <c r="I307" i="68" s="1"/>
  <c r="H308" i="68"/>
  <c r="I308" i="68"/>
  <c r="H309" i="68"/>
  <c r="I309" i="68" s="1"/>
  <c r="H310" i="68"/>
  <c r="I310" i="68" s="1"/>
  <c r="H311" i="68"/>
  <c r="I311" i="68" s="1"/>
  <c r="H312" i="68"/>
  <c r="I312" i="68" s="1"/>
  <c r="H313" i="68"/>
  <c r="I313" i="68"/>
  <c r="H314" i="68"/>
  <c r="I314" i="68"/>
  <c r="H315" i="68"/>
  <c r="I315" i="68" s="1"/>
  <c r="H316" i="68"/>
  <c r="I316" i="68"/>
  <c r="H317" i="68"/>
  <c r="I317" i="68"/>
  <c r="H318" i="68"/>
  <c r="I318" i="68" s="1"/>
  <c r="H319" i="68"/>
  <c r="I319" i="68" s="1"/>
  <c r="H320" i="68"/>
  <c r="I320" i="68"/>
  <c r="H321" i="68"/>
  <c r="I321" i="68" s="1"/>
  <c r="H322" i="68"/>
  <c r="I322" i="68"/>
  <c r="H323" i="68"/>
  <c r="I323" i="68" s="1"/>
  <c r="H324" i="68"/>
  <c r="I324" i="68" s="1"/>
  <c r="H325" i="68"/>
  <c r="I325" i="68" s="1"/>
  <c r="H326" i="68"/>
  <c r="I326" i="68"/>
  <c r="H327" i="68"/>
  <c r="I327" i="68" s="1"/>
  <c r="H328" i="68"/>
  <c r="I328" i="68" s="1"/>
  <c r="H329" i="68"/>
  <c r="I329" i="68"/>
  <c r="H330" i="68"/>
  <c r="I330" i="68" s="1"/>
  <c r="H331" i="68"/>
  <c r="I331" i="68" s="1"/>
  <c r="H332" i="68"/>
  <c r="I332" i="68" s="1"/>
  <c r="H333" i="68"/>
  <c r="I333" i="68" s="1"/>
  <c r="H334" i="68"/>
  <c r="I334" i="68" s="1"/>
  <c r="H335" i="68"/>
  <c r="I335" i="68" s="1"/>
  <c r="H336" i="68"/>
  <c r="I336" i="68"/>
  <c r="H337" i="68"/>
  <c r="I337" i="68" s="1"/>
  <c r="H338" i="68"/>
  <c r="I338" i="68"/>
  <c r="H339" i="68"/>
  <c r="I339" i="68" s="1"/>
  <c r="H340" i="68"/>
  <c r="I340" i="68"/>
  <c r="H341" i="68"/>
  <c r="I341" i="68"/>
  <c r="H342" i="68"/>
  <c r="I342" i="68" s="1"/>
  <c r="H343" i="68"/>
  <c r="I343" i="68" s="1"/>
  <c r="H344" i="68"/>
  <c r="I344" i="68" s="1"/>
  <c r="H345" i="68"/>
  <c r="I345" i="68"/>
  <c r="H346" i="68"/>
  <c r="I346" i="68" s="1"/>
  <c r="H347" i="68"/>
  <c r="I347" i="68" s="1"/>
  <c r="H348" i="68"/>
  <c r="I348" i="68" s="1"/>
  <c r="H349" i="68"/>
  <c r="I349" i="68"/>
  <c r="H350" i="68"/>
  <c r="I350" i="68" s="1"/>
  <c r="H351" i="68"/>
  <c r="I351" i="68" s="1"/>
  <c r="H352" i="68"/>
  <c r="I352" i="68"/>
  <c r="H353" i="68"/>
  <c r="I353" i="68" s="1"/>
  <c r="H354" i="68"/>
  <c r="I354" i="68"/>
  <c r="H355" i="68"/>
  <c r="I355" i="68" s="1"/>
  <c r="H356" i="68"/>
  <c r="I356" i="68"/>
  <c r="H357" i="68"/>
  <c r="I357" i="68" s="1"/>
  <c r="H358" i="68"/>
  <c r="I358" i="68"/>
  <c r="H359" i="68"/>
  <c r="I359" i="68"/>
  <c r="H360" i="68"/>
  <c r="I360" i="68"/>
  <c r="H361" i="68"/>
  <c r="I361" i="68" s="1"/>
  <c r="H362" i="68"/>
  <c r="I362" i="68" s="1"/>
  <c r="H363" i="68"/>
  <c r="I363" i="68" s="1"/>
  <c r="H364" i="68"/>
  <c r="I364" i="68"/>
  <c r="H365" i="68"/>
  <c r="I365" i="68" s="1"/>
  <c r="H366" i="68"/>
  <c r="I366" i="68" s="1"/>
  <c r="H367" i="68"/>
  <c r="I367" i="68" s="1"/>
  <c r="H368" i="68"/>
  <c r="I368" i="68"/>
  <c r="H369" i="68"/>
  <c r="I369" i="68" s="1"/>
  <c r="H370" i="68"/>
  <c r="I370" i="68"/>
  <c r="H371" i="68"/>
  <c r="I371" i="68" s="1"/>
  <c r="H372" i="68"/>
  <c r="I372" i="68"/>
  <c r="H373" i="68"/>
  <c r="I373" i="68" s="1"/>
  <c r="H374" i="68"/>
  <c r="I374" i="68" s="1"/>
  <c r="H375" i="68"/>
  <c r="I375" i="68" s="1"/>
  <c r="H376" i="68"/>
  <c r="I376" i="68"/>
  <c r="H377" i="68"/>
  <c r="I377" i="68" s="1"/>
  <c r="H378" i="68"/>
  <c r="I378" i="68" s="1"/>
  <c r="H379" i="68"/>
  <c r="I379" i="68"/>
  <c r="H380" i="68"/>
  <c r="I380" i="68"/>
  <c r="H381" i="68"/>
  <c r="I381" i="68" s="1"/>
  <c r="H382" i="68"/>
  <c r="I382" i="68"/>
  <c r="H383" i="68"/>
  <c r="I383" i="68" s="1"/>
  <c r="H384" i="68"/>
  <c r="I384" i="68"/>
  <c r="H385" i="68"/>
  <c r="I385" i="68" s="1"/>
  <c r="H386" i="68"/>
  <c r="I386" i="68" s="1"/>
  <c r="H387" i="68"/>
  <c r="I387" i="68" s="1"/>
  <c r="H388" i="68"/>
  <c r="I388" i="68"/>
  <c r="H389" i="68"/>
  <c r="I389" i="68" s="1"/>
  <c r="H390" i="68"/>
  <c r="I390" i="68" s="1"/>
  <c r="H391" i="68"/>
  <c r="I391" i="68"/>
  <c r="H392" i="68"/>
  <c r="I392" i="68"/>
  <c r="H393" i="68"/>
  <c r="I393" i="68" s="1"/>
  <c r="H394" i="68"/>
  <c r="I394" i="68" s="1"/>
  <c r="H395" i="68"/>
  <c r="I395" i="68" s="1"/>
  <c r="H396" i="68"/>
  <c r="I396" i="68"/>
  <c r="H397" i="68"/>
  <c r="I397" i="68" s="1"/>
  <c r="H398" i="68"/>
  <c r="I398" i="68" s="1"/>
  <c r="H399" i="68"/>
  <c r="I399" i="68" s="1"/>
  <c r="H400" i="68"/>
  <c r="I400" i="68"/>
  <c r="H401" i="68"/>
  <c r="I401" i="68" s="1"/>
  <c r="H402" i="68"/>
  <c r="I402" i="68"/>
  <c r="H403" i="68"/>
  <c r="I403" i="68" s="1"/>
  <c r="H404" i="68"/>
  <c r="I404" i="68"/>
  <c r="H405" i="68"/>
  <c r="I405" i="68" s="1"/>
  <c r="H406" i="68"/>
  <c r="I406" i="68" s="1"/>
  <c r="H407" i="68"/>
  <c r="I407" i="68" s="1"/>
  <c r="H408" i="68"/>
  <c r="I408" i="68"/>
  <c r="H409" i="68"/>
  <c r="I409" i="68" s="1"/>
  <c r="H410" i="68"/>
  <c r="I410" i="68" s="1"/>
  <c r="H411" i="68"/>
  <c r="I411" i="68"/>
  <c r="H412" i="68"/>
  <c r="I412" i="68"/>
  <c r="H413" i="68"/>
  <c r="I413" i="68" s="1"/>
  <c r="H414" i="68"/>
  <c r="I414" i="68"/>
  <c r="H415" i="68"/>
  <c r="I415" i="68" s="1"/>
  <c r="H416" i="68"/>
  <c r="I416" i="68"/>
  <c r="H417" i="68"/>
  <c r="I417" i="68" s="1"/>
  <c r="H418" i="68"/>
  <c r="I418" i="68" s="1"/>
  <c r="H419" i="68"/>
  <c r="I419" i="68" s="1"/>
  <c r="H420" i="68"/>
  <c r="I420" i="68"/>
  <c r="H421" i="68"/>
  <c r="I421" i="68" s="1"/>
  <c r="H422" i="68"/>
  <c r="I422" i="68" s="1"/>
  <c r="H423" i="68"/>
  <c r="I423" i="68"/>
  <c r="H424" i="68"/>
  <c r="I424" i="68"/>
  <c r="H425" i="68"/>
  <c r="I425" i="68" s="1"/>
  <c r="H426" i="68"/>
  <c r="I426" i="68" s="1"/>
  <c r="H427" i="68"/>
  <c r="I427" i="68" s="1"/>
  <c r="H428" i="68"/>
  <c r="I428" i="68"/>
  <c r="H429" i="68"/>
  <c r="I429" i="68" s="1"/>
  <c r="H430" i="68"/>
  <c r="I430" i="68" s="1"/>
  <c r="H431" i="68"/>
  <c r="I431" i="68" s="1"/>
  <c r="H432" i="68"/>
  <c r="I432" i="68"/>
  <c r="H433" i="68"/>
  <c r="I433" i="68" s="1"/>
  <c r="H434" i="68"/>
  <c r="I434" i="68"/>
  <c r="H435" i="68"/>
  <c r="I435" i="68" s="1"/>
  <c r="H436" i="68"/>
  <c r="I436" i="68"/>
  <c r="H437" i="68"/>
  <c r="I437" i="68" s="1"/>
  <c r="H438" i="68"/>
  <c r="I438" i="68" s="1"/>
  <c r="H439" i="68"/>
  <c r="I439" i="68" s="1"/>
  <c r="H440" i="68"/>
  <c r="I440" i="68"/>
  <c r="H441" i="68"/>
  <c r="I441" i="68" s="1"/>
  <c r="H442" i="68"/>
  <c r="I442" i="68" s="1"/>
  <c r="H443" i="68"/>
  <c r="I443" i="68"/>
  <c r="H444" i="68"/>
  <c r="I444" i="68"/>
  <c r="H445" i="68"/>
  <c r="I445" i="68" s="1"/>
  <c r="H446" i="68"/>
  <c r="I446" i="68"/>
  <c r="H447" i="68"/>
  <c r="I447" i="68" s="1"/>
  <c r="H448" i="68"/>
  <c r="I448" i="68"/>
  <c r="H449" i="68"/>
  <c r="I449" i="68" s="1"/>
  <c r="H450" i="68"/>
  <c r="I450" i="68" s="1"/>
  <c r="H451" i="68"/>
  <c r="I451" i="68" s="1"/>
  <c r="H452" i="68"/>
  <c r="I452" i="68"/>
  <c r="H453" i="68"/>
  <c r="I453" i="68" s="1"/>
  <c r="H454" i="68"/>
  <c r="I454" i="68" s="1"/>
  <c r="H455" i="68"/>
  <c r="I455" i="68"/>
  <c r="H456" i="68"/>
  <c r="I456" i="68"/>
  <c r="H457" i="68"/>
  <c r="I457" i="68" s="1"/>
  <c r="H458" i="68"/>
  <c r="I458" i="68" s="1"/>
  <c r="H459" i="68"/>
  <c r="I459" i="68" s="1"/>
  <c r="H460" i="68"/>
  <c r="I460" i="68" s="1"/>
  <c r="H461" i="68"/>
  <c r="I461" i="68" s="1"/>
  <c r="H462" i="68"/>
  <c r="I462" i="68" s="1"/>
  <c r="H463" i="68"/>
  <c r="I463" i="68" s="1"/>
  <c r="H464" i="68"/>
  <c r="I464" i="68"/>
  <c r="H465" i="68"/>
  <c r="I465" i="68" s="1"/>
  <c r="H466" i="68"/>
  <c r="I466" i="68"/>
  <c r="H467" i="68"/>
  <c r="I467" i="68" s="1"/>
  <c r="H468" i="68"/>
  <c r="I468" i="68" s="1"/>
  <c r="H469" i="68"/>
  <c r="I469" i="68" s="1"/>
  <c r="H470" i="68"/>
  <c r="I470" i="68" s="1"/>
  <c r="H471" i="68"/>
  <c r="I471" i="68" s="1"/>
  <c r="H472" i="68"/>
  <c r="I472" i="68" s="1"/>
  <c r="H473" i="68"/>
  <c r="I473" i="68" s="1"/>
  <c r="H474" i="68"/>
  <c r="I474" i="68" s="1"/>
  <c r="H475" i="68"/>
  <c r="I475" i="68"/>
  <c r="H476" i="68"/>
  <c r="I476" i="68" s="1"/>
  <c r="H477" i="68"/>
  <c r="I477" i="68" s="1"/>
  <c r="H478" i="68"/>
  <c r="I478" i="68"/>
  <c r="H479" i="68"/>
  <c r="I479" i="68" s="1"/>
  <c r="H480" i="68"/>
  <c r="I480" i="68" s="1"/>
  <c r="H481" i="68"/>
  <c r="I481" i="68" s="1"/>
  <c r="H482" i="68"/>
  <c r="I482" i="68" s="1"/>
  <c r="H484" i="68"/>
  <c r="I484" i="68"/>
  <c r="H485" i="68"/>
  <c r="I485" i="68" s="1"/>
  <c r="H486" i="68"/>
  <c r="I486" i="68" s="1"/>
  <c r="H487" i="68"/>
  <c r="I487" i="68"/>
  <c r="H488" i="68"/>
  <c r="I488" i="68" s="1"/>
  <c r="H489" i="68"/>
  <c r="I489" i="68" s="1"/>
  <c r="H490" i="68"/>
  <c r="I490" i="68" s="1"/>
  <c r="H491" i="68"/>
  <c r="I491" i="68" s="1"/>
  <c r="H492" i="68"/>
  <c r="I492" i="68" s="1"/>
  <c r="H493" i="68"/>
  <c r="I493" i="68" s="1"/>
  <c r="H494" i="68"/>
  <c r="I494" i="68" s="1"/>
  <c r="H495" i="68"/>
  <c r="I495" i="68" s="1"/>
  <c r="H496" i="68"/>
  <c r="I496" i="68"/>
  <c r="H497" i="68"/>
  <c r="I497" i="68" s="1"/>
  <c r="H498" i="68"/>
  <c r="I498" i="68"/>
  <c r="H499" i="68"/>
  <c r="I499" i="68" s="1"/>
  <c r="H500" i="68"/>
  <c r="I500" i="68" s="1"/>
  <c r="H501" i="68"/>
  <c r="I501" i="68" s="1"/>
  <c r="H502" i="68"/>
  <c r="I502" i="68" s="1"/>
  <c r="H503" i="68"/>
  <c r="I503" i="68" s="1"/>
  <c r="H504" i="68"/>
  <c r="I504" i="68" s="1"/>
  <c r="H505" i="68"/>
  <c r="I505" i="68" s="1"/>
  <c r="H506" i="68"/>
  <c r="I506" i="68" s="1"/>
  <c r="H507" i="68"/>
  <c r="I507" i="68"/>
  <c r="H508" i="68"/>
  <c r="I508" i="68" s="1"/>
  <c r="H509" i="68"/>
  <c r="I509" i="68" s="1"/>
  <c r="H510" i="68"/>
  <c r="I510" i="68"/>
  <c r="H511" i="68"/>
  <c r="I511" i="68" s="1"/>
  <c r="H512" i="68"/>
  <c r="I512" i="68" s="1"/>
  <c r="H513" i="68"/>
  <c r="I513" i="68" s="1"/>
  <c r="H514" i="68"/>
  <c r="I514" i="68" s="1"/>
  <c r="H515" i="68"/>
  <c r="I515" i="68" s="1"/>
  <c r="H516" i="68"/>
  <c r="I516" i="68"/>
  <c r="H517" i="68"/>
  <c r="I517" i="68" s="1"/>
  <c r="H518" i="68"/>
  <c r="I518" i="68" s="1"/>
  <c r="H519" i="68"/>
  <c r="I519" i="68"/>
  <c r="H520" i="68"/>
  <c r="I520" i="68" s="1"/>
  <c r="H521" i="68"/>
  <c r="I521" i="68" s="1"/>
  <c r="H522" i="68"/>
  <c r="I522" i="68" s="1"/>
  <c r="H523" i="68"/>
  <c r="I523" i="68" s="1"/>
  <c r="H524" i="68"/>
  <c r="I524" i="68" s="1"/>
  <c r="H525" i="68"/>
  <c r="I525" i="68" s="1"/>
  <c r="H526" i="68"/>
  <c r="I526" i="68" s="1"/>
  <c r="H527" i="68"/>
  <c r="I527" i="68" s="1"/>
  <c r="H528" i="68"/>
  <c r="I528" i="68"/>
  <c r="H529" i="68"/>
  <c r="I529" i="68" s="1"/>
  <c r="H530" i="68"/>
  <c r="I530" i="68"/>
  <c r="H531" i="68"/>
  <c r="I531" i="68" s="1"/>
  <c r="H532" i="68"/>
  <c r="I532" i="68" s="1"/>
  <c r="H533" i="68"/>
  <c r="I533" i="68" s="1"/>
  <c r="H534" i="68"/>
  <c r="I534" i="68" s="1"/>
  <c r="H535" i="68"/>
  <c r="I535" i="68" s="1"/>
  <c r="H536" i="68"/>
  <c r="I536" i="68" s="1"/>
  <c r="H537" i="68"/>
  <c r="I537" i="68" s="1"/>
  <c r="H538" i="68"/>
  <c r="I538" i="68" s="1"/>
  <c r="H539" i="68"/>
  <c r="I539" i="68"/>
  <c r="H540" i="68"/>
  <c r="I540" i="68" s="1"/>
  <c r="H541" i="68"/>
  <c r="I541" i="68" s="1"/>
  <c r="H542" i="68"/>
  <c r="I542" i="68"/>
  <c r="H543" i="68"/>
  <c r="I543" i="68" s="1"/>
  <c r="H544" i="68"/>
  <c r="I544" i="68" s="1"/>
  <c r="H545" i="68"/>
  <c r="I545" i="68" s="1"/>
  <c r="H546" i="68"/>
  <c r="I546" i="68" s="1"/>
  <c r="H547" i="68"/>
  <c r="I547" i="68" s="1"/>
  <c r="H548" i="68"/>
  <c r="I548" i="68"/>
  <c r="H549" i="68"/>
  <c r="I549" i="68" s="1"/>
  <c r="H550" i="68"/>
  <c r="I550" i="68" s="1"/>
  <c r="H551" i="68"/>
  <c r="I551" i="68"/>
  <c r="H552" i="68"/>
  <c r="I552" i="68" s="1"/>
  <c r="H553" i="68"/>
  <c r="I553" i="68" s="1"/>
  <c r="H554" i="68"/>
  <c r="I554" i="68" s="1"/>
  <c r="H555" i="68"/>
  <c r="I555" i="68" s="1"/>
  <c r="H556" i="68"/>
  <c r="I556" i="68" s="1"/>
  <c r="H557" i="68"/>
  <c r="I557" i="68" s="1"/>
  <c r="H559" i="68"/>
  <c r="I559" i="68" s="1"/>
  <c r="H560" i="68"/>
  <c r="I560" i="68"/>
  <c r="H561" i="68"/>
  <c r="I561" i="68" s="1"/>
  <c r="H562" i="68"/>
  <c r="I562" i="68"/>
  <c r="H563" i="68"/>
  <c r="I563" i="68" s="1"/>
  <c r="H564" i="68"/>
  <c r="I564" i="68" s="1"/>
  <c r="H565" i="68"/>
  <c r="I565" i="68" s="1"/>
  <c r="H566" i="68"/>
  <c r="I566" i="68" s="1"/>
  <c r="H567" i="68"/>
  <c r="I567" i="68" s="1"/>
  <c r="H568" i="68"/>
  <c r="I568" i="68" s="1"/>
  <c r="H569" i="68"/>
  <c r="I569" i="68" s="1"/>
  <c r="H570" i="68"/>
  <c r="I570" i="68" s="1"/>
  <c r="H571" i="68"/>
  <c r="I571" i="68"/>
  <c r="H572" i="68"/>
  <c r="I572" i="68" s="1"/>
  <c r="H573" i="68"/>
  <c r="I573" i="68" s="1"/>
  <c r="H574" i="68"/>
  <c r="I574" i="68"/>
  <c r="H575" i="68"/>
  <c r="I575" i="68" s="1"/>
  <c r="H576" i="68"/>
  <c r="I576" i="68" s="1"/>
  <c r="H577" i="68"/>
  <c r="I577" i="68" s="1"/>
  <c r="H578" i="68"/>
  <c r="I578" i="68" s="1"/>
  <c r="H579" i="68"/>
  <c r="I579" i="68" s="1"/>
  <c r="H580" i="68"/>
  <c r="I580" i="68"/>
  <c r="H581" i="68"/>
  <c r="I581" i="68" s="1"/>
  <c r="H582" i="68"/>
  <c r="I582" i="68" s="1"/>
  <c r="H583" i="68"/>
  <c r="I583" i="68"/>
  <c r="H584" i="68"/>
  <c r="I584" i="68" s="1"/>
  <c r="H585" i="68"/>
  <c r="I585" i="68" s="1"/>
  <c r="H586" i="68"/>
  <c r="I586" i="68" s="1"/>
  <c r="H587" i="68"/>
  <c r="I587" i="68" s="1"/>
  <c r="H588" i="68"/>
  <c r="I588" i="68" s="1"/>
  <c r="H589" i="68"/>
  <c r="I589" i="68" s="1"/>
  <c r="H590" i="68"/>
  <c r="I590" i="68" s="1"/>
  <c r="H591" i="68"/>
  <c r="I591" i="68" s="1"/>
  <c r="H592" i="68"/>
  <c r="I592" i="68"/>
  <c r="H593" i="68"/>
  <c r="I593" i="68" s="1"/>
  <c r="H594" i="68"/>
  <c r="I594" i="68"/>
  <c r="H595" i="68"/>
  <c r="I595" i="68" s="1"/>
  <c r="H596" i="68"/>
  <c r="I596" i="68" s="1"/>
  <c r="H597" i="68"/>
  <c r="I597" i="68" s="1"/>
  <c r="H598" i="68"/>
  <c r="I598" i="68"/>
  <c r="H599" i="68"/>
  <c r="I599" i="68" s="1"/>
  <c r="H600" i="68"/>
  <c r="I600" i="68" s="1"/>
  <c r="H601" i="68"/>
  <c r="I601" i="68" s="1"/>
  <c r="H602" i="68"/>
  <c r="I602" i="68"/>
  <c r="H603" i="68"/>
  <c r="I603" i="68" s="1"/>
  <c r="H604" i="68"/>
  <c r="I604" i="68" s="1"/>
  <c r="H605" i="68"/>
  <c r="I605" i="68" s="1"/>
  <c r="H606" i="68"/>
  <c r="I606" i="68"/>
  <c r="H607" i="68"/>
  <c r="I607" i="68" s="1"/>
  <c r="H608" i="68"/>
  <c r="I608" i="68" s="1"/>
  <c r="H609" i="68"/>
  <c r="I609" i="68" s="1"/>
  <c r="H610" i="68"/>
  <c r="I610" i="68"/>
  <c r="H611" i="68"/>
  <c r="I611" i="68" s="1"/>
  <c r="H612" i="68"/>
  <c r="I612" i="68" s="1"/>
  <c r="H613" i="68"/>
  <c r="I613" i="68" s="1"/>
  <c r="H614" i="68"/>
  <c r="I614" i="68"/>
  <c r="H615" i="68"/>
  <c r="I615" i="68" s="1"/>
  <c r="H616" i="68"/>
  <c r="I616" i="68" s="1"/>
  <c r="H617" i="68"/>
  <c r="I617" i="68" s="1"/>
  <c r="H618" i="68"/>
  <c r="I618" i="68"/>
  <c r="H619" i="68"/>
  <c r="I619" i="68" s="1"/>
  <c r="H620" i="68"/>
  <c r="I620" i="68" s="1"/>
  <c r="H621" i="68"/>
  <c r="I621" i="68" s="1"/>
  <c r="H622" i="68"/>
  <c r="I622" i="68"/>
  <c r="H623" i="68"/>
  <c r="I623" i="68" s="1"/>
  <c r="H624" i="68"/>
  <c r="I624" i="68" s="1"/>
  <c r="H625" i="68"/>
  <c r="I625" i="68" s="1"/>
  <c r="H626" i="68"/>
  <c r="I626" i="68"/>
  <c r="H627" i="68"/>
  <c r="I627" i="68" s="1"/>
  <c r="H628" i="68"/>
  <c r="I628" i="68" s="1"/>
  <c r="H629" i="68"/>
  <c r="I629" i="68" s="1"/>
  <c r="H630" i="68"/>
  <c r="I630" i="68"/>
  <c r="H631" i="68"/>
  <c r="I631" i="68" s="1"/>
  <c r="H632" i="68"/>
  <c r="I632" i="68" s="1"/>
  <c r="H633" i="68"/>
  <c r="I633" i="68" s="1"/>
  <c r="H634" i="68"/>
  <c r="I634" i="68"/>
  <c r="H635" i="68"/>
  <c r="I635" i="68" s="1"/>
  <c r="H636" i="68"/>
  <c r="I636" i="68" s="1"/>
  <c r="H637" i="68"/>
  <c r="I637" i="68" s="1"/>
  <c r="H638" i="68"/>
  <c r="I638" i="68"/>
  <c r="H639" i="68"/>
  <c r="I639" i="68" s="1"/>
  <c r="H640" i="68"/>
  <c r="I640" i="68" s="1"/>
  <c r="H641" i="68"/>
  <c r="I641" i="68" s="1"/>
  <c r="H642" i="68"/>
  <c r="I642" i="68"/>
  <c r="H643" i="68"/>
  <c r="I643" i="68" s="1"/>
  <c r="H644" i="68"/>
  <c r="I644" i="68" s="1"/>
  <c r="H645" i="68"/>
  <c r="I645" i="68" s="1"/>
  <c r="H646" i="68"/>
  <c r="I646" i="68"/>
  <c r="H647" i="68"/>
  <c r="I647" i="68" s="1"/>
  <c r="H648" i="68"/>
  <c r="I648" i="68" s="1"/>
  <c r="H649" i="68"/>
  <c r="I649" i="68" s="1"/>
  <c r="H650" i="68"/>
  <c r="I650" i="68"/>
  <c r="H651" i="68"/>
  <c r="I651" i="68" s="1"/>
  <c r="H652" i="68"/>
  <c r="I652" i="68" s="1"/>
  <c r="H653" i="68"/>
  <c r="I653" i="68" s="1"/>
  <c r="H654" i="68"/>
  <c r="I654" i="68"/>
  <c r="H655" i="68"/>
  <c r="I655" i="68" s="1"/>
  <c r="H656" i="68"/>
  <c r="I656" i="68" s="1"/>
  <c r="H657" i="68"/>
  <c r="I657" i="68" s="1"/>
  <c r="H658" i="68"/>
  <c r="I658" i="68"/>
  <c r="H659" i="68"/>
  <c r="I659" i="68" s="1"/>
  <c r="H660" i="68"/>
  <c r="I660" i="68" s="1"/>
  <c r="H661" i="68"/>
  <c r="I661" i="68" s="1"/>
  <c r="H662" i="68"/>
  <c r="I662" i="68"/>
  <c r="H663" i="68"/>
  <c r="I663" i="68" s="1"/>
  <c r="H664" i="68"/>
  <c r="I664" i="68" s="1"/>
  <c r="H665" i="68"/>
  <c r="I665" i="68" s="1"/>
  <c r="H666" i="68"/>
  <c r="I666" i="68"/>
  <c r="H667" i="68"/>
  <c r="I667" i="68" s="1"/>
  <c r="H668" i="68"/>
  <c r="I668" i="68" s="1"/>
  <c r="H669" i="68"/>
  <c r="I669" i="68" s="1"/>
  <c r="H670" i="68"/>
  <c r="I670" i="68"/>
  <c r="H671" i="68"/>
  <c r="I671" i="68" s="1"/>
  <c r="H672" i="68"/>
  <c r="I672" i="68" s="1"/>
  <c r="H673" i="68"/>
  <c r="I673" i="68" s="1"/>
  <c r="H674" i="68"/>
  <c r="I674" i="68"/>
  <c r="H675" i="68"/>
  <c r="I675" i="68" s="1"/>
  <c r="H676" i="68"/>
  <c r="I676" i="68" s="1"/>
  <c r="B12" i="68"/>
  <c r="B11" i="68" s="1"/>
  <c r="E12" i="68"/>
  <c r="G671" i="68"/>
  <c r="G672" i="68"/>
  <c r="G673" i="68"/>
  <c r="G674" i="68"/>
  <c r="G675" i="68"/>
  <c r="G676" i="68"/>
  <c r="G667" i="68"/>
  <c r="G668" i="68"/>
  <c r="G669" i="68"/>
  <c r="C676" i="68"/>
  <c r="C675" i="68"/>
  <c r="C674" i="68"/>
  <c r="C673" i="68"/>
  <c r="C672" i="68"/>
  <c r="C671" i="68"/>
  <c r="G670" i="68"/>
  <c r="C670" i="68"/>
  <c r="C669" i="68"/>
  <c r="C668" i="68"/>
  <c r="C667" i="68"/>
  <c r="G233" i="68"/>
  <c r="G235" i="68"/>
  <c r="C235" i="68"/>
  <c r="G234" i="68"/>
  <c r="C234" i="68"/>
  <c r="C233" i="68"/>
  <c r="L13" i="89"/>
  <c r="H539" i="67"/>
  <c r="I539" i="67"/>
  <c r="B539" i="67"/>
  <c r="H475" i="67"/>
  <c r="I475" i="67"/>
  <c r="B475" i="67"/>
  <c r="B222" i="67"/>
  <c r="H222" i="67"/>
  <c r="I222" i="67"/>
  <c r="I12" i="67"/>
  <c r="H14" i="67"/>
  <c r="I14" i="67" s="1"/>
  <c r="H15" i="67"/>
  <c r="I15" i="67" s="1"/>
  <c r="H16" i="67"/>
  <c r="I16" i="67" s="1"/>
  <c r="H17" i="67"/>
  <c r="I17" i="67" s="1"/>
  <c r="H18" i="67"/>
  <c r="I18" i="67" s="1"/>
  <c r="H19" i="67"/>
  <c r="I19" i="67" s="1"/>
  <c r="H20" i="67"/>
  <c r="I20" i="67" s="1"/>
  <c r="H21" i="67"/>
  <c r="I21" i="67" s="1"/>
  <c r="H22" i="67"/>
  <c r="I22" i="67" s="1"/>
  <c r="H23" i="67"/>
  <c r="I23" i="67" s="1"/>
  <c r="H24" i="67"/>
  <c r="I24" i="67" s="1"/>
  <c r="H25" i="67"/>
  <c r="I25" i="67" s="1"/>
  <c r="H26" i="67"/>
  <c r="I26" i="67" s="1"/>
  <c r="H27" i="67"/>
  <c r="I27" i="67" s="1"/>
  <c r="H28" i="67"/>
  <c r="I28" i="67" s="1"/>
  <c r="H29" i="67"/>
  <c r="I29" i="67" s="1"/>
  <c r="H30" i="67"/>
  <c r="I30" i="67" s="1"/>
  <c r="H31" i="67"/>
  <c r="I31" i="67" s="1"/>
  <c r="H32" i="67"/>
  <c r="I32" i="67" s="1"/>
  <c r="H33" i="67"/>
  <c r="I33" i="67" s="1"/>
  <c r="H34" i="67"/>
  <c r="I34" i="67" s="1"/>
  <c r="H35" i="67"/>
  <c r="I35" i="67" s="1"/>
  <c r="H36" i="67"/>
  <c r="I36" i="67" s="1"/>
  <c r="H37" i="67"/>
  <c r="I37" i="67" s="1"/>
  <c r="H38" i="67"/>
  <c r="I38" i="67" s="1"/>
  <c r="H39" i="67"/>
  <c r="I39" i="67" s="1"/>
  <c r="H40" i="67"/>
  <c r="I40" i="67" s="1"/>
  <c r="H41" i="67"/>
  <c r="I41" i="67" s="1"/>
  <c r="H42" i="67"/>
  <c r="I42" i="67" s="1"/>
  <c r="H43" i="67"/>
  <c r="I43" i="67" s="1"/>
  <c r="H44" i="67"/>
  <c r="I44" i="67" s="1"/>
  <c r="H45" i="67"/>
  <c r="I45" i="67" s="1"/>
  <c r="H46" i="67"/>
  <c r="I46" i="67" s="1"/>
  <c r="H47" i="67"/>
  <c r="I47" i="67" s="1"/>
  <c r="H48" i="67"/>
  <c r="I48" i="67" s="1"/>
  <c r="H49" i="67"/>
  <c r="I49" i="67" s="1"/>
  <c r="H50" i="67"/>
  <c r="I50" i="67" s="1"/>
  <c r="H51" i="67"/>
  <c r="I51" i="67" s="1"/>
  <c r="H52" i="67"/>
  <c r="I52" i="67" s="1"/>
  <c r="H53" i="67"/>
  <c r="I53" i="67" s="1"/>
  <c r="H54" i="67"/>
  <c r="I54" i="67" s="1"/>
  <c r="H55" i="67"/>
  <c r="I55" i="67" s="1"/>
  <c r="H56" i="67"/>
  <c r="I56" i="67" s="1"/>
  <c r="H57" i="67"/>
  <c r="I57" i="67" s="1"/>
  <c r="H58" i="67"/>
  <c r="I58" i="67" s="1"/>
  <c r="H59" i="67"/>
  <c r="I59" i="67" s="1"/>
  <c r="H60" i="67"/>
  <c r="I60" i="67" s="1"/>
  <c r="H61" i="67"/>
  <c r="I61" i="67" s="1"/>
  <c r="H62" i="67"/>
  <c r="I62" i="67" s="1"/>
  <c r="H63" i="67"/>
  <c r="I63" i="67" s="1"/>
  <c r="H64" i="67"/>
  <c r="I64" i="67" s="1"/>
  <c r="H65" i="67"/>
  <c r="I65" i="67" s="1"/>
  <c r="H66" i="67"/>
  <c r="I66" i="67" s="1"/>
  <c r="H67" i="67"/>
  <c r="I67" i="67" s="1"/>
  <c r="H68" i="67"/>
  <c r="I68" i="67" s="1"/>
  <c r="H69" i="67"/>
  <c r="I69" i="67" s="1"/>
  <c r="H70" i="67"/>
  <c r="I70" i="67" s="1"/>
  <c r="H71" i="67"/>
  <c r="I71" i="67" s="1"/>
  <c r="H72" i="67"/>
  <c r="I72" i="67" s="1"/>
  <c r="H73" i="67"/>
  <c r="I73" i="67" s="1"/>
  <c r="H74" i="67"/>
  <c r="I74" i="67" s="1"/>
  <c r="H75" i="67"/>
  <c r="I75" i="67" s="1"/>
  <c r="H76" i="67"/>
  <c r="I76" i="67" s="1"/>
  <c r="H77" i="67"/>
  <c r="I77" i="67" s="1"/>
  <c r="H78" i="67"/>
  <c r="I78" i="67" s="1"/>
  <c r="H79" i="67"/>
  <c r="I79" i="67" s="1"/>
  <c r="H80" i="67"/>
  <c r="I80" i="67" s="1"/>
  <c r="H81" i="67"/>
  <c r="I81" i="67" s="1"/>
  <c r="H82" i="67"/>
  <c r="I82" i="67" s="1"/>
  <c r="H83" i="67"/>
  <c r="I83" i="67" s="1"/>
  <c r="H84" i="67"/>
  <c r="I84" i="67" s="1"/>
  <c r="H85" i="67"/>
  <c r="I85" i="67" s="1"/>
  <c r="H86" i="67"/>
  <c r="I86" i="67" s="1"/>
  <c r="H87" i="67"/>
  <c r="I87" i="67" s="1"/>
  <c r="H88" i="67"/>
  <c r="I88" i="67" s="1"/>
  <c r="H89" i="67"/>
  <c r="I89" i="67" s="1"/>
  <c r="H90" i="67"/>
  <c r="I90" i="67" s="1"/>
  <c r="H91" i="67"/>
  <c r="I91" i="67" s="1"/>
  <c r="H92" i="67"/>
  <c r="I92" i="67" s="1"/>
  <c r="H93" i="67"/>
  <c r="I93" i="67" s="1"/>
  <c r="H94" i="67"/>
  <c r="I94" i="67" s="1"/>
  <c r="H95" i="67"/>
  <c r="I95" i="67" s="1"/>
  <c r="H96" i="67"/>
  <c r="I96" i="67" s="1"/>
  <c r="H97" i="67"/>
  <c r="I97" i="67" s="1"/>
  <c r="H98" i="67"/>
  <c r="I98" i="67" s="1"/>
  <c r="H99" i="67"/>
  <c r="I99" i="67" s="1"/>
  <c r="H100" i="67"/>
  <c r="I100" i="67" s="1"/>
  <c r="H101" i="67"/>
  <c r="I101" i="67" s="1"/>
  <c r="H102" i="67"/>
  <c r="I102" i="67" s="1"/>
  <c r="H103" i="67"/>
  <c r="I103" i="67" s="1"/>
  <c r="H104" i="67"/>
  <c r="I104" i="67" s="1"/>
  <c r="H105" i="67"/>
  <c r="I105" i="67" s="1"/>
  <c r="H106" i="67"/>
  <c r="I106" i="67" s="1"/>
  <c r="H107" i="67"/>
  <c r="I107" i="67" s="1"/>
  <c r="H108" i="67"/>
  <c r="I108" i="67" s="1"/>
  <c r="H109" i="67"/>
  <c r="I109" i="67" s="1"/>
  <c r="H110" i="67"/>
  <c r="I110" i="67" s="1"/>
  <c r="H111" i="67"/>
  <c r="I111" i="67" s="1"/>
  <c r="H112" i="67"/>
  <c r="I112" i="67" s="1"/>
  <c r="H113" i="67"/>
  <c r="I113" i="67" s="1"/>
  <c r="H114" i="67"/>
  <c r="I114" i="67" s="1"/>
  <c r="H115" i="67"/>
  <c r="I115" i="67" s="1"/>
  <c r="H116" i="67"/>
  <c r="I116" i="67" s="1"/>
  <c r="H117" i="67"/>
  <c r="I117" i="67" s="1"/>
  <c r="H118" i="67"/>
  <c r="I118" i="67" s="1"/>
  <c r="H119" i="67"/>
  <c r="I119" i="67" s="1"/>
  <c r="H120" i="67"/>
  <c r="I120" i="67" s="1"/>
  <c r="H121" i="67"/>
  <c r="I121" i="67" s="1"/>
  <c r="H122" i="67"/>
  <c r="I122" i="67" s="1"/>
  <c r="H123" i="67"/>
  <c r="I123" i="67" s="1"/>
  <c r="H124" i="67"/>
  <c r="I124" i="67" s="1"/>
  <c r="H125" i="67"/>
  <c r="I125" i="67" s="1"/>
  <c r="H126" i="67"/>
  <c r="I126" i="67" s="1"/>
  <c r="H127" i="67"/>
  <c r="I127" i="67" s="1"/>
  <c r="H128" i="67"/>
  <c r="I128" i="67" s="1"/>
  <c r="H129" i="67"/>
  <c r="I129" i="67" s="1"/>
  <c r="H130" i="67"/>
  <c r="I130" i="67" s="1"/>
  <c r="H131" i="67"/>
  <c r="I131" i="67" s="1"/>
  <c r="H132" i="67"/>
  <c r="I132" i="67" s="1"/>
  <c r="H133" i="67"/>
  <c r="I133" i="67" s="1"/>
  <c r="H134" i="67"/>
  <c r="I134" i="67" s="1"/>
  <c r="H135" i="67"/>
  <c r="I135" i="67" s="1"/>
  <c r="H136" i="67"/>
  <c r="I136" i="67" s="1"/>
  <c r="H137" i="67"/>
  <c r="I137" i="67" s="1"/>
  <c r="H138" i="67"/>
  <c r="I138" i="67" s="1"/>
  <c r="H139" i="67"/>
  <c r="I139" i="67" s="1"/>
  <c r="H140" i="67"/>
  <c r="I140" i="67" s="1"/>
  <c r="H141" i="67"/>
  <c r="I141" i="67" s="1"/>
  <c r="H142" i="67"/>
  <c r="I142" i="67" s="1"/>
  <c r="H143" i="67"/>
  <c r="I143" i="67" s="1"/>
  <c r="H144" i="67"/>
  <c r="I144" i="67" s="1"/>
  <c r="H145" i="67"/>
  <c r="I145" i="67" s="1"/>
  <c r="H146" i="67"/>
  <c r="I146" i="67" s="1"/>
  <c r="H147" i="67"/>
  <c r="I147" i="67" s="1"/>
  <c r="H148" i="67"/>
  <c r="I148" i="67" s="1"/>
  <c r="H149" i="67"/>
  <c r="I149" i="67" s="1"/>
  <c r="H150" i="67"/>
  <c r="I150" i="67" s="1"/>
  <c r="H151" i="67"/>
  <c r="I151" i="67" s="1"/>
  <c r="H152" i="67"/>
  <c r="I152" i="67" s="1"/>
  <c r="H153" i="67"/>
  <c r="I153" i="67" s="1"/>
  <c r="H154" i="67"/>
  <c r="I154" i="67" s="1"/>
  <c r="H155" i="67"/>
  <c r="I155" i="67" s="1"/>
  <c r="H156" i="67"/>
  <c r="I156" i="67" s="1"/>
  <c r="H157" i="67"/>
  <c r="I157" i="67" s="1"/>
  <c r="H158" i="67"/>
  <c r="I158" i="67" s="1"/>
  <c r="H159" i="67"/>
  <c r="I159" i="67" s="1"/>
  <c r="H160" i="67"/>
  <c r="I160" i="67" s="1"/>
  <c r="H161" i="67"/>
  <c r="I161" i="67" s="1"/>
  <c r="H162" i="67"/>
  <c r="I162" i="67" s="1"/>
  <c r="H163" i="67"/>
  <c r="I163" i="67" s="1"/>
  <c r="H164" i="67"/>
  <c r="I164" i="67" s="1"/>
  <c r="H165" i="67"/>
  <c r="I165" i="67" s="1"/>
  <c r="H166" i="67"/>
  <c r="I166" i="67" s="1"/>
  <c r="H167" i="67"/>
  <c r="I167" i="67" s="1"/>
  <c r="H168" i="67"/>
  <c r="I168" i="67" s="1"/>
  <c r="H169" i="67"/>
  <c r="I169" i="67" s="1"/>
  <c r="H170" i="67"/>
  <c r="I170" i="67" s="1"/>
  <c r="H171" i="67"/>
  <c r="I171" i="67" s="1"/>
  <c r="H172" i="67"/>
  <c r="I172" i="67" s="1"/>
  <c r="H173" i="67"/>
  <c r="I173" i="67" s="1"/>
  <c r="H174" i="67"/>
  <c r="I174" i="67" s="1"/>
  <c r="H175" i="67"/>
  <c r="I175" i="67" s="1"/>
  <c r="H176" i="67"/>
  <c r="I176" i="67" s="1"/>
  <c r="H177" i="67"/>
  <c r="I177" i="67" s="1"/>
  <c r="H178" i="67"/>
  <c r="I178" i="67" s="1"/>
  <c r="H179" i="67"/>
  <c r="I179" i="67" s="1"/>
  <c r="H180" i="67"/>
  <c r="I180" i="67" s="1"/>
  <c r="H181" i="67"/>
  <c r="I181" i="67" s="1"/>
  <c r="H182" i="67"/>
  <c r="I182" i="67" s="1"/>
  <c r="H183" i="67"/>
  <c r="I183" i="67" s="1"/>
  <c r="H184" i="67"/>
  <c r="I184" i="67" s="1"/>
  <c r="H185" i="67"/>
  <c r="I185" i="67" s="1"/>
  <c r="H186" i="67"/>
  <c r="I186" i="67" s="1"/>
  <c r="H187" i="67"/>
  <c r="I187" i="67" s="1"/>
  <c r="H188" i="67"/>
  <c r="I188" i="67" s="1"/>
  <c r="H189" i="67"/>
  <c r="I189" i="67" s="1"/>
  <c r="H190" i="67"/>
  <c r="I190" i="67" s="1"/>
  <c r="H191" i="67"/>
  <c r="I191" i="67" s="1"/>
  <c r="H192" i="67"/>
  <c r="I192" i="67" s="1"/>
  <c r="H193" i="67"/>
  <c r="I193" i="67" s="1"/>
  <c r="H194" i="67"/>
  <c r="I194" i="67" s="1"/>
  <c r="H195" i="67"/>
  <c r="I195" i="67" s="1"/>
  <c r="H196" i="67"/>
  <c r="I196" i="67" s="1"/>
  <c r="H197" i="67"/>
  <c r="I197" i="67" s="1"/>
  <c r="H198" i="67"/>
  <c r="I198" i="67" s="1"/>
  <c r="H199" i="67"/>
  <c r="I199" i="67" s="1"/>
  <c r="H200" i="67"/>
  <c r="I200" i="67" s="1"/>
  <c r="H201" i="67"/>
  <c r="I201" i="67" s="1"/>
  <c r="H202" i="67"/>
  <c r="I202" i="67" s="1"/>
  <c r="H203" i="67"/>
  <c r="I203" i="67" s="1"/>
  <c r="H204" i="67"/>
  <c r="I204" i="67" s="1"/>
  <c r="H205" i="67"/>
  <c r="I205" i="67" s="1"/>
  <c r="H206" i="67"/>
  <c r="I206" i="67" s="1"/>
  <c r="H207" i="67"/>
  <c r="I207" i="67" s="1"/>
  <c r="H208" i="67"/>
  <c r="I208" i="67" s="1"/>
  <c r="H209" i="67"/>
  <c r="I209" i="67" s="1"/>
  <c r="H210" i="67"/>
  <c r="I210" i="67" s="1"/>
  <c r="H211" i="67"/>
  <c r="I211" i="67" s="1"/>
  <c r="H212" i="67"/>
  <c r="I212" i="67" s="1"/>
  <c r="H213" i="67"/>
  <c r="I213" i="67" s="1"/>
  <c r="H214" i="67"/>
  <c r="I214" i="67" s="1"/>
  <c r="H215" i="67"/>
  <c r="I215" i="67" s="1"/>
  <c r="H216" i="67"/>
  <c r="I216" i="67" s="1"/>
  <c r="H217" i="67"/>
  <c r="I217" i="67" s="1"/>
  <c r="H218" i="67"/>
  <c r="I218" i="67" s="1"/>
  <c r="H219" i="67"/>
  <c r="I219" i="67" s="1"/>
  <c r="H220" i="67"/>
  <c r="I220" i="67" s="1"/>
  <c r="H221" i="67"/>
  <c r="I221" i="67" s="1"/>
  <c r="H223" i="67"/>
  <c r="I223" i="67" s="1"/>
  <c r="H224" i="67"/>
  <c r="I224" i="67" s="1"/>
  <c r="H225" i="67"/>
  <c r="I225" i="67" s="1"/>
  <c r="H226" i="67"/>
  <c r="I226" i="67" s="1"/>
  <c r="H227" i="67"/>
  <c r="I227" i="67" s="1"/>
  <c r="H228" i="67"/>
  <c r="I228" i="67" s="1"/>
  <c r="H229" i="67"/>
  <c r="I229" i="67" s="1"/>
  <c r="H230" i="67"/>
  <c r="I230" i="67" s="1"/>
  <c r="H231" i="67"/>
  <c r="I231" i="67" s="1"/>
  <c r="H232" i="67"/>
  <c r="I232" i="67" s="1"/>
  <c r="H233" i="67"/>
  <c r="I233" i="67" s="1"/>
  <c r="H234" i="67"/>
  <c r="I234" i="67" s="1"/>
  <c r="H235" i="67"/>
  <c r="I235" i="67" s="1"/>
  <c r="H236" i="67"/>
  <c r="I236" i="67" s="1"/>
  <c r="H237" i="67"/>
  <c r="I237" i="67" s="1"/>
  <c r="H238" i="67"/>
  <c r="I238" i="67" s="1"/>
  <c r="H239" i="67"/>
  <c r="I239" i="67" s="1"/>
  <c r="H240" i="67"/>
  <c r="I240" i="67" s="1"/>
  <c r="H241" i="67"/>
  <c r="I241" i="67" s="1"/>
  <c r="H242" i="67"/>
  <c r="I242" i="67" s="1"/>
  <c r="H243" i="67"/>
  <c r="I243" i="67" s="1"/>
  <c r="H244" i="67"/>
  <c r="I244" i="67" s="1"/>
  <c r="H245" i="67"/>
  <c r="I245" i="67" s="1"/>
  <c r="H246" i="67"/>
  <c r="I246" i="67" s="1"/>
  <c r="H247" i="67"/>
  <c r="I247" i="67" s="1"/>
  <c r="H248" i="67"/>
  <c r="I248" i="67" s="1"/>
  <c r="H249" i="67"/>
  <c r="I249" i="67" s="1"/>
  <c r="H250" i="67"/>
  <c r="I250" i="67" s="1"/>
  <c r="H251" i="67"/>
  <c r="I251" i="67" s="1"/>
  <c r="H252" i="67"/>
  <c r="I252" i="67" s="1"/>
  <c r="H253" i="67"/>
  <c r="I253" i="67" s="1"/>
  <c r="H254" i="67"/>
  <c r="I254" i="67" s="1"/>
  <c r="H255" i="67"/>
  <c r="I255" i="67" s="1"/>
  <c r="H256" i="67"/>
  <c r="I256" i="67" s="1"/>
  <c r="H257" i="67"/>
  <c r="I257" i="67" s="1"/>
  <c r="H258" i="67"/>
  <c r="I258" i="67" s="1"/>
  <c r="H259" i="67"/>
  <c r="I259" i="67" s="1"/>
  <c r="H260" i="67"/>
  <c r="I260" i="67" s="1"/>
  <c r="H261" i="67"/>
  <c r="I261" i="67" s="1"/>
  <c r="H262" i="67"/>
  <c r="I262" i="67" s="1"/>
  <c r="H263" i="67"/>
  <c r="I263" i="67" s="1"/>
  <c r="H264" i="67"/>
  <c r="I264" i="67" s="1"/>
  <c r="H265" i="67"/>
  <c r="I265" i="67" s="1"/>
  <c r="H266" i="67"/>
  <c r="I266" i="67" s="1"/>
  <c r="H267" i="67"/>
  <c r="I267" i="67" s="1"/>
  <c r="H268" i="67"/>
  <c r="I268" i="67" s="1"/>
  <c r="H269" i="67"/>
  <c r="I269" i="67" s="1"/>
  <c r="H270" i="67"/>
  <c r="I270" i="67" s="1"/>
  <c r="H271" i="67"/>
  <c r="I271" i="67" s="1"/>
  <c r="H272" i="67"/>
  <c r="I272" i="67" s="1"/>
  <c r="H273" i="67"/>
  <c r="I273" i="67" s="1"/>
  <c r="H274" i="67"/>
  <c r="I274" i="67" s="1"/>
  <c r="H275" i="67"/>
  <c r="I275" i="67" s="1"/>
  <c r="H276" i="67"/>
  <c r="I276" i="67" s="1"/>
  <c r="H277" i="67"/>
  <c r="I277" i="67" s="1"/>
  <c r="H278" i="67"/>
  <c r="I278" i="67" s="1"/>
  <c r="H279" i="67"/>
  <c r="I279" i="67" s="1"/>
  <c r="H280" i="67"/>
  <c r="I280" i="67" s="1"/>
  <c r="H281" i="67"/>
  <c r="I281" i="67" s="1"/>
  <c r="H282" i="67"/>
  <c r="I282" i="67" s="1"/>
  <c r="H283" i="67"/>
  <c r="I283" i="67" s="1"/>
  <c r="H284" i="67"/>
  <c r="I284" i="67" s="1"/>
  <c r="H285" i="67"/>
  <c r="I285" i="67" s="1"/>
  <c r="H286" i="67"/>
  <c r="I286" i="67" s="1"/>
  <c r="H287" i="67"/>
  <c r="I287" i="67" s="1"/>
  <c r="H288" i="67"/>
  <c r="I288" i="67" s="1"/>
  <c r="H289" i="67"/>
  <c r="I289" i="67" s="1"/>
  <c r="H290" i="67"/>
  <c r="I290" i="67" s="1"/>
  <c r="H291" i="67"/>
  <c r="I291" i="67" s="1"/>
  <c r="H292" i="67"/>
  <c r="I292" i="67" s="1"/>
  <c r="H293" i="67"/>
  <c r="I293" i="67" s="1"/>
  <c r="H294" i="67"/>
  <c r="I294" i="67" s="1"/>
  <c r="H295" i="67"/>
  <c r="I295" i="67" s="1"/>
  <c r="H296" i="67"/>
  <c r="I296" i="67" s="1"/>
  <c r="H297" i="67"/>
  <c r="I297" i="67" s="1"/>
  <c r="H298" i="67"/>
  <c r="I298" i="67" s="1"/>
  <c r="H299" i="67"/>
  <c r="I299" i="67" s="1"/>
  <c r="H300" i="67"/>
  <c r="I300" i="67" s="1"/>
  <c r="H301" i="67"/>
  <c r="I301" i="67" s="1"/>
  <c r="H302" i="67"/>
  <c r="I302" i="67" s="1"/>
  <c r="H303" i="67"/>
  <c r="I303" i="67" s="1"/>
  <c r="H304" i="67"/>
  <c r="I304" i="67" s="1"/>
  <c r="H305" i="67"/>
  <c r="I305" i="67" s="1"/>
  <c r="H306" i="67"/>
  <c r="I306" i="67" s="1"/>
  <c r="H307" i="67"/>
  <c r="I307" i="67" s="1"/>
  <c r="H308" i="67"/>
  <c r="I308" i="67" s="1"/>
  <c r="H309" i="67"/>
  <c r="I309" i="67" s="1"/>
  <c r="H310" i="67"/>
  <c r="I310" i="67" s="1"/>
  <c r="H311" i="67"/>
  <c r="I311" i="67"/>
  <c r="H312" i="67"/>
  <c r="I312" i="67" s="1"/>
  <c r="H313" i="67"/>
  <c r="I313" i="67" s="1"/>
  <c r="H314" i="67"/>
  <c r="I314" i="67" s="1"/>
  <c r="H315" i="67"/>
  <c r="I315" i="67"/>
  <c r="H316" i="67"/>
  <c r="I316" i="67" s="1"/>
  <c r="H317" i="67"/>
  <c r="I317" i="67"/>
  <c r="H318" i="67"/>
  <c r="I318" i="67" s="1"/>
  <c r="H319" i="67"/>
  <c r="I319" i="67" s="1"/>
  <c r="H320" i="67"/>
  <c r="I320" i="67" s="1"/>
  <c r="H321" i="67"/>
  <c r="I321" i="67" s="1"/>
  <c r="H322" i="67"/>
  <c r="I322" i="67" s="1"/>
  <c r="H323" i="67"/>
  <c r="I323" i="67"/>
  <c r="H324" i="67"/>
  <c r="I324" i="67" s="1"/>
  <c r="H325" i="67"/>
  <c r="I325" i="67"/>
  <c r="H326" i="67"/>
  <c r="I326" i="67" s="1"/>
  <c r="H327" i="67"/>
  <c r="I327" i="67" s="1"/>
  <c r="H328" i="67"/>
  <c r="I328" i="67" s="1"/>
  <c r="H329" i="67"/>
  <c r="I329" i="67" s="1"/>
  <c r="H330" i="67"/>
  <c r="I330" i="67" s="1"/>
  <c r="H331" i="67"/>
  <c r="I331" i="67"/>
  <c r="H332" i="67"/>
  <c r="I332" i="67" s="1"/>
  <c r="H333" i="67"/>
  <c r="I333" i="67"/>
  <c r="H334" i="67"/>
  <c r="I334" i="67" s="1"/>
  <c r="H335" i="67"/>
  <c r="I335" i="67" s="1"/>
  <c r="H336" i="67"/>
  <c r="I336" i="67" s="1"/>
  <c r="H337" i="67"/>
  <c r="I337" i="67" s="1"/>
  <c r="H338" i="67"/>
  <c r="I338" i="67" s="1"/>
  <c r="H339" i="67"/>
  <c r="I339" i="67"/>
  <c r="H340" i="67"/>
  <c r="I340" i="67" s="1"/>
  <c r="H341" i="67"/>
  <c r="I341" i="67"/>
  <c r="H342" i="67"/>
  <c r="I342" i="67" s="1"/>
  <c r="H343" i="67"/>
  <c r="I343" i="67" s="1"/>
  <c r="H344" i="67"/>
  <c r="I344" i="67" s="1"/>
  <c r="H345" i="67"/>
  <c r="I345" i="67" s="1"/>
  <c r="H346" i="67"/>
  <c r="I346" i="67" s="1"/>
  <c r="H347" i="67"/>
  <c r="I347" i="67"/>
  <c r="H348" i="67"/>
  <c r="I348" i="67" s="1"/>
  <c r="H349" i="67"/>
  <c r="I349" i="67"/>
  <c r="H350" i="67"/>
  <c r="I350" i="67" s="1"/>
  <c r="H351" i="67"/>
  <c r="I351" i="67" s="1"/>
  <c r="H352" i="67"/>
  <c r="I352" i="67" s="1"/>
  <c r="H353" i="67"/>
  <c r="I353" i="67" s="1"/>
  <c r="H354" i="67"/>
  <c r="I354" i="67"/>
  <c r="H355" i="67"/>
  <c r="I355" i="67" s="1"/>
  <c r="H356" i="67"/>
  <c r="I356" i="67"/>
  <c r="H357" i="67"/>
  <c r="I357" i="67" s="1"/>
  <c r="H358" i="67"/>
  <c r="I358" i="67"/>
  <c r="H359" i="67"/>
  <c r="I359" i="67" s="1"/>
  <c r="H360" i="67"/>
  <c r="I360" i="67"/>
  <c r="H361" i="67"/>
  <c r="I361" i="67" s="1"/>
  <c r="H362" i="67"/>
  <c r="I362" i="67"/>
  <c r="H363" i="67"/>
  <c r="I363" i="67" s="1"/>
  <c r="H364" i="67"/>
  <c r="I364" i="67"/>
  <c r="H365" i="67"/>
  <c r="I365" i="67" s="1"/>
  <c r="H366" i="67"/>
  <c r="I366" i="67"/>
  <c r="H367" i="67"/>
  <c r="I367" i="67" s="1"/>
  <c r="H368" i="67"/>
  <c r="I368" i="67"/>
  <c r="H369" i="67"/>
  <c r="I369" i="67" s="1"/>
  <c r="H370" i="67"/>
  <c r="I370" i="67"/>
  <c r="H371" i="67"/>
  <c r="I371" i="67" s="1"/>
  <c r="H372" i="67"/>
  <c r="I372" i="67"/>
  <c r="H373" i="67"/>
  <c r="I373" i="67" s="1"/>
  <c r="H374" i="67"/>
  <c r="I374" i="67"/>
  <c r="H375" i="67"/>
  <c r="I375" i="67" s="1"/>
  <c r="H376" i="67"/>
  <c r="I376" i="67"/>
  <c r="H377" i="67"/>
  <c r="I377" i="67" s="1"/>
  <c r="H378" i="67"/>
  <c r="I378" i="67"/>
  <c r="H379" i="67"/>
  <c r="I379" i="67" s="1"/>
  <c r="H380" i="67"/>
  <c r="I380" i="67"/>
  <c r="H381" i="67"/>
  <c r="I381" i="67" s="1"/>
  <c r="H382" i="67"/>
  <c r="I382" i="67"/>
  <c r="H383" i="67"/>
  <c r="I383" i="67" s="1"/>
  <c r="H384" i="67"/>
  <c r="I384" i="67"/>
  <c r="H385" i="67"/>
  <c r="I385" i="67" s="1"/>
  <c r="H386" i="67"/>
  <c r="I386" i="67"/>
  <c r="H387" i="67"/>
  <c r="I387" i="67" s="1"/>
  <c r="H388" i="67"/>
  <c r="I388" i="67"/>
  <c r="H389" i="67"/>
  <c r="I389" i="67" s="1"/>
  <c r="H390" i="67"/>
  <c r="I390" i="67"/>
  <c r="H391" i="67"/>
  <c r="I391" i="67" s="1"/>
  <c r="H392" i="67"/>
  <c r="I392" i="67"/>
  <c r="H393" i="67"/>
  <c r="I393" i="67" s="1"/>
  <c r="H394" i="67"/>
  <c r="I394" i="67"/>
  <c r="H395" i="67"/>
  <c r="I395" i="67" s="1"/>
  <c r="H396" i="67"/>
  <c r="I396" i="67"/>
  <c r="H397" i="67"/>
  <c r="I397" i="67" s="1"/>
  <c r="H398" i="67"/>
  <c r="I398" i="67"/>
  <c r="H399" i="67"/>
  <c r="I399" i="67" s="1"/>
  <c r="H400" i="67"/>
  <c r="I400" i="67"/>
  <c r="H401" i="67"/>
  <c r="I401" i="67" s="1"/>
  <c r="H402" i="67"/>
  <c r="I402" i="67"/>
  <c r="H403" i="67"/>
  <c r="I403" i="67" s="1"/>
  <c r="H404" i="67"/>
  <c r="I404" i="67"/>
  <c r="H405" i="67"/>
  <c r="I405" i="67" s="1"/>
  <c r="H406" i="67"/>
  <c r="I406" i="67"/>
  <c r="H407" i="67"/>
  <c r="I407" i="67" s="1"/>
  <c r="H408" i="67"/>
  <c r="I408" i="67"/>
  <c r="H409" i="67"/>
  <c r="I409" i="67" s="1"/>
  <c r="H410" i="67"/>
  <c r="I410" i="67"/>
  <c r="H411" i="67"/>
  <c r="I411" i="67" s="1"/>
  <c r="H412" i="67"/>
  <c r="I412" i="67"/>
  <c r="H413" i="67"/>
  <c r="I413" i="67" s="1"/>
  <c r="H414" i="67"/>
  <c r="I414" i="67"/>
  <c r="H415" i="67"/>
  <c r="I415" i="67" s="1"/>
  <c r="H416" i="67"/>
  <c r="I416" i="67"/>
  <c r="H417" i="67"/>
  <c r="I417" i="67" s="1"/>
  <c r="H418" i="67"/>
  <c r="I418" i="67"/>
  <c r="H419" i="67"/>
  <c r="I419" i="67" s="1"/>
  <c r="H420" i="67"/>
  <c r="I420" i="67"/>
  <c r="H421" i="67"/>
  <c r="I421" i="67" s="1"/>
  <c r="H422" i="67"/>
  <c r="I422" i="67"/>
  <c r="H423" i="67"/>
  <c r="I423" i="67" s="1"/>
  <c r="H424" i="67"/>
  <c r="I424" i="67"/>
  <c r="H425" i="67"/>
  <c r="I425" i="67" s="1"/>
  <c r="H426" i="67"/>
  <c r="I426" i="67"/>
  <c r="H427" i="67"/>
  <c r="I427" i="67" s="1"/>
  <c r="H428" i="67"/>
  <c r="I428" i="67"/>
  <c r="H429" i="67"/>
  <c r="I429" i="67" s="1"/>
  <c r="H430" i="67"/>
  <c r="I430" i="67"/>
  <c r="H431" i="67"/>
  <c r="I431" i="67" s="1"/>
  <c r="H432" i="67"/>
  <c r="I432" i="67"/>
  <c r="H433" i="67"/>
  <c r="I433" i="67" s="1"/>
  <c r="H434" i="67"/>
  <c r="I434" i="67"/>
  <c r="H435" i="67"/>
  <c r="I435" i="67" s="1"/>
  <c r="H436" i="67"/>
  <c r="I436" i="67"/>
  <c r="H437" i="67"/>
  <c r="I437" i="67" s="1"/>
  <c r="H438" i="67"/>
  <c r="I438" i="67"/>
  <c r="H439" i="67"/>
  <c r="I439" i="67" s="1"/>
  <c r="H440" i="67"/>
  <c r="I440" i="67"/>
  <c r="H441" i="67"/>
  <c r="I441" i="67" s="1"/>
  <c r="H442" i="67"/>
  <c r="I442" i="67"/>
  <c r="H443" i="67"/>
  <c r="I443" i="67" s="1"/>
  <c r="H444" i="67"/>
  <c r="I444" i="67"/>
  <c r="H445" i="67"/>
  <c r="I445" i="67" s="1"/>
  <c r="H446" i="67"/>
  <c r="I446" i="67"/>
  <c r="H447" i="67"/>
  <c r="I447" i="67" s="1"/>
  <c r="H448" i="67"/>
  <c r="I448" i="67"/>
  <c r="H449" i="67"/>
  <c r="I449" i="67" s="1"/>
  <c r="H450" i="67"/>
  <c r="I450" i="67"/>
  <c r="H451" i="67"/>
  <c r="I451" i="67" s="1"/>
  <c r="H452" i="67"/>
  <c r="I452" i="67"/>
  <c r="H453" i="67"/>
  <c r="I453" i="67" s="1"/>
  <c r="H454" i="67"/>
  <c r="I454" i="67"/>
  <c r="H455" i="67"/>
  <c r="I455" i="67" s="1"/>
  <c r="H456" i="67"/>
  <c r="I456" i="67"/>
  <c r="H457" i="67"/>
  <c r="I457" i="67" s="1"/>
  <c r="H458" i="67"/>
  <c r="I458" i="67"/>
  <c r="H459" i="67"/>
  <c r="I459" i="67" s="1"/>
  <c r="H460" i="67"/>
  <c r="I460" i="67"/>
  <c r="H461" i="67"/>
  <c r="I461" i="67" s="1"/>
  <c r="H462" i="67"/>
  <c r="I462" i="67"/>
  <c r="H463" i="67"/>
  <c r="I463" i="67" s="1"/>
  <c r="H464" i="67"/>
  <c r="I464" i="67"/>
  <c r="H465" i="67"/>
  <c r="I465" i="67" s="1"/>
  <c r="H466" i="67"/>
  <c r="I466" i="67"/>
  <c r="H467" i="67"/>
  <c r="I467" i="67" s="1"/>
  <c r="H468" i="67"/>
  <c r="I468" i="67"/>
  <c r="H469" i="67"/>
  <c r="I469" i="67" s="1"/>
  <c r="H470" i="67"/>
  <c r="I470" i="67"/>
  <c r="H471" i="67"/>
  <c r="I471" i="67" s="1"/>
  <c r="H472" i="67"/>
  <c r="I472" i="67"/>
  <c r="H473" i="67"/>
  <c r="I473" i="67" s="1"/>
  <c r="H474" i="67"/>
  <c r="I474" i="67"/>
  <c r="H476" i="67"/>
  <c r="I476" i="67"/>
  <c r="H477" i="67"/>
  <c r="I477" i="67" s="1"/>
  <c r="H478" i="67"/>
  <c r="I478" i="67" s="1"/>
  <c r="H479" i="67"/>
  <c r="I479" i="67" s="1"/>
  <c r="H480" i="67"/>
  <c r="I480" i="67"/>
  <c r="H481" i="67"/>
  <c r="I481" i="67" s="1"/>
  <c r="H482" i="67"/>
  <c r="I482" i="67" s="1"/>
  <c r="H483" i="67"/>
  <c r="I483" i="67" s="1"/>
  <c r="H484" i="67"/>
  <c r="I484" i="67"/>
  <c r="H485" i="67"/>
  <c r="I485" i="67" s="1"/>
  <c r="H486" i="67"/>
  <c r="I486" i="67"/>
  <c r="H487" i="67"/>
  <c r="I487" i="67" s="1"/>
  <c r="H488" i="67"/>
  <c r="I488" i="67"/>
  <c r="H489" i="67"/>
  <c r="I489" i="67" s="1"/>
  <c r="H490" i="67"/>
  <c r="I490" i="67" s="1"/>
  <c r="H491" i="67"/>
  <c r="I491" i="67" s="1"/>
  <c r="H492" i="67"/>
  <c r="I492" i="67"/>
  <c r="H493" i="67"/>
  <c r="I493" i="67" s="1"/>
  <c r="H494" i="67"/>
  <c r="I494" i="67" s="1"/>
  <c r="H495" i="67"/>
  <c r="I495" i="67" s="1"/>
  <c r="H496" i="67"/>
  <c r="I496" i="67"/>
  <c r="H497" i="67"/>
  <c r="I497" i="67" s="1"/>
  <c r="H498" i="67"/>
  <c r="I498" i="67" s="1"/>
  <c r="H499" i="67"/>
  <c r="I499" i="67" s="1"/>
  <c r="H500" i="67"/>
  <c r="I500" i="67"/>
  <c r="H501" i="67"/>
  <c r="I501" i="67" s="1"/>
  <c r="H502" i="67"/>
  <c r="I502" i="67"/>
  <c r="H503" i="67"/>
  <c r="I503" i="67" s="1"/>
  <c r="H504" i="67"/>
  <c r="I504" i="67"/>
  <c r="H505" i="67"/>
  <c r="I505" i="67" s="1"/>
  <c r="H506" i="67"/>
  <c r="I506" i="67" s="1"/>
  <c r="H507" i="67"/>
  <c r="I507" i="67" s="1"/>
  <c r="H508" i="67"/>
  <c r="I508" i="67"/>
  <c r="H509" i="67"/>
  <c r="I509" i="67" s="1"/>
  <c r="H510" i="67"/>
  <c r="I510" i="67" s="1"/>
  <c r="H511" i="67"/>
  <c r="I511" i="67" s="1"/>
  <c r="H512" i="67"/>
  <c r="I512" i="67"/>
  <c r="H513" i="67"/>
  <c r="I513" i="67" s="1"/>
  <c r="H514" i="67"/>
  <c r="I514" i="67" s="1"/>
  <c r="H515" i="67"/>
  <c r="I515" i="67" s="1"/>
  <c r="H516" i="67"/>
  <c r="I516" i="67"/>
  <c r="H517" i="67"/>
  <c r="I517" i="67" s="1"/>
  <c r="H518" i="67"/>
  <c r="I518" i="67"/>
  <c r="H519" i="67"/>
  <c r="I519" i="67" s="1"/>
  <c r="H520" i="67"/>
  <c r="I520" i="67"/>
  <c r="H521" i="67"/>
  <c r="I521" i="67" s="1"/>
  <c r="H522" i="67"/>
  <c r="I522" i="67" s="1"/>
  <c r="H523" i="67"/>
  <c r="I523" i="67" s="1"/>
  <c r="H524" i="67"/>
  <c r="I524" i="67"/>
  <c r="H525" i="67"/>
  <c r="I525" i="67" s="1"/>
  <c r="H526" i="67"/>
  <c r="I526" i="67" s="1"/>
  <c r="H527" i="67"/>
  <c r="I527" i="67" s="1"/>
  <c r="H528" i="67"/>
  <c r="I528" i="67"/>
  <c r="H529" i="67"/>
  <c r="I529" i="67" s="1"/>
  <c r="H530" i="67"/>
  <c r="I530" i="67" s="1"/>
  <c r="H531" i="67"/>
  <c r="I531" i="67" s="1"/>
  <c r="H532" i="67"/>
  <c r="I532" i="67"/>
  <c r="H533" i="67"/>
  <c r="I533" i="67" s="1"/>
  <c r="H534" i="67"/>
  <c r="I534" i="67"/>
  <c r="H535" i="67"/>
  <c r="I535" i="67" s="1"/>
  <c r="H536" i="67"/>
  <c r="I536" i="67"/>
  <c r="H537" i="67"/>
  <c r="I537" i="67" s="1"/>
  <c r="H538" i="67"/>
  <c r="I538" i="67" s="1"/>
  <c r="H540" i="67"/>
  <c r="I540" i="67"/>
  <c r="H541" i="67"/>
  <c r="I541" i="67" s="1"/>
  <c r="H542" i="67"/>
  <c r="I542" i="67" s="1"/>
  <c r="H543" i="67"/>
  <c r="I543" i="67" s="1"/>
  <c r="H544" i="67"/>
  <c r="I544" i="67"/>
  <c r="H545" i="67"/>
  <c r="I545" i="67" s="1"/>
  <c r="H546" i="67"/>
  <c r="I546" i="67" s="1"/>
  <c r="H547" i="67"/>
  <c r="I547" i="67" s="1"/>
  <c r="H548" i="67"/>
  <c r="I548" i="67"/>
  <c r="H549" i="67"/>
  <c r="I549" i="67" s="1"/>
  <c r="H550" i="67"/>
  <c r="I550" i="67"/>
  <c r="H551" i="67"/>
  <c r="I551" i="67" s="1"/>
  <c r="H552" i="67"/>
  <c r="I552" i="67"/>
  <c r="H553" i="67"/>
  <c r="I553" i="67" s="1"/>
  <c r="H554" i="67"/>
  <c r="I554" i="67" s="1"/>
  <c r="H555" i="67"/>
  <c r="I555" i="67" s="1"/>
  <c r="H556" i="67"/>
  <c r="I556" i="67"/>
  <c r="H557" i="67"/>
  <c r="I557" i="67" s="1"/>
  <c r="H558" i="67"/>
  <c r="I558" i="67" s="1"/>
  <c r="H559" i="67"/>
  <c r="I559" i="67" s="1"/>
  <c r="H560" i="67"/>
  <c r="I560" i="67"/>
  <c r="H561" i="67"/>
  <c r="I561" i="67" s="1"/>
  <c r="H562" i="67"/>
  <c r="I562" i="67" s="1"/>
  <c r="H563" i="67"/>
  <c r="I563" i="67" s="1"/>
  <c r="H564" i="67"/>
  <c r="I564" i="67"/>
  <c r="H565" i="67"/>
  <c r="I565" i="67" s="1"/>
  <c r="H566" i="67"/>
  <c r="I566" i="67"/>
  <c r="H567" i="67"/>
  <c r="I567" i="67" s="1"/>
  <c r="H568" i="67"/>
  <c r="I568" i="67"/>
  <c r="H569" i="67"/>
  <c r="I569" i="67" s="1"/>
  <c r="H570" i="67"/>
  <c r="I570" i="67" s="1"/>
  <c r="H571" i="67"/>
  <c r="I571" i="67" s="1"/>
  <c r="H572" i="67"/>
  <c r="I572" i="67"/>
  <c r="H573" i="67"/>
  <c r="I573" i="67" s="1"/>
  <c r="H574" i="67"/>
  <c r="I574" i="67" s="1"/>
  <c r="H575" i="67"/>
  <c r="I575" i="67" s="1"/>
  <c r="H576" i="67"/>
  <c r="I576" i="67"/>
  <c r="H577" i="67"/>
  <c r="I577" i="67" s="1"/>
  <c r="H578" i="67"/>
  <c r="I578" i="67" s="1"/>
  <c r="H579" i="67"/>
  <c r="I579" i="67" s="1"/>
  <c r="H580" i="67"/>
  <c r="I580" i="67"/>
  <c r="H581" i="67"/>
  <c r="I581" i="67" s="1"/>
  <c r="H582" i="67"/>
  <c r="I582" i="67"/>
  <c r="H583" i="67"/>
  <c r="I583" i="67" s="1"/>
  <c r="H584" i="67"/>
  <c r="I584" i="67"/>
  <c r="H585" i="67"/>
  <c r="I585" i="67" s="1"/>
  <c r="H586" i="67"/>
  <c r="I586" i="67" s="1"/>
  <c r="H587" i="67"/>
  <c r="I587" i="67" s="1"/>
  <c r="H588" i="67"/>
  <c r="I588" i="67"/>
  <c r="H589" i="67"/>
  <c r="I589" i="67" s="1"/>
  <c r="H590" i="67"/>
  <c r="I590" i="67" s="1"/>
  <c r="H591" i="67"/>
  <c r="I591" i="67" s="1"/>
  <c r="H592" i="67"/>
  <c r="I592" i="67"/>
  <c r="H593" i="67"/>
  <c r="I593" i="67" s="1"/>
  <c r="H594" i="67"/>
  <c r="I594" i="67" s="1"/>
  <c r="H595" i="67"/>
  <c r="I595" i="67" s="1"/>
  <c r="H596" i="67"/>
  <c r="I596" i="67"/>
  <c r="H597" i="67"/>
  <c r="I597" i="67" s="1"/>
  <c r="H598" i="67"/>
  <c r="I598" i="67"/>
  <c r="H599" i="67"/>
  <c r="I599" i="67" s="1"/>
  <c r="H600" i="67"/>
  <c r="I600" i="67"/>
  <c r="H601" i="67"/>
  <c r="I601" i="67" s="1"/>
  <c r="H602" i="67"/>
  <c r="I602" i="67" s="1"/>
  <c r="H603" i="67"/>
  <c r="I603" i="67" s="1"/>
  <c r="H604" i="67"/>
  <c r="I604" i="67"/>
  <c r="H605" i="67"/>
  <c r="I605" i="67" s="1"/>
  <c r="H606" i="67"/>
  <c r="I606" i="67" s="1"/>
  <c r="H607" i="67"/>
  <c r="I607" i="67" s="1"/>
  <c r="H608" i="67"/>
  <c r="I608" i="67"/>
  <c r="H609" i="67"/>
  <c r="I609" i="67" s="1"/>
  <c r="H610" i="67"/>
  <c r="I610" i="67" s="1"/>
  <c r="H611" i="67"/>
  <c r="I611" i="67" s="1"/>
  <c r="H612" i="67"/>
  <c r="I612" i="67"/>
  <c r="H613" i="67"/>
  <c r="I613" i="67" s="1"/>
  <c r="H614" i="67"/>
  <c r="I614" i="67"/>
  <c r="H615" i="67"/>
  <c r="I615" i="67" s="1"/>
  <c r="H616" i="67"/>
  <c r="I616" i="67"/>
  <c r="H617" i="67"/>
  <c r="I617" i="67" s="1"/>
  <c r="H618" i="67"/>
  <c r="I618" i="67" s="1"/>
  <c r="H619" i="67"/>
  <c r="I619" i="67" s="1"/>
  <c r="H620" i="67"/>
  <c r="I620" i="67"/>
  <c r="H621" i="67"/>
  <c r="I621" i="67" s="1"/>
  <c r="H622" i="67"/>
  <c r="I622" i="67" s="1"/>
  <c r="H623" i="67"/>
  <c r="I623" i="67" s="1"/>
  <c r="H624" i="67"/>
  <c r="I624" i="67"/>
  <c r="H625" i="67"/>
  <c r="I625" i="67" s="1"/>
  <c r="H626" i="67"/>
  <c r="I626" i="67" s="1"/>
  <c r="H627" i="67"/>
  <c r="I627" i="67" s="1"/>
  <c r="H628" i="67"/>
  <c r="I628" i="67"/>
  <c r="H629" i="67"/>
  <c r="I629" i="67" s="1"/>
  <c r="H630" i="67"/>
  <c r="I630" i="67"/>
  <c r="H631" i="67"/>
  <c r="I631" i="67" s="1"/>
  <c r="H632" i="67"/>
  <c r="I632" i="67"/>
  <c r="H633" i="67"/>
  <c r="I633" i="67" s="1"/>
  <c r="H634" i="67"/>
  <c r="I634" i="67" s="1"/>
  <c r="H635" i="67"/>
  <c r="I635" i="67" s="1"/>
  <c r="H636" i="67"/>
  <c r="I636" i="67"/>
  <c r="H637" i="67"/>
  <c r="I637" i="67" s="1"/>
  <c r="H638" i="67"/>
  <c r="I638" i="67" s="1"/>
  <c r="H639" i="67"/>
  <c r="I639" i="67" s="1"/>
  <c r="H640" i="67"/>
  <c r="I640" i="67"/>
  <c r="H641" i="67"/>
  <c r="I641" i="67" s="1"/>
  <c r="H642" i="67"/>
  <c r="I642" i="67" s="1"/>
  <c r="H643" i="67"/>
  <c r="I643" i="67" s="1"/>
  <c r="H644" i="67"/>
  <c r="I644" i="67"/>
  <c r="H645" i="67"/>
  <c r="I645" i="67" s="1"/>
  <c r="H646" i="67"/>
  <c r="I646" i="67"/>
  <c r="H647" i="67"/>
  <c r="I647" i="67" s="1"/>
  <c r="H648" i="67"/>
  <c r="I648" i="67"/>
  <c r="H649" i="67"/>
  <c r="I649" i="67" s="1"/>
  <c r="H650" i="67"/>
  <c r="I650" i="67" s="1"/>
  <c r="H651" i="67"/>
  <c r="I651" i="67" s="1"/>
  <c r="H652" i="67"/>
  <c r="I652" i="67"/>
  <c r="H653" i="67"/>
  <c r="I653" i="67" s="1"/>
  <c r="H654" i="67"/>
  <c r="I654" i="67" s="1"/>
  <c r="H655" i="67"/>
  <c r="I655" i="67" s="1"/>
  <c r="H656" i="67"/>
  <c r="I656" i="67"/>
  <c r="H657" i="67"/>
  <c r="I657" i="67" s="1"/>
  <c r="H658" i="67"/>
  <c r="I658" i="67" s="1"/>
  <c r="H659" i="67"/>
  <c r="I659" i="67" s="1"/>
  <c r="H660" i="67"/>
  <c r="I660" i="67"/>
  <c r="H661" i="67"/>
  <c r="I661" i="67" s="1"/>
  <c r="H662" i="67"/>
  <c r="I662" i="67"/>
  <c r="H663" i="67"/>
  <c r="I663" i="67" s="1"/>
  <c r="H664" i="67"/>
  <c r="I664" i="67"/>
  <c r="H665" i="67"/>
  <c r="I665" i="67" s="1"/>
  <c r="H666" i="67"/>
  <c r="I666" i="67" s="1"/>
  <c r="H667" i="67"/>
  <c r="I667" i="67" s="1"/>
  <c r="H668" i="67"/>
  <c r="I668" i="67"/>
  <c r="H669" i="67"/>
  <c r="I669" i="67" s="1"/>
  <c r="H670" i="67"/>
  <c r="I670" i="67" s="1"/>
  <c r="H671" i="67"/>
  <c r="I671" i="67" s="1"/>
  <c r="H672" i="67"/>
  <c r="I672" i="67"/>
  <c r="H673" i="67"/>
  <c r="I673" i="67" s="1"/>
  <c r="H674" i="67"/>
  <c r="I674" i="67" s="1"/>
  <c r="H675" i="67"/>
  <c r="I675" i="67" s="1"/>
  <c r="H676" i="67"/>
  <c r="I676" i="67"/>
  <c r="H677" i="67"/>
  <c r="I677" i="67" s="1"/>
  <c r="H678" i="67"/>
  <c r="I678" i="67"/>
  <c r="H679" i="67"/>
  <c r="I679" i="67" s="1"/>
  <c r="H680" i="67"/>
  <c r="I680" i="67"/>
  <c r="H681" i="67"/>
  <c r="I681" i="67" s="1"/>
  <c r="H682" i="67"/>
  <c r="I682" i="67" s="1"/>
  <c r="H683" i="67"/>
  <c r="I683" i="67" s="1"/>
  <c r="H684" i="67"/>
  <c r="I684" i="67"/>
  <c r="H685" i="67"/>
  <c r="I685" i="67"/>
  <c r="H686" i="67"/>
  <c r="I686" i="67"/>
  <c r="H687" i="67"/>
  <c r="I687" i="67"/>
  <c r="H688" i="67"/>
  <c r="I688" i="67"/>
  <c r="H689" i="67"/>
  <c r="I689" i="67"/>
  <c r="H690" i="67"/>
  <c r="I690" i="67"/>
  <c r="H691" i="67"/>
  <c r="I691" i="67"/>
  <c r="H692" i="67"/>
  <c r="I692" i="67"/>
  <c r="H693" i="67"/>
  <c r="I693" i="67"/>
  <c r="H694" i="67"/>
  <c r="I694" i="67"/>
  <c r="H695" i="67"/>
  <c r="I695" i="67"/>
  <c r="H696" i="67"/>
  <c r="I696" i="67"/>
  <c r="H697" i="67"/>
  <c r="I697" i="67"/>
  <c r="I13" i="67"/>
  <c r="K13" i="89"/>
  <c r="O13" i="89" s="1"/>
  <c r="H309" i="66"/>
  <c r="I309" i="66"/>
  <c r="B309" i="66"/>
  <c r="B276" i="66"/>
  <c r="H276" i="66"/>
  <c r="I276" i="66"/>
  <c r="B130" i="66"/>
  <c r="H130" i="66"/>
  <c r="I130" i="66"/>
  <c r="B12" i="66"/>
  <c r="E12" i="66"/>
  <c r="E11" i="66" s="1"/>
  <c r="H12" i="66"/>
  <c r="I12" i="66"/>
  <c r="H14" i="66"/>
  <c r="I14" i="66" s="1"/>
  <c r="H15" i="66"/>
  <c r="I15" i="66" s="1"/>
  <c r="H16" i="66"/>
  <c r="I16" i="66" s="1"/>
  <c r="H17" i="66"/>
  <c r="I17" i="66" s="1"/>
  <c r="H18" i="66"/>
  <c r="I18" i="66" s="1"/>
  <c r="H19" i="66"/>
  <c r="I19" i="66" s="1"/>
  <c r="H20" i="66"/>
  <c r="I20" i="66" s="1"/>
  <c r="H21" i="66"/>
  <c r="I21" i="66" s="1"/>
  <c r="H22" i="66"/>
  <c r="I22" i="66" s="1"/>
  <c r="H23" i="66"/>
  <c r="I23" i="66" s="1"/>
  <c r="H24" i="66"/>
  <c r="I24" i="66" s="1"/>
  <c r="H25" i="66"/>
  <c r="I25" i="66" s="1"/>
  <c r="H26" i="66"/>
  <c r="I26" i="66" s="1"/>
  <c r="H27" i="66"/>
  <c r="I27" i="66" s="1"/>
  <c r="H28" i="66"/>
  <c r="I28" i="66" s="1"/>
  <c r="H29" i="66"/>
  <c r="I29" i="66" s="1"/>
  <c r="H30" i="66"/>
  <c r="I30" i="66" s="1"/>
  <c r="H31" i="66"/>
  <c r="I31" i="66" s="1"/>
  <c r="H32" i="66"/>
  <c r="I32" i="66" s="1"/>
  <c r="H33" i="66"/>
  <c r="I33" i="66" s="1"/>
  <c r="H34" i="66"/>
  <c r="I34" i="66" s="1"/>
  <c r="H35" i="66"/>
  <c r="I35" i="66" s="1"/>
  <c r="H36" i="66"/>
  <c r="I36" i="66" s="1"/>
  <c r="H37" i="66"/>
  <c r="I37" i="66" s="1"/>
  <c r="H38" i="66"/>
  <c r="I38" i="66" s="1"/>
  <c r="H39" i="66"/>
  <c r="I39" i="66" s="1"/>
  <c r="H40" i="66"/>
  <c r="I40" i="66" s="1"/>
  <c r="H41" i="66"/>
  <c r="I41" i="66" s="1"/>
  <c r="H42" i="66"/>
  <c r="I42" i="66" s="1"/>
  <c r="H43" i="66"/>
  <c r="I43" i="66" s="1"/>
  <c r="H44" i="66"/>
  <c r="I44" i="66" s="1"/>
  <c r="H45" i="66"/>
  <c r="I45" i="66" s="1"/>
  <c r="H46" i="66"/>
  <c r="I46" i="66" s="1"/>
  <c r="H47" i="66"/>
  <c r="I47" i="66" s="1"/>
  <c r="H48" i="66"/>
  <c r="I48" i="66" s="1"/>
  <c r="H49" i="66"/>
  <c r="I49" i="66" s="1"/>
  <c r="H50" i="66"/>
  <c r="I50" i="66" s="1"/>
  <c r="H51" i="66"/>
  <c r="I51" i="66" s="1"/>
  <c r="H52" i="66"/>
  <c r="I52" i="66" s="1"/>
  <c r="H53" i="66"/>
  <c r="I53" i="66" s="1"/>
  <c r="H54" i="66"/>
  <c r="I54" i="66" s="1"/>
  <c r="H55" i="66"/>
  <c r="I55" i="66" s="1"/>
  <c r="H56" i="66"/>
  <c r="I56" i="66" s="1"/>
  <c r="H57" i="66"/>
  <c r="I57" i="66" s="1"/>
  <c r="H58" i="66"/>
  <c r="I58" i="66" s="1"/>
  <c r="H59" i="66"/>
  <c r="I59" i="66" s="1"/>
  <c r="H60" i="66"/>
  <c r="I60" i="66" s="1"/>
  <c r="H61" i="66"/>
  <c r="I61" i="66" s="1"/>
  <c r="H62" i="66"/>
  <c r="I62" i="66" s="1"/>
  <c r="H63" i="66"/>
  <c r="I63" i="66" s="1"/>
  <c r="H64" i="66"/>
  <c r="I64" i="66" s="1"/>
  <c r="H65" i="66"/>
  <c r="I65" i="66" s="1"/>
  <c r="H66" i="66"/>
  <c r="I66" i="66" s="1"/>
  <c r="H67" i="66"/>
  <c r="I67" i="66" s="1"/>
  <c r="H68" i="66"/>
  <c r="I68" i="66" s="1"/>
  <c r="H69" i="66"/>
  <c r="I69" i="66" s="1"/>
  <c r="H70" i="66"/>
  <c r="I70" i="66" s="1"/>
  <c r="H71" i="66"/>
  <c r="I71" i="66" s="1"/>
  <c r="H72" i="66"/>
  <c r="I72" i="66" s="1"/>
  <c r="H73" i="66"/>
  <c r="I73" i="66" s="1"/>
  <c r="H74" i="66"/>
  <c r="I74" i="66" s="1"/>
  <c r="H75" i="66"/>
  <c r="I75" i="66" s="1"/>
  <c r="H76" i="66"/>
  <c r="I76" i="66" s="1"/>
  <c r="H77" i="66"/>
  <c r="I77" i="66" s="1"/>
  <c r="H78" i="66"/>
  <c r="I78" i="66" s="1"/>
  <c r="H79" i="66"/>
  <c r="I79" i="66" s="1"/>
  <c r="H80" i="66"/>
  <c r="I80" i="66" s="1"/>
  <c r="H81" i="66"/>
  <c r="I81" i="66" s="1"/>
  <c r="H82" i="66"/>
  <c r="I82" i="66" s="1"/>
  <c r="H83" i="66"/>
  <c r="I83" i="66" s="1"/>
  <c r="H84" i="66"/>
  <c r="I84" i="66" s="1"/>
  <c r="H85" i="66"/>
  <c r="I85" i="66" s="1"/>
  <c r="H86" i="66"/>
  <c r="I86" i="66" s="1"/>
  <c r="H87" i="66"/>
  <c r="I87" i="66" s="1"/>
  <c r="H88" i="66"/>
  <c r="I88" i="66" s="1"/>
  <c r="H89" i="66"/>
  <c r="I89" i="66" s="1"/>
  <c r="H90" i="66"/>
  <c r="I90" i="66" s="1"/>
  <c r="H91" i="66"/>
  <c r="I91" i="66" s="1"/>
  <c r="H92" i="66"/>
  <c r="I92" i="66" s="1"/>
  <c r="H93" i="66"/>
  <c r="I93" i="66" s="1"/>
  <c r="H94" i="66"/>
  <c r="I94" i="66" s="1"/>
  <c r="H95" i="66"/>
  <c r="I95" i="66" s="1"/>
  <c r="H96" i="66"/>
  <c r="I96" i="66" s="1"/>
  <c r="H97" i="66"/>
  <c r="I97" i="66" s="1"/>
  <c r="H98" i="66"/>
  <c r="I98" i="66" s="1"/>
  <c r="H99" i="66"/>
  <c r="I99" i="66" s="1"/>
  <c r="H100" i="66"/>
  <c r="I100" i="66" s="1"/>
  <c r="H101" i="66"/>
  <c r="I101" i="66" s="1"/>
  <c r="H102" i="66"/>
  <c r="I102" i="66" s="1"/>
  <c r="H103" i="66"/>
  <c r="I103" i="66" s="1"/>
  <c r="H104" i="66"/>
  <c r="I104" i="66" s="1"/>
  <c r="H105" i="66"/>
  <c r="I105" i="66" s="1"/>
  <c r="H106" i="66"/>
  <c r="I106" i="66" s="1"/>
  <c r="H107" i="66"/>
  <c r="I107" i="66" s="1"/>
  <c r="H108" i="66"/>
  <c r="I108" i="66" s="1"/>
  <c r="H109" i="66"/>
  <c r="I109" i="66" s="1"/>
  <c r="H110" i="66"/>
  <c r="I110" i="66" s="1"/>
  <c r="H111" i="66"/>
  <c r="I111" i="66" s="1"/>
  <c r="H112" i="66"/>
  <c r="I112" i="66" s="1"/>
  <c r="H113" i="66"/>
  <c r="I113" i="66" s="1"/>
  <c r="H114" i="66"/>
  <c r="I114" i="66" s="1"/>
  <c r="H115" i="66"/>
  <c r="I115" i="66" s="1"/>
  <c r="H116" i="66"/>
  <c r="I116" i="66" s="1"/>
  <c r="H117" i="66"/>
  <c r="I117" i="66" s="1"/>
  <c r="H118" i="66"/>
  <c r="I118" i="66" s="1"/>
  <c r="H119" i="66"/>
  <c r="I119" i="66" s="1"/>
  <c r="H120" i="66"/>
  <c r="I120" i="66" s="1"/>
  <c r="H121" i="66"/>
  <c r="I121" i="66" s="1"/>
  <c r="H122" i="66"/>
  <c r="I122" i="66" s="1"/>
  <c r="H123" i="66"/>
  <c r="I123" i="66" s="1"/>
  <c r="H124" i="66"/>
  <c r="I124" i="66" s="1"/>
  <c r="H125" i="66"/>
  <c r="I125" i="66" s="1"/>
  <c r="H126" i="66"/>
  <c r="I126" i="66" s="1"/>
  <c r="H127" i="66"/>
  <c r="I127" i="66" s="1"/>
  <c r="H128" i="66"/>
  <c r="I128" i="66" s="1"/>
  <c r="H129" i="66"/>
  <c r="I129" i="66" s="1"/>
  <c r="H131" i="66"/>
  <c r="I131" i="66" s="1"/>
  <c r="H132" i="66"/>
  <c r="I132" i="66" s="1"/>
  <c r="H133" i="66"/>
  <c r="I133" i="66" s="1"/>
  <c r="H134" i="66"/>
  <c r="I134" i="66" s="1"/>
  <c r="H135" i="66"/>
  <c r="I135" i="66" s="1"/>
  <c r="H136" i="66"/>
  <c r="I136" i="66" s="1"/>
  <c r="H137" i="66"/>
  <c r="I137" i="66" s="1"/>
  <c r="H138" i="66"/>
  <c r="I138" i="66" s="1"/>
  <c r="H139" i="66"/>
  <c r="I139" i="66" s="1"/>
  <c r="H140" i="66"/>
  <c r="I140" i="66" s="1"/>
  <c r="H141" i="66"/>
  <c r="I141" i="66" s="1"/>
  <c r="H142" i="66"/>
  <c r="I142" i="66" s="1"/>
  <c r="H143" i="66"/>
  <c r="I143" i="66" s="1"/>
  <c r="H144" i="66"/>
  <c r="I144" i="66" s="1"/>
  <c r="H145" i="66"/>
  <c r="I145" i="66" s="1"/>
  <c r="H146" i="66"/>
  <c r="I146" i="66" s="1"/>
  <c r="H147" i="66"/>
  <c r="I147" i="66" s="1"/>
  <c r="H148" i="66"/>
  <c r="I148" i="66" s="1"/>
  <c r="H149" i="66"/>
  <c r="I149" i="66" s="1"/>
  <c r="H150" i="66"/>
  <c r="I150" i="66" s="1"/>
  <c r="H151" i="66"/>
  <c r="I151" i="66" s="1"/>
  <c r="H152" i="66"/>
  <c r="I152" i="66" s="1"/>
  <c r="H153" i="66"/>
  <c r="I153" i="66" s="1"/>
  <c r="H154" i="66"/>
  <c r="I154" i="66" s="1"/>
  <c r="H155" i="66"/>
  <c r="I155" i="66" s="1"/>
  <c r="H156" i="66"/>
  <c r="I156" i="66" s="1"/>
  <c r="H157" i="66"/>
  <c r="I157" i="66" s="1"/>
  <c r="H158" i="66"/>
  <c r="I158" i="66" s="1"/>
  <c r="H159" i="66"/>
  <c r="I159" i="66" s="1"/>
  <c r="H160" i="66"/>
  <c r="I160" i="66" s="1"/>
  <c r="H161" i="66"/>
  <c r="I161" i="66" s="1"/>
  <c r="H162" i="66"/>
  <c r="I162" i="66" s="1"/>
  <c r="H163" i="66"/>
  <c r="I163" i="66" s="1"/>
  <c r="H164" i="66"/>
  <c r="I164" i="66" s="1"/>
  <c r="H165" i="66"/>
  <c r="I165" i="66" s="1"/>
  <c r="H166" i="66"/>
  <c r="I166" i="66" s="1"/>
  <c r="H167" i="66"/>
  <c r="I167" i="66" s="1"/>
  <c r="H168" i="66"/>
  <c r="I168" i="66" s="1"/>
  <c r="H169" i="66"/>
  <c r="I169" i="66" s="1"/>
  <c r="H170" i="66"/>
  <c r="I170" i="66" s="1"/>
  <c r="H171" i="66"/>
  <c r="I171" i="66" s="1"/>
  <c r="H172" i="66"/>
  <c r="I172" i="66" s="1"/>
  <c r="H173" i="66"/>
  <c r="I173" i="66" s="1"/>
  <c r="H174" i="66"/>
  <c r="I174" i="66" s="1"/>
  <c r="H175" i="66"/>
  <c r="I175" i="66" s="1"/>
  <c r="H176" i="66"/>
  <c r="I176" i="66" s="1"/>
  <c r="H177" i="66"/>
  <c r="I177" i="66" s="1"/>
  <c r="H178" i="66"/>
  <c r="I178" i="66" s="1"/>
  <c r="H179" i="66"/>
  <c r="I179" i="66" s="1"/>
  <c r="H180" i="66"/>
  <c r="I180" i="66" s="1"/>
  <c r="H181" i="66"/>
  <c r="I181" i="66" s="1"/>
  <c r="H182" i="66"/>
  <c r="I182" i="66" s="1"/>
  <c r="H183" i="66"/>
  <c r="I183" i="66" s="1"/>
  <c r="H184" i="66"/>
  <c r="I184" i="66" s="1"/>
  <c r="H185" i="66"/>
  <c r="I185" i="66" s="1"/>
  <c r="H186" i="66"/>
  <c r="I186" i="66" s="1"/>
  <c r="H187" i="66"/>
  <c r="I187" i="66" s="1"/>
  <c r="H188" i="66"/>
  <c r="I188" i="66" s="1"/>
  <c r="H189" i="66"/>
  <c r="I189" i="66" s="1"/>
  <c r="H190" i="66"/>
  <c r="I190" i="66" s="1"/>
  <c r="H191" i="66"/>
  <c r="I191" i="66" s="1"/>
  <c r="H192" i="66"/>
  <c r="I192" i="66" s="1"/>
  <c r="H193" i="66"/>
  <c r="I193" i="66" s="1"/>
  <c r="H194" i="66"/>
  <c r="I194" i="66" s="1"/>
  <c r="H195" i="66"/>
  <c r="I195" i="66" s="1"/>
  <c r="H196" i="66"/>
  <c r="I196" i="66" s="1"/>
  <c r="H197" i="66"/>
  <c r="I197" i="66" s="1"/>
  <c r="H198" i="66"/>
  <c r="I198" i="66" s="1"/>
  <c r="H199" i="66"/>
  <c r="I199" i="66" s="1"/>
  <c r="H200" i="66"/>
  <c r="I200" i="66" s="1"/>
  <c r="H201" i="66"/>
  <c r="I201" i="66" s="1"/>
  <c r="H202" i="66"/>
  <c r="I202" i="66" s="1"/>
  <c r="H203" i="66"/>
  <c r="I203" i="66" s="1"/>
  <c r="H204" i="66"/>
  <c r="I204" i="66" s="1"/>
  <c r="H205" i="66"/>
  <c r="I205" i="66" s="1"/>
  <c r="H206" i="66"/>
  <c r="I206" i="66" s="1"/>
  <c r="H207" i="66"/>
  <c r="I207" i="66" s="1"/>
  <c r="H208" i="66"/>
  <c r="I208" i="66" s="1"/>
  <c r="H209" i="66"/>
  <c r="I209" i="66" s="1"/>
  <c r="H210" i="66"/>
  <c r="I210" i="66" s="1"/>
  <c r="H211" i="66"/>
  <c r="I211" i="66" s="1"/>
  <c r="H212" i="66"/>
  <c r="I212" i="66" s="1"/>
  <c r="H213" i="66"/>
  <c r="I213" i="66" s="1"/>
  <c r="H214" i="66"/>
  <c r="I214" i="66" s="1"/>
  <c r="H215" i="66"/>
  <c r="I215" i="66" s="1"/>
  <c r="H216" i="66"/>
  <c r="I216" i="66" s="1"/>
  <c r="H217" i="66"/>
  <c r="I217" i="66" s="1"/>
  <c r="H218" i="66"/>
  <c r="I218" i="66" s="1"/>
  <c r="H219" i="66"/>
  <c r="I219" i="66" s="1"/>
  <c r="H220" i="66"/>
  <c r="I220" i="66" s="1"/>
  <c r="H221" i="66"/>
  <c r="I221" i="66" s="1"/>
  <c r="H222" i="66"/>
  <c r="I222" i="66" s="1"/>
  <c r="H223" i="66"/>
  <c r="I223" i="66" s="1"/>
  <c r="H224" i="66"/>
  <c r="I224" i="66" s="1"/>
  <c r="H225" i="66"/>
  <c r="I225" i="66" s="1"/>
  <c r="H226" i="66"/>
  <c r="I226" i="66" s="1"/>
  <c r="H227" i="66"/>
  <c r="I227" i="66" s="1"/>
  <c r="H228" i="66"/>
  <c r="I228" i="66" s="1"/>
  <c r="H229" i="66"/>
  <c r="I229" i="66" s="1"/>
  <c r="H230" i="66"/>
  <c r="I230" i="66" s="1"/>
  <c r="H231" i="66"/>
  <c r="I231" i="66" s="1"/>
  <c r="H232" i="66"/>
  <c r="I232" i="66" s="1"/>
  <c r="H233" i="66"/>
  <c r="I233" i="66" s="1"/>
  <c r="H234" i="66"/>
  <c r="I234" i="66" s="1"/>
  <c r="H235" i="66"/>
  <c r="I235" i="66" s="1"/>
  <c r="H236" i="66"/>
  <c r="I236" i="66" s="1"/>
  <c r="H237" i="66"/>
  <c r="I237" i="66" s="1"/>
  <c r="H238" i="66"/>
  <c r="I238" i="66" s="1"/>
  <c r="H239" i="66"/>
  <c r="I239" i="66" s="1"/>
  <c r="H240" i="66"/>
  <c r="I240" i="66" s="1"/>
  <c r="H241" i="66"/>
  <c r="I241" i="66" s="1"/>
  <c r="H242" i="66"/>
  <c r="I242" i="66" s="1"/>
  <c r="H243" i="66"/>
  <c r="I243" i="66" s="1"/>
  <c r="H244" i="66"/>
  <c r="I244" i="66" s="1"/>
  <c r="H245" i="66"/>
  <c r="I245" i="66" s="1"/>
  <c r="H246" i="66"/>
  <c r="I246" i="66" s="1"/>
  <c r="H247" i="66"/>
  <c r="I247" i="66" s="1"/>
  <c r="H248" i="66"/>
  <c r="I248" i="66" s="1"/>
  <c r="H249" i="66"/>
  <c r="I249" i="66" s="1"/>
  <c r="H250" i="66"/>
  <c r="I250" i="66" s="1"/>
  <c r="H251" i="66"/>
  <c r="I251" i="66" s="1"/>
  <c r="H252" i="66"/>
  <c r="I252" i="66" s="1"/>
  <c r="H253" i="66"/>
  <c r="I253" i="66" s="1"/>
  <c r="H254" i="66"/>
  <c r="I254" i="66" s="1"/>
  <c r="H255" i="66"/>
  <c r="I255" i="66" s="1"/>
  <c r="H256" i="66"/>
  <c r="I256" i="66" s="1"/>
  <c r="H257" i="66"/>
  <c r="I257" i="66" s="1"/>
  <c r="H258" i="66"/>
  <c r="I258" i="66" s="1"/>
  <c r="H259" i="66"/>
  <c r="I259" i="66" s="1"/>
  <c r="H260" i="66"/>
  <c r="I260" i="66" s="1"/>
  <c r="H261" i="66"/>
  <c r="I261" i="66" s="1"/>
  <c r="H262" i="66"/>
  <c r="I262" i="66" s="1"/>
  <c r="H263" i="66"/>
  <c r="I263" i="66" s="1"/>
  <c r="H264" i="66"/>
  <c r="I264" i="66" s="1"/>
  <c r="H265" i="66"/>
  <c r="I265" i="66" s="1"/>
  <c r="H266" i="66"/>
  <c r="I266" i="66" s="1"/>
  <c r="H267" i="66"/>
  <c r="I267" i="66" s="1"/>
  <c r="H268" i="66"/>
  <c r="I268" i="66" s="1"/>
  <c r="H269" i="66"/>
  <c r="I269" i="66" s="1"/>
  <c r="H270" i="66"/>
  <c r="I270" i="66" s="1"/>
  <c r="H271" i="66"/>
  <c r="I271" i="66" s="1"/>
  <c r="H272" i="66"/>
  <c r="I272" i="66" s="1"/>
  <c r="H273" i="66"/>
  <c r="I273" i="66" s="1"/>
  <c r="H274" i="66"/>
  <c r="I274" i="66" s="1"/>
  <c r="H275" i="66"/>
  <c r="I275" i="66" s="1"/>
  <c r="H277" i="66"/>
  <c r="I277" i="66" s="1"/>
  <c r="H278" i="66"/>
  <c r="I278" i="66" s="1"/>
  <c r="H279" i="66"/>
  <c r="I279" i="66" s="1"/>
  <c r="H280" i="66"/>
  <c r="I280" i="66" s="1"/>
  <c r="H281" i="66"/>
  <c r="I281" i="66" s="1"/>
  <c r="H282" i="66"/>
  <c r="I282" i="66" s="1"/>
  <c r="H283" i="66"/>
  <c r="I283" i="66" s="1"/>
  <c r="H284" i="66"/>
  <c r="I284" i="66" s="1"/>
  <c r="H285" i="66"/>
  <c r="I285" i="66" s="1"/>
  <c r="H286" i="66"/>
  <c r="I286" i="66" s="1"/>
  <c r="H287" i="66"/>
  <c r="I287" i="66" s="1"/>
  <c r="H288" i="66"/>
  <c r="I288" i="66" s="1"/>
  <c r="H289" i="66"/>
  <c r="I289" i="66" s="1"/>
  <c r="H290" i="66"/>
  <c r="I290" i="66" s="1"/>
  <c r="H291" i="66"/>
  <c r="I291" i="66" s="1"/>
  <c r="H292" i="66"/>
  <c r="I292" i="66" s="1"/>
  <c r="H293" i="66"/>
  <c r="I293" i="66" s="1"/>
  <c r="H294" i="66"/>
  <c r="I294" i="66" s="1"/>
  <c r="H295" i="66"/>
  <c r="I295" i="66" s="1"/>
  <c r="H296" i="66"/>
  <c r="I296" i="66" s="1"/>
  <c r="H297" i="66"/>
  <c r="I297" i="66" s="1"/>
  <c r="H298" i="66"/>
  <c r="I298" i="66" s="1"/>
  <c r="H299" i="66"/>
  <c r="I299" i="66" s="1"/>
  <c r="H300" i="66"/>
  <c r="I300" i="66" s="1"/>
  <c r="H301" i="66"/>
  <c r="I301" i="66" s="1"/>
  <c r="H302" i="66"/>
  <c r="I302" i="66" s="1"/>
  <c r="H303" i="66"/>
  <c r="I303" i="66" s="1"/>
  <c r="H304" i="66"/>
  <c r="I304" i="66" s="1"/>
  <c r="H305" i="66"/>
  <c r="I305" i="66" s="1"/>
  <c r="H306" i="66"/>
  <c r="I306" i="66" s="1"/>
  <c r="H307" i="66"/>
  <c r="I307" i="66" s="1"/>
  <c r="H308" i="66"/>
  <c r="I308" i="66" s="1"/>
  <c r="H310" i="66"/>
  <c r="I310" i="66" s="1"/>
  <c r="H311" i="66"/>
  <c r="I311" i="66" s="1"/>
  <c r="H312" i="66"/>
  <c r="I312" i="66" s="1"/>
  <c r="H313" i="66"/>
  <c r="I313" i="66" s="1"/>
  <c r="H314" i="66"/>
  <c r="I314" i="66" s="1"/>
  <c r="H315" i="66"/>
  <c r="I315" i="66" s="1"/>
  <c r="H316" i="66"/>
  <c r="I316" i="66" s="1"/>
  <c r="H317" i="66"/>
  <c r="I317" i="66" s="1"/>
  <c r="H318" i="66"/>
  <c r="I318" i="66" s="1"/>
  <c r="H319" i="66"/>
  <c r="I319" i="66" s="1"/>
  <c r="H320" i="66"/>
  <c r="I320" i="66" s="1"/>
  <c r="H321" i="66"/>
  <c r="I321" i="66" s="1"/>
  <c r="H322" i="66"/>
  <c r="I322" i="66" s="1"/>
  <c r="H323" i="66"/>
  <c r="I323" i="66" s="1"/>
  <c r="H324" i="66"/>
  <c r="I324" i="66" s="1"/>
  <c r="H325" i="66"/>
  <c r="I325" i="66" s="1"/>
  <c r="H326" i="66"/>
  <c r="I326" i="66" s="1"/>
  <c r="H327" i="66"/>
  <c r="I327" i="66" s="1"/>
  <c r="H328" i="66"/>
  <c r="I328" i="66" s="1"/>
  <c r="H329" i="66"/>
  <c r="I329" i="66" s="1"/>
  <c r="H330" i="66"/>
  <c r="I330" i="66" s="1"/>
  <c r="H331" i="66"/>
  <c r="I331" i="66" s="1"/>
  <c r="H332" i="66"/>
  <c r="I332" i="66" s="1"/>
  <c r="H333" i="66"/>
  <c r="I333" i="66" s="1"/>
  <c r="H334" i="66"/>
  <c r="I334" i="66" s="1"/>
  <c r="H335" i="66"/>
  <c r="I335" i="66" s="1"/>
  <c r="H336" i="66"/>
  <c r="I336" i="66" s="1"/>
  <c r="H337" i="66"/>
  <c r="I337" i="66" s="1"/>
  <c r="H338" i="66"/>
  <c r="I338" i="66" s="1"/>
  <c r="H339" i="66"/>
  <c r="I339" i="66" s="1"/>
  <c r="H340" i="66"/>
  <c r="I340" i="66"/>
  <c r="H341" i="66"/>
  <c r="I341" i="66" s="1"/>
  <c r="H342" i="66"/>
  <c r="I342" i="66" s="1"/>
  <c r="H343" i="66"/>
  <c r="I343" i="66" s="1"/>
  <c r="H344" i="66"/>
  <c r="I344" i="66" s="1"/>
  <c r="H345" i="66"/>
  <c r="I345" i="66" s="1"/>
  <c r="H346" i="66"/>
  <c r="I346" i="66" s="1"/>
  <c r="H347" i="66"/>
  <c r="I347" i="66" s="1"/>
  <c r="H348" i="66"/>
  <c r="I348" i="66"/>
  <c r="H349" i="66"/>
  <c r="I349" i="66" s="1"/>
  <c r="H350" i="66"/>
  <c r="I350" i="66" s="1"/>
  <c r="H351" i="66"/>
  <c r="I351" i="66" s="1"/>
  <c r="H352" i="66"/>
  <c r="I352" i="66" s="1"/>
  <c r="H353" i="66"/>
  <c r="I353" i="66" s="1"/>
  <c r="H354" i="66"/>
  <c r="I354" i="66"/>
  <c r="H355" i="66"/>
  <c r="I355" i="66" s="1"/>
  <c r="H356" i="66"/>
  <c r="I356" i="66" s="1"/>
  <c r="H357" i="66"/>
  <c r="I357" i="66" s="1"/>
  <c r="H358" i="66"/>
  <c r="I358" i="66"/>
  <c r="H359" i="66"/>
  <c r="I359" i="66" s="1"/>
  <c r="H360" i="66"/>
  <c r="I360" i="66" s="1"/>
  <c r="H361" i="66"/>
  <c r="I361" i="66" s="1"/>
  <c r="H362" i="66"/>
  <c r="I362" i="66"/>
  <c r="H363" i="66"/>
  <c r="I363" i="66" s="1"/>
  <c r="H364" i="66"/>
  <c r="I364" i="66" s="1"/>
  <c r="H365" i="66"/>
  <c r="I365" i="66" s="1"/>
  <c r="H366" i="66"/>
  <c r="I366" i="66"/>
  <c r="H367" i="66"/>
  <c r="I367" i="66" s="1"/>
  <c r="H368" i="66"/>
  <c r="I368" i="66" s="1"/>
  <c r="H369" i="66"/>
  <c r="I369" i="66" s="1"/>
  <c r="H370" i="66"/>
  <c r="I370" i="66"/>
  <c r="H371" i="66"/>
  <c r="I371" i="66" s="1"/>
  <c r="H372" i="66"/>
  <c r="I372" i="66" s="1"/>
  <c r="H373" i="66"/>
  <c r="I373" i="66" s="1"/>
  <c r="H374" i="66"/>
  <c r="I374" i="66"/>
  <c r="H375" i="66"/>
  <c r="I375" i="66" s="1"/>
  <c r="H376" i="66"/>
  <c r="I376" i="66" s="1"/>
  <c r="H377" i="66"/>
  <c r="I377" i="66" s="1"/>
  <c r="H378" i="66"/>
  <c r="I378" i="66"/>
  <c r="H379" i="66"/>
  <c r="I379" i="66" s="1"/>
  <c r="H380" i="66"/>
  <c r="I380" i="66" s="1"/>
  <c r="H381" i="66"/>
  <c r="I381" i="66" s="1"/>
  <c r="H382" i="66"/>
  <c r="I382" i="66"/>
  <c r="H13" i="66"/>
  <c r="I13" i="66" s="1"/>
  <c r="K12" i="89"/>
  <c r="O12" i="89" s="1"/>
  <c r="E1702" i="82"/>
  <c r="E1516" i="82"/>
  <c r="E707" i="82"/>
  <c r="G18" i="82"/>
  <c r="H18" i="82" s="1"/>
  <c r="I18" i="82" s="1"/>
  <c r="E11" i="68" l="1"/>
  <c r="H12" i="68"/>
  <c r="H11" i="68" s="1"/>
  <c r="H11" i="66"/>
  <c r="B11" i="66"/>
  <c r="K11" i="89"/>
  <c r="O11" i="89" s="1"/>
  <c r="H13" i="80"/>
  <c r="O10" i="89" l="1"/>
  <c r="O9" i="89"/>
  <c r="D29" i="85" l="1"/>
  <c r="C29" i="85" s="1"/>
  <c r="D28" i="85"/>
  <c r="C28" i="85" s="1"/>
  <c r="D27" i="85"/>
  <c r="C27" i="85"/>
  <c r="D25" i="85"/>
  <c r="C25" i="85" s="1"/>
  <c r="D24" i="85"/>
  <c r="C24" i="85" s="1"/>
  <c r="C22" i="85"/>
  <c r="D21" i="85"/>
  <c r="C21" i="85"/>
  <c r="D20" i="85"/>
  <c r="C20" i="85" s="1"/>
  <c r="D19" i="85"/>
  <c r="C19" i="85" s="1"/>
  <c r="D18" i="85"/>
  <c r="C18" i="85" s="1"/>
  <c r="C17" i="85"/>
  <c r="C15" i="85"/>
  <c r="D14" i="85"/>
  <c r="C13" i="85"/>
  <c r="C20" i="84"/>
  <c r="C19" i="84"/>
  <c r="C18" i="84"/>
  <c r="A18" i="84"/>
  <c r="C17" i="84"/>
  <c r="C15" i="84"/>
  <c r="C14" i="84"/>
  <c r="C13" i="84"/>
  <c r="C16" i="83"/>
  <c r="C15" i="83"/>
  <c r="C14" i="83"/>
  <c r="A14" i="83"/>
  <c r="C13" i="83"/>
  <c r="G2118" i="82"/>
  <c r="H2118" i="82" s="1"/>
  <c r="I2118" i="82" s="1"/>
  <c r="C2118" i="82"/>
  <c r="G2117" i="82"/>
  <c r="H2117" i="82" s="1"/>
  <c r="I2117" i="82" s="1"/>
  <c r="C2117" i="82"/>
  <c r="G2116" i="82"/>
  <c r="H2116" i="82" s="1"/>
  <c r="I2116" i="82" s="1"/>
  <c r="C2116" i="82"/>
  <c r="G2115" i="82"/>
  <c r="H2115" i="82" s="1"/>
  <c r="I2115" i="82" s="1"/>
  <c r="C2115" i="82"/>
  <c r="G2114" i="82"/>
  <c r="H2114" i="82" s="1"/>
  <c r="I2114" i="82" s="1"/>
  <c r="C2114" i="82"/>
  <c r="G2113" i="82"/>
  <c r="H2113" i="82" s="1"/>
  <c r="I2113" i="82" s="1"/>
  <c r="C2113" i="82"/>
  <c r="G2112" i="82"/>
  <c r="H2112" i="82" s="1"/>
  <c r="I2112" i="82" s="1"/>
  <c r="C2112" i="82"/>
  <c r="G2111" i="82"/>
  <c r="H2111" i="82" s="1"/>
  <c r="I2111" i="82" s="1"/>
  <c r="C2111" i="82"/>
  <c r="G2110" i="82"/>
  <c r="H2110" i="82" s="1"/>
  <c r="I2110" i="82" s="1"/>
  <c r="C2110" i="82"/>
  <c r="G2109" i="82"/>
  <c r="H2109" i="82" s="1"/>
  <c r="I2109" i="82" s="1"/>
  <c r="C2109" i="82"/>
  <c r="G2108" i="82"/>
  <c r="H2108" i="82" s="1"/>
  <c r="I2108" i="82" s="1"/>
  <c r="C2108" i="82"/>
  <c r="G2107" i="82"/>
  <c r="H2107" i="82" s="1"/>
  <c r="I2107" i="82" s="1"/>
  <c r="C2107" i="82"/>
  <c r="G2106" i="82"/>
  <c r="H2106" i="82" s="1"/>
  <c r="I2106" i="82" s="1"/>
  <c r="C2106" i="82"/>
  <c r="G2105" i="82"/>
  <c r="H2105" i="82" s="1"/>
  <c r="I2105" i="82" s="1"/>
  <c r="C2105" i="82"/>
  <c r="G2104" i="82"/>
  <c r="H2104" i="82" s="1"/>
  <c r="I2104" i="82" s="1"/>
  <c r="C2104" i="82"/>
  <c r="G2103" i="82"/>
  <c r="H2103" i="82" s="1"/>
  <c r="I2103" i="82" s="1"/>
  <c r="C2103" i="82"/>
  <c r="G2102" i="82"/>
  <c r="H2102" i="82" s="1"/>
  <c r="I2102" i="82" s="1"/>
  <c r="C2102" i="82"/>
  <c r="G2101" i="82"/>
  <c r="H2101" i="82" s="1"/>
  <c r="I2101" i="82" s="1"/>
  <c r="C2101" i="82"/>
  <c r="G2100" i="82"/>
  <c r="H2100" i="82" s="1"/>
  <c r="I2100" i="82" s="1"/>
  <c r="C2100" i="82"/>
  <c r="G2099" i="82"/>
  <c r="H2099" i="82" s="1"/>
  <c r="I2099" i="82" s="1"/>
  <c r="C2099" i="82"/>
  <c r="G2098" i="82"/>
  <c r="H2098" i="82" s="1"/>
  <c r="I2098" i="82" s="1"/>
  <c r="C2098" i="82"/>
  <c r="G2097" i="82"/>
  <c r="H2097" i="82" s="1"/>
  <c r="I2097" i="82" s="1"/>
  <c r="C2097" i="82"/>
  <c r="G2096" i="82"/>
  <c r="H2096" i="82" s="1"/>
  <c r="I2096" i="82" s="1"/>
  <c r="C2096" i="82"/>
  <c r="G2095" i="82"/>
  <c r="H2095" i="82" s="1"/>
  <c r="I2095" i="82" s="1"/>
  <c r="C2095" i="82"/>
  <c r="G2094" i="82"/>
  <c r="H2094" i="82" s="1"/>
  <c r="I2094" i="82" s="1"/>
  <c r="C2094" i="82"/>
  <c r="G2093" i="82"/>
  <c r="H2093" i="82" s="1"/>
  <c r="I2093" i="82" s="1"/>
  <c r="C2093" i="82"/>
  <c r="G2092" i="82"/>
  <c r="H2092" i="82" s="1"/>
  <c r="I2092" i="82" s="1"/>
  <c r="C2092" i="82"/>
  <c r="G2091" i="82"/>
  <c r="H2091" i="82" s="1"/>
  <c r="I2091" i="82" s="1"/>
  <c r="C2091" i="82"/>
  <c r="G2090" i="82"/>
  <c r="H2090" i="82" s="1"/>
  <c r="I2090" i="82" s="1"/>
  <c r="C2090" i="82"/>
  <c r="G2089" i="82"/>
  <c r="H2089" i="82" s="1"/>
  <c r="I2089" i="82" s="1"/>
  <c r="C2089" i="82"/>
  <c r="G2088" i="82"/>
  <c r="H2088" i="82" s="1"/>
  <c r="I2088" i="82" s="1"/>
  <c r="C2088" i="82"/>
  <c r="G2087" i="82"/>
  <c r="H2087" i="82" s="1"/>
  <c r="I2087" i="82" s="1"/>
  <c r="C2087" i="82"/>
  <c r="G2086" i="82"/>
  <c r="H2086" i="82" s="1"/>
  <c r="I2086" i="82" s="1"/>
  <c r="C2086" i="82"/>
  <c r="G2085" i="82"/>
  <c r="H2085" i="82" s="1"/>
  <c r="I2085" i="82" s="1"/>
  <c r="C2085" i="82"/>
  <c r="G2084" i="82"/>
  <c r="H2084" i="82" s="1"/>
  <c r="I2084" i="82" s="1"/>
  <c r="C2084" i="82"/>
  <c r="G2083" i="82"/>
  <c r="H2083" i="82" s="1"/>
  <c r="I2083" i="82" s="1"/>
  <c r="C2083" i="82"/>
  <c r="G2082" i="82"/>
  <c r="H2082" i="82" s="1"/>
  <c r="I2082" i="82" s="1"/>
  <c r="C2082" i="82"/>
  <c r="G2081" i="82"/>
  <c r="H2081" i="82" s="1"/>
  <c r="I2081" i="82" s="1"/>
  <c r="C2081" i="82"/>
  <c r="G2080" i="82"/>
  <c r="H2080" i="82" s="1"/>
  <c r="I2080" i="82" s="1"/>
  <c r="C2080" i="82"/>
  <c r="G2079" i="82"/>
  <c r="H2079" i="82" s="1"/>
  <c r="I2079" i="82" s="1"/>
  <c r="C2079" i="82"/>
  <c r="G2078" i="82"/>
  <c r="H2078" i="82" s="1"/>
  <c r="I2078" i="82" s="1"/>
  <c r="C2078" i="82"/>
  <c r="G2077" i="82"/>
  <c r="H2077" i="82" s="1"/>
  <c r="I2077" i="82" s="1"/>
  <c r="C2077" i="82"/>
  <c r="G2076" i="82"/>
  <c r="H2076" i="82" s="1"/>
  <c r="I2076" i="82" s="1"/>
  <c r="C2076" i="82"/>
  <c r="G2075" i="82"/>
  <c r="H2075" i="82" s="1"/>
  <c r="I2075" i="82" s="1"/>
  <c r="C2075" i="82"/>
  <c r="G2074" i="82"/>
  <c r="H2074" i="82" s="1"/>
  <c r="I2074" i="82" s="1"/>
  <c r="C2074" i="82"/>
  <c r="G2073" i="82"/>
  <c r="H2073" i="82" s="1"/>
  <c r="I2073" i="82" s="1"/>
  <c r="C2073" i="82"/>
  <c r="G2072" i="82"/>
  <c r="H2072" i="82" s="1"/>
  <c r="I2072" i="82" s="1"/>
  <c r="C2072" i="82"/>
  <c r="G2071" i="82"/>
  <c r="H2071" i="82" s="1"/>
  <c r="I2071" i="82" s="1"/>
  <c r="C2071" i="82"/>
  <c r="G2070" i="82"/>
  <c r="H2070" i="82" s="1"/>
  <c r="I2070" i="82" s="1"/>
  <c r="C2070" i="82"/>
  <c r="G2069" i="82"/>
  <c r="H2069" i="82" s="1"/>
  <c r="I2069" i="82" s="1"/>
  <c r="C2069" i="82"/>
  <c r="G2068" i="82"/>
  <c r="H2068" i="82" s="1"/>
  <c r="I2068" i="82" s="1"/>
  <c r="C2068" i="82"/>
  <c r="G2067" i="82"/>
  <c r="H2067" i="82" s="1"/>
  <c r="I2067" i="82" s="1"/>
  <c r="C2067" i="82"/>
  <c r="G2066" i="82"/>
  <c r="H2066" i="82" s="1"/>
  <c r="I2066" i="82" s="1"/>
  <c r="C2066" i="82"/>
  <c r="G2065" i="82"/>
  <c r="H2065" i="82" s="1"/>
  <c r="I2065" i="82" s="1"/>
  <c r="C2065" i="82"/>
  <c r="G2064" i="82"/>
  <c r="H2064" i="82" s="1"/>
  <c r="I2064" i="82" s="1"/>
  <c r="C2064" i="82"/>
  <c r="G2063" i="82"/>
  <c r="H2063" i="82" s="1"/>
  <c r="I2063" i="82" s="1"/>
  <c r="C2063" i="82"/>
  <c r="G2062" i="82"/>
  <c r="H2062" i="82" s="1"/>
  <c r="I2062" i="82" s="1"/>
  <c r="C2062" i="82"/>
  <c r="G2061" i="82"/>
  <c r="H2061" i="82" s="1"/>
  <c r="I2061" i="82" s="1"/>
  <c r="C2061" i="82"/>
  <c r="G2060" i="82"/>
  <c r="H2060" i="82" s="1"/>
  <c r="I2060" i="82" s="1"/>
  <c r="C2060" i="82"/>
  <c r="G2059" i="82"/>
  <c r="H2059" i="82" s="1"/>
  <c r="I2059" i="82" s="1"/>
  <c r="C2059" i="82"/>
  <c r="G2058" i="82"/>
  <c r="H2058" i="82" s="1"/>
  <c r="I2058" i="82" s="1"/>
  <c r="C2058" i="82"/>
  <c r="G2057" i="82"/>
  <c r="H2057" i="82" s="1"/>
  <c r="I2057" i="82" s="1"/>
  <c r="C2057" i="82"/>
  <c r="G2056" i="82"/>
  <c r="H2056" i="82" s="1"/>
  <c r="I2056" i="82" s="1"/>
  <c r="C2056" i="82"/>
  <c r="G2055" i="82"/>
  <c r="H2055" i="82" s="1"/>
  <c r="I2055" i="82" s="1"/>
  <c r="C2055" i="82"/>
  <c r="G2054" i="82"/>
  <c r="H2054" i="82" s="1"/>
  <c r="I2054" i="82" s="1"/>
  <c r="C2054" i="82"/>
  <c r="G2053" i="82"/>
  <c r="H2053" i="82" s="1"/>
  <c r="I2053" i="82" s="1"/>
  <c r="C2053" i="82"/>
  <c r="G2052" i="82"/>
  <c r="H2052" i="82" s="1"/>
  <c r="I2052" i="82" s="1"/>
  <c r="C2052" i="82"/>
  <c r="G2051" i="82"/>
  <c r="H2051" i="82" s="1"/>
  <c r="I2051" i="82" s="1"/>
  <c r="C2051" i="82"/>
  <c r="G2050" i="82"/>
  <c r="H2050" i="82" s="1"/>
  <c r="I2050" i="82" s="1"/>
  <c r="C2050" i="82"/>
  <c r="G2049" i="82"/>
  <c r="H2049" i="82" s="1"/>
  <c r="I2049" i="82" s="1"/>
  <c r="C2049" i="82"/>
  <c r="G2048" i="82"/>
  <c r="H2048" i="82" s="1"/>
  <c r="I2048" i="82" s="1"/>
  <c r="C2048" i="82"/>
  <c r="G2047" i="82"/>
  <c r="H2047" i="82" s="1"/>
  <c r="I2047" i="82" s="1"/>
  <c r="C2047" i="82"/>
  <c r="G2046" i="82"/>
  <c r="H2046" i="82" s="1"/>
  <c r="I2046" i="82" s="1"/>
  <c r="C2046" i="82"/>
  <c r="G2045" i="82"/>
  <c r="H2045" i="82" s="1"/>
  <c r="I2045" i="82" s="1"/>
  <c r="C2045" i="82"/>
  <c r="G2044" i="82"/>
  <c r="H2044" i="82" s="1"/>
  <c r="I2044" i="82" s="1"/>
  <c r="C2044" i="82"/>
  <c r="G2043" i="82"/>
  <c r="H2043" i="82" s="1"/>
  <c r="I2043" i="82" s="1"/>
  <c r="C2043" i="82"/>
  <c r="G2042" i="82"/>
  <c r="H2042" i="82" s="1"/>
  <c r="I2042" i="82" s="1"/>
  <c r="C2042" i="82"/>
  <c r="G2041" i="82"/>
  <c r="H2041" i="82" s="1"/>
  <c r="I2041" i="82" s="1"/>
  <c r="C2041" i="82"/>
  <c r="G2040" i="82"/>
  <c r="H2040" i="82" s="1"/>
  <c r="I2040" i="82" s="1"/>
  <c r="C2040" i="82"/>
  <c r="G2039" i="82"/>
  <c r="H2039" i="82" s="1"/>
  <c r="I2039" i="82" s="1"/>
  <c r="C2039" i="82"/>
  <c r="G2038" i="82"/>
  <c r="H2038" i="82" s="1"/>
  <c r="I2038" i="82" s="1"/>
  <c r="C2038" i="82"/>
  <c r="G2037" i="82"/>
  <c r="H2037" i="82" s="1"/>
  <c r="I2037" i="82" s="1"/>
  <c r="C2037" i="82"/>
  <c r="G2036" i="82"/>
  <c r="H2036" i="82" s="1"/>
  <c r="I2036" i="82" s="1"/>
  <c r="C2036" i="82"/>
  <c r="G2035" i="82"/>
  <c r="H2035" i="82" s="1"/>
  <c r="I2035" i="82" s="1"/>
  <c r="C2035" i="82"/>
  <c r="G2034" i="82"/>
  <c r="H2034" i="82" s="1"/>
  <c r="I2034" i="82" s="1"/>
  <c r="C2034" i="82"/>
  <c r="G2033" i="82"/>
  <c r="H2033" i="82" s="1"/>
  <c r="I2033" i="82" s="1"/>
  <c r="C2033" i="82"/>
  <c r="G2032" i="82"/>
  <c r="H2032" i="82" s="1"/>
  <c r="I2032" i="82" s="1"/>
  <c r="C2032" i="82"/>
  <c r="G2031" i="82"/>
  <c r="H2031" i="82" s="1"/>
  <c r="I2031" i="82" s="1"/>
  <c r="C2031" i="82"/>
  <c r="G2030" i="82"/>
  <c r="H2030" i="82" s="1"/>
  <c r="I2030" i="82" s="1"/>
  <c r="C2030" i="82"/>
  <c r="G2029" i="82"/>
  <c r="H2029" i="82" s="1"/>
  <c r="I2029" i="82" s="1"/>
  <c r="C2029" i="82"/>
  <c r="G2028" i="82"/>
  <c r="H2028" i="82" s="1"/>
  <c r="I2028" i="82" s="1"/>
  <c r="C2028" i="82"/>
  <c r="G2027" i="82"/>
  <c r="H2027" i="82" s="1"/>
  <c r="I2027" i="82" s="1"/>
  <c r="C2027" i="82"/>
  <c r="G2026" i="82"/>
  <c r="H2026" i="82" s="1"/>
  <c r="I2026" i="82" s="1"/>
  <c r="C2026" i="82"/>
  <c r="G2025" i="82"/>
  <c r="H2025" i="82" s="1"/>
  <c r="I2025" i="82" s="1"/>
  <c r="C2025" i="82"/>
  <c r="G2024" i="82"/>
  <c r="H2024" i="82" s="1"/>
  <c r="I2024" i="82" s="1"/>
  <c r="C2024" i="82"/>
  <c r="G2023" i="82"/>
  <c r="H2023" i="82" s="1"/>
  <c r="I2023" i="82" s="1"/>
  <c r="C2023" i="82"/>
  <c r="G2022" i="82"/>
  <c r="H2022" i="82" s="1"/>
  <c r="I2022" i="82" s="1"/>
  <c r="C2022" i="82"/>
  <c r="G2021" i="82"/>
  <c r="H2021" i="82" s="1"/>
  <c r="I2021" i="82" s="1"/>
  <c r="C2021" i="82"/>
  <c r="G2020" i="82"/>
  <c r="H2020" i="82" s="1"/>
  <c r="I2020" i="82" s="1"/>
  <c r="C2020" i="82"/>
  <c r="G2019" i="82"/>
  <c r="H2019" i="82" s="1"/>
  <c r="I2019" i="82" s="1"/>
  <c r="C2019" i="82"/>
  <c r="G2018" i="82"/>
  <c r="H2018" i="82" s="1"/>
  <c r="I2018" i="82" s="1"/>
  <c r="C2018" i="82"/>
  <c r="G2017" i="82"/>
  <c r="H2017" i="82" s="1"/>
  <c r="I2017" i="82" s="1"/>
  <c r="C2017" i="82"/>
  <c r="G2016" i="82"/>
  <c r="H2016" i="82" s="1"/>
  <c r="I2016" i="82" s="1"/>
  <c r="C2016" i="82"/>
  <c r="G2015" i="82"/>
  <c r="H2015" i="82" s="1"/>
  <c r="I2015" i="82" s="1"/>
  <c r="C2015" i="82"/>
  <c r="G2014" i="82"/>
  <c r="H2014" i="82" s="1"/>
  <c r="I2014" i="82" s="1"/>
  <c r="C2014" i="82"/>
  <c r="G2013" i="82"/>
  <c r="H2013" i="82" s="1"/>
  <c r="I2013" i="82" s="1"/>
  <c r="C2013" i="82"/>
  <c r="G2012" i="82"/>
  <c r="H2012" i="82" s="1"/>
  <c r="I2012" i="82" s="1"/>
  <c r="C2012" i="82"/>
  <c r="G2011" i="82"/>
  <c r="H2011" i="82" s="1"/>
  <c r="I2011" i="82" s="1"/>
  <c r="C2011" i="82"/>
  <c r="G2010" i="82"/>
  <c r="H2010" i="82" s="1"/>
  <c r="I2010" i="82" s="1"/>
  <c r="C2010" i="82"/>
  <c r="G2009" i="82"/>
  <c r="H2009" i="82" s="1"/>
  <c r="I2009" i="82" s="1"/>
  <c r="C2009" i="82"/>
  <c r="G2008" i="82"/>
  <c r="H2008" i="82" s="1"/>
  <c r="I2008" i="82" s="1"/>
  <c r="C2008" i="82"/>
  <c r="G2007" i="82"/>
  <c r="H2007" i="82" s="1"/>
  <c r="I2007" i="82" s="1"/>
  <c r="C2007" i="82"/>
  <c r="G2006" i="82"/>
  <c r="H2006" i="82" s="1"/>
  <c r="I2006" i="82" s="1"/>
  <c r="C2006" i="82"/>
  <c r="G2005" i="82"/>
  <c r="H2005" i="82" s="1"/>
  <c r="I2005" i="82" s="1"/>
  <c r="C2005" i="82"/>
  <c r="G2004" i="82"/>
  <c r="H2004" i="82" s="1"/>
  <c r="I2004" i="82" s="1"/>
  <c r="C2004" i="82"/>
  <c r="G2003" i="82"/>
  <c r="H2003" i="82" s="1"/>
  <c r="I2003" i="82" s="1"/>
  <c r="C2003" i="82"/>
  <c r="G2002" i="82"/>
  <c r="H2002" i="82" s="1"/>
  <c r="I2002" i="82" s="1"/>
  <c r="C2002" i="82"/>
  <c r="G2001" i="82"/>
  <c r="H2001" i="82" s="1"/>
  <c r="I2001" i="82" s="1"/>
  <c r="C2001" i="82"/>
  <c r="G2000" i="82"/>
  <c r="H2000" i="82" s="1"/>
  <c r="I2000" i="82" s="1"/>
  <c r="C2000" i="82"/>
  <c r="G1999" i="82"/>
  <c r="H1999" i="82" s="1"/>
  <c r="I1999" i="82" s="1"/>
  <c r="C1999" i="82"/>
  <c r="G1998" i="82"/>
  <c r="H1998" i="82" s="1"/>
  <c r="I1998" i="82" s="1"/>
  <c r="C1998" i="82"/>
  <c r="G1997" i="82"/>
  <c r="H1997" i="82" s="1"/>
  <c r="I1997" i="82" s="1"/>
  <c r="C1997" i="82"/>
  <c r="G1996" i="82"/>
  <c r="H1996" i="82" s="1"/>
  <c r="I1996" i="82" s="1"/>
  <c r="C1996" i="82"/>
  <c r="G1995" i="82"/>
  <c r="H1995" i="82" s="1"/>
  <c r="I1995" i="82" s="1"/>
  <c r="C1995" i="82"/>
  <c r="G1994" i="82"/>
  <c r="H1994" i="82" s="1"/>
  <c r="I1994" i="82" s="1"/>
  <c r="C1994" i="82"/>
  <c r="G1993" i="82"/>
  <c r="H1993" i="82" s="1"/>
  <c r="I1993" i="82" s="1"/>
  <c r="C1993" i="82"/>
  <c r="G1992" i="82"/>
  <c r="H1992" i="82" s="1"/>
  <c r="I1992" i="82" s="1"/>
  <c r="C1992" i="82"/>
  <c r="G1991" i="82"/>
  <c r="H1991" i="82" s="1"/>
  <c r="I1991" i="82" s="1"/>
  <c r="C1991" i="82"/>
  <c r="G1990" i="82"/>
  <c r="H1990" i="82" s="1"/>
  <c r="I1990" i="82" s="1"/>
  <c r="C1990" i="82"/>
  <c r="G1989" i="82"/>
  <c r="H1989" i="82" s="1"/>
  <c r="I1989" i="82" s="1"/>
  <c r="C1989" i="82"/>
  <c r="G1988" i="82"/>
  <c r="H1988" i="82" s="1"/>
  <c r="I1988" i="82" s="1"/>
  <c r="C1988" i="82"/>
  <c r="G1987" i="82"/>
  <c r="H1987" i="82" s="1"/>
  <c r="I1987" i="82" s="1"/>
  <c r="C1987" i="82"/>
  <c r="G1986" i="82"/>
  <c r="H1986" i="82" s="1"/>
  <c r="I1986" i="82" s="1"/>
  <c r="C1986" i="82"/>
  <c r="G1985" i="82"/>
  <c r="H1985" i="82" s="1"/>
  <c r="I1985" i="82" s="1"/>
  <c r="C1985" i="82"/>
  <c r="G1984" i="82"/>
  <c r="H1984" i="82" s="1"/>
  <c r="I1984" i="82" s="1"/>
  <c r="C1984" i="82"/>
  <c r="G1983" i="82"/>
  <c r="H1983" i="82" s="1"/>
  <c r="I1983" i="82" s="1"/>
  <c r="C1983" i="82"/>
  <c r="G1982" i="82"/>
  <c r="H1982" i="82" s="1"/>
  <c r="I1982" i="82" s="1"/>
  <c r="C1982" i="82"/>
  <c r="G1981" i="82"/>
  <c r="H1981" i="82" s="1"/>
  <c r="I1981" i="82" s="1"/>
  <c r="C1981" i="82"/>
  <c r="G1980" i="82"/>
  <c r="H1980" i="82" s="1"/>
  <c r="I1980" i="82" s="1"/>
  <c r="C1980" i="82"/>
  <c r="G1979" i="82"/>
  <c r="H1979" i="82" s="1"/>
  <c r="I1979" i="82" s="1"/>
  <c r="C1979" i="82"/>
  <c r="G1978" i="82"/>
  <c r="H1978" i="82" s="1"/>
  <c r="I1978" i="82" s="1"/>
  <c r="C1978" i="82"/>
  <c r="G1977" i="82"/>
  <c r="H1977" i="82" s="1"/>
  <c r="I1977" i="82" s="1"/>
  <c r="C1977" i="82"/>
  <c r="G1976" i="82"/>
  <c r="H1976" i="82" s="1"/>
  <c r="I1976" i="82" s="1"/>
  <c r="C1976" i="82"/>
  <c r="G1975" i="82"/>
  <c r="H1975" i="82" s="1"/>
  <c r="I1975" i="82" s="1"/>
  <c r="C1975" i="82"/>
  <c r="G1974" i="82"/>
  <c r="H1974" i="82" s="1"/>
  <c r="I1974" i="82" s="1"/>
  <c r="C1974" i="82"/>
  <c r="G1973" i="82"/>
  <c r="H1973" i="82" s="1"/>
  <c r="I1973" i="82" s="1"/>
  <c r="C1973" i="82"/>
  <c r="G1972" i="82"/>
  <c r="H1972" i="82" s="1"/>
  <c r="I1972" i="82" s="1"/>
  <c r="C1972" i="82"/>
  <c r="G1971" i="82"/>
  <c r="H1971" i="82" s="1"/>
  <c r="I1971" i="82" s="1"/>
  <c r="C1971" i="82"/>
  <c r="G1970" i="82"/>
  <c r="H1970" i="82" s="1"/>
  <c r="I1970" i="82" s="1"/>
  <c r="C1970" i="82"/>
  <c r="G1969" i="82"/>
  <c r="H1969" i="82" s="1"/>
  <c r="I1969" i="82" s="1"/>
  <c r="C1969" i="82"/>
  <c r="G1968" i="82"/>
  <c r="H1968" i="82" s="1"/>
  <c r="I1968" i="82" s="1"/>
  <c r="C1968" i="82"/>
  <c r="G1967" i="82"/>
  <c r="H1967" i="82" s="1"/>
  <c r="I1967" i="82" s="1"/>
  <c r="C1967" i="82"/>
  <c r="G1966" i="82"/>
  <c r="H1966" i="82" s="1"/>
  <c r="I1966" i="82" s="1"/>
  <c r="C1966" i="82"/>
  <c r="G1965" i="82"/>
  <c r="H1965" i="82" s="1"/>
  <c r="I1965" i="82" s="1"/>
  <c r="C1965" i="82"/>
  <c r="G1964" i="82"/>
  <c r="H1964" i="82" s="1"/>
  <c r="I1964" i="82" s="1"/>
  <c r="C1964" i="82"/>
  <c r="G1963" i="82"/>
  <c r="H1963" i="82" s="1"/>
  <c r="I1963" i="82" s="1"/>
  <c r="C1963" i="82"/>
  <c r="G1962" i="82"/>
  <c r="H1962" i="82" s="1"/>
  <c r="I1962" i="82" s="1"/>
  <c r="C1962" i="82"/>
  <c r="G1961" i="82"/>
  <c r="H1961" i="82" s="1"/>
  <c r="I1961" i="82" s="1"/>
  <c r="C1961" i="82"/>
  <c r="G1960" i="82"/>
  <c r="H1960" i="82" s="1"/>
  <c r="I1960" i="82" s="1"/>
  <c r="C1960" i="82"/>
  <c r="G1959" i="82"/>
  <c r="H1959" i="82" s="1"/>
  <c r="I1959" i="82" s="1"/>
  <c r="C1959" i="82"/>
  <c r="G1958" i="82"/>
  <c r="H1958" i="82" s="1"/>
  <c r="I1958" i="82" s="1"/>
  <c r="C1958" i="82"/>
  <c r="G1957" i="82"/>
  <c r="H1957" i="82" s="1"/>
  <c r="I1957" i="82" s="1"/>
  <c r="C1957" i="82"/>
  <c r="G1956" i="82"/>
  <c r="H1956" i="82" s="1"/>
  <c r="I1956" i="82" s="1"/>
  <c r="C1956" i="82"/>
  <c r="G1955" i="82"/>
  <c r="H1955" i="82" s="1"/>
  <c r="I1955" i="82" s="1"/>
  <c r="C1955" i="82"/>
  <c r="G1954" i="82"/>
  <c r="H1954" i="82" s="1"/>
  <c r="I1954" i="82" s="1"/>
  <c r="C1954" i="82"/>
  <c r="G1953" i="82"/>
  <c r="H1953" i="82" s="1"/>
  <c r="I1953" i="82" s="1"/>
  <c r="C1953" i="82"/>
  <c r="G1952" i="82"/>
  <c r="H1952" i="82" s="1"/>
  <c r="I1952" i="82" s="1"/>
  <c r="C1952" i="82"/>
  <c r="G1951" i="82"/>
  <c r="H1951" i="82" s="1"/>
  <c r="I1951" i="82" s="1"/>
  <c r="C1951" i="82"/>
  <c r="G1950" i="82"/>
  <c r="H1950" i="82" s="1"/>
  <c r="I1950" i="82" s="1"/>
  <c r="C1950" i="82"/>
  <c r="G1949" i="82"/>
  <c r="H1949" i="82" s="1"/>
  <c r="I1949" i="82" s="1"/>
  <c r="C1949" i="82"/>
  <c r="G1948" i="82"/>
  <c r="H1948" i="82" s="1"/>
  <c r="I1948" i="82" s="1"/>
  <c r="C1948" i="82"/>
  <c r="G1947" i="82"/>
  <c r="H1947" i="82" s="1"/>
  <c r="I1947" i="82" s="1"/>
  <c r="C1947" i="82"/>
  <c r="G1946" i="82"/>
  <c r="H1946" i="82" s="1"/>
  <c r="I1946" i="82" s="1"/>
  <c r="C1946" i="82"/>
  <c r="G1945" i="82"/>
  <c r="H1945" i="82" s="1"/>
  <c r="I1945" i="82" s="1"/>
  <c r="C1945" i="82"/>
  <c r="G1944" i="82"/>
  <c r="H1944" i="82" s="1"/>
  <c r="I1944" i="82" s="1"/>
  <c r="C1944" i="82"/>
  <c r="G1943" i="82"/>
  <c r="H1943" i="82" s="1"/>
  <c r="I1943" i="82" s="1"/>
  <c r="C1943" i="82"/>
  <c r="G1942" i="82"/>
  <c r="H1942" i="82" s="1"/>
  <c r="I1942" i="82" s="1"/>
  <c r="C1942" i="82"/>
  <c r="G1941" i="82"/>
  <c r="H1941" i="82" s="1"/>
  <c r="I1941" i="82" s="1"/>
  <c r="C1941" i="82"/>
  <c r="G1940" i="82"/>
  <c r="H1940" i="82" s="1"/>
  <c r="I1940" i="82" s="1"/>
  <c r="C1940" i="82"/>
  <c r="G1939" i="82"/>
  <c r="H1939" i="82" s="1"/>
  <c r="I1939" i="82" s="1"/>
  <c r="C1939" i="82"/>
  <c r="G1938" i="82"/>
  <c r="H1938" i="82" s="1"/>
  <c r="I1938" i="82" s="1"/>
  <c r="C1938" i="82"/>
  <c r="G1937" i="82"/>
  <c r="H1937" i="82" s="1"/>
  <c r="I1937" i="82" s="1"/>
  <c r="C1937" i="82"/>
  <c r="G1936" i="82"/>
  <c r="H1936" i="82" s="1"/>
  <c r="I1936" i="82" s="1"/>
  <c r="C1936" i="82"/>
  <c r="G1935" i="82"/>
  <c r="H1935" i="82" s="1"/>
  <c r="I1935" i="82" s="1"/>
  <c r="C1935" i="82"/>
  <c r="G1934" i="82"/>
  <c r="H1934" i="82" s="1"/>
  <c r="I1934" i="82" s="1"/>
  <c r="C1934" i="82"/>
  <c r="G1933" i="82"/>
  <c r="H1933" i="82" s="1"/>
  <c r="I1933" i="82" s="1"/>
  <c r="C1933" i="82"/>
  <c r="G1932" i="82"/>
  <c r="H1932" i="82" s="1"/>
  <c r="I1932" i="82" s="1"/>
  <c r="C1932" i="82"/>
  <c r="G1931" i="82"/>
  <c r="H1931" i="82" s="1"/>
  <c r="I1931" i="82" s="1"/>
  <c r="C1931" i="82"/>
  <c r="G1930" i="82"/>
  <c r="H1930" i="82" s="1"/>
  <c r="I1930" i="82" s="1"/>
  <c r="C1930" i="82"/>
  <c r="G1929" i="82"/>
  <c r="H1929" i="82" s="1"/>
  <c r="I1929" i="82" s="1"/>
  <c r="C1929" i="82"/>
  <c r="G1928" i="82"/>
  <c r="H1928" i="82" s="1"/>
  <c r="I1928" i="82" s="1"/>
  <c r="C1928" i="82"/>
  <c r="G1927" i="82"/>
  <c r="H1927" i="82" s="1"/>
  <c r="I1927" i="82" s="1"/>
  <c r="C1927" i="82"/>
  <c r="G1926" i="82"/>
  <c r="H1926" i="82" s="1"/>
  <c r="I1926" i="82" s="1"/>
  <c r="C1926" i="82"/>
  <c r="G1925" i="82"/>
  <c r="H1925" i="82" s="1"/>
  <c r="I1925" i="82" s="1"/>
  <c r="C1925" i="82"/>
  <c r="G1924" i="82"/>
  <c r="H1924" i="82" s="1"/>
  <c r="I1924" i="82" s="1"/>
  <c r="C1924" i="82"/>
  <c r="G1923" i="82"/>
  <c r="H1923" i="82" s="1"/>
  <c r="I1923" i="82" s="1"/>
  <c r="C1923" i="82"/>
  <c r="G1922" i="82"/>
  <c r="H1922" i="82" s="1"/>
  <c r="I1922" i="82" s="1"/>
  <c r="C1922" i="82"/>
  <c r="G1921" i="82"/>
  <c r="H1921" i="82" s="1"/>
  <c r="I1921" i="82" s="1"/>
  <c r="C1921" i="82"/>
  <c r="G1920" i="82"/>
  <c r="H1920" i="82" s="1"/>
  <c r="I1920" i="82" s="1"/>
  <c r="C1920" i="82"/>
  <c r="G1919" i="82"/>
  <c r="H1919" i="82" s="1"/>
  <c r="I1919" i="82" s="1"/>
  <c r="C1919" i="82"/>
  <c r="G1918" i="82"/>
  <c r="H1918" i="82" s="1"/>
  <c r="I1918" i="82" s="1"/>
  <c r="C1918" i="82"/>
  <c r="G1917" i="82"/>
  <c r="H1917" i="82" s="1"/>
  <c r="I1917" i="82" s="1"/>
  <c r="C1917" i="82"/>
  <c r="G1916" i="82"/>
  <c r="H1916" i="82" s="1"/>
  <c r="I1916" i="82" s="1"/>
  <c r="C1916" i="82"/>
  <c r="G1915" i="82"/>
  <c r="H1915" i="82" s="1"/>
  <c r="I1915" i="82" s="1"/>
  <c r="C1915" i="82"/>
  <c r="G1914" i="82"/>
  <c r="H1914" i="82" s="1"/>
  <c r="I1914" i="82" s="1"/>
  <c r="C1914" i="82"/>
  <c r="G1913" i="82"/>
  <c r="H1913" i="82" s="1"/>
  <c r="I1913" i="82" s="1"/>
  <c r="C1913" i="82"/>
  <c r="G1912" i="82"/>
  <c r="H1912" i="82" s="1"/>
  <c r="I1912" i="82" s="1"/>
  <c r="C1912" i="82"/>
  <c r="G1911" i="82"/>
  <c r="H1911" i="82" s="1"/>
  <c r="I1911" i="82" s="1"/>
  <c r="C1911" i="82"/>
  <c r="G1910" i="82"/>
  <c r="H1910" i="82" s="1"/>
  <c r="I1910" i="82" s="1"/>
  <c r="C1910" i="82"/>
  <c r="G1909" i="82"/>
  <c r="H1909" i="82" s="1"/>
  <c r="I1909" i="82" s="1"/>
  <c r="C1909" i="82"/>
  <c r="G1908" i="82"/>
  <c r="H1908" i="82" s="1"/>
  <c r="I1908" i="82" s="1"/>
  <c r="C1908" i="82"/>
  <c r="G1907" i="82"/>
  <c r="H1907" i="82" s="1"/>
  <c r="I1907" i="82" s="1"/>
  <c r="C1907" i="82"/>
  <c r="G1906" i="82"/>
  <c r="H1906" i="82" s="1"/>
  <c r="I1906" i="82" s="1"/>
  <c r="C1906" i="82"/>
  <c r="G1905" i="82"/>
  <c r="H1905" i="82" s="1"/>
  <c r="I1905" i="82" s="1"/>
  <c r="C1905" i="82"/>
  <c r="G1904" i="82"/>
  <c r="H1904" i="82" s="1"/>
  <c r="I1904" i="82" s="1"/>
  <c r="C1904" i="82"/>
  <c r="G1903" i="82"/>
  <c r="H1903" i="82" s="1"/>
  <c r="I1903" i="82" s="1"/>
  <c r="C1903" i="82"/>
  <c r="G1902" i="82"/>
  <c r="H1902" i="82" s="1"/>
  <c r="I1902" i="82" s="1"/>
  <c r="C1902" i="82"/>
  <c r="G1901" i="82"/>
  <c r="H1901" i="82" s="1"/>
  <c r="I1901" i="82" s="1"/>
  <c r="C1901" i="82"/>
  <c r="G1900" i="82"/>
  <c r="H1900" i="82" s="1"/>
  <c r="I1900" i="82" s="1"/>
  <c r="C1900" i="82"/>
  <c r="G1899" i="82"/>
  <c r="H1899" i="82" s="1"/>
  <c r="I1899" i="82" s="1"/>
  <c r="C1899" i="82"/>
  <c r="G1898" i="82"/>
  <c r="H1898" i="82" s="1"/>
  <c r="I1898" i="82" s="1"/>
  <c r="C1898" i="82"/>
  <c r="G1897" i="82"/>
  <c r="H1897" i="82" s="1"/>
  <c r="I1897" i="82" s="1"/>
  <c r="C1897" i="82"/>
  <c r="G1896" i="82"/>
  <c r="H1896" i="82" s="1"/>
  <c r="I1896" i="82" s="1"/>
  <c r="C1896" i="82"/>
  <c r="G1895" i="82"/>
  <c r="H1895" i="82" s="1"/>
  <c r="I1895" i="82" s="1"/>
  <c r="C1895" i="82"/>
  <c r="G1894" i="82"/>
  <c r="H1894" i="82" s="1"/>
  <c r="I1894" i="82" s="1"/>
  <c r="C1894" i="82"/>
  <c r="G1893" i="82"/>
  <c r="H1893" i="82" s="1"/>
  <c r="I1893" i="82" s="1"/>
  <c r="C1893" i="82"/>
  <c r="G1892" i="82"/>
  <c r="H1892" i="82" s="1"/>
  <c r="I1892" i="82" s="1"/>
  <c r="C1892" i="82"/>
  <c r="G1891" i="82"/>
  <c r="H1891" i="82" s="1"/>
  <c r="I1891" i="82" s="1"/>
  <c r="C1891" i="82"/>
  <c r="G1890" i="82"/>
  <c r="H1890" i="82" s="1"/>
  <c r="I1890" i="82" s="1"/>
  <c r="C1890" i="82"/>
  <c r="G1889" i="82"/>
  <c r="H1889" i="82" s="1"/>
  <c r="I1889" i="82" s="1"/>
  <c r="C1889" i="82"/>
  <c r="G1888" i="82"/>
  <c r="H1888" i="82" s="1"/>
  <c r="I1888" i="82" s="1"/>
  <c r="C1888" i="82"/>
  <c r="G1887" i="82"/>
  <c r="H1887" i="82" s="1"/>
  <c r="I1887" i="82" s="1"/>
  <c r="C1887" i="82"/>
  <c r="G1886" i="82"/>
  <c r="H1886" i="82" s="1"/>
  <c r="I1886" i="82" s="1"/>
  <c r="C1886" i="82"/>
  <c r="G1885" i="82"/>
  <c r="H1885" i="82" s="1"/>
  <c r="I1885" i="82" s="1"/>
  <c r="C1885" i="82"/>
  <c r="G1884" i="82"/>
  <c r="H1884" i="82" s="1"/>
  <c r="I1884" i="82" s="1"/>
  <c r="C1884" i="82"/>
  <c r="G1883" i="82"/>
  <c r="H1883" i="82" s="1"/>
  <c r="I1883" i="82" s="1"/>
  <c r="C1883" i="82"/>
  <c r="G1882" i="82"/>
  <c r="H1882" i="82" s="1"/>
  <c r="I1882" i="82" s="1"/>
  <c r="C1882" i="82"/>
  <c r="G1881" i="82"/>
  <c r="H1881" i="82" s="1"/>
  <c r="I1881" i="82" s="1"/>
  <c r="C1881" i="82"/>
  <c r="G1880" i="82"/>
  <c r="H1880" i="82" s="1"/>
  <c r="I1880" i="82" s="1"/>
  <c r="C1880" i="82"/>
  <c r="G1879" i="82"/>
  <c r="H1879" i="82" s="1"/>
  <c r="I1879" i="82" s="1"/>
  <c r="C1879" i="82"/>
  <c r="G1878" i="82"/>
  <c r="H1878" i="82" s="1"/>
  <c r="I1878" i="82" s="1"/>
  <c r="C1878" i="82"/>
  <c r="G1877" i="82"/>
  <c r="H1877" i="82" s="1"/>
  <c r="I1877" i="82" s="1"/>
  <c r="C1877" i="82"/>
  <c r="G1876" i="82"/>
  <c r="H1876" i="82" s="1"/>
  <c r="I1876" i="82" s="1"/>
  <c r="C1876" i="82"/>
  <c r="G1875" i="82"/>
  <c r="H1875" i="82" s="1"/>
  <c r="I1875" i="82" s="1"/>
  <c r="C1875" i="82"/>
  <c r="G1874" i="82"/>
  <c r="H1874" i="82" s="1"/>
  <c r="I1874" i="82" s="1"/>
  <c r="C1874" i="82"/>
  <c r="G1873" i="82"/>
  <c r="H1873" i="82" s="1"/>
  <c r="I1873" i="82" s="1"/>
  <c r="C1873" i="82"/>
  <c r="G1872" i="82"/>
  <c r="H1872" i="82" s="1"/>
  <c r="I1872" i="82" s="1"/>
  <c r="C1872" i="82"/>
  <c r="G1871" i="82"/>
  <c r="H1871" i="82" s="1"/>
  <c r="I1871" i="82" s="1"/>
  <c r="C1871" i="82"/>
  <c r="G1870" i="82"/>
  <c r="H1870" i="82" s="1"/>
  <c r="I1870" i="82" s="1"/>
  <c r="C1870" i="82"/>
  <c r="G1869" i="82"/>
  <c r="H1869" i="82" s="1"/>
  <c r="I1869" i="82" s="1"/>
  <c r="C1869" i="82"/>
  <c r="G1868" i="82"/>
  <c r="H1868" i="82" s="1"/>
  <c r="I1868" i="82" s="1"/>
  <c r="C1868" i="82"/>
  <c r="G1867" i="82"/>
  <c r="H1867" i="82" s="1"/>
  <c r="I1867" i="82" s="1"/>
  <c r="C1867" i="82"/>
  <c r="G1866" i="82"/>
  <c r="H1866" i="82" s="1"/>
  <c r="I1866" i="82" s="1"/>
  <c r="C1866" i="82"/>
  <c r="G1865" i="82"/>
  <c r="H1865" i="82" s="1"/>
  <c r="I1865" i="82" s="1"/>
  <c r="C1865" i="82"/>
  <c r="G1864" i="82"/>
  <c r="H1864" i="82" s="1"/>
  <c r="I1864" i="82" s="1"/>
  <c r="C1864" i="82"/>
  <c r="G1863" i="82"/>
  <c r="H1863" i="82" s="1"/>
  <c r="I1863" i="82" s="1"/>
  <c r="C1863" i="82"/>
  <c r="G1862" i="82"/>
  <c r="H1862" i="82" s="1"/>
  <c r="I1862" i="82" s="1"/>
  <c r="C1862" i="82"/>
  <c r="G1861" i="82"/>
  <c r="H1861" i="82" s="1"/>
  <c r="I1861" i="82" s="1"/>
  <c r="C1861" i="82"/>
  <c r="G1860" i="82"/>
  <c r="H1860" i="82" s="1"/>
  <c r="I1860" i="82" s="1"/>
  <c r="C1860" i="82"/>
  <c r="G1859" i="82"/>
  <c r="H1859" i="82" s="1"/>
  <c r="I1859" i="82" s="1"/>
  <c r="C1859" i="82"/>
  <c r="G1858" i="82"/>
  <c r="H1858" i="82" s="1"/>
  <c r="I1858" i="82" s="1"/>
  <c r="C1858" i="82"/>
  <c r="G1857" i="82"/>
  <c r="H1857" i="82" s="1"/>
  <c r="I1857" i="82" s="1"/>
  <c r="C1857" i="82"/>
  <c r="G1856" i="82"/>
  <c r="H1856" i="82" s="1"/>
  <c r="I1856" i="82" s="1"/>
  <c r="C1856" i="82"/>
  <c r="G1855" i="82"/>
  <c r="H1855" i="82" s="1"/>
  <c r="I1855" i="82" s="1"/>
  <c r="C1855" i="82"/>
  <c r="G1854" i="82"/>
  <c r="H1854" i="82" s="1"/>
  <c r="I1854" i="82" s="1"/>
  <c r="C1854" i="82"/>
  <c r="G1853" i="82"/>
  <c r="H1853" i="82" s="1"/>
  <c r="I1853" i="82" s="1"/>
  <c r="C1853" i="82"/>
  <c r="G1852" i="82"/>
  <c r="H1852" i="82" s="1"/>
  <c r="I1852" i="82" s="1"/>
  <c r="C1852" i="82"/>
  <c r="G1851" i="82"/>
  <c r="H1851" i="82" s="1"/>
  <c r="I1851" i="82" s="1"/>
  <c r="C1851" i="82"/>
  <c r="G1850" i="82"/>
  <c r="H1850" i="82" s="1"/>
  <c r="I1850" i="82" s="1"/>
  <c r="C1850" i="82"/>
  <c r="G1849" i="82"/>
  <c r="H1849" i="82" s="1"/>
  <c r="I1849" i="82" s="1"/>
  <c r="C1849" i="82"/>
  <c r="G1848" i="82"/>
  <c r="H1848" i="82" s="1"/>
  <c r="I1848" i="82" s="1"/>
  <c r="C1848" i="82"/>
  <c r="G1847" i="82"/>
  <c r="H1847" i="82" s="1"/>
  <c r="I1847" i="82" s="1"/>
  <c r="C1847" i="82"/>
  <c r="G1846" i="82"/>
  <c r="H1846" i="82" s="1"/>
  <c r="I1846" i="82" s="1"/>
  <c r="C1846" i="82"/>
  <c r="G1845" i="82"/>
  <c r="H1845" i="82" s="1"/>
  <c r="I1845" i="82" s="1"/>
  <c r="C1845" i="82"/>
  <c r="G1844" i="82"/>
  <c r="H1844" i="82" s="1"/>
  <c r="I1844" i="82" s="1"/>
  <c r="C1844" i="82"/>
  <c r="G1843" i="82"/>
  <c r="H1843" i="82" s="1"/>
  <c r="I1843" i="82" s="1"/>
  <c r="C1843" i="82"/>
  <c r="G1842" i="82"/>
  <c r="H1842" i="82" s="1"/>
  <c r="I1842" i="82" s="1"/>
  <c r="C1842" i="82"/>
  <c r="G1841" i="82"/>
  <c r="H1841" i="82" s="1"/>
  <c r="I1841" i="82" s="1"/>
  <c r="C1841" i="82"/>
  <c r="G1840" i="82"/>
  <c r="H1840" i="82" s="1"/>
  <c r="I1840" i="82" s="1"/>
  <c r="C1840" i="82"/>
  <c r="G1839" i="82"/>
  <c r="H1839" i="82" s="1"/>
  <c r="I1839" i="82" s="1"/>
  <c r="C1839" i="82"/>
  <c r="G1838" i="82"/>
  <c r="H1838" i="82" s="1"/>
  <c r="I1838" i="82" s="1"/>
  <c r="C1838" i="82"/>
  <c r="G1837" i="82"/>
  <c r="H1837" i="82" s="1"/>
  <c r="I1837" i="82" s="1"/>
  <c r="C1837" i="82"/>
  <c r="G1836" i="82"/>
  <c r="H1836" i="82" s="1"/>
  <c r="I1836" i="82" s="1"/>
  <c r="C1836" i="82"/>
  <c r="G1835" i="82"/>
  <c r="H1835" i="82" s="1"/>
  <c r="I1835" i="82" s="1"/>
  <c r="C1835" i="82"/>
  <c r="G1834" i="82"/>
  <c r="H1834" i="82" s="1"/>
  <c r="I1834" i="82" s="1"/>
  <c r="C1834" i="82"/>
  <c r="G1833" i="82"/>
  <c r="H1833" i="82" s="1"/>
  <c r="I1833" i="82" s="1"/>
  <c r="C1833" i="82"/>
  <c r="G1832" i="82"/>
  <c r="H1832" i="82" s="1"/>
  <c r="I1832" i="82" s="1"/>
  <c r="C1832" i="82"/>
  <c r="G1831" i="82"/>
  <c r="H1831" i="82" s="1"/>
  <c r="I1831" i="82" s="1"/>
  <c r="C1831" i="82"/>
  <c r="G1830" i="82"/>
  <c r="H1830" i="82" s="1"/>
  <c r="I1830" i="82" s="1"/>
  <c r="C1830" i="82"/>
  <c r="G1829" i="82"/>
  <c r="H1829" i="82" s="1"/>
  <c r="I1829" i="82" s="1"/>
  <c r="C1829" i="82"/>
  <c r="G1828" i="82"/>
  <c r="H1828" i="82" s="1"/>
  <c r="I1828" i="82" s="1"/>
  <c r="C1828" i="82"/>
  <c r="G1827" i="82"/>
  <c r="H1827" i="82" s="1"/>
  <c r="I1827" i="82" s="1"/>
  <c r="C1827" i="82"/>
  <c r="G1826" i="82"/>
  <c r="H1826" i="82" s="1"/>
  <c r="I1826" i="82" s="1"/>
  <c r="C1826" i="82"/>
  <c r="G1825" i="82"/>
  <c r="H1825" i="82" s="1"/>
  <c r="I1825" i="82" s="1"/>
  <c r="C1825" i="82"/>
  <c r="G1824" i="82"/>
  <c r="H1824" i="82" s="1"/>
  <c r="I1824" i="82" s="1"/>
  <c r="C1824" i="82"/>
  <c r="G1823" i="82"/>
  <c r="H1823" i="82" s="1"/>
  <c r="I1823" i="82" s="1"/>
  <c r="C1823" i="82"/>
  <c r="G1822" i="82"/>
  <c r="H1822" i="82" s="1"/>
  <c r="I1822" i="82" s="1"/>
  <c r="C1822" i="82"/>
  <c r="G1821" i="82"/>
  <c r="H1821" i="82" s="1"/>
  <c r="I1821" i="82" s="1"/>
  <c r="C1821" i="82"/>
  <c r="G1820" i="82"/>
  <c r="H1820" i="82" s="1"/>
  <c r="I1820" i="82" s="1"/>
  <c r="C1820" i="82"/>
  <c r="G1819" i="82"/>
  <c r="H1819" i="82" s="1"/>
  <c r="I1819" i="82" s="1"/>
  <c r="C1819" i="82"/>
  <c r="G1818" i="82"/>
  <c r="H1818" i="82" s="1"/>
  <c r="I1818" i="82" s="1"/>
  <c r="C1818" i="82"/>
  <c r="G1817" i="82"/>
  <c r="H1817" i="82" s="1"/>
  <c r="I1817" i="82" s="1"/>
  <c r="C1817" i="82"/>
  <c r="G1816" i="82"/>
  <c r="H1816" i="82" s="1"/>
  <c r="I1816" i="82" s="1"/>
  <c r="C1816" i="82"/>
  <c r="G1815" i="82"/>
  <c r="H1815" i="82" s="1"/>
  <c r="I1815" i="82" s="1"/>
  <c r="C1815" i="82"/>
  <c r="G1814" i="82"/>
  <c r="H1814" i="82" s="1"/>
  <c r="I1814" i="82" s="1"/>
  <c r="C1814" i="82"/>
  <c r="G1813" i="82"/>
  <c r="H1813" i="82" s="1"/>
  <c r="I1813" i="82" s="1"/>
  <c r="C1813" i="82"/>
  <c r="G1812" i="82"/>
  <c r="H1812" i="82" s="1"/>
  <c r="I1812" i="82" s="1"/>
  <c r="C1812" i="82"/>
  <c r="G1811" i="82"/>
  <c r="H1811" i="82" s="1"/>
  <c r="I1811" i="82" s="1"/>
  <c r="C1811" i="82"/>
  <c r="G1810" i="82"/>
  <c r="H1810" i="82" s="1"/>
  <c r="I1810" i="82" s="1"/>
  <c r="C1810" i="82"/>
  <c r="G1809" i="82"/>
  <c r="H1809" i="82" s="1"/>
  <c r="I1809" i="82" s="1"/>
  <c r="C1809" i="82"/>
  <c r="G1808" i="82"/>
  <c r="H1808" i="82" s="1"/>
  <c r="I1808" i="82" s="1"/>
  <c r="C1808" i="82"/>
  <c r="G1807" i="82"/>
  <c r="H1807" i="82" s="1"/>
  <c r="I1807" i="82" s="1"/>
  <c r="C1807" i="82"/>
  <c r="G1806" i="82"/>
  <c r="H1806" i="82" s="1"/>
  <c r="I1806" i="82" s="1"/>
  <c r="C1806" i="82"/>
  <c r="G1805" i="82"/>
  <c r="H1805" i="82" s="1"/>
  <c r="I1805" i="82" s="1"/>
  <c r="C1805" i="82"/>
  <c r="G1804" i="82"/>
  <c r="H1804" i="82" s="1"/>
  <c r="I1804" i="82" s="1"/>
  <c r="C1804" i="82"/>
  <c r="G1803" i="82"/>
  <c r="H1803" i="82" s="1"/>
  <c r="I1803" i="82" s="1"/>
  <c r="C1803" i="82"/>
  <c r="G1802" i="82"/>
  <c r="H1802" i="82" s="1"/>
  <c r="I1802" i="82" s="1"/>
  <c r="C1802" i="82"/>
  <c r="G1801" i="82"/>
  <c r="H1801" i="82" s="1"/>
  <c r="I1801" i="82" s="1"/>
  <c r="C1801" i="82"/>
  <c r="G1800" i="82"/>
  <c r="H1800" i="82" s="1"/>
  <c r="I1800" i="82" s="1"/>
  <c r="C1800" i="82"/>
  <c r="G1799" i="82"/>
  <c r="H1799" i="82" s="1"/>
  <c r="I1799" i="82" s="1"/>
  <c r="C1799" i="82"/>
  <c r="G1798" i="82"/>
  <c r="H1798" i="82" s="1"/>
  <c r="I1798" i="82" s="1"/>
  <c r="C1798" i="82"/>
  <c r="G1797" i="82"/>
  <c r="H1797" i="82" s="1"/>
  <c r="I1797" i="82" s="1"/>
  <c r="C1797" i="82"/>
  <c r="G1796" i="82"/>
  <c r="H1796" i="82" s="1"/>
  <c r="I1796" i="82" s="1"/>
  <c r="C1796" i="82"/>
  <c r="G1795" i="82"/>
  <c r="H1795" i="82" s="1"/>
  <c r="I1795" i="82" s="1"/>
  <c r="C1795" i="82"/>
  <c r="G1794" i="82"/>
  <c r="H1794" i="82" s="1"/>
  <c r="I1794" i="82" s="1"/>
  <c r="C1794" i="82"/>
  <c r="G1793" i="82"/>
  <c r="H1793" i="82" s="1"/>
  <c r="I1793" i="82" s="1"/>
  <c r="C1793" i="82"/>
  <c r="G1792" i="82"/>
  <c r="H1792" i="82" s="1"/>
  <c r="I1792" i="82" s="1"/>
  <c r="C1792" i="82"/>
  <c r="G1791" i="82"/>
  <c r="H1791" i="82" s="1"/>
  <c r="I1791" i="82" s="1"/>
  <c r="C1791" i="82"/>
  <c r="G1790" i="82"/>
  <c r="H1790" i="82" s="1"/>
  <c r="I1790" i="82" s="1"/>
  <c r="C1790" i="82"/>
  <c r="G1789" i="82"/>
  <c r="H1789" i="82" s="1"/>
  <c r="I1789" i="82" s="1"/>
  <c r="C1789" i="82"/>
  <c r="G1788" i="82"/>
  <c r="H1788" i="82" s="1"/>
  <c r="I1788" i="82" s="1"/>
  <c r="C1788" i="82"/>
  <c r="G1787" i="82"/>
  <c r="H1787" i="82" s="1"/>
  <c r="I1787" i="82" s="1"/>
  <c r="C1787" i="82"/>
  <c r="G1786" i="82"/>
  <c r="H1786" i="82" s="1"/>
  <c r="I1786" i="82" s="1"/>
  <c r="C1786" i="82"/>
  <c r="G1785" i="82"/>
  <c r="H1785" i="82" s="1"/>
  <c r="I1785" i="82" s="1"/>
  <c r="C1785" i="82"/>
  <c r="G1784" i="82"/>
  <c r="H1784" i="82" s="1"/>
  <c r="I1784" i="82" s="1"/>
  <c r="C1784" i="82"/>
  <c r="G1783" i="82"/>
  <c r="H1783" i="82" s="1"/>
  <c r="I1783" i="82" s="1"/>
  <c r="C1783" i="82"/>
  <c r="G1782" i="82"/>
  <c r="H1782" i="82" s="1"/>
  <c r="I1782" i="82" s="1"/>
  <c r="C1782" i="82"/>
  <c r="G1781" i="82"/>
  <c r="H1781" i="82" s="1"/>
  <c r="I1781" i="82" s="1"/>
  <c r="C1781" i="82"/>
  <c r="G1780" i="82"/>
  <c r="H1780" i="82" s="1"/>
  <c r="I1780" i="82" s="1"/>
  <c r="C1780" i="82"/>
  <c r="G1779" i="82"/>
  <c r="H1779" i="82" s="1"/>
  <c r="I1779" i="82" s="1"/>
  <c r="C1779" i="82"/>
  <c r="G1778" i="82"/>
  <c r="H1778" i="82" s="1"/>
  <c r="I1778" i="82" s="1"/>
  <c r="C1778" i="82"/>
  <c r="G1777" i="82"/>
  <c r="H1777" i="82" s="1"/>
  <c r="I1777" i="82" s="1"/>
  <c r="C1777" i="82"/>
  <c r="G1776" i="82"/>
  <c r="H1776" i="82" s="1"/>
  <c r="I1776" i="82" s="1"/>
  <c r="C1776" i="82"/>
  <c r="G1775" i="82"/>
  <c r="H1775" i="82" s="1"/>
  <c r="I1775" i="82" s="1"/>
  <c r="C1775" i="82"/>
  <c r="G1774" i="82"/>
  <c r="H1774" i="82" s="1"/>
  <c r="I1774" i="82" s="1"/>
  <c r="C1774" i="82"/>
  <c r="G1773" i="82"/>
  <c r="H1773" i="82" s="1"/>
  <c r="I1773" i="82" s="1"/>
  <c r="C1773" i="82"/>
  <c r="G1772" i="82"/>
  <c r="H1772" i="82" s="1"/>
  <c r="I1772" i="82" s="1"/>
  <c r="C1772" i="82"/>
  <c r="G1771" i="82"/>
  <c r="H1771" i="82" s="1"/>
  <c r="I1771" i="82" s="1"/>
  <c r="C1771" i="82"/>
  <c r="G1770" i="82"/>
  <c r="H1770" i="82" s="1"/>
  <c r="I1770" i="82" s="1"/>
  <c r="C1770" i="82"/>
  <c r="G1769" i="82"/>
  <c r="H1769" i="82" s="1"/>
  <c r="I1769" i="82" s="1"/>
  <c r="C1769" i="82"/>
  <c r="G1768" i="82"/>
  <c r="H1768" i="82" s="1"/>
  <c r="I1768" i="82" s="1"/>
  <c r="C1768" i="82"/>
  <c r="G1767" i="82"/>
  <c r="H1767" i="82" s="1"/>
  <c r="I1767" i="82" s="1"/>
  <c r="C1767" i="82"/>
  <c r="G1766" i="82"/>
  <c r="H1766" i="82" s="1"/>
  <c r="I1766" i="82" s="1"/>
  <c r="C1766" i="82"/>
  <c r="G1765" i="82"/>
  <c r="H1765" i="82" s="1"/>
  <c r="I1765" i="82" s="1"/>
  <c r="C1765" i="82"/>
  <c r="G1764" i="82"/>
  <c r="H1764" i="82" s="1"/>
  <c r="I1764" i="82" s="1"/>
  <c r="C1764" i="82"/>
  <c r="G1763" i="82"/>
  <c r="H1763" i="82" s="1"/>
  <c r="I1763" i="82" s="1"/>
  <c r="C1763" i="82"/>
  <c r="G1762" i="82"/>
  <c r="H1762" i="82" s="1"/>
  <c r="I1762" i="82" s="1"/>
  <c r="C1762" i="82"/>
  <c r="G1761" i="82"/>
  <c r="H1761" i="82" s="1"/>
  <c r="I1761" i="82" s="1"/>
  <c r="C1761" i="82"/>
  <c r="G1760" i="82"/>
  <c r="H1760" i="82" s="1"/>
  <c r="I1760" i="82" s="1"/>
  <c r="C1760" i="82"/>
  <c r="G1759" i="82"/>
  <c r="H1759" i="82" s="1"/>
  <c r="I1759" i="82" s="1"/>
  <c r="C1759" i="82"/>
  <c r="G1758" i="82"/>
  <c r="H1758" i="82" s="1"/>
  <c r="I1758" i="82" s="1"/>
  <c r="C1758" i="82"/>
  <c r="G1757" i="82"/>
  <c r="H1757" i="82" s="1"/>
  <c r="I1757" i="82" s="1"/>
  <c r="C1757" i="82"/>
  <c r="G1756" i="82"/>
  <c r="H1756" i="82" s="1"/>
  <c r="I1756" i="82" s="1"/>
  <c r="C1756" i="82"/>
  <c r="G1755" i="82"/>
  <c r="H1755" i="82" s="1"/>
  <c r="I1755" i="82" s="1"/>
  <c r="C1755" i="82"/>
  <c r="G1754" i="82"/>
  <c r="H1754" i="82" s="1"/>
  <c r="I1754" i="82" s="1"/>
  <c r="C1754" i="82"/>
  <c r="G1753" i="82"/>
  <c r="H1753" i="82" s="1"/>
  <c r="I1753" i="82" s="1"/>
  <c r="C1753" i="82"/>
  <c r="G1752" i="82"/>
  <c r="H1752" i="82" s="1"/>
  <c r="I1752" i="82" s="1"/>
  <c r="C1752" i="82"/>
  <c r="G1751" i="82"/>
  <c r="H1751" i="82" s="1"/>
  <c r="I1751" i="82" s="1"/>
  <c r="C1751" i="82"/>
  <c r="G1750" i="82"/>
  <c r="H1750" i="82" s="1"/>
  <c r="I1750" i="82" s="1"/>
  <c r="C1750" i="82"/>
  <c r="G1749" i="82"/>
  <c r="H1749" i="82" s="1"/>
  <c r="I1749" i="82" s="1"/>
  <c r="C1749" i="82"/>
  <c r="G1748" i="82"/>
  <c r="H1748" i="82" s="1"/>
  <c r="I1748" i="82" s="1"/>
  <c r="C1748" i="82"/>
  <c r="G1747" i="82"/>
  <c r="H1747" i="82" s="1"/>
  <c r="I1747" i="82" s="1"/>
  <c r="C1747" i="82"/>
  <c r="G1746" i="82"/>
  <c r="H1746" i="82" s="1"/>
  <c r="I1746" i="82" s="1"/>
  <c r="C1746" i="82"/>
  <c r="G1745" i="82"/>
  <c r="H1745" i="82" s="1"/>
  <c r="I1745" i="82" s="1"/>
  <c r="C1745" i="82"/>
  <c r="G1744" i="82"/>
  <c r="H1744" i="82" s="1"/>
  <c r="I1744" i="82" s="1"/>
  <c r="C1744" i="82"/>
  <c r="G1743" i="82"/>
  <c r="H1743" i="82" s="1"/>
  <c r="I1743" i="82" s="1"/>
  <c r="C1743" i="82"/>
  <c r="G1742" i="82"/>
  <c r="H1742" i="82" s="1"/>
  <c r="I1742" i="82" s="1"/>
  <c r="C1742" i="82"/>
  <c r="G1741" i="82"/>
  <c r="H1741" i="82" s="1"/>
  <c r="I1741" i="82" s="1"/>
  <c r="C1741" i="82"/>
  <c r="G1740" i="82"/>
  <c r="H1740" i="82" s="1"/>
  <c r="I1740" i="82" s="1"/>
  <c r="C1740" i="82"/>
  <c r="G1739" i="82"/>
  <c r="H1739" i="82" s="1"/>
  <c r="I1739" i="82" s="1"/>
  <c r="C1739" i="82"/>
  <c r="G1738" i="82"/>
  <c r="H1738" i="82" s="1"/>
  <c r="I1738" i="82" s="1"/>
  <c r="C1738" i="82"/>
  <c r="G1737" i="82"/>
  <c r="H1737" i="82" s="1"/>
  <c r="I1737" i="82" s="1"/>
  <c r="C1737" i="82"/>
  <c r="G1736" i="82"/>
  <c r="H1736" i="82" s="1"/>
  <c r="I1736" i="82" s="1"/>
  <c r="C1736" i="82"/>
  <c r="G1735" i="82"/>
  <c r="H1735" i="82" s="1"/>
  <c r="I1735" i="82" s="1"/>
  <c r="C1735" i="82"/>
  <c r="G1734" i="82"/>
  <c r="H1734" i="82" s="1"/>
  <c r="I1734" i="82" s="1"/>
  <c r="C1734" i="82"/>
  <c r="G1733" i="82"/>
  <c r="H1733" i="82" s="1"/>
  <c r="I1733" i="82" s="1"/>
  <c r="C1733" i="82"/>
  <c r="G1732" i="82"/>
  <c r="H1732" i="82" s="1"/>
  <c r="I1732" i="82" s="1"/>
  <c r="C1732" i="82"/>
  <c r="G1731" i="82"/>
  <c r="H1731" i="82" s="1"/>
  <c r="I1731" i="82" s="1"/>
  <c r="C1731" i="82"/>
  <c r="G1730" i="82"/>
  <c r="H1730" i="82" s="1"/>
  <c r="I1730" i="82" s="1"/>
  <c r="C1730" i="82"/>
  <c r="G1729" i="82"/>
  <c r="H1729" i="82" s="1"/>
  <c r="I1729" i="82" s="1"/>
  <c r="C1729" i="82"/>
  <c r="G1728" i="82"/>
  <c r="H1728" i="82" s="1"/>
  <c r="I1728" i="82" s="1"/>
  <c r="C1728" i="82"/>
  <c r="G1727" i="82"/>
  <c r="H1727" i="82" s="1"/>
  <c r="I1727" i="82" s="1"/>
  <c r="C1727" i="82"/>
  <c r="G1726" i="82"/>
  <c r="H1726" i="82" s="1"/>
  <c r="I1726" i="82" s="1"/>
  <c r="C1726" i="82"/>
  <c r="G1725" i="82"/>
  <c r="H1725" i="82" s="1"/>
  <c r="I1725" i="82" s="1"/>
  <c r="C1725" i="82"/>
  <c r="G1724" i="82"/>
  <c r="H1724" i="82" s="1"/>
  <c r="I1724" i="82" s="1"/>
  <c r="C1724" i="82"/>
  <c r="G1723" i="82"/>
  <c r="H1723" i="82" s="1"/>
  <c r="I1723" i="82" s="1"/>
  <c r="C1723" i="82"/>
  <c r="G1722" i="82"/>
  <c r="H1722" i="82" s="1"/>
  <c r="I1722" i="82" s="1"/>
  <c r="C1722" i="82"/>
  <c r="G1721" i="82"/>
  <c r="H1721" i="82" s="1"/>
  <c r="I1721" i="82" s="1"/>
  <c r="C1721" i="82"/>
  <c r="G1720" i="82"/>
  <c r="H1720" i="82" s="1"/>
  <c r="I1720" i="82" s="1"/>
  <c r="C1720" i="82"/>
  <c r="G1719" i="82"/>
  <c r="H1719" i="82" s="1"/>
  <c r="I1719" i="82" s="1"/>
  <c r="C1719" i="82"/>
  <c r="G1718" i="82"/>
  <c r="H1718" i="82" s="1"/>
  <c r="I1718" i="82" s="1"/>
  <c r="C1718" i="82"/>
  <c r="G1717" i="82"/>
  <c r="H1717" i="82" s="1"/>
  <c r="I1717" i="82" s="1"/>
  <c r="C1717" i="82"/>
  <c r="G1716" i="82"/>
  <c r="H1716" i="82" s="1"/>
  <c r="I1716" i="82" s="1"/>
  <c r="C1716" i="82"/>
  <c r="G1715" i="82"/>
  <c r="H1715" i="82" s="1"/>
  <c r="I1715" i="82" s="1"/>
  <c r="C1715" i="82"/>
  <c r="G1714" i="82"/>
  <c r="H1714" i="82" s="1"/>
  <c r="I1714" i="82" s="1"/>
  <c r="C1714" i="82"/>
  <c r="G1713" i="82"/>
  <c r="H1713" i="82" s="1"/>
  <c r="I1713" i="82" s="1"/>
  <c r="C1713" i="82"/>
  <c r="G1712" i="82"/>
  <c r="H1712" i="82" s="1"/>
  <c r="I1712" i="82" s="1"/>
  <c r="C1712" i="82"/>
  <c r="G1711" i="82"/>
  <c r="H1711" i="82" s="1"/>
  <c r="I1711" i="82" s="1"/>
  <c r="C1711" i="82"/>
  <c r="G1710" i="82"/>
  <c r="H1710" i="82" s="1"/>
  <c r="I1710" i="82" s="1"/>
  <c r="C1710" i="82"/>
  <c r="G1709" i="82"/>
  <c r="H1709" i="82" s="1"/>
  <c r="I1709" i="82" s="1"/>
  <c r="C1709" i="82"/>
  <c r="G1708" i="82"/>
  <c r="H1708" i="82" s="1"/>
  <c r="I1708" i="82" s="1"/>
  <c r="C1708" i="82"/>
  <c r="G1707" i="82"/>
  <c r="H1707" i="82" s="1"/>
  <c r="I1707" i="82" s="1"/>
  <c r="C1707" i="82"/>
  <c r="G1706" i="82"/>
  <c r="H1706" i="82" s="1"/>
  <c r="I1706" i="82" s="1"/>
  <c r="C1706" i="82"/>
  <c r="G1705" i="82"/>
  <c r="H1705" i="82" s="1"/>
  <c r="I1705" i="82" s="1"/>
  <c r="C1705" i="82"/>
  <c r="G1704" i="82"/>
  <c r="H1704" i="82" s="1"/>
  <c r="I1704" i="82" s="1"/>
  <c r="C1704" i="82"/>
  <c r="G1703" i="82"/>
  <c r="H1703" i="82" s="1"/>
  <c r="C1703" i="82"/>
  <c r="B1702" i="82"/>
  <c r="G1701" i="82"/>
  <c r="H1701" i="82" s="1"/>
  <c r="I1701" i="82" s="1"/>
  <c r="C1701" i="82"/>
  <c r="G1700" i="82"/>
  <c r="H1700" i="82" s="1"/>
  <c r="I1700" i="82" s="1"/>
  <c r="C1700" i="82"/>
  <c r="G1699" i="82"/>
  <c r="H1699" i="82" s="1"/>
  <c r="I1699" i="82" s="1"/>
  <c r="C1699" i="82"/>
  <c r="G1698" i="82"/>
  <c r="H1698" i="82" s="1"/>
  <c r="I1698" i="82" s="1"/>
  <c r="C1698" i="82"/>
  <c r="G1697" i="82"/>
  <c r="H1697" i="82" s="1"/>
  <c r="I1697" i="82" s="1"/>
  <c r="C1697" i="82"/>
  <c r="G1696" i="82"/>
  <c r="H1696" i="82" s="1"/>
  <c r="I1696" i="82" s="1"/>
  <c r="C1696" i="82"/>
  <c r="G1695" i="82"/>
  <c r="H1695" i="82" s="1"/>
  <c r="I1695" i="82" s="1"/>
  <c r="C1695" i="82"/>
  <c r="G1694" i="82"/>
  <c r="H1694" i="82" s="1"/>
  <c r="I1694" i="82" s="1"/>
  <c r="C1694" i="82"/>
  <c r="G1693" i="82"/>
  <c r="H1693" i="82" s="1"/>
  <c r="I1693" i="82" s="1"/>
  <c r="C1693" i="82"/>
  <c r="G1692" i="82"/>
  <c r="H1692" i="82" s="1"/>
  <c r="I1692" i="82" s="1"/>
  <c r="C1692" i="82"/>
  <c r="G1691" i="82"/>
  <c r="H1691" i="82" s="1"/>
  <c r="I1691" i="82" s="1"/>
  <c r="C1691" i="82"/>
  <c r="G1690" i="82"/>
  <c r="H1690" i="82" s="1"/>
  <c r="I1690" i="82" s="1"/>
  <c r="C1690" i="82"/>
  <c r="G1689" i="82"/>
  <c r="H1689" i="82" s="1"/>
  <c r="I1689" i="82" s="1"/>
  <c r="C1689" i="82"/>
  <c r="G1688" i="82"/>
  <c r="H1688" i="82" s="1"/>
  <c r="I1688" i="82" s="1"/>
  <c r="C1688" i="82"/>
  <c r="G1687" i="82"/>
  <c r="H1687" i="82" s="1"/>
  <c r="I1687" i="82" s="1"/>
  <c r="C1687" i="82"/>
  <c r="G1686" i="82"/>
  <c r="H1686" i="82" s="1"/>
  <c r="I1686" i="82" s="1"/>
  <c r="C1686" i="82"/>
  <c r="G1685" i="82"/>
  <c r="H1685" i="82" s="1"/>
  <c r="I1685" i="82" s="1"/>
  <c r="C1685" i="82"/>
  <c r="G1684" i="82"/>
  <c r="H1684" i="82" s="1"/>
  <c r="I1684" i="82" s="1"/>
  <c r="C1684" i="82"/>
  <c r="G1683" i="82"/>
  <c r="H1683" i="82" s="1"/>
  <c r="I1683" i="82" s="1"/>
  <c r="C1683" i="82"/>
  <c r="G1682" i="82"/>
  <c r="H1682" i="82" s="1"/>
  <c r="I1682" i="82" s="1"/>
  <c r="C1682" i="82"/>
  <c r="G1681" i="82"/>
  <c r="H1681" i="82" s="1"/>
  <c r="I1681" i="82" s="1"/>
  <c r="C1681" i="82"/>
  <c r="G1680" i="82"/>
  <c r="H1680" i="82" s="1"/>
  <c r="I1680" i="82" s="1"/>
  <c r="C1680" i="82"/>
  <c r="G1679" i="82"/>
  <c r="H1679" i="82" s="1"/>
  <c r="I1679" i="82" s="1"/>
  <c r="C1679" i="82"/>
  <c r="G1678" i="82"/>
  <c r="H1678" i="82" s="1"/>
  <c r="I1678" i="82" s="1"/>
  <c r="C1678" i="82"/>
  <c r="G1677" i="82"/>
  <c r="H1677" i="82" s="1"/>
  <c r="I1677" i="82" s="1"/>
  <c r="C1677" i="82"/>
  <c r="G1676" i="82"/>
  <c r="H1676" i="82" s="1"/>
  <c r="I1676" i="82" s="1"/>
  <c r="C1676" i="82"/>
  <c r="G1675" i="82"/>
  <c r="H1675" i="82" s="1"/>
  <c r="I1675" i="82" s="1"/>
  <c r="C1675" i="82"/>
  <c r="G1674" i="82"/>
  <c r="H1674" i="82" s="1"/>
  <c r="I1674" i="82" s="1"/>
  <c r="C1674" i="82"/>
  <c r="G1673" i="82"/>
  <c r="H1673" i="82" s="1"/>
  <c r="I1673" i="82" s="1"/>
  <c r="C1673" i="82"/>
  <c r="G1672" i="82"/>
  <c r="H1672" i="82" s="1"/>
  <c r="I1672" i="82" s="1"/>
  <c r="C1672" i="82"/>
  <c r="G1671" i="82"/>
  <c r="H1671" i="82" s="1"/>
  <c r="I1671" i="82" s="1"/>
  <c r="C1671" i="82"/>
  <c r="G1670" i="82"/>
  <c r="H1670" i="82" s="1"/>
  <c r="I1670" i="82" s="1"/>
  <c r="C1670" i="82"/>
  <c r="G1669" i="82"/>
  <c r="H1669" i="82" s="1"/>
  <c r="I1669" i="82" s="1"/>
  <c r="C1669" i="82"/>
  <c r="G1668" i="82"/>
  <c r="H1668" i="82" s="1"/>
  <c r="I1668" i="82" s="1"/>
  <c r="C1668" i="82"/>
  <c r="G1667" i="82"/>
  <c r="H1667" i="82" s="1"/>
  <c r="I1667" i="82" s="1"/>
  <c r="C1667" i="82"/>
  <c r="G1666" i="82"/>
  <c r="H1666" i="82" s="1"/>
  <c r="I1666" i="82" s="1"/>
  <c r="C1666" i="82"/>
  <c r="G1665" i="82"/>
  <c r="H1665" i="82" s="1"/>
  <c r="I1665" i="82" s="1"/>
  <c r="C1665" i="82"/>
  <c r="G1664" i="82"/>
  <c r="H1664" i="82" s="1"/>
  <c r="I1664" i="82" s="1"/>
  <c r="C1664" i="82"/>
  <c r="G1663" i="82"/>
  <c r="H1663" i="82" s="1"/>
  <c r="I1663" i="82" s="1"/>
  <c r="C1663" i="82"/>
  <c r="G1662" i="82"/>
  <c r="H1662" i="82" s="1"/>
  <c r="I1662" i="82" s="1"/>
  <c r="C1662" i="82"/>
  <c r="G1661" i="82"/>
  <c r="H1661" i="82" s="1"/>
  <c r="I1661" i="82" s="1"/>
  <c r="C1661" i="82"/>
  <c r="G1660" i="82"/>
  <c r="H1660" i="82" s="1"/>
  <c r="I1660" i="82" s="1"/>
  <c r="C1660" i="82"/>
  <c r="G1659" i="82"/>
  <c r="H1659" i="82" s="1"/>
  <c r="I1659" i="82" s="1"/>
  <c r="C1659" i="82"/>
  <c r="G1658" i="82"/>
  <c r="H1658" i="82" s="1"/>
  <c r="I1658" i="82" s="1"/>
  <c r="C1658" i="82"/>
  <c r="G1657" i="82"/>
  <c r="H1657" i="82" s="1"/>
  <c r="I1657" i="82" s="1"/>
  <c r="C1657" i="82"/>
  <c r="G1656" i="82"/>
  <c r="H1656" i="82" s="1"/>
  <c r="I1656" i="82" s="1"/>
  <c r="C1656" i="82"/>
  <c r="G1655" i="82"/>
  <c r="H1655" i="82" s="1"/>
  <c r="I1655" i="82" s="1"/>
  <c r="C1655" i="82"/>
  <c r="G1654" i="82"/>
  <c r="H1654" i="82" s="1"/>
  <c r="I1654" i="82" s="1"/>
  <c r="C1654" i="82"/>
  <c r="G1653" i="82"/>
  <c r="H1653" i="82" s="1"/>
  <c r="I1653" i="82" s="1"/>
  <c r="C1653" i="82"/>
  <c r="G1652" i="82"/>
  <c r="H1652" i="82" s="1"/>
  <c r="I1652" i="82" s="1"/>
  <c r="C1652" i="82"/>
  <c r="G1651" i="82"/>
  <c r="H1651" i="82" s="1"/>
  <c r="I1651" i="82" s="1"/>
  <c r="C1651" i="82"/>
  <c r="G1650" i="82"/>
  <c r="H1650" i="82" s="1"/>
  <c r="I1650" i="82" s="1"/>
  <c r="C1650" i="82"/>
  <c r="G1649" i="82"/>
  <c r="H1649" i="82" s="1"/>
  <c r="I1649" i="82" s="1"/>
  <c r="C1649" i="82"/>
  <c r="G1648" i="82"/>
  <c r="H1648" i="82" s="1"/>
  <c r="I1648" i="82" s="1"/>
  <c r="C1648" i="82"/>
  <c r="G1647" i="82"/>
  <c r="H1647" i="82" s="1"/>
  <c r="I1647" i="82" s="1"/>
  <c r="C1647" i="82"/>
  <c r="G1646" i="82"/>
  <c r="H1646" i="82" s="1"/>
  <c r="I1646" i="82" s="1"/>
  <c r="C1646" i="82"/>
  <c r="G1645" i="82"/>
  <c r="H1645" i="82" s="1"/>
  <c r="I1645" i="82" s="1"/>
  <c r="C1645" i="82"/>
  <c r="G1644" i="82"/>
  <c r="H1644" i="82" s="1"/>
  <c r="I1644" i="82" s="1"/>
  <c r="C1644" i="82"/>
  <c r="G1643" i="82"/>
  <c r="H1643" i="82" s="1"/>
  <c r="I1643" i="82" s="1"/>
  <c r="C1643" i="82"/>
  <c r="G1642" i="82"/>
  <c r="H1642" i="82" s="1"/>
  <c r="I1642" i="82" s="1"/>
  <c r="C1642" i="82"/>
  <c r="G1641" i="82"/>
  <c r="H1641" i="82" s="1"/>
  <c r="I1641" i="82" s="1"/>
  <c r="C1641" i="82"/>
  <c r="G1640" i="82"/>
  <c r="H1640" i="82" s="1"/>
  <c r="I1640" i="82" s="1"/>
  <c r="C1640" i="82"/>
  <c r="G1639" i="82"/>
  <c r="H1639" i="82" s="1"/>
  <c r="I1639" i="82" s="1"/>
  <c r="C1639" i="82"/>
  <c r="G1638" i="82"/>
  <c r="H1638" i="82" s="1"/>
  <c r="I1638" i="82" s="1"/>
  <c r="C1638" i="82"/>
  <c r="G1637" i="82"/>
  <c r="H1637" i="82" s="1"/>
  <c r="I1637" i="82" s="1"/>
  <c r="C1637" i="82"/>
  <c r="G1636" i="82"/>
  <c r="H1636" i="82" s="1"/>
  <c r="I1636" i="82" s="1"/>
  <c r="C1636" i="82"/>
  <c r="G1635" i="82"/>
  <c r="H1635" i="82" s="1"/>
  <c r="I1635" i="82" s="1"/>
  <c r="C1635" i="82"/>
  <c r="G1634" i="82"/>
  <c r="H1634" i="82" s="1"/>
  <c r="I1634" i="82" s="1"/>
  <c r="C1634" i="82"/>
  <c r="G1633" i="82"/>
  <c r="H1633" i="82" s="1"/>
  <c r="I1633" i="82" s="1"/>
  <c r="C1633" i="82"/>
  <c r="G1632" i="82"/>
  <c r="H1632" i="82" s="1"/>
  <c r="I1632" i="82" s="1"/>
  <c r="C1632" i="82"/>
  <c r="G1631" i="82"/>
  <c r="H1631" i="82" s="1"/>
  <c r="I1631" i="82" s="1"/>
  <c r="C1631" i="82"/>
  <c r="G1630" i="82"/>
  <c r="H1630" i="82" s="1"/>
  <c r="I1630" i="82" s="1"/>
  <c r="C1630" i="82"/>
  <c r="G1629" i="82"/>
  <c r="H1629" i="82" s="1"/>
  <c r="I1629" i="82" s="1"/>
  <c r="C1629" i="82"/>
  <c r="G1628" i="82"/>
  <c r="H1628" i="82" s="1"/>
  <c r="I1628" i="82" s="1"/>
  <c r="C1628" i="82"/>
  <c r="G1627" i="82"/>
  <c r="H1627" i="82" s="1"/>
  <c r="I1627" i="82" s="1"/>
  <c r="C1627" i="82"/>
  <c r="G1626" i="82"/>
  <c r="H1626" i="82" s="1"/>
  <c r="I1626" i="82" s="1"/>
  <c r="C1626" i="82"/>
  <c r="G1625" i="82"/>
  <c r="H1625" i="82" s="1"/>
  <c r="I1625" i="82" s="1"/>
  <c r="C1625" i="82"/>
  <c r="G1624" i="82"/>
  <c r="H1624" i="82" s="1"/>
  <c r="I1624" i="82" s="1"/>
  <c r="C1624" i="82"/>
  <c r="G1623" i="82"/>
  <c r="H1623" i="82" s="1"/>
  <c r="I1623" i="82" s="1"/>
  <c r="C1623" i="82"/>
  <c r="G1622" i="82"/>
  <c r="H1622" i="82" s="1"/>
  <c r="I1622" i="82" s="1"/>
  <c r="C1622" i="82"/>
  <c r="G1621" i="82"/>
  <c r="H1621" i="82" s="1"/>
  <c r="I1621" i="82" s="1"/>
  <c r="C1621" i="82"/>
  <c r="G1620" i="82"/>
  <c r="H1620" i="82" s="1"/>
  <c r="I1620" i="82" s="1"/>
  <c r="C1620" i="82"/>
  <c r="G1619" i="82"/>
  <c r="H1619" i="82" s="1"/>
  <c r="I1619" i="82" s="1"/>
  <c r="C1619" i="82"/>
  <c r="G1618" i="82"/>
  <c r="H1618" i="82" s="1"/>
  <c r="I1618" i="82" s="1"/>
  <c r="C1618" i="82"/>
  <c r="G1617" i="82"/>
  <c r="H1617" i="82" s="1"/>
  <c r="I1617" i="82" s="1"/>
  <c r="C1617" i="82"/>
  <c r="G1616" i="82"/>
  <c r="H1616" i="82" s="1"/>
  <c r="I1616" i="82" s="1"/>
  <c r="C1616" i="82"/>
  <c r="G1615" i="82"/>
  <c r="H1615" i="82" s="1"/>
  <c r="I1615" i="82" s="1"/>
  <c r="C1615" i="82"/>
  <c r="G1614" i="82"/>
  <c r="H1614" i="82" s="1"/>
  <c r="I1614" i="82" s="1"/>
  <c r="C1614" i="82"/>
  <c r="G1613" i="82"/>
  <c r="H1613" i="82" s="1"/>
  <c r="I1613" i="82" s="1"/>
  <c r="C1613" i="82"/>
  <c r="G1612" i="82"/>
  <c r="H1612" i="82" s="1"/>
  <c r="I1612" i="82" s="1"/>
  <c r="C1612" i="82"/>
  <c r="G1611" i="82"/>
  <c r="H1611" i="82" s="1"/>
  <c r="I1611" i="82" s="1"/>
  <c r="C1611" i="82"/>
  <c r="G1610" i="82"/>
  <c r="H1610" i="82" s="1"/>
  <c r="I1610" i="82" s="1"/>
  <c r="C1610" i="82"/>
  <c r="G1609" i="82"/>
  <c r="H1609" i="82" s="1"/>
  <c r="I1609" i="82" s="1"/>
  <c r="C1609" i="82"/>
  <c r="G1608" i="82"/>
  <c r="H1608" i="82" s="1"/>
  <c r="I1608" i="82" s="1"/>
  <c r="C1608" i="82"/>
  <c r="G1607" i="82"/>
  <c r="H1607" i="82" s="1"/>
  <c r="I1607" i="82" s="1"/>
  <c r="C1607" i="82"/>
  <c r="G1606" i="82"/>
  <c r="H1606" i="82" s="1"/>
  <c r="I1606" i="82" s="1"/>
  <c r="C1606" i="82"/>
  <c r="G1605" i="82"/>
  <c r="H1605" i="82" s="1"/>
  <c r="I1605" i="82" s="1"/>
  <c r="C1605" i="82"/>
  <c r="G1604" i="82"/>
  <c r="H1604" i="82" s="1"/>
  <c r="I1604" i="82" s="1"/>
  <c r="C1604" i="82"/>
  <c r="G1603" i="82"/>
  <c r="H1603" i="82" s="1"/>
  <c r="I1603" i="82" s="1"/>
  <c r="C1603" i="82"/>
  <c r="G1602" i="82"/>
  <c r="H1602" i="82" s="1"/>
  <c r="I1602" i="82" s="1"/>
  <c r="C1602" i="82"/>
  <c r="G1601" i="82"/>
  <c r="H1601" i="82" s="1"/>
  <c r="I1601" i="82" s="1"/>
  <c r="C1601" i="82"/>
  <c r="G1600" i="82"/>
  <c r="H1600" i="82" s="1"/>
  <c r="I1600" i="82" s="1"/>
  <c r="C1600" i="82"/>
  <c r="G1599" i="82"/>
  <c r="H1599" i="82" s="1"/>
  <c r="I1599" i="82" s="1"/>
  <c r="C1599" i="82"/>
  <c r="G1598" i="82"/>
  <c r="H1598" i="82" s="1"/>
  <c r="I1598" i="82" s="1"/>
  <c r="C1598" i="82"/>
  <c r="G1597" i="82"/>
  <c r="H1597" i="82" s="1"/>
  <c r="I1597" i="82" s="1"/>
  <c r="C1597" i="82"/>
  <c r="G1596" i="82"/>
  <c r="H1596" i="82" s="1"/>
  <c r="I1596" i="82" s="1"/>
  <c r="C1596" i="82"/>
  <c r="G1595" i="82"/>
  <c r="H1595" i="82" s="1"/>
  <c r="I1595" i="82" s="1"/>
  <c r="C1595" i="82"/>
  <c r="G1594" i="82"/>
  <c r="H1594" i="82" s="1"/>
  <c r="I1594" i="82" s="1"/>
  <c r="C1594" i="82"/>
  <c r="G1593" i="82"/>
  <c r="H1593" i="82" s="1"/>
  <c r="I1593" i="82" s="1"/>
  <c r="C1593" i="82"/>
  <c r="G1592" i="82"/>
  <c r="H1592" i="82" s="1"/>
  <c r="I1592" i="82" s="1"/>
  <c r="C1592" i="82"/>
  <c r="G1591" i="82"/>
  <c r="H1591" i="82" s="1"/>
  <c r="I1591" i="82" s="1"/>
  <c r="C1591" i="82"/>
  <c r="G1590" i="82"/>
  <c r="H1590" i="82" s="1"/>
  <c r="I1590" i="82" s="1"/>
  <c r="C1590" i="82"/>
  <c r="G1589" i="82"/>
  <c r="H1589" i="82" s="1"/>
  <c r="I1589" i="82" s="1"/>
  <c r="C1589" i="82"/>
  <c r="G1588" i="82"/>
  <c r="H1588" i="82" s="1"/>
  <c r="I1588" i="82" s="1"/>
  <c r="C1588" i="82"/>
  <c r="G1587" i="82"/>
  <c r="H1587" i="82" s="1"/>
  <c r="I1587" i="82" s="1"/>
  <c r="C1587" i="82"/>
  <c r="G1586" i="82"/>
  <c r="H1586" i="82" s="1"/>
  <c r="I1586" i="82" s="1"/>
  <c r="C1586" i="82"/>
  <c r="G1585" i="82"/>
  <c r="H1585" i="82" s="1"/>
  <c r="I1585" i="82" s="1"/>
  <c r="C1585" i="82"/>
  <c r="G1584" i="82"/>
  <c r="H1584" i="82" s="1"/>
  <c r="I1584" i="82" s="1"/>
  <c r="C1584" i="82"/>
  <c r="G1583" i="82"/>
  <c r="H1583" i="82" s="1"/>
  <c r="I1583" i="82" s="1"/>
  <c r="C1583" i="82"/>
  <c r="G1582" i="82"/>
  <c r="H1582" i="82" s="1"/>
  <c r="I1582" i="82" s="1"/>
  <c r="C1582" i="82"/>
  <c r="G1581" i="82"/>
  <c r="H1581" i="82" s="1"/>
  <c r="I1581" i="82" s="1"/>
  <c r="C1581" i="82"/>
  <c r="G1580" i="82"/>
  <c r="H1580" i="82" s="1"/>
  <c r="I1580" i="82" s="1"/>
  <c r="C1580" i="82"/>
  <c r="G1579" i="82"/>
  <c r="H1579" i="82" s="1"/>
  <c r="I1579" i="82" s="1"/>
  <c r="C1579" i="82"/>
  <c r="G1578" i="82"/>
  <c r="H1578" i="82" s="1"/>
  <c r="I1578" i="82" s="1"/>
  <c r="C1578" i="82"/>
  <c r="G1577" i="82"/>
  <c r="H1577" i="82" s="1"/>
  <c r="I1577" i="82" s="1"/>
  <c r="C1577" i="82"/>
  <c r="G1576" i="82"/>
  <c r="H1576" i="82" s="1"/>
  <c r="I1576" i="82" s="1"/>
  <c r="C1576" i="82"/>
  <c r="G1575" i="82"/>
  <c r="H1575" i="82" s="1"/>
  <c r="I1575" i="82" s="1"/>
  <c r="C1575" i="82"/>
  <c r="G1574" i="82"/>
  <c r="H1574" i="82" s="1"/>
  <c r="I1574" i="82" s="1"/>
  <c r="C1574" i="82"/>
  <c r="G1573" i="82"/>
  <c r="H1573" i="82" s="1"/>
  <c r="I1573" i="82" s="1"/>
  <c r="C1573" i="82"/>
  <c r="G1572" i="82"/>
  <c r="H1572" i="82" s="1"/>
  <c r="I1572" i="82" s="1"/>
  <c r="C1572" i="82"/>
  <c r="G1571" i="82"/>
  <c r="H1571" i="82" s="1"/>
  <c r="I1571" i="82" s="1"/>
  <c r="C1571" i="82"/>
  <c r="G1570" i="82"/>
  <c r="H1570" i="82" s="1"/>
  <c r="I1570" i="82" s="1"/>
  <c r="C1570" i="82"/>
  <c r="G1569" i="82"/>
  <c r="H1569" i="82" s="1"/>
  <c r="I1569" i="82" s="1"/>
  <c r="C1569" i="82"/>
  <c r="G1568" i="82"/>
  <c r="H1568" i="82" s="1"/>
  <c r="I1568" i="82" s="1"/>
  <c r="C1568" i="82"/>
  <c r="G1567" i="82"/>
  <c r="H1567" i="82" s="1"/>
  <c r="I1567" i="82" s="1"/>
  <c r="C1567" i="82"/>
  <c r="G1566" i="82"/>
  <c r="H1566" i="82" s="1"/>
  <c r="I1566" i="82" s="1"/>
  <c r="C1566" i="82"/>
  <c r="G1565" i="82"/>
  <c r="H1565" i="82" s="1"/>
  <c r="I1565" i="82" s="1"/>
  <c r="C1565" i="82"/>
  <c r="G1564" i="82"/>
  <c r="H1564" i="82" s="1"/>
  <c r="I1564" i="82" s="1"/>
  <c r="C1564" i="82"/>
  <c r="G1563" i="82"/>
  <c r="H1563" i="82" s="1"/>
  <c r="I1563" i="82" s="1"/>
  <c r="C1563" i="82"/>
  <c r="G1562" i="82"/>
  <c r="H1562" i="82" s="1"/>
  <c r="I1562" i="82" s="1"/>
  <c r="C1562" i="82"/>
  <c r="G1561" i="82"/>
  <c r="H1561" i="82" s="1"/>
  <c r="I1561" i="82" s="1"/>
  <c r="C1561" i="82"/>
  <c r="G1560" i="82"/>
  <c r="H1560" i="82" s="1"/>
  <c r="I1560" i="82" s="1"/>
  <c r="C1560" i="82"/>
  <c r="G1559" i="82"/>
  <c r="H1559" i="82" s="1"/>
  <c r="I1559" i="82" s="1"/>
  <c r="C1559" i="82"/>
  <c r="G1558" i="82"/>
  <c r="H1558" i="82" s="1"/>
  <c r="I1558" i="82" s="1"/>
  <c r="C1558" i="82"/>
  <c r="G1557" i="82"/>
  <c r="H1557" i="82" s="1"/>
  <c r="I1557" i="82" s="1"/>
  <c r="C1557" i="82"/>
  <c r="G1556" i="82"/>
  <c r="H1556" i="82" s="1"/>
  <c r="I1556" i="82" s="1"/>
  <c r="C1556" i="82"/>
  <c r="G1555" i="82"/>
  <c r="H1555" i="82" s="1"/>
  <c r="I1555" i="82" s="1"/>
  <c r="C1555" i="82"/>
  <c r="G1554" i="82"/>
  <c r="H1554" i="82" s="1"/>
  <c r="I1554" i="82" s="1"/>
  <c r="C1554" i="82"/>
  <c r="G1553" i="82"/>
  <c r="H1553" i="82" s="1"/>
  <c r="I1553" i="82" s="1"/>
  <c r="C1553" i="82"/>
  <c r="G1552" i="82"/>
  <c r="H1552" i="82" s="1"/>
  <c r="I1552" i="82" s="1"/>
  <c r="C1552" i="82"/>
  <c r="G1551" i="82"/>
  <c r="H1551" i="82" s="1"/>
  <c r="I1551" i="82" s="1"/>
  <c r="C1551" i="82"/>
  <c r="G1550" i="82"/>
  <c r="H1550" i="82" s="1"/>
  <c r="I1550" i="82" s="1"/>
  <c r="C1550" i="82"/>
  <c r="G1549" i="82"/>
  <c r="H1549" i="82" s="1"/>
  <c r="I1549" i="82" s="1"/>
  <c r="C1549" i="82"/>
  <c r="G1548" i="82"/>
  <c r="H1548" i="82" s="1"/>
  <c r="I1548" i="82" s="1"/>
  <c r="C1548" i="82"/>
  <c r="G1547" i="82"/>
  <c r="H1547" i="82" s="1"/>
  <c r="I1547" i="82" s="1"/>
  <c r="C1547" i="82"/>
  <c r="G1546" i="82"/>
  <c r="H1546" i="82" s="1"/>
  <c r="I1546" i="82" s="1"/>
  <c r="C1546" i="82"/>
  <c r="G1545" i="82"/>
  <c r="H1545" i="82" s="1"/>
  <c r="I1545" i="82" s="1"/>
  <c r="C1545" i="82"/>
  <c r="G1544" i="82"/>
  <c r="H1544" i="82" s="1"/>
  <c r="I1544" i="82" s="1"/>
  <c r="C1544" i="82"/>
  <c r="G1543" i="82"/>
  <c r="H1543" i="82" s="1"/>
  <c r="I1543" i="82" s="1"/>
  <c r="C1543" i="82"/>
  <c r="G1542" i="82"/>
  <c r="H1542" i="82" s="1"/>
  <c r="I1542" i="82" s="1"/>
  <c r="C1542" i="82"/>
  <c r="G1541" i="82"/>
  <c r="H1541" i="82" s="1"/>
  <c r="I1541" i="82" s="1"/>
  <c r="C1541" i="82"/>
  <c r="G1540" i="82"/>
  <c r="H1540" i="82" s="1"/>
  <c r="I1540" i="82" s="1"/>
  <c r="C1540" i="82"/>
  <c r="G1539" i="82"/>
  <c r="H1539" i="82" s="1"/>
  <c r="I1539" i="82" s="1"/>
  <c r="C1539" i="82"/>
  <c r="G1538" i="82"/>
  <c r="H1538" i="82" s="1"/>
  <c r="I1538" i="82" s="1"/>
  <c r="C1538" i="82"/>
  <c r="G1537" i="82"/>
  <c r="H1537" i="82" s="1"/>
  <c r="I1537" i="82" s="1"/>
  <c r="C1537" i="82"/>
  <c r="G1536" i="82"/>
  <c r="H1536" i="82" s="1"/>
  <c r="I1536" i="82" s="1"/>
  <c r="C1536" i="82"/>
  <c r="G1535" i="82"/>
  <c r="H1535" i="82" s="1"/>
  <c r="I1535" i="82" s="1"/>
  <c r="C1535" i="82"/>
  <c r="G1534" i="82"/>
  <c r="H1534" i="82" s="1"/>
  <c r="I1534" i="82" s="1"/>
  <c r="C1534" i="82"/>
  <c r="G1533" i="82"/>
  <c r="H1533" i="82" s="1"/>
  <c r="I1533" i="82" s="1"/>
  <c r="C1533" i="82"/>
  <c r="G1532" i="82"/>
  <c r="H1532" i="82" s="1"/>
  <c r="I1532" i="82" s="1"/>
  <c r="C1532" i="82"/>
  <c r="G1531" i="82"/>
  <c r="H1531" i="82" s="1"/>
  <c r="I1531" i="82" s="1"/>
  <c r="C1531" i="82"/>
  <c r="G1530" i="82"/>
  <c r="H1530" i="82" s="1"/>
  <c r="I1530" i="82" s="1"/>
  <c r="C1530" i="82"/>
  <c r="G1529" i="82"/>
  <c r="H1529" i="82" s="1"/>
  <c r="I1529" i="82" s="1"/>
  <c r="C1529" i="82"/>
  <c r="G1528" i="82"/>
  <c r="H1528" i="82" s="1"/>
  <c r="I1528" i="82" s="1"/>
  <c r="C1528" i="82"/>
  <c r="G1527" i="82"/>
  <c r="H1527" i="82" s="1"/>
  <c r="I1527" i="82" s="1"/>
  <c r="C1527" i="82"/>
  <c r="G1526" i="82"/>
  <c r="H1526" i="82" s="1"/>
  <c r="I1526" i="82" s="1"/>
  <c r="C1526" i="82"/>
  <c r="G1525" i="82"/>
  <c r="H1525" i="82" s="1"/>
  <c r="I1525" i="82" s="1"/>
  <c r="C1525" i="82"/>
  <c r="G1524" i="82"/>
  <c r="H1524" i="82" s="1"/>
  <c r="I1524" i="82" s="1"/>
  <c r="C1524" i="82"/>
  <c r="G1523" i="82"/>
  <c r="H1523" i="82" s="1"/>
  <c r="I1523" i="82" s="1"/>
  <c r="C1523" i="82"/>
  <c r="G1522" i="82"/>
  <c r="H1522" i="82" s="1"/>
  <c r="I1522" i="82" s="1"/>
  <c r="C1522" i="82"/>
  <c r="G1521" i="82"/>
  <c r="H1521" i="82" s="1"/>
  <c r="I1521" i="82" s="1"/>
  <c r="C1521" i="82"/>
  <c r="G1520" i="82"/>
  <c r="H1520" i="82" s="1"/>
  <c r="I1520" i="82" s="1"/>
  <c r="C1520" i="82"/>
  <c r="G1519" i="82"/>
  <c r="H1519" i="82" s="1"/>
  <c r="I1519" i="82" s="1"/>
  <c r="C1519" i="82"/>
  <c r="G1518" i="82"/>
  <c r="H1518" i="82" s="1"/>
  <c r="I1518" i="82" s="1"/>
  <c r="C1518" i="82"/>
  <c r="G1517" i="82"/>
  <c r="H1517" i="82" s="1"/>
  <c r="C1517" i="82"/>
  <c r="B1516" i="82"/>
  <c r="G1515" i="82"/>
  <c r="H1515" i="82" s="1"/>
  <c r="I1515" i="82" s="1"/>
  <c r="C1515" i="82"/>
  <c r="G1514" i="82"/>
  <c r="H1514" i="82" s="1"/>
  <c r="I1514" i="82" s="1"/>
  <c r="C1514" i="82"/>
  <c r="G1513" i="82"/>
  <c r="H1513" i="82" s="1"/>
  <c r="I1513" i="82" s="1"/>
  <c r="C1513" i="82"/>
  <c r="G1512" i="82"/>
  <c r="H1512" i="82" s="1"/>
  <c r="I1512" i="82" s="1"/>
  <c r="C1512" i="82"/>
  <c r="G1511" i="82"/>
  <c r="H1511" i="82" s="1"/>
  <c r="I1511" i="82" s="1"/>
  <c r="C1511" i="82"/>
  <c r="G1510" i="82"/>
  <c r="H1510" i="82" s="1"/>
  <c r="I1510" i="82" s="1"/>
  <c r="C1510" i="82"/>
  <c r="G1509" i="82"/>
  <c r="H1509" i="82" s="1"/>
  <c r="I1509" i="82" s="1"/>
  <c r="C1509" i="82"/>
  <c r="G1508" i="82"/>
  <c r="H1508" i="82" s="1"/>
  <c r="I1508" i="82" s="1"/>
  <c r="C1508" i="82"/>
  <c r="G1507" i="82"/>
  <c r="H1507" i="82" s="1"/>
  <c r="I1507" i="82" s="1"/>
  <c r="C1507" i="82"/>
  <c r="G1506" i="82"/>
  <c r="H1506" i="82" s="1"/>
  <c r="I1506" i="82" s="1"/>
  <c r="C1506" i="82"/>
  <c r="G1505" i="82"/>
  <c r="H1505" i="82" s="1"/>
  <c r="I1505" i="82" s="1"/>
  <c r="C1505" i="82"/>
  <c r="G1504" i="82"/>
  <c r="H1504" i="82" s="1"/>
  <c r="I1504" i="82" s="1"/>
  <c r="C1504" i="82"/>
  <c r="G1503" i="82"/>
  <c r="H1503" i="82" s="1"/>
  <c r="I1503" i="82" s="1"/>
  <c r="C1503" i="82"/>
  <c r="G1502" i="82"/>
  <c r="H1502" i="82" s="1"/>
  <c r="I1502" i="82" s="1"/>
  <c r="C1502" i="82"/>
  <c r="G1501" i="82"/>
  <c r="H1501" i="82" s="1"/>
  <c r="I1501" i="82" s="1"/>
  <c r="C1501" i="82"/>
  <c r="G1500" i="82"/>
  <c r="H1500" i="82" s="1"/>
  <c r="I1500" i="82" s="1"/>
  <c r="C1500" i="82"/>
  <c r="G1499" i="82"/>
  <c r="H1499" i="82" s="1"/>
  <c r="I1499" i="82" s="1"/>
  <c r="C1499" i="82"/>
  <c r="G1498" i="82"/>
  <c r="H1498" i="82" s="1"/>
  <c r="I1498" i="82" s="1"/>
  <c r="C1498" i="82"/>
  <c r="G1497" i="82"/>
  <c r="H1497" i="82" s="1"/>
  <c r="I1497" i="82" s="1"/>
  <c r="C1497" i="82"/>
  <c r="G1496" i="82"/>
  <c r="H1496" i="82" s="1"/>
  <c r="I1496" i="82" s="1"/>
  <c r="C1496" i="82"/>
  <c r="G1495" i="82"/>
  <c r="H1495" i="82" s="1"/>
  <c r="I1495" i="82" s="1"/>
  <c r="C1495" i="82"/>
  <c r="G1494" i="82"/>
  <c r="H1494" i="82" s="1"/>
  <c r="I1494" i="82" s="1"/>
  <c r="C1494" i="82"/>
  <c r="G1493" i="82"/>
  <c r="H1493" i="82" s="1"/>
  <c r="I1493" i="82" s="1"/>
  <c r="C1493" i="82"/>
  <c r="G1492" i="82"/>
  <c r="H1492" i="82" s="1"/>
  <c r="I1492" i="82" s="1"/>
  <c r="C1492" i="82"/>
  <c r="G1491" i="82"/>
  <c r="H1491" i="82" s="1"/>
  <c r="I1491" i="82" s="1"/>
  <c r="C1491" i="82"/>
  <c r="G1490" i="82"/>
  <c r="H1490" i="82" s="1"/>
  <c r="I1490" i="82" s="1"/>
  <c r="C1490" i="82"/>
  <c r="G1489" i="82"/>
  <c r="H1489" i="82" s="1"/>
  <c r="I1489" i="82" s="1"/>
  <c r="C1489" i="82"/>
  <c r="G1488" i="82"/>
  <c r="H1488" i="82" s="1"/>
  <c r="I1488" i="82" s="1"/>
  <c r="C1488" i="82"/>
  <c r="G1487" i="82"/>
  <c r="H1487" i="82" s="1"/>
  <c r="I1487" i="82" s="1"/>
  <c r="C1487" i="82"/>
  <c r="G1486" i="82"/>
  <c r="H1486" i="82" s="1"/>
  <c r="I1486" i="82" s="1"/>
  <c r="C1486" i="82"/>
  <c r="G1485" i="82"/>
  <c r="H1485" i="82" s="1"/>
  <c r="I1485" i="82" s="1"/>
  <c r="C1485" i="82"/>
  <c r="G1484" i="82"/>
  <c r="H1484" i="82" s="1"/>
  <c r="I1484" i="82" s="1"/>
  <c r="C1484" i="82"/>
  <c r="G1483" i="82"/>
  <c r="H1483" i="82" s="1"/>
  <c r="I1483" i="82" s="1"/>
  <c r="C1483" i="82"/>
  <c r="G1482" i="82"/>
  <c r="H1482" i="82" s="1"/>
  <c r="I1482" i="82" s="1"/>
  <c r="C1482" i="82"/>
  <c r="G1481" i="82"/>
  <c r="H1481" i="82" s="1"/>
  <c r="I1481" i="82" s="1"/>
  <c r="C1481" i="82"/>
  <c r="G1480" i="82"/>
  <c r="H1480" i="82" s="1"/>
  <c r="I1480" i="82" s="1"/>
  <c r="C1480" i="82"/>
  <c r="G1479" i="82"/>
  <c r="H1479" i="82" s="1"/>
  <c r="I1479" i="82" s="1"/>
  <c r="C1479" i="82"/>
  <c r="G1478" i="82"/>
  <c r="H1478" i="82" s="1"/>
  <c r="I1478" i="82" s="1"/>
  <c r="C1478" i="82"/>
  <c r="G1477" i="82"/>
  <c r="H1477" i="82" s="1"/>
  <c r="I1477" i="82" s="1"/>
  <c r="C1477" i="82"/>
  <c r="G1476" i="82"/>
  <c r="H1476" i="82" s="1"/>
  <c r="I1476" i="82" s="1"/>
  <c r="C1476" i="82"/>
  <c r="G1475" i="82"/>
  <c r="H1475" i="82" s="1"/>
  <c r="I1475" i="82" s="1"/>
  <c r="C1475" i="82"/>
  <c r="G1474" i="82"/>
  <c r="H1474" i="82" s="1"/>
  <c r="I1474" i="82" s="1"/>
  <c r="C1474" i="82"/>
  <c r="G1473" i="82"/>
  <c r="H1473" i="82" s="1"/>
  <c r="I1473" i="82" s="1"/>
  <c r="C1473" i="82"/>
  <c r="G1472" i="82"/>
  <c r="H1472" i="82" s="1"/>
  <c r="I1472" i="82" s="1"/>
  <c r="C1472" i="82"/>
  <c r="G1471" i="82"/>
  <c r="H1471" i="82" s="1"/>
  <c r="I1471" i="82" s="1"/>
  <c r="C1471" i="82"/>
  <c r="G1470" i="82"/>
  <c r="H1470" i="82" s="1"/>
  <c r="I1470" i="82" s="1"/>
  <c r="C1470" i="82"/>
  <c r="G1469" i="82"/>
  <c r="H1469" i="82" s="1"/>
  <c r="I1469" i="82" s="1"/>
  <c r="C1469" i="82"/>
  <c r="G1468" i="82"/>
  <c r="H1468" i="82" s="1"/>
  <c r="I1468" i="82" s="1"/>
  <c r="C1468" i="82"/>
  <c r="G1467" i="82"/>
  <c r="H1467" i="82" s="1"/>
  <c r="I1467" i="82" s="1"/>
  <c r="C1467" i="82"/>
  <c r="G1466" i="82"/>
  <c r="H1466" i="82" s="1"/>
  <c r="I1466" i="82" s="1"/>
  <c r="C1466" i="82"/>
  <c r="G1465" i="82"/>
  <c r="H1465" i="82" s="1"/>
  <c r="I1465" i="82" s="1"/>
  <c r="C1465" i="82"/>
  <c r="G1464" i="82"/>
  <c r="H1464" i="82" s="1"/>
  <c r="I1464" i="82" s="1"/>
  <c r="C1464" i="82"/>
  <c r="G1463" i="82"/>
  <c r="H1463" i="82" s="1"/>
  <c r="I1463" i="82" s="1"/>
  <c r="C1463" i="82"/>
  <c r="G1462" i="82"/>
  <c r="H1462" i="82" s="1"/>
  <c r="I1462" i="82" s="1"/>
  <c r="C1462" i="82"/>
  <c r="G1461" i="82"/>
  <c r="H1461" i="82" s="1"/>
  <c r="I1461" i="82" s="1"/>
  <c r="C1461" i="82"/>
  <c r="G1460" i="82"/>
  <c r="H1460" i="82" s="1"/>
  <c r="I1460" i="82" s="1"/>
  <c r="C1460" i="82"/>
  <c r="G1459" i="82"/>
  <c r="H1459" i="82" s="1"/>
  <c r="I1459" i="82" s="1"/>
  <c r="C1459" i="82"/>
  <c r="G1458" i="82"/>
  <c r="H1458" i="82" s="1"/>
  <c r="I1458" i="82" s="1"/>
  <c r="C1458" i="82"/>
  <c r="G1457" i="82"/>
  <c r="H1457" i="82" s="1"/>
  <c r="I1457" i="82" s="1"/>
  <c r="C1457" i="82"/>
  <c r="G1456" i="82"/>
  <c r="H1456" i="82" s="1"/>
  <c r="I1456" i="82" s="1"/>
  <c r="C1456" i="82"/>
  <c r="G1455" i="82"/>
  <c r="H1455" i="82" s="1"/>
  <c r="I1455" i="82" s="1"/>
  <c r="C1455" i="82"/>
  <c r="G1454" i="82"/>
  <c r="H1454" i="82" s="1"/>
  <c r="I1454" i="82" s="1"/>
  <c r="C1454" i="82"/>
  <c r="G1453" i="82"/>
  <c r="H1453" i="82" s="1"/>
  <c r="I1453" i="82" s="1"/>
  <c r="C1453" i="82"/>
  <c r="G1452" i="82"/>
  <c r="H1452" i="82" s="1"/>
  <c r="I1452" i="82" s="1"/>
  <c r="C1452" i="82"/>
  <c r="G1451" i="82"/>
  <c r="H1451" i="82" s="1"/>
  <c r="I1451" i="82" s="1"/>
  <c r="C1451" i="82"/>
  <c r="G1450" i="82"/>
  <c r="H1450" i="82" s="1"/>
  <c r="I1450" i="82" s="1"/>
  <c r="C1450" i="82"/>
  <c r="G1449" i="82"/>
  <c r="H1449" i="82" s="1"/>
  <c r="I1449" i="82" s="1"/>
  <c r="C1449" i="82"/>
  <c r="G1448" i="82"/>
  <c r="H1448" i="82" s="1"/>
  <c r="I1448" i="82" s="1"/>
  <c r="C1448" i="82"/>
  <c r="G1447" i="82"/>
  <c r="H1447" i="82" s="1"/>
  <c r="I1447" i="82" s="1"/>
  <c r="C1447" i="82"/>
  <c r="G1446" i="82"/>
  <c r="H1446" i="82" s="1"/>
  <c r="I1446" i="82" s="1"/>
  <c r="C1446" i="82"/>
  <c r="G1445" i="82"/>
  <c r="H1445" i="82" s="1"/>
  <c r="I1445" i="82" s="1"/>
  <c r="C1445" i="82"/>
  <c r="G1444" i="82"/>
  <c r="H1444" i="82" s="1"/>
  <c r="I1444" i="82" s="1"/>
  <c r="C1444" i="82"/>
  <c r="G1443" i="82"/>
  <c r="H1443" i="82" s="1"/>
  <c r="I1443" i="82" s="1"/>
  <c r="C1443" i="82"/>
  <c r="G1442" i="82"/>
  <c r="H1442" i="82" s="1"/>
  <c r="I1442" i="82" s="1"/>
  <c r="C1442" i="82"/>
  <c r="G1441" i="82"/>
  <c r="H1441" i="82" s="1"/>
  <c r="I1441" i="82" s="1"/>
  <c r="C1441" i="82"/>
  <c r="G1440" i="82"/>
  <c r="H1440" i="82" s="1"/>
  <c r="I1440" i="82" s="1"/>
  <c r="C1440" i="82"/>
  <c r="G1439" i="82"/>
  <c r="H1439" i="82" s="1"/>
  <c r="I1439" i="82" s="1"/>
  <c r="C1439" i="82"/>
  <c r="G1438" i="82"/>
  <c r="H1438" i="82" s="1"/>
  <c r="I1438" i="82" s="1"/>
  <c r="C1438" i="82"/>
  <c r="G1437" i="82"/>
  <c r="H1437" i="82" s="1"/>
  <c r="I1437" i="82" s="1"/>
  <c r="C1437" i="82"/>
  <c r="G1436" i="82"/>
  <c r="H1436" i="82" s="1"/>
  <c r="I1436" i="82" s="1"/>
  <c r="C1436" i="82"/>
  <c r="G1435" i="82"/>
  <c r="H1435" i="82" s="1"/>
  <c r="I1435" i="82" s="1"/>
  <c r="C1435" i="82"/>
  <c r="G1434" i="82"/>
  <c r="H1434" i="82" s="1"/>
  <c r="I1434" i="82" s="1"/>
  <c r="C1434" i="82"/>
  <c r="G1433" i="82"/>
  <c r="H1433" i="82" s="1"/>
  <c r="I1433" i="82" s="1"/>
  <c r="C1433" i="82"/>
  <c r="G1432" i="82"/>
  <c r="H1432" i="82" s="1"/>
  <c r="I1432" i="82" s="1"/>
  <c r="C1432" i="82"/>
  <c r="G1431" i="82"/>
  <c r="H1431" i="82" s="1"/>
  <c r="I1431" i="82" s="1"/>
  <c r="C1431" i="82"/>
  <c r="G1430" i="82"/>
  <c r="H1430" i="82" s="1"/>
  <c r="I1430" i="82" s="1"/>
  <c r="C1430" i="82"/>
  <c r="G1429" i="82"/>
  <c r="H1429" i="82" s="1"/>
  <c r="I1429" i="82" s="1"/>
  <c r="C1429" i="82"/>
  <c r="G1428" i="82"/>
  <c r="H1428" i="82" s="1"/>
  <c r="I1428" i="82" s="1"/>
  <c r="C1428" i="82"/>
  <c r="G1427" i="82"/>
  <c r="H1427" i="82" s="1"/>
  <c r="I1427" i="82" s="1"/>
  <c r="C1427" i="82"/>
  <c r="G1426" i="82"/>
  <c r="H1426" i="82" s="1"/>
  <c r="I1426" i="82" s="1"/>
  <c r="C1426" i="82"/>
  <c r="G1425" i="82"/>
  <c r="H1425" i="82" s="1"/>
  <c r="I1425" i="82" s="1"/>
  <c r="C1425" i="82"/>
  <c r="G1424" i="82"/>
  <c r="H1424" i="82" s="1"/>
  <c r="I1424" i="82" s="1"/>
  <c r="C1424" i="82"/>
  <c r="G1423" i="82"/>
  <c r="H1423" i="82" s="1"/>
  <c r="I1423" i="82" s="1"/>
  <c r="C1423" i="82"/>
  <c r="G1422" i="82"/>
  <c r="H1422" i="82" s="1"/>
  <c r="I1422" i="82" s="1"/>
  <c r="C1422" i="82"/>
  <c r="G1421" i="82"/>
  <c r="H1421" i="82" s="1"/>
  <c r="I1421" i="82" s="1"/>
  <c r="C1421" i="82"/>
  <c r="G1420" i="82"/>
  <c r="H1420" i="82" s="1"/>
  <c r="I1420" i="82" s="1"/>
  <c r="C1420" i="82"/>
  <c r="G1419" i="82"/>
  <c r="H1419" i="82" s="1"/>
  <c r="I1419" i="82" s="1"/>
  <c r="C1419" i="82"/>
  <c r="G1418" i="82"/>
  <c r="H1418" i="82" s="1"/>
  <c r="I1418" i="82" s="1"/>
  <c r="C1418" i="82"/>
  <c r="G1417" i="82"/>
  <c r="H1417" i="82" s="1"/>
  <c r="I1417" i="82" s="1"/>
  <c r="C1417" i="82"/>
  <c r="G1416" i="82"/>
  <c r="H1416" i="82" s="1"/>
  <c r="I1416" i="82" s="1"/>
  <c r="C1416" i="82"/>
  <c r="G1415" i="82"/>
  <c r="H1415" i="82" s="1"/>
  <c r="I1415" i="82" s="1"/>
  <c r="C1415" i="82"/>
  <c r="G1414" i="82"/>
  <c r="H1414" i="82" s="1"/>
  <c r="I1414" i="82" s="1"/>
  <c r="C1414" i="82"/>
  <c r="G1413" i="82"/>
  <c r="H1413" i="82" s="1"/>
  <c r="I1413" i="82" s="1"/>
  <c r="C1413" i="82"/>
  <c r="G1412" i="82"/>
  <c r="H1412" i="82" s="1"/>
  <c r="I1412" i="82" s="1"/>
  <c r="C1412" i="82"/>
  <c r="G1411" i="82"/>
  <c r="H1411" i="82" s="1"/>
  <c r="I1411" i="82" s="1"/>
  <c r="C1411" i="82"/>
  <c r="G1410" i="82"/>
  <c r="H1410" i="82" s="1"/>
  <c r="I1410" i="82" s="1"/>
  <c r="C1410" i="82"/>
  <c r="G1409" i="82"/>
  <c r="H1409" i="82" s="1"/>
  <c r="I1409" i="82" s="1"/>
  <c r="C1409" i="82"/>
  <c r="G1408" i="82"/>
  <c r="H1408" i="82" s="1"/>
  <c r="I1408" i="82" s="1"/>
  <c r="C1408" i="82"/>
  <c r="G1407" i="82"/>
  <c r="H1407" i="82" s="1"/>
  <c r="I1407" i="82" s="1"/>
  <c r="C1407" i="82"/>
  <c r="G1406" i="82"/>
  <c r="H1406" i="82" s="1"/>
  <c r="I1406" i="82" s="1"/>
  <c r="C1406" i="82"/>
  <c r="G1405" i="82"/>
  <c r="H1405" i="82" s="1"/>
  <c r="I1405" i="82" s="1"/>
  <c r="C1405" i="82"/>
  <c r="G1404" i="82"/>
  <c r="H1404" i="82" s="1"/>
  <c r="I1404" i="82" s="1"/>
  <c r="C1404" i="82"/>
  <c r="G1403" i="82"/>
  <c r="H1403" i="82" s="1"/>
  <c r="I1403" i="82" s="1"/>
  <c r="C1403" i="82"/>
  <c r="G1402" i="82"/>
  <c r="H1402" i="82" s="1"/>
  <c r="I1402" i="82" s="1"/>
  <c r="C1402" i="82"/>
  <c r="G1401" i="82"/>
  <c r="H1401" i="82" s="1"/>
  <c r="I1401" i="82" s="1"/>
  <c r="C1401" i="82"/>
  <c r="G1400" i="82"/>
  <c r="H1400" i="82" s="1"/>
  <c r="I1400" i="82" s="1"/>
  <c r="C1400" i="82"/>
  <c r="G1399" i="82"/>
  <c r="H1399" i="82" s="1"/>
  <c r="I1399" i="82" s="1"/>
  <c r="C1399" i="82"/>
  <c r="G1398" i="82"/>
  <c r="H1398" i="82" s="1"/>
  <c r="I1398" i="82" s="1"/>
  <c r="C1398" i="82"/>
  <c r="G1397" i="82"/>
  <c r="H1397" i="82" s="1"/>
  <c r="I1397" i="82" s="1"/>
  <c r="C1397" i="82"/>
  <c r="G1396" i="82"/>
  <c r="H1396" i="82" s="1"/>
  <c r="I1396" i="82" s="1"/>
  <c r="C1396" i="82"/>
  <c r="G1395" i="82"/>
  <c r="H1395" i="82" s="1"/>
  <c r="I1395" i="82" s="1"/>
  <c r="C1395" i="82"/>
  <c r="G1394" i="82"/>
  <c r="H1394" i="82" s="1"/>
  <c r="I1394" i="82" s="1"/>
  <c r="C1394" i="82"/>
  <c r="G1393" i="82"/>
  <c r="H1393" i="82" s="1"/>
  <c r="I1393" i="82" s="1"/>
  <c r="C1393" i="82"/>
  <c r="G1392" i="82"/>
  <c r="H1392" i="82" s="1"/>
  <c r="I1392" i="82" s="1"/>
  <c r="C1392" i="82"/>
  <c r="G1391" i="82"/>
  <c r="H1391" i="82" s="1"/>
  <c r="I1391" i="82" s="1"/>
  <c r="C1391" i="82"/>
  <c r="G1390" i="82"/>
  <c r="H1390" i="82" s="1"/>
  <c r="I1390" i="82" s="1"/>
  <c r="C1390" i="82"/>
  <c r="G1389" i="82"/>
  <c r="H1389" i="82" s="1"/>
  <c r="I1389" i="82" s="1"/>
  <c r="C1389" i="82"/>
  <c r="G1388" i="82"/>
  <c r="H1388" i="82" s="1"/>
  <c r="I1388" i="82" s="1"/>
  <c r="C1388" i="82"/>
  <c r="G1387" i="82"/>
  <c r="H1387" i="82" s="1"/>
  <c r="I1387" i="82" s="1"/>
  <c r="C1387" i="82"/>
  <c r="G1386" i="82"/>
  <c r="H1386" i="82" s="1"/>
  <c r="I1386" i="82" s="1"/>
  <c r="C1386" i="82"/>
  <c r="G1385" i="82"/>
  <c r="H1385" i="82" s="1"/>
  <c r="I1385" i="82" s="1"/>
  <c r="C1385" i="82"/>
  <c r="G1384" i="82"/>
  <c r="H1384" i="82" s="1"/>
  <c r="I1384" i="82" s="1"/>
  <c r="C1384" i="82"/>
  <c r="G1383" i="82"/>
  <c r="H1383" i="82" s="1"/>
  <c r="I1383" i="82" s="1"/>
  <c r="C1383" i="82"/>
  <c r="G1382" i="82"/>
  <c r="H1382" i="82" s="1"/>
  <c r="I1382" i="82" s="1"/>
  <c r="C1382" i="82"/>
  <c r="G1381" i="82"/>
  <c r="H1381" i="82" s="1"/>
  <c r="I1381" i="82" s="1"/>
  <c r="C1381" i="82"/>
  <c r="G1380" i="82"/>
  <c r="H1380" i="82" s="1"/>
  <c r="I1380" i="82" s="1"/>
  <c r="C1380" i="82"/>
  <c r="G1379" i="82"/>
  <c r="H1379" i="82" s="1"/>
  <c r="I1379" i="82" s="1"/>
  <c r="C1379" i="82"/>
  <c r="G1378" i="82"/>
  <c r="H1378" i="82" s="1"/>
  <c r="I1378" i="82" s="1"/>
  <c r="C1378" i="82"/>
  <c r="G1377" i="82"/>
  <c r="H1377" i="82" s="1"/>
  <c r="I1377" i="82" s="1"/>
  <c r="C1377" i="82"/>
  <c r="G1376" i="82"/>
  <c r="H1376" i="82" s="1"/>
  <c r="I1376" i="82" s="1"/>
  <c r="C1376" i="82"/>
  <c r="G1375" i="82"/>
  <c r="H1375" i="82" s="1"/>
  <c r="I1375" i="82" s="1"/>
  <c r="C1375" i="82"/>
  <c r="G1374" i="82"/>
  <c r="H1374" i="82" s="1"/>
  <c r="I1374" i="82" s="1"/>
  <c r="C1374" i="82"/>
  <c r="G1373" i="82"/>
  <c r="H1373" i="82" s="1"/>
  <c r="I1373" i="82" s="1"/>
  <c r="C1373" i="82"/>
  <c r="G1372" i="82"/>
  <c r="H1372" i="82" s="1"/>
  <c r="I1372" i="82" s="1"/>
  <c r="C1372" i="82"/>
  <c r="G1371" i="82"/>
  <c r="H1371" i="82" s="1"/>
  <c r="I1371" i="82" s="1"/>
  <c r="C1371" i="82"/>
  <c r="G1370" i="82"/>
  <c r="H1370" i="82" s="1"/>
  <c r="I1370" i="82" s="1"/>
  <c r="C1370" i="82"/>
  <c r="G1369" i="82"/>
  <c r="H1369" i="82" s="1"/>
  <c r="I1369" i="82" s="1"/>
  <c r="C1369" i="82"/>
  <c r="G1368" i="82"/>
  <c r="H1368" i="82" s="1"/>
  <c r="I1368" i="82" s="1"/>
  <c r="C1368" i="82"/>
  <c r="G1367" i="82"/>
  <c r="H1367" i="82" s="1"/>
  <c r="I1367" i="82" s="1"/>
  <c r="C1367" i="82"/>
  <c r="G1366" i="82"/>
  <c r="H1366" i="82" s="1"/>
  <c r="I1366" i="82" s="1"/>
  <c r="C1366" i="82"/>
  <c r="G1365" i="82"/>
  <c r="H1365" i="82" s="1"/>
  <c r="I1365" i="82" s="1"/>
  <c r="C1365" i="82"/>
  <c r="G1364" i="82"/>
  <c r="H1364" i="82" s="1"/>
  <c r="I1364" i="82" s="1"/>
  <c r="C1364" i="82"/>
  <c r="G1363" i="82"/>
  <c r="H1363" i="82" s="1"/>
  <c r="I1363" i="82" s="1"/>
  <c r="C1363" i="82"/>
  <c r="G1362" i="82"/>
  <c r="H1362" i="82" s="1"/>
  <c r="I1362" i="82" s="1"/>
  <c r="C1362" i="82"/>
  <c r="G1361" i="82"/>
  <c r="H1361" i="82" s="1"/>
  <c r="I1361" i="82" s="1"/>
  <c r="C1361" i="82"/>
  <c r="G1360" i="82"/>
  <c r="H1360" i="82" s="1"/>
  <c r="I1360" i="82" s="1"/>
  <c r="C1360" i="82"/>
  <c r="G1359" i="82"/>
  <c r="H1359" i="82" s="1"/>
  <c r="I1359" i="82" s="1"/>
  <c r="C1359" i="82"/>
  <c r="G1358" i="82"/>
  <c r="H1358" i="82" s="1"/>
  <c r="I1358" i="82" s="1"/>
  <c r="C1358" i="82"/>
  <c r="G1357" i="82"/>
  <c r="H1357" i="82" s="1"/>
  <c r="I1357" i="82" s="1"/>
  <c r="C1357" i="82"/>
  <c r="G1356" i="82"/>
  <c r="H1356" i="82" s="1"/>
  <c r="I1356" i="82" s="1"/>
  <c r="C1356" i="82"/>
  <c r="G1355" i="82"/>
  <c r="H1355" i="82" s="1"/>
  <c r="I1355" i="82" s="1"/>
  <c r="C1355" i="82"/>
  <c r="G1354" i="82"/>
  <c r="H1354" i="82" s="1"/>
  <c r="I1354" i="82" s="1"/>
  <c r="C1354" i="82"/>
  <c r="G1353" i="82"/>
  <c r="H1353" i="82" s="1"/>
  <c r="I1353" i="82" s="1"/>
  <c r="C1353" i="82"/>
  <c r="G1352" i="82"/>
  <c r="H1352" i="82" s="1"/>
  <c r="I1352" i="82" s="1"/>
  <c r="C1352" i="82"/>
  <c r="G1351" i="82"/>
  <c r="H1351" i="82" s="1"/>
  <c r="I1351" i="82" s="1"/>
  <c r="C1351" i="82"/>
  <c r="G1350" i="82"/>
  <c r="H1350" i="82" s="1"/>
  <c r="I1350" i="82" s="1"/>
  <c r="C1350" i="82"/>
  <c r="G1349" i="82"/>
  <c r="H1349" i="82" s="1"/>
  <c r="I1349" i="82" s="1"/>
  <c r="C1349" i="82"/>
  <c r="G1348" i="82"/>
  <c r="H1348" i="82" s="1"/>
  <c r="I1348" i="82" s="1"/>
  <c r="C1348" i="82"/>
  <c r="G1347" i="82"/>
  <c r="H1347" i="82" s="1"/>
  <c r="I1347" i="82" s="1"/>
  <c r="C1347" i="82"/>
  <c r="G1346" i="82"/>
  <c r="H1346" i="82" s="1"/>
  <c r="I1346" i="82" s="1"/>
  <c r="C1346" i="82"/>
  <c r="G1345" i="82"/>
  <c r="H1345" i="82" s="1"/>
  <c r="I1345" i="82" s="1"/>
  <c r="C1345" i="82"/>
  <c r="G1344" i="82"/>
  <c r="H1344" i="82" s="1"/>
  <c r="I1344" i="82" s="1"/>
  <c r="C1344" i="82"/>
  <c r="G1343" i="82"/>
  <c r="H1343" i="82" s="1"/>
  <c r="I1343" i="82" s="1"/>
  <c r="C1343" i="82"/>
  <c r="G1342" i="82"/>
  <c r="H1342" i="82" s="1"/>
  <c r="I1342" i="82" s="1"/>
  <c r="C1342" i="82"/>
  <c r="G1341" i="82"/>
  <c r="H1341" i="82" s="1"/>
  <c r="I1341" i="82" s="1"/>
  <c r="C1341" i="82"/>
  <c r="G1340" i="82"/>
  <c r="H1340" i="82" s="1"/>
  <c r="I1340" i="82" s="1"/>
  <c r="C1340" i="82"/>
  <c r="G1339" i="82"/>
  <c r="H1339" i="82" s="1"/>
  <c r="I1339" i="82" s="1"/>
  <c r="C1339" i="82"/>
  <c r="G1338" i="82"/>
  <c r="H1338" i="82" s="1"/>
  <c r="I1338" i="82" s="1"/>
  <c r="C1338" i="82"/>
  <c r="G1337" i="82"/>
  <c r="H1337" i="82" s="1"/>
  <c r="I1337" i="82" s="1"/>
  <c r="C1337" i="82"/>
  <c r="G1336" i="82"/>
  <c r="H1336" i="82" s="1"/>
  <c r="I1336" i="82" s="1"/>
  <c r="C1336" i="82"/>
  <c r="G1335" i="82"/>
  <c r="H1335" i="82" s="1"/>
  <c r="I1335" i="82" s="1"/>
  <c r="C1335" i="82"/>
  <c r="G1334" i="82"/>
  <c r="H1334" i="82" s="1"/>
  <c r="I1334" i="82" s="1"/>
  <c r="C1334" i="82"/>
  <c r="G1333" i="82"/>
  <c r="H1333" i="82" s="1"/>
  <c r="I1333" i="82" s="1"/>
  <c r="C1333" i="82"/>
  <c r="G1332" i="82"/>
  <c r="H1332" i="82" s="1"/>
  <c r="I1332" i="82" s="1"/>
  <c r="C1332" i="82"/>
  <c r="G1331" i="82"/>
  <c r="H1331" i="82" s="1"/>
  <c r="I1331" i="82" s="1"/>
  <c r="C1331" i="82"/>
  <c r="G1330" i="82"/>
  <c r="H1330" i="82" s="1"/>
  <c r="I1330" i="82" s="1"/>
  <c r="C1330" i="82"/>
  <c r="G1329" i="82"/>
  <c r="H1329" i="82" s="1"/>
  <c r="I1329" i="82" s="1"/>
  <c r="C1329" i="82"/>
  <c r="G1328" i="82"/>
  <c r="H1328" i="82" s="1"/>
  <c r="I1328" i="82" s="1"/>
  <c r="C1328" i="82"/>
  <c r="G1327" i="82"/>
  <c r="H1327" i="82" s="1"/>
  <c r="I1327" i="82" s="1"/>
  <c r="C1327" i="82"/>
  <c r="G1326" i="82"/>
  <c r="H1326" i="82" s="1"/>
  <c r="I1326" i="82" s="1"/>
  <c r="C1326" i="82"/>
  <c r="G1325" i="82"/>
  <c r="H1325" i="82" s="1"/>
  <c r="I1325" i="82" s="1"/>
  <c r="C1325" i="82"/>
  <c r="G1324" i="82"/>
  <c r="H1324" i="82" s="1"/>
  <c r="I1324" i="82" s="1"/>
  <c r="C1324" i="82"/>
  <c r="G1323" i="82"/>
  <c r="H1323" i="82" s="1"/>
  <c r="I1323" i="82" s="1"/>
  <c r="C1323" i="82"/>
  <c r="G1322" i="82"/>
  <c r="H1322" i="82" s="1"/>
  <c r="I1322" i="82" s="1"/>
  <c r="C1322" i="82"/>
  <c r="G1321" i="82"/>
  <c r="H1321" i="82" s="1"/>
  <c r="I1321" i="82" s="1"/>
  <c r="C1321" i="82"/>
  <c r="G1320" i="82"/>
  <c r="H1320" i="82" s="1"/>
  <c r="I1320" i="82" s="1"/>
  <c r="C1320" i="82"/>
  <c r="G1319" i="82"/>
  <c r="H1319" i="82" s="1"/>
  <c r="I1319" i="82" s="1"/>
  <c r="C1319" i="82"/>
  <c r="G1318" i="82"/>
  <c r="H1318" i="82" s="1"/>
  <c r="I1318" i="82" s="1"/>
  <c r="C1318" i="82"/>
  <c r="G1317" i="82"/>
  <c r="H1317" i="82" s="1"/>
  <c r="I1317" i="82" s="1"/>
  <c r="C1317" i="82"/>
  <c r="G1316" i="82"/>
  <c r="H1316" i="82" s="1"/>
  <c r="I1316" i="82" s="1"/>
  <c r="C1316" i="82"/>
  <c r="G1315" i="82"/>
  <c r="H1315" i="82" s="1"/>
  <c r="I1315" i="82" s="1"/>
  <c r="C1315" i="82"/>
  <c r="G1314" i="82"/>
  <c r="H1314" i="82" s="1"/>
  <c r="I1314" i="82" s="1"/>
  <c r="C1314" i="82"/>
  <c r="G1313" i="82"/>
  <c r="H1313" i="82" s="1"/>
  <c r="I1313" i="82" s="1"/>
  <c r="C1313" i="82"/>
  <c r="G1312" i="82"/>
  <c r="H1312" i="82" s="1"/>
  <c r="I1312" i="82" s="1"/>
  <c r="C1312" i="82"/>
  <c r="G1311" i="82"/>
  <c r="H1311" i="82" s="1"/>
  <c r="I1311" i="82" s="1"/>
  <c r="C1311" i="82"/>
  <c r="G1310" i="82"/>
  <c r="H1310" i="82" s="1"/>
  <c r="I1310" i="82" s="1"/>
  <c r="C1310" i="82"/>
  <c r="G1309" i="82"/>
  <c r="H1309" i="82" s="1"/>
  <c r="I1309" i="82" s="1"/>
  <c r="C1309" i="82"/>
  <c r="G1308" i="82"/>
  <c r="H1308" i="82" s="1"/>
  <c r="I1308" i="82" s="1"/>
  <c r="C1308" i="82"/>
  <c r="G1307" i="82"/>
  <c r="H1307" i="82" s="1"/>
  <c r="I1307" i="82" s="1"/>
  <c r="C1307" i="82"/>
  <c r="G1306" i="82"/>
  <c r="H1306" i="82" s="1"/>
  <c r="I1306" i="82" s="1"/>
  <c r="C1306" i="82"/>
  <c r="G1305" i="82"/>
  <c r="H1305" i="82" s="1"/>
  <c r="I1305" i="82" s="1"/>
  <c r="C1305" i="82"/>
  <c r="G1304" i="82"/>
  <c r="H1304" i="82" s="1"/>
  <c r="I1304" i="82" s="1"/>
  <c r="C1304" i="82"/>
  <c r="G1303" i="82"/>
  <c r="H1303" i="82" s="1"/>
  <c r="I1303" i="82" s="1"/>
  <c r="C1303" i="82"/>
  <c r="G1302" i="82"/>
  <c r="H1302" i="82" s="1"/>
  <c r="I1302" i="82" s="1"/>
  <c r="C1302" i="82"/>
  <c r="G1301" i="82"/>
  <c r="H1301" i="82" s="1"/>
  <c r="I1301" i="82" s="1"/>
  <c r="C1301" i="82"/>
  <c r="G1300" i="82"/>
  <c r="H1300" i="82" s="1"/>
  <c r="I1300" i="82" s="1"/>
  <c r="C1300" i="82"/>
  <c r="G1299" i="82"/>
  <c r="H1299" i="82" s="1"/>
  <c r="I1299" i="82" s="1"/>
  <c r="C1299" i="82"/>
  <c r="G1298" i="82"/>
  <c r="H1298" i="82" s="1"/>
  <c r="I1298" i="82" s="1"/>
  <c r="C1298" i="82"/>
  <c r="G1297" i="82"/>
  <c r="H1297" i="82" s="1"/>
  <c r="I1297" i="82" s="1"/>
  <c r="C1297" i="82"/>
  <c r="G1296" i="82"/>
  <c r="H1296" i="82" s="1"/>
  <c r="I1296" i="82" s="1"/>
  <c r="C1296" i="82"/>
  <c r="G1295" i="82"/>
  <c r="H1295" i="82" s="1"/>
  <c r="I1295" i="82" s="1"/>
  <c r="C1295" i="82"/>
  <c r="G1294" i="82"/>
  <c r="H1294" i="82" s="1"/>
  <c r="I1294" i="82" s="1"/>
  <c r="C1294" i="82"/>
  <c r="G1293" i="82"/>
  <c r="H1293" i="82" s="1"/>
  <c r="I1293" i="82" s="1"/>
  <c r="C1293" i="82"/>
  <c r="G1292" i="82"/>
  <c r="H1292" i="82" s="1"/>
  <c r="I1292" i="82" s="1"/>
  <c r="C1292" i="82"/>
  <c r="G1291" i="82"/>
  <c r="H1291" i="82" s="1"/>
  <c r="I1291" i="82" s="1"/>
  <c r="C1291" i="82"/>
  <c r="G1290" i="82"/>
  <c r="H1290" i="82" s="1"/>
  <c r="I1290" i="82" s="1"/>
  <c r="C1290" i="82"/>
  <c r="G1289" i="82"/>
  <c r="H1289" i="82" s="1"/>
  <c r="I1289" i="82" s="1"/>
  <c r="C1289" i="82"/>
  <c r="G1288" i="82"/>
  <c r="H1288" i="82" s="1"/>
  <c r="I1288" i="82" s="1"/>
  <c r="C1288" i="82"/>
  <c r="G1287" i="82"/>
  <c r="H1287" i="82" s="1"/>
  <c r="I1287" i="82" s="1"/>
  <c r="C1287" i="82"/>
  <c r="G1286" i="82"/>
  <c r="H1286" i="82" s="1"/>
  <c r="I1286" i="82" s="1"/>
  <c r="C1286" i="82"/>
  <c r="G1285" i="82"/>
  <c r="H1285" i="82" s="1"/>
  <c r="I1285" i="82" s="1"/>
  <c r="C1285" i="82"/>
  <c r="G1284" i="82"/>
  <c r="H1284" i="82" s="1"/>
  <c r="I1284" i="82" s="1"/>
  <c r="C1284" i="82"/>
  <c r="G1283" i="82"/>
  <c r="H1283" i="82" s="1"/>
  <c r="I1283" i="82" s="1"/>
  <c r="C1283" i="82"/>
  <c r="G1282" i="82"/>
  <c r="H1282" i="82" s="1"/>
  <c r="I1282" i="82" s="1"/>
  <c r="C1282" i="82"/>
  <c r="G1281" i="82"/>
  <c r="H1281" i="82" s="1"/>
  <c r="I1281" i="82" s="1"/>
  <c r="C1281" i="82"/>
  <c r="G1280" i="82"/>
  <c r="H1280" i="82" s="1"/>
  <c r="I1280" i="82" s="1"/>
  <c r="C1280" i="82"/>
  <c r="G1279" i="82"/>
  <c r="H1279" i="82" s="1"/>
  <c r="I1279" i="82" s="1"/>
  <c r="C1279" i="82"/>
  <c r="G1278" i="82"/>
  <c r="H1278" i="82" s="1"/>
  <c r="I1278" i="82" s="1"/>
  <c r="C1278" i="82"/>
  <c r="G1277" i="82"/>
  <c r="H1277" i="82" s="1"/>
  <c r="I1277" i="82" s="1"/>
  <c r="C1277" i="82"/>
  <c r="G1276" i="82"/>
  <c r="H1276" i="82" s="1"/>
  <c r="I1276" i="82" s="1"/>
  <c r="C1276" i="82"/>
  <c r="G1275" i="82"/>
  <c r="H1275" i="82" s="1"/>
  <c r="I1275" i="82" s="1"/>
  <c r="C1275" i="82"/>
  <c r="G1274" i="82"/>
  <c r="H1274" i="82" s="1"/>
  <c r="I1274" i="82" s="1"/>
  <c r="C1274" i="82"/>
  <c r="G1273" i="82"/>
  <c r="H1273" i="82" s="1"/>
  <c r="I1273" i="82" s="1"/>
  <c r="C1273" i="82"/>
  <c r="G1272" i="82"/>
  <c r="H1272" i="82" s="1"/>
  <c r="I1272" i="82" s="1"/>
  <c r="C1272" i="82"/>
  <c r="G1271" i="82"/>
  <c r="H1271" i="82" s="1"/>
  <c r="I1271" i="82" s="1"/>
  <c r="C1271" i="82"/>
  <c r="G1270" i="82"/>
  <c r="H1270" i="82" s="1"/>
  <c r="I1270" i="82" s="1"/>
  <c r="C1270" i="82"/>
  <c r="G1269" i="82"/>
  <c r="H1269" i="82" s="1"/>
  <c r="I1269" i="82" s="1"/>
  <c r="C1269" i="82"/>
  <c r="G1268" i="82"/>
  <c r="H1268" i="82" s="1"/>
  <c r="I1268" i="82" s="1"/>
  <c r="C1268" i="82"/>
  <c r="G1267" i="82"/>
  <c r="H1267" i="82" s="1"/>
  <c r="I1267" i="82" s="1"/>
  <c r="C1267" i="82"/>
  <c r="G1266" i="82"/>
  <c r="H1266" i="82" s="1"/>
  <c r="I1266" i="82" s="1"/>
  <c r="C1266" i="82"/>
  <c r="G1265" i="82"/>
  <c r="H1265" i="82" s="1"/>
  <c r="I1265" i="82" s="1"/>
  <c r="C1265" i="82"/>
  <c r="G1264" i="82"/>
  <c r="H1264" i="82" s="1"/>
  <c r="I1264" i="82" s="1"/>
  <c r="C1264" i="82"/>
  <c r="G1263" i="82"/>
  <c r="H1263" i="82" s="1"/>
  <c r="I1263" i="82" s="1"/>
  <c r="C1263" i="82"/>
  <c r="G1262" i="82"/>
  <c r="H1262" i="82" s="1"/>
  <c r="I1262" i="82" s="1"/>
  <c r="C1262" i="82"/>
  <c r="G1261" i="82"/>
  <c r="H1261" i="82" s="1"/>
  <c r="I1261" i="82" s="1"/>
  <c r="C1261" i="82"/>
  <c r="G1260" i="82"/>
  <c r="H1260" i="82" s="1"/>
  <c r="I1260" i="82" s="1"/>
  <c r="C1260" i="82"/>
  <c r="G1259" i="82"/>
  <c r="H1259" i="82" s="1"/>
  <c r="I1259" i="82" s="1"/>
  <c r="C1259" i="82"/>
  <c r="G1258" i="82"/>
  <c r="H1258" i="82" s="1"/>
  <c r="I1258" i="82" s="1"/>
  <c r="C1258" i="82"/>
  <c r="G1257" i="82"/>
  <c r="H1257" i="82" s="1"/>
  <c r="I1257" i="82" s="1"/>
  <c r="C1257" i="82"/>
  <c r="G1256" i="82"/>
  <c r="H1256" i="82" s="1"/>
  <c r="I1256" i="82" s="1"/>
  <c r="C1256" i="82"/>
  <c r="G1255" i="82"/>
  <c r="H1255" i="82" s="1"/>
  <c r="I1255" i="82" s="1"/>
  <c r="C1255" i="82"/>
  <c r="G1254" i="82"/>
  <c r="H1254" i="82" s="1"/>
  <c r="I1254" i="82" s="1"/>
  <c r="C1254" i="82"/>
  <c r="G1253" i="82"/>
  <c r="H1253" i="82" s="1"/>
  <c r="I1253" i="82" s="1"/>
  <c r="C1253" i="82"/>
  <c r="G1252" i="82"/>
  <c r="H1252" i="82" s="1"/>
  <c r="I1252" i="82" s="1"/>
  <c r="C1252" i="82"/>
  <c r="G1251" i="82"/>
  <c r="H1251" i="82" s="1"/>
  <c r="I1251" i="82" s="1"/>
  <c r="C1251" i="82"/>
  <c r="G1250" i="82"/>
  <c r="H1250" i="82" s="1"/>
  <c r="I1250" i="82" s="1"/>
  <c r="C1250" i="82"/>
  <c r="G1249" i="82"/>
  <c r="H1249" i="82" s="1"/>
  <c r="I1249" i="82" s="1"/>
  <c r="C1249" i="82"/>
  <c r="G1248" i="82"/>
  <c r="H1248" i="82" s="1"/>
  <c r="I1248" i="82" s="1"/>
  <c r="C1248" i="82"/>
  <c r="G1247" i="82"/>
  <c r="H1247" i="82" s="1"/>
  <c r="I1247" i="82" s="1"/>
  <c r="C1247" i="82"/>
  <c r="G1246" i="82"/>
  <c r="H1246" i="82" s="1"/>
  <c r="I1246" i="82" s="1"/>
  <c r="C1246" i="82"/>
  <c r="G1245" i="82"/>
  <c r="H1245" i="82" s="1"/>
  <c r="I1245" i="82" s="1"/>
  <c r="C1245" i="82"/>
  <c r="G1244" i="82"/>
  <c r="H1244" i="82" s="1"/>
  <c r="I1244" i="82" s="1"/>
  <c r="C1244" i="82"/>
  <c r="G1243" i="82"/>
  <c r="H1243" i="82" s="1"/>
  <c r="I1243" i="82" s="1"/>
  <c r="C1243" i="82"/>
  <c r="G1242" i="82"/>
  <c r="H1242" i="82" s="1"/>
  <c r="I1242" i="82" s="1"/>
  <c r="C1242" i="82"/>
  <c r="G1241" i="82"/>
  <c r="H1241" i="82" s="1"/>
  <c r="I1241" i="82" s="1"/>
  <c r="C1241" i="82"/>
  <c r="G1240" i="82"/>
  <c r="H1240" i="82" s="1"/>
  <c r="I1240" i="82" s="1"/>
  <c r="C1240" i="82"/>
  <c r="G1239" i="82"/>
  <c r="H1239" i="82" s="1"/>
  <c r="I1239" i="82" s="1"/>
  <c r="C1239" i="82"/>
  <c r="G1238" i="82"/>
  <c r="H1238" i="82" s="1"/>
  <c r="I1238" i="82" s="1"/>
  <c r="C1238" i="82"/>
  <c r="G1237" i="82"/>
  <c r="H1237" i="82" s="1"/>
  <c r="I1237" i="82" s="1"/>
  <c r="C1237" i="82"/>
  <c r="G1236" i="82"/>
  <c r="H1236" i="82" s="1"/>
  <c r="I1236" i="82" s="1"/>
  <c r="C1236" i="82"/>
  <c r="G1235" i="82"/>
  <c r="H1235" i="82" s="1"/>
  <c r="I1235" i="82" s="1"/>
  <c r="C1235" i="82"/>
  <c r="G1234" i="82"/>
  <c r="H1234" i="82" s="1"/>
  <c r="I1234" i="82" s="1"/>
  <c r="C1234" i="82"/>
  <c r="G1233" i="82"/>
  <c r="H1233" i="82" s="1"/>
  <c r="I1233" i="82" s="1"/>
  <c r="C1233" i="82"/>
  <c r="G1232" i="82"/>
  <c r="H1232" i="82" s="1"/>
  <c r="I1232" i="82" s="1"/>
  <c r="C1232" i="82"/>
  <c r="G1231" i="82"/>
  <c r="H1231" i="82" s="1"/>
  <c r="I1231" i="82" s="1"/>
  <c r="C1231" i="82"/>
  <c r="G1230" i="82"/>
  <c r="H1230" i="82" s="1"/>
  <c r="I1230" i="82" s="1"/>
  <c r="C1230" i="82"/>
  <c r="G1229" i="82"/>
  <c r="H1229" i="82" s="1"/>
  <c r="I1229" i="82" s="1"/>
  <c r="C1229" i="82"/>
  <c r="G1228" i="82"/>
  <c r="H1228" i="82" s="1"/>
  <c r="I1228" i="82" s="1"/>
  <c r="C1228" i="82"/>
  <c r="G1227" i="82"/>
  <c r="H1227" i="82" s="1"/>
  <c r="I1227" i="82" s="1"/>
  <c r="C1227" i="82"/>
  <c r="G1226" i="82"/>
  <c r="H1226" i="82" s="1"/>
  <c r="I1226" i="82" s="1"/>
  <c r="C1226" i="82"/>
  <c r="G1225" i="82"/>
  <c r="H1225" i="82" s="1"/>
  <c r="I1225" i="82" s="1"/>
  <c r="C1225" i="82"/>
  <c r="G1224" i="82"/>
  <c r="H1224" i="82" s="1"/>
  <c r="I1224" i="82" s="1"/>
  <c r="C1224" i="82"/>
  <c r="G1223" i="82"/>
  <c r="H1223" i="82" s="1"/>
  <c r="I1223" i="82" s="1"/>
  <c r="C1223" i="82"/>
  <c r="G1222" i="82"/>
  <c r="H1222" i="82" s="1"/>
  <c r="I1222" i="82" s="1"/>
  <c r="C1222" i="82"/>
  <c r="G1221" i="82"/>
  <c r="H1221" i="82" s="1"/>
  <c r="I1221" i="82" s="1"/>
  <c r="C1221" i="82"/>
  <c r="G1220" i="82"/>
  <c r="H1220" i="82" s="1"/>
  <c r="I1220" i="82" s="1"/>
  <c r="C1220" i="82"/>
  <c r="G1219" i="82"/>
  <c r="H1219" i="82" s="1"/>
  <c r="I1219" i="82" s="1"/>
  <c r="C1219" i="82"/>
  <c r="G1218" i="82"/>
  <c r="H1218" i="82" s="1"/>
  <c r="I1218" i="82" s="1"/>
  <c r="C1218" i="82"/>
  <c r="G1217" i="82"/>
  <c r="H1217" i="82" s="1"/>
  <c r="I1217" i="82" s="1"/>
  <c r="C1217" i="82"/>
  <c r="G1216" i="82"/>
  <c r="H1216" i="82" s="1"/>
  <c r="I1216" i="82" s="1"/>
  <c r="C1216" i="82"/>
  <c r="G1215" i="82"/>
  <c r="H1215" i="82" s="1"/>
  <c r="I1215" i="82" s="1"/>
  <c r="C1215" i="82"/>
  <c r="G1214" i="82"/>
  <c r="H1214" i="82" s="1"/>
  <c r="I1214" i="82" s="1"/>
  <c r="C1214" i="82"/>
  <c r="G1213" i="82"/>
  <c r="H1213" i="82" s="1"/>
  <c r="I1213" i="82" s="1"/>
  <c r="C1213" i="82"/>
  <c r="G1212" i="82"/>
  <c r="H1212" i="82" s="1"/>
  <c r="I1212" i="82" s="1"/>
  <c r="C1212" i="82"/>
  <c r="G1211" i="82"/>
  <c r="H1211" i="82" s="1"/>
  <c r="I1211" i="82" s="1"/>
  <c r="C1211" i="82"/>
  <c r="G1210" i="82"/>
  <c r="H1210" i="82" s="1"/>
  <c r="I1210" i="82" s="1"/>
  <c r="C1210" i="82"/>
  <c r="G1209" i="82"/>
  <c r="H1209" i="82" s="1"/>
  <c r="I1209" i="82" s="1"/>
  <c r="C1209" i="82"/>
  <c r="G1208" i="82"/>
  <c r="H1208" i="82" s="1"/>
  <c r="I1208" i="82" s="1"/>
  <c r="C1208" i="82"/>
  <c r="G1207" i="82"/>
  <c r="H1207" i="82" s="1"/>
  <c r="I1207" i="82" s="1"/>
  <c r="C1207" i="82"/>
  <c r="G1206" i="82"/>
  <c r="H1206" i="82" s="1"/>
  <c r="I1206" i="82" s="1"/>
  <c r="C1206" i="82"/>
  <c r="G1205" i="82"/>
  <c r="H1205" i="82" s="1"/>
  <c r="I1205" i="82" s="1"/>
  <c r="C1205" i="82"/>
  <c r="G1204" i="82"/>
  <c r="H1204" i="82" s="1"/>
  <c r="I1204" i="82" s="1"/>
  <c r="C1204" i="82"/>
  <c r="G1203" i="82"/>
  <c r="H1203" i="82" s="1"/>
  <c r="I1203" i="82" s="1"/>
  <c r="C1203" i="82"/>
  <c r="G1202" i="82"/>
  <c r="H1202" i="82" s="1"/>
  <c r="I1202" i="82" s="1"/>
  <c r="C1202" i="82"/>
  <c r="G1201" i="82"/>
  <c r="H1201" i="82" s="1"/>
  <c r="I1201" i="82" s="1"/>
  <c r="C1201" i="82"/>
  <c r="G1200" i="82"/>
  <c r="H1200" i="82" s="1"/>
  <c r="I1200" i="82" s="1"/>
  <c r="C1200" i="82"/>
  <c r="G1199" i="82"/>
  <c r="H1199" i="82" s="1"/>
  <c r="I1199" i="82" s="1"/>
  <c r="C1199" i="82"/>
  <c r="G1198" i="82"/>
  <c r="H1198" i="82" s="1"/>
  <c r="I1198" i="82" s="1"/>
  <c r="C1198" i="82"/>
  <c r="G1197" i="82"/>
  <c r="H1197" i="82" s="1"/>
  <c r="I1197" i="82" s="1"/>
  <c r="C1197" i="82"/>
  <c r="G1196" i="82"/>
  <c r="H1196" i="82" s="1"/>
  <c r="I1196" i="82" s="1"/>
  <c r="C1196" i="82"/>
  <c r="G1195" i="82"/>
  <c r="H1195" i="82" s="1"/>
  <c r="I1195" i="82" s="1"/>
  <c r="C1195" i="82"/>
  <c r="G1194" i="82"/>
  <c r="H1194" i="82" s="1"/>
  <c r="I1194" i="82" s="1"/>
  <c r="C1194" i="82"/>
  <c r="G1193" i="82"/>
  <c r="H1193" i="82" s="1"/>
  <c r="I1193" i="82" s="1"/>
  <c r="C1193" i="82"/>
  <c r="G1192" i="82"/>
  <c r="H1192" i="82" s="1"/>
  <c r="I1192" i="82" s="1"/>
  <c r="C1192" i="82"/>
  <c r="G1191" i="82"/>
  <c r="H1191" i="82" s="1"/>
  <c r="I1191" i="82" s="1"/>
  <c r="C1191" i="82"/>
  <c r="G1190" i="82"/>
  <c r="H1190" i="82" s="1"/>
  <c r="I1190" i="82" s="1"/>
  <c r="C1190" i="82"/>
  <c r="G1189" i="82"/>
  <c r="H1189" i="82" s="1"/>
  <c r="I1189" i="82" s="1"/>
  <c r="C1189" i="82"/>
  <c r="G1188" i="82"/>
  <c r="H1188" i="82" s="1"/>
  <c r="I1188" i="82" s="1"/>
  <c r="C1188" i="82"/>
  <c r="G1187" i="82"/>
  <c r="H1187" i="82" s="1"/>
  <c r="I1187" i="82" s="1"/>
  <c r="C1187" i="82"/>
  <c r="G1186" i="82"/>
  <c r="H1186" i="82" s="1"/>
  <c r="I1186" i="82" s="1"/>
  <c r="C1186" i="82"/>
  <c r="G1185" i="82"/>
  <c r="H1185" i="82" s="1"/>
  <c r="I1185" i="82" s="1"/>
  <c r="C1185" i="82"/>
  <c r="G1184" i="82"/>
  <c r="H1184" i="82" s="1"/>
  <c r="I1184" i="82" s="1"/>
  <c r="C1184" i="82"/>
  <c r="G1183" i="82"/>
  <c r="H1183" i="82" s="1"/>
  <c r="I1183" i="82" s="1"/>
  <c r="C1183" i="82"/>
  <c r="G1182" i="82"/>
  <c r="H1182" i="82" s="1"/>
  <c r="I1182" i="82" s="1"/>
  <c r="C1182" i="82"/>
  <c r="G1181" i="82"/>
  <c r="H1181" i="82" s="1"/>
  <c r="I1181" i="82" s="1"/>
  <c r="C1181" i="82"/>
  <c r="G1180" i="82"/>
  <c r="H1180" i="82" s="1"/>
  <c r="I1180" i="82" s="1"/>
  <c r="C1180" i="82"/>
  <c r="G1179" i="82"/>
  <c r="H1179" i="82" s="1"/>
  <c r="I1179" i="82" s="1"/>
  <c r="C1179" i="82"/>
  <c r="G1178" i="82"/>
  <c r="H1178" i="82" s="1"/>
  <c r="I1178" i="82" s="1"/>
  <c r="C1178" i="82"/>
  <c r="G1177" i="82"/>
  <c r="H1177" i="82" s="1"/>
  <c r="I1177" i="82" s="1"/>
  <c r="C1177" i="82"/>
  <c r="G1176" i="82"/>
  <c r="H1176" i="82" s="1"/>
  <c r="I1176" i="82" s="1"/>
  <c r="C1176" i="82"/>
  <c r="G1175" i="82"/>
  <c r="H1175" i="82" s="1"/>
  <c r="I1175" i="82" s="1"/>
  <c r="C1175" i="82"/>
  <c r="G1174" i="82"/>
  <c r="H1174" i="82" s="1"/>
  <c r="I1174" i="82" s="1"/>
  <c r="C1174" i="82"/>
  <c r="G1173" i="82"/>
  <c r="H1173" i="82" s="1"/>
  <c r="I1173" i="82" s="1"/>
  <c r="C1173" i="82"/>
  <c r="G1172" i="82"/>
  <c r="H1172" i="82" s="1"/>
  <c r="I1172" i="82" s="1"/>
  <c r="C1172" i="82"/>
  <c r="G1171" i="82"/>
  <c r="H1171" i="82" s="1"/>
  <c r="I1171" i="82" s="1"/>
  <c r="C1171" i="82"/>
  <c r="G1170" i="82"/>
  <c r="H1170" i="82" s="1"/>
  <c r="I1170" i="82" s="1"/>
  <c r="C1170" i="82"/>
  <c r="G1169" i="82"/>
  <c r="H1169" i="82" s="1"/>
  <c r="I1169" i="82" s="1"/>
  <c r="C1169" i="82"/>
  <c r="G1168" i="82"/>
  <c r="H1168" i="82" s="1"/>
  <c r="I1168" i="82" s="1"/>
  <c r="C1168" i="82"/>
  <c r="G1167" i="82"/>
  <c r="H1167" i="82" s="1"/>
  <c r="I1167" i="82" s="1"/>
  <c r="C1167" i="82"/>
  <c r="G1166" i="82"/>
  <c r="H1166" i="82" s="1"/>
  <c r="I1166" i="82" s="1"/>
  <c r="C1166" i="82"/>
  <c r="G1165" i="82"/>
  <c r="H1165" i="82" s="1"/>
  <c r="I1165" i="82" s="1"/>
  <c r="C1165" i="82"/>
  <c r="G1164" i="82"/>
  <c r="H1164" i="82" s="1"/>
  <c r="I1164" i="82" s="1"/>
  <c r="C1164" i="82"/>
  <c r="G1163" i="82"/>
  <c r="H1163" i="82" s="1"/>
  <c r="I1163" i="82" s="1"/>
  <c r="C1163" i="82"/>
  <c r="G1162" i="82"/>
  <c r="H1162" i="82" s="1"/>
  <c r="I1162" i="82" s="1"/>
  <c r="C1162" i="82"/>
  <c r="G1161" i="82"/>
  <c r="H1161" i="82" s="1"/>
  <c r="I1161" i="82" s="1"/>
  <c r="C1161" i="82"/>
  <c r="G1160" i="82"/>
  <c r="H1160" i="82" s="1"/>
  <c r="I1160" i="82" s="1"/>
  <c r="C1160" i="82"/>
  <c r="G1159" i="82"/>
  <c r="H1159" i="82" s="1"/>
  <c r="I1159" i="82" s="1"/>
  <c r="C1159" i="82"/>
  <c r="G1158" i="82"/>
  <c r="H1158" i="82" s="1"/>
  <c r="I1158" i="82" s="1"/>
  <c r="C1158" i="82"/>
  <c r="G1157" i="82"/>
  <c r="H1157" i="82" s="1"/>
  <c r="I1157" i="82" s="1"/>
  <c r="C1157" i="82"/>
  <c r="G1156" i="82"/>
  <c r="H1156" i="82" s="1"/>
  <c r="I1156" i="82" s="1"/>
  <c r="C1156" i="82"/>
  <c r="G1155" i="82"/>
  <c r="H1155" i="82" s="1"/>
  <c r="I1155" i="82" s="1"/>
  <c r="C1155" i="82"/>
  <c r="G1154" i="82"/>
  <c r="H1154" i="82" s="1"/>
  <c r="I1154" i="82" s="1"/>
  <c r="C1154" i="82"/>
  <c r="G1153" i="82"/>
  <c r="H1153" i="82" s="1"/>
  <c r="I1153" i="82" s="1"/>
  <c r="C1153" i="82"/>
  <c r="G1152" i="82"/>
  <c r="H1152" i="82" s="1"/>
  <c r="C1152" i="82"/>
  <c r="G1151" i="82"/>
  <c r="H1151" i="82" s="1"/>
  <c r="I1151" i="82" s="1"/>
  <c r="C1151" i="82"/>
  <c r="G1150" i="82"/>
  <c r="H1150" i="82" s="1"/>
  <c r="I1150" i="82" s="1"/>
  <c r="C1150" i="82"/>
  <c r="G1149" i="82"/>
  <c r="H1149" i="82" s="1"/>
  <c r="I1149" i="82" s="1"/>
  <c r="C1149" i="82"/>
  <c r="G1148" i="82"/>
  <c r="H1148" i="82" s="1"/>
  <c r="I1148" i="82" s="1"/>
  <c r="C1148" i="82"/>
  <c r="G1147" i="82"/>
  <c r="H1147" i="82" s="1"/>
  <c r="I1147" i="82" s="1"/>
  <c r="C1147" i="82"/>
  <c r="G1146" i="82"/>
  <c r="H1146" i="82" s="1"/>
  <c r="I1146" i="82" s="1"/>
  <c r="C1146" i="82"/>
  <c r="G1145" i="82"/>
  <c r="H1145" i="82" s="1"/>
  <c r="I1145" i="82" s="1"/>
  <c r="C1145" i="82"/>
  <c r="G1144" i="82"/>
  <c r="H1144" i="82" s="1"/>
  <c r="I1144" i="82" s="1"/>
  <c r="C1144" i="82"/>
  <c r="G1143" i="82"/>
  <c r="H1143" i="82" s="1"/>
  <c r="I1143" i="82" s="1"/>
  <c r="C1143" i="82"/>
  <c r="G1142" i="82"/>
  <c r="H1142" i="82" s="1"/>
  <c r="I1142" i="82" s="1"/>
  <c r="C1142" i="82"/>
  <c r="G1141" i="82"/>
  <c r="H1141" i="82" s="1"/>
  <c r="I1141" i="82" s="1"/>
  <c r="C1141" i="82"/>
  <c r="G1140" i="82"/>
  <c r="H1140" i="82" s="1"/>
  <c r="I1140" i="82" s="1"/>
  <c r="C1140" i="82"/>
  <c r="G1139" i="82"/>
  <c r="H1139" i="82" s="1"/>
  <c r="I1139" i="82" s="1"/>
  <c r="C1139" i="82"/>
  <c r="G1138" i="82"/>
  <c r="H1138" i="82" s="1"/>
  <c r="I1138" i="82" s="1"/>
  <c r="C1138" i="82"/>
  <c r="G1137" i="82"/>
  <c r="H1137" i="82" s="1"/>
  <c r="I1137" i="82" s="1"/>
  <c r="C1137" i="82"/>
  <c r="G1136" i="82"/>
  <c r="H1136" i="82" s="1"/>
  <c r="I1136" i="82" s="1"/>
  <c r="C1136" i="82"/>
  <c r="G1135" i="82"/>
  <c r="H1135" i="82" s="1"/>
  <c r="I1135" i="82" s="1"/>
  <c r="C1135" i="82"/>
  <c r="G1134" i="82"/>
  <c r="H1134" i="82" s="1"/>
  <c r="I1134" i="82" s="1"/>
  <c r="C1134" i="82"/>
  <c r="G1133" i="82"/>
  <c r="H1133" i="82" s="1"/>
  <c r="I1133" i="82" s="1"/>
  <c r="C1133" i="82"/>
  <c r="G1132" i="82"/>
  <c r="H1132" i="82" s="1"/>
  <c r="I1132" i="82" s="1"/>
  <c r="C1132" i="82"/>
  <c r="G1131" i="82"/>
  <c r="H1131" i="82" s="1"/>
  <c r="I1131" i="82" s="1"/>
  <c r="C1131" i="82"/>
  <c r="G1130" i="82"/>
  <c r="H1130" i="82" s="1"/>
  <c r="I1130" i="82" s="1"/>
  <c r="C1130" i="82"/>
  <c r="G1129" i="82"/>
  <c r="H1129" i="82" s="1"/>
  <c r="I1129" i="82" s="1"/>
  <c r="C1129" i="82"/>
  <c r="G1128" i="82"/>
  <c r="H1128" i="82" s="1"/>
  <c r="I1128" i="82" s="1"/>
  <c r="C1128" i="82"/>
  <c r="G1127" i="82"/>
  <c r="H1127" i="82" s="1"/>
  <c r="I1127" i="82" s="1"/>
  <c r="C1127" i="82"/>
  <c r="G1126" i="82"/>
  <c r="H1126" i="82" s="1"/>
  <c r="I1126" i="82" s="1"/>
  <c r="C1126" i="82"/>
  <c r="G1125" i="82"/>
  <c r="H1125" i="82" s="1"/>
  <c r="I1125" i="82" s="1"/>
  <c r="C1125" i="82"/>
  <c r="G1124" i="82"/>
  <c r="H1124" i="82" s="1"/>
  <c r="I1124" i="82" s="1"/>
  <c r="C1124" i="82"/>
  <c r="G1123" i="82"/>
  <c r="H1123" i="82" s="1"/>
  <c r="I1123" i="82" s="1"/>
  <c r="C1123" i="82"/>
  <c r="G1122" i="82"/>
  <c r="H1122" i="82" s="1"/>
  <c r="I1122" i="82" s="1"/>
  <c r="C1122" i="82"/>
  <c r="G1121" i="82"/>
  <c r="H1121" i="82" s="1"/>
  <c r="I1121" i="82" s="1"/>
  <c r="C1121" i="82"/>
  <c r="G1120" i="82"/>
  <c r="H1120" i="82" s="1"/>
  <c r="I1120" i="82" s="1"/>
  <c r="C1120" i="82"/>
  <c r="G1119" i="82"/>
  <c r="H1119" i="82" s="1"/>
  <c r="I1119" i="82" s="1"/>
  <c r="C1119" i="82"/>
  <c r="G1118" i="82"/>
  <c r="H1118" i="82" s="1"/>
  <c r="I1118" i="82" s="1"/>
  <c r="C1118" i="82"/>
  <c r="G1117" i="82"/>
  <c r="H1117" i="82" s="1"/>
  <c r="I1117" i="82" s="1"/>
  <c r="C1117" i="82"/>
  <c r="G1116" i="82"/>
  <c r="H1116" i="82" s="1"/>
  <c r="I1116" i="82" s="1"/>
  <c r="C1116" i="82"/>
  <c r="G1115" i="82"/>
  <c r="H1115" i="82" s="1"/>
  <c r="I1115" i="82" s="1"/>
  <c r="C1115" i="82"/>
  <c r="G1114" i="82"/>
  <c r="H1114" i="82" s="1"/>
  <c r="I1114" i="82" s="1"/>
  <c r="C1114" i="82"/>
  <c r="G1113" i="82"/>
  <c r="H1113" i="82" s="1"/>
  <c r="I1113" i="82" s="1"/>
  <c r="C1113" i="82"/>
  <c r="G1112" i="82"/>
  <c r="H1112" i="82" s="1"/>
  <c r="I1112" i="82" s="1"/>
  <c r="C1112" i="82"/>
  <c r="G1111" i="82"/>
  <c r="H1111" i="82" s="1"/>
  <c r="I1111" i="82" s="1"/>
  <c r="C1111" i="82"/>
  <c r="G1110" i="82"/>
  <c r="H1110" i="82" s="1"/>
  <c r="I1110" i="82" s="1"/>
  <c r="C1110" i="82"/>
  <c r="G1109" i="82"/>
  <c r="H1109" i="82" s="1"/>
  <c r="I1109" i="82" s="1"/>
  <c r="C1109" i="82"/>
  <c r="G1108" i="82"/>
  <c r="H1108" i="82" s="1"/>
  <c r="I1108" i="82" s="1"/>
  <c r="C1108" i="82"/>
  <c r="G1107" i="82"/>
  <c r="H1107" i="82" s="1"/>
  <c r="I1107" i="82" s="1"/>
  <c r="C1107" i="82"/>
  <c r="G1106" i="82"/>
  <c r="H1106" i="82" s="1"/>
  <c r="I1106" i="82" s="1"/>
  <c r="C1106" i="82"/>
  <c r="G1105" i="82"/>
  <c r="H1105" i="82" s="1"/>
  <c r="I1105" i="82" s="1"/>
  <c r="C1105" i="82"/>
  <c r="G1104" i="82"/>
  <c r="H1104" i="82" s="1"/>
  <c r="I1104" i="82" s="1"/>
  <c r="C1104" i="82"/>
  <c r="G1103" i="82"/>
  <c r="H1103" i="82" s="1"/>
  <c r="I1103" i="82" s="1"/>
  <c r="C1103" i="82"/>
  <c r="G1102" i="82"/>
  <c r="H1102" i="82" s="1"/>
  <c r="I1102" i="82" s="1"/>
  <c r="C1102" i="82"/>
  <c r="G1101" i="82"/>
  <c r="H1101" i="82" s="1"/>
  <c r="I1101" i="82" s="1"/>
  <c r="C1101" i="82"/>
  <c r="G1100" i="82"/>
  <c r="H1100" i="82" s="1"/>
  <c r="I1100" i="82" s="1"/>
  <c r="C1100" i="82"/>
  <c r="G1099" i="82"/>
  <c r="H1099" i="82" s="1"/>
  <c r="I1099" i="82" s="1"/>
  <c r="C1099" i="82"/>
  <c r="G1098" i="82"/>
  <c r="H1098" i="82" s="1"/>
  <c r="I1098" i="82" s="1"/>
  <c r="C1098" i="82"/>
  <c r="G1097" i="82"/>
  <c r="H1097" i="82" s="1"/>
  <c r="I1097" i="82" s="1"/>
  <c r="C1097" i="82"/>
  <c r="G1096" i="82"/>
  <c r="H1096" i="82" s="1"/>
  <c r="I1096" i="82" s="1"/>
  <c r="C1096" i="82"/>
  <c r="G1095" i="82"/>
  <c r="H1095" i="82" s="1"/>
  <c r="I1095" i="82" s="1"/>
  <c r="C1095" i="82"/>
  <c r="G1094" i="82"/>
  <c r="H1094" i="82" s="1"/>
  <c r="I1094" i="82" s="1"/>
  <c r="C1094" i="82"/>
  <c r="G1093" i="82"/>
  <c r="H1093" i="82" s="1"/>
  <c r="I1093" i="82" s="1"/>
  <c r="C1093" i="82"/>
  <c r="G1092" i="82"/>
  <c r="H1092" i="82" s="1"/>
  <c r="I1092" i="82" s="1"/>
  <c r="C1092" i="82"/>
  <c r="G1091" i="82"/>
  <c r="H1091" i="82" s="1"/>
  <c r="I1091" i="82" s="1"/>
  <c r="C1091" i="82"/>
  <c r="G1090" i="82"/>
  <c r="H1090" i="82" s="1"/>
  <c r="I1090" i="82" s="1"/>
  <c r="C1090" i="82"/>
  <c r="G1089" i="82"/>
  <c r="H1089" i="82" s="1"/>
  <c r="I1089" i="82" s="1"/>
  <c r="C1089" i="82"/>
  <c r="G1088" i="82"/>
  <c r="H1088" i="82" s="1"/>
  <c r="I1088" i="82" s="1"/>
  <c r="C1088" i="82"/>
  <c r="G1087" i="82"/>
  <c r="H1087" i="82" s="1"/>
  <c r="I1087" i="82" s="1"/>
  <c r="C1087" i="82"/>
  <c r="G1086" i="82"/>
  <c r="H1086" i="82" s="1"/>
  <c r="I1086" i="82" s="1"/>
  <c r="C1086" i="82"/>
  <c r="G1085" i="82"/>
  <c r="H1085" i="82" s="1"/>
  <c r="I1085" i="82" s="1"/>
  <c r="C1085" i="82"/>
  <c r="G1084" i="82"/>
  <c r="H1084" i="82" s="1"/>
  <c r="I1084" i="82" s="1"/>
  <c r="C1084" i="82"/>
  <c r="G1083" i="82"/>
  <c r="H1083" i="82" s="1"/>
  <c r="I1083" i="82" s="1"/>
  <c r="C1083" i="82"/>
  <c r="G1082" i="82"/>
  <c r="H1082" i="82" s="1"/>
  <c r="I1082" i="82" s="1"/>
  <c r="C1082" i="82"/>
  <c r="G1081" i="82"/>
  <c r="H1081" i="82" s="1"/>
  <c r="I1081" i="82" s="1"/>
  <c r="C1081" i="82"/>
  <c r="G1080" i="82"/>
  <c r="H1080" i="82" s="1"/>
  <c r="I1080" i="82" s="1"/>
  <c r="C1080" i="82"/>
  <c r="G1079" i="82"/>
  <c r="H1079" i="82" s="1"/>
  <c r="I1079" i="82" s="1"/>
  <c r="C1079" i="82"/>
  <c r="G1078" i="82"/>
  <c r="H1078" i="82" s="1"/>
  <c r="I1078" i="82" s="1"/>
  <c r="C1078" i="82"/>
  <c r="G1077" i="82"/>
  <c r="H1077" i="82" s="1"/>
  <c r="I1077" i="82" s="1"/>
  <c r="C1077" i="82"/>
  <c r="G1076" i="82"/>
  <c r="H1076" i="82" s="1"/>
  <c r="I1076" i="82" s="1"/>
  <c r="C1076" i="82"/>
  <c r="G1075" i="82"/>
  <c r="H1075" i="82" s="1"/>
  <c r="I1075" i="82" s="1"/>
  <c r="C1075" i="82"/>
  <c r="G1074" i="82"/>
  <c r="H1074" i="82" s="1"/>
  <c r="I1074" i="82" s="1"/>
  <c r="C1074" i="82"/>
  <c r="G1073" i="82"/>
  <c r="H1073" i="82" s="1"/>
  <c r="I1073" i="82" s="1"/>
  <c r="C1073" i="82"/>
  <c r="G1072" i="82"/>
  <c r="H1072" i="82" s="1"/>
  <c r="I1072" i="82" s="1"/>
  <c r="C1072" i="82"/>
  <c r="G1071" i="82"/>
  <c r="H1071" i="82" s="1"/>
  <c r="I1071" i="82" s="1"/>
  <c r="C1071" i="82"/>
  <c r="G1070" i="82"/>
  <c r="H1070" i="82" s="1"/>
  <c r="I1070" i="82" s="1"/>
  <c r="C1070" i="82"/>
  <c r="G1069" i="82"/>
  <c r="H1069" i="82" s="1"/>
  <c r="I1069" i="82" s="1"/>
  <c r="C1069" i="82"/>
  <c r="G1068" i="82"/>
  <c r="H1068" i="82" s="1"/>
  <c r="I1068" i="82" s="1"/>
  <c r="C1068" i="82"/>
  <c r="G1067" i="82"/>
  <c r="H1067" i="82" s="1"/>
  <c r="I1067" i="82" s="1"/>
  <c r="C1067" i="82"/>
  <c r="G1066" i="82"/>
  <c r="H1066" i="82" s="1"/>
  <c r="I1066" i="82" s="1"/>
  <c r="C1066" i="82"/>
  <c r="G1065" i="82"/>
  <c r="H1065" i="82" s="1"/>
  <c r="I1065" i="82" s="1"/>
  <c r="C1065" i="82"/>
  <c r="G1064" i="82"/>
  <c r="H1064" i="82" s="1"/>
  <c r="I1064" i="82" s="1"/>
  <c r="C1064" i="82"/>
  <c r="G1063" i="82"/>
  <c r="H1063" i="82" s="1"/>
  <c r="I1063" i="82" s="1"/>
  <c r="C1063" i="82"/>
  <c r="G1062" i="82"/>
  <c r="H1062" i="82" s="1"/>
  <c r="I1062" i="82" s="1"/>
  <c r="C1062" i="82"/>
  <c r="G1061" i="82"/>
  <c r="H1061" i="82" s="1"/>
  <c r="I1061" i="82" s="1"/>
  <c r="C1061" i="82"/>
  <c r="G1060" i="82"/>
  <c r="H1060" i="82" s="1"/>
  <c r="I1060" i="82" s="1"/>
  <c r="C1060" i="82"/>
  <c r="G1059" i="82"/>
  <c r="H1059" i="82" s="1"/>
  <c r="I1059" i="82" s="1"/>
  <c r="C1059" i="82"/>
  <c r="G1058" i="82"/>
  <c r="H1058" i="82" s="1"/>
  <c r="I1058" i="82" s="1"/>
  <c r="C1058" i="82"/>
  <c r="G1057" i="82"/>
  <c r="H1057" i="82" s="1"/>
  <c r="I1057" i="82" s="1"/>
  <c r="C1057" i="82"/>
  <c r="G1056" i="82"/>
  <c r="H1056" i="82" s="1"/>
  <c r="I1056" i="82" s="1"/>
  <c r="C1056" i="82"/>
  <c r="G1055" i="82"/>
  <c r="H1055" i="82" s="1"/>
  <c r="I1055" i="82" s="1"/>
  <c r="C1055" i="82"/>
  <c r="G1054" i="82"/>
  <c r="H1054" i="82" s="1"/>
  <c r="I1054" i="82" s="1"/>
  <c r="C1054" i="82"/>
  <c r="G1053" i="82"/>
  <c r="H1053" i="82" s="1"/>
  <c r="I1053" i="82" s="1"/>
  <c r="C1053" i="82"/>
  <c r="G1052" i="82"/>
  <c r="H1052" i="82" s="1"/>
  <c r="I1052" i="82" s="1"/>
  <c r="C1052" i="82"/>
  <c r="G1051" i="82"/>
  <c r="H1051" i="82" s="1"/>
  <c r="I1051" i="82" s="1"/>
  <c r="C1051" i="82"/>
  <c r="G1050" i="82"/>
  <c r="H1050" i="82" s="1"/>
  <c r="I1050" i="82" s="1"/>
  <c r="C1050" i="82"/>
  <c r="G1049" i="82"/>
  <c r="H1049" i="82" s="1"/>
  <c r="I1049" i="82" s="1"/>
  <c r="C1049" i="82"/>
  <c r="G1048" i="82"/>
  <c r="H1048" i="82" s="1"/>
  <c r="I1048" i="82" s="1"/>
  <c r="C1048" i="82"/>
  <c r="G1047" i="82"/>
  <c r="H1047" i="82" s="1"/>
  <c r="I1047" i="82" s="1"/>
  <c r="C1047" i="82"/>
  <c r="G1046" i="82"/>
  <c r="H1046" i="82" s="1"/>
  <c r="I1046" i="82" s="1"/>
  <c r="C1046" i="82"/>
  <c r="G1045" i="82"/>
  <c r="H1045" i="82" s="1"/>
  <c r="I1045" i="82" s="1"/>
  <c r="C1045" i="82"/>
  <c r="G1044" i="82"/>
  <c r="H1044" i="82" s="1"/>
  <c r="I1044" i="82" s="1"/>
  <c r="C1044" i="82"/>
  <c r="G1043" i="82"/>
  <c r="H1043" i="82" s="1"/>
  <c r="I1043" i="82" s="1"/>
  <c r="C1043" i="82"/>
  <c r="G1042" i="82"/>
  <c r="H1042" i="82" s="1"/>
  <c r="I1042" i="82" s="1"/>
  <c r="C1042" i="82"/>
  <c r="G1041" i="82"/>
  <c r="H1041" i="82" s="1"/>
  <c r="I1041" i="82" s="1"/>
  <c r="C1041" i="82"/>
  <c r="G1040" i="82"/>
  <c r="H1040" i="82" s="1"/>
  <c r="I1040" i="82" s="1"/>
  <c r="C1040" i="82"/>
  <c r="G1039" i="82"/>
  <c r="H1039" i="82" s="1"/>
  <c r="I1039" i="82" s="1"/>
  <c r="C1039" i="82"/>
  <c r="G1038" i="82"/>
  <c r="H1038" i="82" s="1"/>
  <c r="I1038" i="82" s="1"/>
  <c r="C1038" i="82"/>
  <c r="G1037" i="82"/>
  <c r="H1037" i="82" s="1"/>
  <c r="I1037" i="82" s="1"/>
  <c r="C1037" i="82"/>
  <c r="G1036" i="82"/>
  <c r="H1036" i="82" s="1"/>
  <c r="I1036" i="82" s="1"/>
  <c r="C1036" i="82"/>
  <c r="G1035" i="82"/>
  <c r="H1035" i="82" s="1"/>
  <c r="I1035" i="82" s="1"/>
  <c r="C1035" i="82"/>
  <c r="G1034" i="82"/>
  <c r="H1034" i="82" s="1"/>
  <c r="I1034" i="82" s="1"/>
  <c r="C1034" i="82"/>
  <c r="G1033" i="82"/>
  <c r="H1033" i="82" s="1"/>
  <c r="I1033" i="82" s="1"/>
  <c r="C1033" i="82"/>
  <c r="G1032" i="82"/>
  <c r="H1032" i="82" s="1"/>
  <c r="I1032" i="82" s="1"/>
  <c r="C1032" i="82"/>
  <c r="G1031" i="82"/>
  <c r="H1031" i="82" s="1"/>
  <c r="I1031" i="82" s="1"/>
  <c r="C1031" i="82"/>
  <c r="G1030" i="82"/>
  <c r="H1030" i="82" s="1"/>
  <c r="I1030" i="82" s="1"/>
  <c r="C1030" i="82"/>
  <c r="G1029" i="82"/>
  <c r="H1029" i="82" s="1"/>
  <c r="I1029" i="82" s="1"/>
  <c r="C1029" i="82"/>
  <c r="G1028" i="82"/>
  <c r="H1028" i="82" s="1"/>
  <c r="I1028" i="82" s="1"/>
  <c r="C1028" i="82"/>
  <c r="G1027" i="82"/>
  <c r="H1027" i="82" s="1"/>
  <c r="I1027" i="82" s="1"/>
  <c r="C1027" i="82"/>
  <c r="G1026" i="82"/>
  <c r="H1026" i="82" s="1"/>
  <c r="I1026" i="82" s="1"/>
  <c r="C1026" i="82"/>
  <c r="G1025" i="82"/>
  <c r="H1025" i="82" s="1"/>
  <c r="I1025" i="82" s="1"/>
  <c r="C1025" i="82"/>
  <c r="G1024" i="82"/>
  <c r="H1024" i="82" s="1"/>
  <c r="I1024" i="82" s="1"/>
  <c r="C1024" i="82"/>
  <c r="G1023" i="82"/>
  <c r="H1023" i="82" s="1"/>
  <c r="I1023" i="82" s="1"/>
  <c r="C1023" i="82"/>
  <c r="G1022" i="82"/>
  <c r="H1022" i="82" s="1"/>
  <c r="I1022" i="82" s="1"/>
  <c r="C1022" i="82"/>
  <c r="G1021" i="82"/>
  <c r="H1021" i="82" s="1"/>
  <c r="I1021" i="82" s="1"/>
  <c r="C1021" i="82"/>
  <c r="G1020" i="82"/>
  <c r="H1020" i="82" s="1"/>
  <c r="I1020" i="82" s="1"/>
  <c r="C1020" i="82"/>
  <c r="G1019" i="82"/>
  <c r="H1019" i="82" s="1"/>
  <c r="I1019" i="82" s="1"/>
  <c r="C1019" i="82"/>
  <c r="G1018" i="82"/>
  <c r="H1018" i="82" s="1"/>
  <c r="I1018" i="82" s="1"/>
  <c r="C1018" i="82"/>
  <c r="G1017" i="82"/>
  <c r="H1017" i="82" s="1"/>
  <c r="I1017" i="82" s="1"/>
  <c r="C1017" i="82"/>
  <c r="G1016" i="82"/>
  <c r="H1016" i="82" s="1"/>
  <c r="I1016" i="82" s="1"/>
  <c r="C1016" i="82"/>
  <c r="G1015" i="82"/>
  <c r="H1015" i="82" s="1"/>
  <c r="I1015" i="82" s="1"/>
  <c r="C1015" i="82"/>
  <c r="G1014" i="82"/>
  <c r="H1014" i="82" s="1"/>
  <c r="I1014" i="82" s="1"/>
  <c r="C1014" i="82"/>
  <c r="G1013" i="82"/>
  <c r="H1013" i="82" s="1"/>
  <c r="I1013" i="82" s="1"/>
  <c r="C1013" i="82"/>
  <c r="G1012" i="82"/>
  <c r="H1012" i="82" s="1"/>
  <c r="I1012" i="82" s="1"/>
  <c r="C1012" i="82"/>
  <c r="G1011" i="82"/>
  <c r="H1011" i="82" s="1"/>
  <c r="I1011" i="82" s="1"/>
  <c r="C1011" i="82"/>
  <c r="G1010" i="82"/>
  <c r="H1010" i="82" s="1"/>
  <c r="I1010" i="82" s="1"/>
  <c r="C1010" i="82"/>
  <c r="G1009" i="82"/>
  <c r="H1009" i="82" s="1"/>
  <c r="I1009" i="82" s="1"/>
  <c r="C1009" i="82"/>
  <c r="G1008" i="82"/>
  <c r="H1008" i="82" s="1"/>
  <c r="I1008" i="82" s="1"/>
  <c r="C1008" i="82"/>
  <c r="G1007" i="82"/>
  <c r="H1007" i="82" s="1"/>
  <c r="I1007" i="82" s="1"/>
  <c r="C1007" i="82"/>
  <c r="G1006" i="82"/>
  <c r="H1006" i="82" s="1"/>
  <c r="I1006" i="82" s="1"/>
  <c r="C1006" i="82"/>
  <c r="G1005" i="82"/>
  <c r="H1005" i="82" s="1"/>
  <c r="I1005" i="82" s="1"/>
  <c r="C1005" i="82"/>
  <c r="G1004" i="82"/>
  <c r="H1004" i="82" s="1"/>
  <c r="I1004" i="82" s="1"/>
  <c r="C1004" i="82"/>
  <c r="G1003" i="82"/>
  <c r="H1003" i="82" s="1"/>
  <c r="I1003" i="82" s="1"/>
  <c r="C1003" i="82"/>
  <c r="G1002" i="82"/>
  <c r="H1002" i="82" s="1"/>
  <c r="I1002" i="82" s="1"/>
  <c r="C1002" i="82"/>
  <c r="G1001" i="82"/>
  <c r="H1001" i="82" s="1"/>
  <c r="I1001" i="82" s="1"/>
  <c r="C1001" i="82"/>
  <c r="G1000" i="82"/>
  <c r="H1000" i="82" s="1"/>
  <c r="I1000" i="82" s="1"/>
  <c r="C1000" i="82"/>
  <c r="G999" i="82"/>
  <c r="H999" i="82" s="1"/>
  <c r="I999" i="82" s="1"/>
  <c r="C999" i="82"/>
  <c r="G998" i="82"/>
  <c r="H998" i="82" s="1"/>
  <c r="I998" i="82" s="1"/>
  <c r="C998" i="82"/>
  <c r="G997" i="82"/>
  <c r="H997" i="82" s="1"/>
  <c r="I997" i="82" s="1"/>
  <c r="C997" i="82"/>
  <c r="G996" i="82"/>
  <c r="H996" i="82" s="1"/>
  <c r="I996" i="82" s="1"/>
  <c r="C996" i="82"/>
  <c r="G995" i="82"/>
  <c r="H995" i="82" s="1"/>
  <c r="I995" i="82" s="1"/>
  <c r="C995" i="82"/>
  <c r="G994" i="82"/>
  <c r="H994" i="82" s="1"/>
  <c r="I994" i="82" s="1"/>
  <c r="C994" i="82"/>
  <c r="G993" i="82"/>
  <c r="H993" i="82" s="1"/>
  <c r="I993" i="82" s="1"/>
  <c r="C993" i="82"/>
  <c r="G992" i="82"/>
  <c r="H992" i="82" s="1"/>
  <c r="I992" i="82" s="1"/>
  <c r="C992" i="82"/>
  <c r="G991" i="82"/>
  <c r="H991" i="82" s="1"/>
  <c r="I991" i="82" s="1"/>
  <c r="C991" i="82"/>
  <c r="G990" i="82"/>
  <c r="H990" i="82" s="1"/>
  <c r="I990" i="82" s="1"/>
  <c r="C990" i="82"/>
  <c r="G989" i="82"/>
  <c r="H989" i="82" s="1"/>
  <c r="I989" i="82" s="1"/>
  <c r="C989" i="82"/>
  <c r="G988" i="82"/>
  <c r="H988" i="82" s="1"/>
  <c r="I988" i="82" s="1"/>
  <c r="C988" i="82"/>
  <c r="G987" i="82"/>
  <c r="H987" i="82" s="1"/>
  <c r="I987" i="82" s="1"/>
  <c r="C987" i="82"/>
  <c r="G986" i="82"/>
  <c r="H986" i="82" s="1"/>
  <c r="I986" i="82" s="1"/>
  <c r="C986" i="82"/>
  <c r="G985" i="82"/>
  <c r="H985" i="82" s="1"/>
  <c r="I985" i="82" s="1"/>
  <c r="C985" i="82"/>
  <c r="G984" i="82"/>
  <c r="H984" i="82" s="1"/>
  <c r="I984" i="82" s="1"/>
  <c r="C984" i="82"/>
  <c r="G983" i="82"/>
  <c r="H983" i="82" s="1"/>
  <c r="I983" i="82" s="1"/>
  <c r="C983" i="82"/>
  <c r="G982" i="82"/>
  <c r="H982" i="82" s="1"/>
  <c r="I982" i="82" s="1"/>
  <c r="C982" i="82"/>
  <c r="G981" i="82"/>
  <c r="H981" i="82" s="1"/>
  <c r="I981" i="82" s="1"/>
  <c r="C981" i="82"/>
  <c r="G980" i="82"/>
  <c r="H980" i="82" s="1"/>
  <c r="I980" i="82" s="1"/>
  <c r="C980" i="82"/>
  <c r="G979" i="82"/>
  <c r="H979" i="82" s="1"/>
  <c r="I979" i="82" s="1"/>
  <c r="C979" i="82"/>
  <c r="G978" i="82"/>
  <c r="H978" i="82" s="1"/>
  <c r="I978" i="82" s="1"/>
  <c r="C978" i="82"/>
  <c r="G977" i="82"/>
  <c r="H977" i="82" s="1"/>
  <c r="I977" i="82" s="1"/>
  <c r="C977" i="82"/>
  <c r="G976" i="82"/>
  <c r="H976" i="82" s="1"/>
  <c r="I976" i="82" s="1"/>
  <c r="C976" i="82"/>
  <c r="G975" i="82"/>
  <c r="H975" i="82" s="1"/>
  <c r="I975" i="82" s="1"/>
  <c r="C975" i="82"/>
  <c r="G974" i="82"/>
  <c r="H974" i="82" s="1"/>
  <c r="I974" i="82" s="1"/>
  <c r="C974" i="82"/>
  <c r="G973" i="82"/>
  <c r="H973" i="82" s="1"/>
  <c r="I973" i="82" s="1"/>
  <c r="C973" i="82"/>
  <c r="G972" i="82"/>
  <c r="H972" i="82" s="1"/>
  <c r="I972" i="82" s="1"/>
  <c r="C972" i="82"/>
  <c r="G971" i="82"/>
  <c r="H971" i="82" s="1"/>
  <c r="I971" i="82" s="1"/>
  <c r="C971" i="82"/>
  <c r="G970" i="82"/>
  <c r="H970" i="82" s="1"/>
  <c r="I970" i="82" s="1"/>
  <c r="C970" i="82"/>
  <c r="G969" i="82"/>
  <c r="H969" i="82" s="1"/>
  <c r="I969" i="82" s="1"/>
  <c r="C969" i="82"/>
  <c r="G968" i="82"/>
  <c r="H968" i="82" s="1"/>
  <c r="I968" i="82" s="1"/>
  <c r="C968" i="82"/>
  <c r="G967" i="82"/>
  <c r="H967" i="82" s="1"/>
  <c r="I967" i="82" s="1"/>
  <c r="C967" i="82"/>
  <c r="G966" i="82"/>
  <c r="H966" i="82" s="1"/>
  <c r="I966" i="82" s="1"/>
  <c r="C966" i="82"/>
  <c r="G965" i="82"/>
  <c r="H965" i="82" s="1"/>
  <c r="I965" i="82" s="1"/>
  <c r="C965" i="82"/>
  <c r="G964" i="82"/>
  <c r="H964" i="82" s="1"/>
  <c r="I964" i="82" s="1"/>
  <c r="C964" i="82"/>
  <c r="G963" i="82"/>
  <c r="H963" i="82" s="1"/>
  <c r="I963" i="82" s="1"/>
  <c r="C963" i="82"/>
  <c r="G962" i="82"/>
  <c r="H962" i="82" s="1"/>
  <c r="I962" i="82" s="1"/>
  <c r="C962" i="82"/>
  <c r="G961" i="82"/>
  <c r="H961" i="82" s="1"/>
  <c r="I961" i="82" s="1"/>
  <c r="C961" i="82"/>
  <c r="G960" i="82"/>
  <c r="H960" i="82" s="1"/>
  <c r="I960" i="82" s="1"/>
  <c r="C960" i="82"/>
  <c r="G959" i="82"/>
  <c r="H959" i="82" s="1"/>
  <c r="I959" i="82" s="1"/>
  <c r="C959" i="82"/>
  <c r="G958" i="82"/>
  <c r="H958" i="82" s="1"/>
  <c r="I958" i="82" s="1"/>
  <c r="C958" i="82"/>
  <c r="G957" i="82"/>
  <c r="H957" i="82" s="1"/>
  <c r="I957" i="82" s="1"/>
  <c r="C957" i="82"/>
  <c r="G956" i="82"/>
  <c r="H956" i="82" s="1"/>
  <c r="I956" i="82" s="1"/>
  <c r="C956" i="82"/>
  <c r="G955" i="82"/>
  <c r="H955" i="82" s="1"/>
  <c r="I955" i="82" s="1"/>
  <c r="C955" i="82"/>
  <c r="G954" i="82"/>
  <c r="H954" i="82" s="1"/>
  <c r="I954" i="82" s="1"/>
  <c r="C954" i="82"/>
  <c r="G953" i="82"/>
  <c r="H953" i="82" s="1"/>
  <c r="I953" i="82" s="1"/>
  <c r="C953" i="82"/>
  <c r="G952" i="82"/>
  <c r="H952" i="82" s="1"/>
  <c r="I952" i="82" s="1"/>
  <c r="C952" i="82"/>
  <c r="G951" i="82"/>
  <c r="H951" i="82" s="1"/>
  <c r="I951" i="82" s="1"/>
  <c r="C951" i="82"/>
  <c r="G950" i="82"/>
  <c r="H950" i="82" s="1"/>
  <c r="I950" i="82" s="1"/>
  <c r="C950" i="82"/>
  <c r="G949" i="82"/>
  <c r="H949" i="82" s="1"/>
  <c r="I949" i="82" s="1"/>
  <c r="C949" i="82"/>
  <c r="G948" i="82"/>
  <c r="H948" i="82" s="1"/>
  <c r="I948" i="82" s="1"/>
  <c r="C948" i="82"/>
  <c r="G947" i="82"/>
  <c r="H947" i="82" s="1"/>
  <c r="I947" i="82" s="1"/>
  <c r="C947" i="82"/>
  <c r="G946" i="82"/>
  <c r="H946" i="82" s="1"/>
  <c r="I946" i="82" s="1"/>
  <c r="C946" i="82"/>
  <c r="G945" i="82"/>
  <c r="H945" i="82" s="1"/>
  <c r="I945" i="82" s="1"/>
  <c r="C945" i="82"/>
  <c r="G944" i="82"/>
  <c r="H944" i="82" s="1"/>
  <c r="I944" i="82" s="1"/>
  <c r="C944" i="82"/>
  <c r="G943" i="82"/>
  <c r="H943" i="82" s="1"/>
  <c r="I943" i="82" s="1"/>
  <c r="C943" i="82"/>
  <c r="G942" i="82"/>
  <c r="H942" i="82" s="1"/>
  <c r="I942" i="82" s="1"/>
  <c r="C942" i="82"/>
  <c r="G941" i="82"/>
  <c r="H941" i="82" s="1"/>
  <c r="I941" i="82" s="1"/>
  <c r="C941" i="82"/>
  <c r="G940" i="82"/>
  <c r="H940" i="82" s="1"/>
  <c r="I940" i="82" s="1"/>
  <c r="C940" i="82"/>
  <c r="G939" i="82"/>
  <c r="H939" i="82" s="1"/>
  <c r="I939" i="82" s="1"/>
  <c r="C939" i="82"/>
  <c r="G938" i="82"/>
  <c r="H938" i="82" s="1"/>
  <c r="I938" i="82" s="1"/>
  <c r="C938" i="82"/>
  <c r="G937" i="82"/>
  <c r="H937" i="82" s="1"/>
  <c r="I937" i="82" s="1"/>
  <c r="C937" i="82"/>
  <c r="G936" i="82"/>
  <c r="H936" i="82" s="1"/>
  <c r="I936" i="82" s="1"/>
  <c r="C936" i="82"/>
  <c r="G935" i="82"/>
  <c r="H935" i="82" s="1"/>
  <c r="I935" i="82" s="1"/>
  <c r="C935" i="82"/>
  <c r="G934" i="82"/>
  <c r="H934" i="82" s="1"/>
  <c r="I934" i="82" s="1"/>
  <c r="C934" i="82"/>
  <c r="G933" i="82"/>
  <c r="H933" i="82" s="1"/>
  <c r="I933" i="82" s="1"/>
  <c r="C933" i="82"/>
  <c r="G932" i="82"/>
  <c r="H932" i="82" s="1"/>
  <c r="I932" i="82" s="1"/>
  <c r="C932" i="82"/>
  <c r="G931" i="82"/>
  <c r="H931" i="82" s="1"/>
  <c r="I931" i="82" s="1"/>
  <c r="C931" i="82"/>
  <c r="G930" i="82"/>
  <c r="H930" i="82" s="1"/>
  <c r="I930" i="82" s="1"/>
  <c r="C930" i="82"/>
  <c r="G929" i="82"/>
  <c r="H929" i="82" s="1"/>
  <c r="I929" i="82" s="1"/>
  <c r="C929" i="82"/>
  <c r="G928" i="82"/>
  <c r="H928" i="82" s="1"/>
  <c r="I928" i="82" s="1"/>
  <c r="C928" i="82"/>
  <c r="G927" i="82"/>
  <c r="H927" i="82" s="1"/>
  <c r="I927" i="82" s="1"/>
  <c r="C927" i="82"/>
  <c r="G926" i="82"/>
  <c r="H926" i="82" s="1"/>
  <c r="I926" i="82" s="1"/>
  <c r="C926" i="82"/>
  <c r="G925" i="82"/>
  <c r="H925" i="82" s="1"/>
  <c r="I925" i="82" s="1"/>
  <c r="C925" i="82"/>
  <c r="G924" i="82"/>
  <c r="H924" i="82" s="1"/>
  <c r="I924" i="82" s="1"/>
  <c r="C924" i="82"/>
  <c r="G923" i="82"/>
  <c r="H923" i="82" s="1"/>
  <c r="I923" i="82" s="1"/>
  <c r="C923" i="82"/>
  <c r="G922" i="82"/>
  <c r="H922" i="82" s="1"/>
  <c r="I922" i="82" s="1"/>
  <c r="C922" i="82"/>
  <c r="G921" i="82"/>
  <c r="H921" i="82" s="1"/>
  <c r="I921" i="82" s="1"/>
  <c r="C921" i="82"/>
  <c r="G920" i="82"/>
  <c r="H920" i="82" s="1"/>
  <c r="I920" i="82" s="1"/>
  <c r="C920" i="82"/>
  <c r="G919" i="82"/>
  <c r="H919" i="82" s="1"/>
  <c r="I919" i="82" s="1"/>
  <c r="C919" i="82"/>
  <c r="G918" i="82"/>
  <c r="H918" i="82" s="1"/>
  <c r="I918" i="82" s="1"/>
  <c r="C918" i="82"/>
  <c r="G917" i="82"/>
  <c r="H917" i="82" s="1"/>
  <c r="I917" i="82" s="1"/>
  <c r="C917" i="82"/>
  <c r="G916" i="82"/>
  <c r="H916" i="82" s="1"/>
  <c r="I916" i="82" s="1"/>
  <c r="C916" i="82"/>
  <c r="G915" i="82"/>
  <c r="H915" i="82" s="1"/>
  <c r="I915" i="82" s="1"/>
  <c r="C915" i="82"/>
  <c r="G914" i="82"/>
  <c r="H914" i="82" s="1"/>
  <c r="I914" i="82" s="1"/>
  <c r="C914" i="82"/>
  <c r="G913" i="82"/>
  <c r="H913" i="82" s="1"/>
  <c r="I913" i="82" s="1"/>
  <c r="C913" i="82"/>
  <c r="G912" i="82"/>
  <c r="H912" i="82" s="1"/>
  <c r="I912" i="82" s="1"/>
  <c r="C912" i="82"/>
  <c r="G911" i="82"/>
  <c r="H911" i="82" s="1"/>
  <c r="I911" i="82" s="1"/>
  <c r="C911" i="82"/>
  <c r="G910" i="82"/>
  <c r="H910" i="82" s="1"/>
  <c r="I910" i="82" s="1"/>
  <c r="C910" i="82"/>
  <c r="G909" i="82"/>
  <c r="H909" i="82" s="1"/>
  <c r="I909" i="82" s="1"/>
  <c r="C909" i="82"/>
  <c r="G908" i="82"/>
  <c r="H908" i="82" s="1"/>
  <c r="I908" i="82" s="1"/>
  <c r="C908" i="82"/>
  <c r="G907" i="82"/>
  <c r="H907" i="82" s="1"/>
  <c r="I907" i="82" s="1"/>
  <c r="C907" i="82"/>
  <c r="G906" i="82"/>
  <c r="H906" i="82" s="1"/>
  <c r="I906" i="82" s="1"/>
  <c r="C906" i="82"/>
  <c r="G905" i="82"/>
  <c r="H905" i="82" s="1"/>
  <c r="I905" i="82" s="1"/>
  <c r="C905" i="82"/>
  <c r="G904" i="82"/>
  <c r="H904" i="82" s="1"/>
  <c r="I904" i="82" s="1"/>
  <c r="C904" i="82"/>
  <c r="G903" i="82"/>
  <c r="H903" i="82" s="1"/>
  <c r="I903" i="82" s="1"/>
  <c r="C903" i="82"/>
  <c r="G902" i="82"/>
  <c r="H902" i="82" s="1"/>
  <c r="I902" i="82" s="1"/>
  <c r="C902" i="82"/>
  <c r="G901" i="82"/>
  <c r="H901" i="82" s="1"/>
  <c r="I901" i="82" s="1"/>
  <c r="C901" i="82"/>
  <c r="G900" i="82"/>
  <c r="H900" i="82" s="1"/>
  <c r="I900" i="82" s="1"/>
  <c r="C900" i="82"/>
  <c r="G899" i="82"/>
  <c r="H899" i="82" s="1"/>
  <c r="I899" i="82" s="1"/>
  <c r="C899" i="82"/>
  <c r="G898" i="82"/>
  <c r="H898" i="82" s="1"/>
  <c r="I898" i="82" s="1"/>
  <c r="C898" i="82"/>
  <c r="G897" i="82"/>
  <c r="H897" i="82" s="1"/>
  <c r="I897" i="82" s="1"/>
  <c r="C897" i="82"/>
  <c r="G896" i="82"/>
  <c r="H896" i="82" s="1"/>
  <c r="I896" i="82" s="1"/>
  <c r="C896" i="82"/>
  <c r="G895" i="82"/>
  <c r="H895" i="82" s="1"/>
  <c r="I895" i="82" s="1"/>
  <c r="C895" i="82"/>
  <c r="G894" i="82"/>
  <c r="H894" i="82" s="1"/>
  <c r="I894" i="82" s="1"/>
  <c r="C894" i="82"/>
  <c r="G893" i="82"/>
  <c r="H893" i="82" s="1"/>
  <c r="I893" i="82" s="1"/>
  <c r="C893" i="82"/>
  <c r="G892" i="82"/>
  <c r="H892" i="82" s="1"/>
  <c r="I892" i="82" s="1"/>
  <c r="C892" i="82"/>
  <c r="G891" i="82"/>
  <c r="H891" i="82" s="1"/>
  <c r="I891" i="82" s="1"/>
  <c r="C891" i="82"/>
  <c r="G890" i="82"/>
  <c r="H890" i="82" s="1"/>
  <c r="I890" i="82" s="1"/>
  <c r="C890" i="82"/>
  <c r="G889" i="82"/>
  <c r="H889" i="82" s="1"/>
  <c r="I889" i="82" s="1"/>
  <c r="C889" i="82"/>
  <c r="G888" i="82"/>
  <c r="H888" i="82" s="1"/>
  <c r="I888" i="82" s="1"/>
  <c r="C888" i="82"/>
  <c r="G887" i="82"/>
  <c r="H887" i="82" s="1"/>
  <c r="I887" i="82" s="1"/>
  <c r="C887" i="82"/>
  <c r="G886" i="82"/>
  <c r="H886" i="82" s="1"/>
  <c r="I886" i="82" s="1"/>
  <c r="C886" i="82"/>
  <c r="G885" i="82"/>
  <c r="H885" i="82" s="1"/>
  <c r="I885" i="82" s="1"/>
  <c r="C885" i="82"/>
  <c r="G884" i="82"/>
  <c r="H884" i="82" s="1"/>
  <c r="I884" i="82" s="1"/>
  <c r="C884" i="82"/>
  <c r="G883" i="82"/>
  <c r="H883" i="82" s="1"/>
  <c r="I883" i="82" s="1"/>
  <c r="C883" i="82"/>
  <c r="G882" i="82"/>
  <c r="H882" i="82" s="1"/>
  <c r="I882" i="82" s="1"/>
  <c r="C882" i="82"/>
  <c r="G881" i="82"/>
  <c r="H881" i="82" s="1"/>
  <c r="I881" i="82" s="1"/>
  <c r="C881" i="82"/>
  <c r="G880" i="82"/>
  <c r="H880" i="82" s="1"/>
  <c r="I880" i="82" s="1"/>
  <c r="C880" i="82"/>
  <c r="G879" i="82"/>
  <c r="H879" i="82" s="1"/>
  <c r="I879" i="82" s="1"/>
  <c r="C879" i="82"/>
  <c r="G878" i="82"/>
  <c r="H878" i="82" s="1"/>
  <c r="I878" i="82" s="1"/>
  <c r="C878" i="82"/>
  <c r="G877" i="82"/>
  <c r="H877" i="82" s="1"/>
  <c r="I877" i="82" s="1"/>
  <c r="C877" i="82"/>
  <c r="G876" i="82"/>
  <c r="H876" i="82" s="1"/>
  <c r="I876" i="82" s="1"/>
  <c r="C876" i="82"/>
  <c r="G875" i="82"/>
  <c r="H875" i="82" s="1"/>
  <c r="I875" i="82" s="1"/>
  <c r="C875" i="82"/>
  <c r="G874" i="82"/>
  <c r="H874" i="82" s="1"/>
  <c r="I874" i="82" s="1"/>
  <c r="C874" i="82"/>
  <c r="G873" i="82"/>
  <c r="H873" i="82" s="1"/>
  <c r="I873" i="82" s="1"/>
  <c r="C873" i="82"/>
  <c r="G872" i="82"/>
  <c r="H872" i="82" s="1"/>
  <c r="I872" i="82" s="1"/>
  <c r="C872" i="82"/>
  <c r="G871" i="82"/>
  <c r="H871" i="82" s="1"/>
  <c r="I871" i="82" s="1"/>
  <c r="C871" i="82"/>
  <c r="G870" i="82"/>
  <c r="H870" i="82" s="1"/>
  <c r="I870" i="82" s="1"/>
  <c r="C870" i="82"/>
  <c r="G869" i="82"/>
  <c r="H869" i="82" s="1"/>
  <c r="I869" i="82" s="1"/>
  <c r="C869" i="82"/>
  <c r="G868" i="82"/>
  <c r="H868" i="82" s="1"/>
  <c r="I868" i="82" s="1"/>
  <c r="C868" i="82"/>
  <c r="G867" i="82"/>
  <c r="H867" i="82" s="1"/>
  <c r="I867" i="82" s="1"/>
  <c r="C867" i="82"/>
  <c r="G866" i="82"/>
  <c r="H866" i="82" s="1"/>
  <c r="I866" i="82" s="1"/>
  <c r="C866" i="82"/>
  <c r="G865" i="82"/>
  <c r="H865" i="82" s="1"/>
  <c r="I865" i="82" s="1"/>
  <c r="C865" i="82"/>
  <c r="G864" i="82"/>
  <c r="H864" i="82" s="1"/>
  <c r="I864" i="82" s="1"/>
  <c r="C864" i="82"/>
  <c r="G863" i="82"/>
  <c r="H863" i="82" s="1"/>
  <c r="I863" i="82" s="1"/>
  <c r="C863" i="82"/>
  <c r="G862" i="82"/>
  <c r="H862" i="82" s="1"/>
  <c r="I862" i="82" s="1"/>
  <c r="C862" i="82"/>
  <c r="G861" i="82"/>
  <c r="H861" i="82" s="1"/>
  <c r="I861" i="82" s="1"/>
  <c r="C861" i="82"/>
  <c r="G860" i="82"/>
  <c r="H860" i="82" s="1"/>
  <c r="I860" i="82" s="1"/>
  <c r="C860" i="82"/>
  <c r="G859" i="82"/>
  <c r="H859" i="82" s="1"/>
  <c r="I859" i="82" s="1"/>
  <c r="C859" i="82"/>
  <c r="G858" i="82"/>
  <c r="H858" i="82" s="1"/>
  <c r="I858" i="82" s="1"/>
  <c r="C858" i="82"/>
  <c r="G857" i="82"/>
  <c r="H857" i="82" s="1"/>
  <c r="I857" i="82" s="1"/>
  <c r="C857" i="82"/>
  <c r="G856" i="82"/>
  <c r="H856" i="82" s="1"/>
  <c r="I856" i="82" s="1"/>
  <c r="C856" i="82"/>
  <c r="G855" i="82"/>
  <c r="H855" i="82" s="1"/>
  <c r="I855" i="82" s="1"/>
  <c r="C855" i="82"/>
  <c r="G854" i="82"/>
  <c r="H854" i="82" s="1"/>
  <c r="I854" i="82" s="1"/>
  <c r="C854" i="82"/>
  <c r="G853" i="82"/>
  <c r="H853" i="82" s="1"/>
  <c r="I853" i="82" s="1"/>
  <c r="C853" i="82"/>
  <c r="G852" i="82"/>
  <c r="H852" i="82" s="1"/>
  <c r="I852" i="82" s="1"/>
  <c r="C852" i="82"/>
  <c r="G851" i="82"/>
  <c r="H851" i="82" s="1"/>
  <c r="I851" i="82" s="1"/>
  <c r="C851" i="82"/>
  <c r="G850" i="82"/>
  <c r="H850" i="82" s="1"/>
  <c r="I850" i="82" s="1"/>
  <c r="C850" i="82"/>
  <c r="G849" i="82"/>
  <c r="H849" i="82" s="1"/>
  <c r="I849" i="82" s="1"/>
  <c r="C849" i="82"/>
  <c r="G848" i="82"/>
  <c r="H848" i="82" s="1"/>
  <c r="I848" i="82" s="1"/>
  <c r="C848" i="82"/>
  <c r="G847" i="82"/>
  <c r="H847" i="82" s="1"/>
  <c r="I847" i="82" s="1"/>
  <c r="C847" i="82"/>
  <c r="G846" i="82"/>
  <c r="H846" i="82" s="1"/>
  <c r="I846" i="82" s="1"/>
  <c r="C846" i="82"/>
  <c r="G845" i="82"/>
  <c r="H845" i="82" s="1"/>
  <c r="I845" i="82" s="1"/>
  <c r="C845" i="82"/>
  <c r="G844" i="82"/>
  <c r="H844" i="82" s="1"/>
  <c r="I844" i="82" s="1"/>
  <c r="C844" i="82"/>
  <c r="G843" i="82"/>
  <c r="H843" i="82" s="1"/>
  <c r="I843" i="82" s="1"/>
  <c r="C843" i="82"/>
  <c r="G842" i="82"/>
  <c r="H842" i="82" s="1"/>
  <c r="I842" i="82" s="1"/>
  <c r="C842" i="82"/>
  <c r="G841" i="82"/>
  <c r="H841" i="82" s="1"/>
  <c r="I841" i="82" s="1"/>
  <c r="C841" i="82"/>
  <c r="G840" i="82"/>
  <c r="H840" i="82" s="1"/>
  <c r="I840" i="82" s="1"/>
  <c r="C840" i="82"/>
  <c r="G839" i="82"/>
  <c r="H839" i="82" s="1"/>
  <c r="I839" i="82" s="1"/>
  <c r="C839" i="82"/>
  <c r="G838" i="82"/>
  <c r="H838" i="82" s="1"/>
  <c r="I838" i="82" s="1"/>
  <c r="C838" i="82"/>
  <c r="G837" i="82"/>
  <c r="H837" i="82" s="1"/>
  <c r="I837" i="82" s="1"/>
  <c r="C837" i="82"/>
  <c r="G836" i="82"/>
  <c r="H836" i="82" s="1"/>
  <c r="I836" i="82" s="1"/>
  <c r="C836" i="82"/>
  <c r="G835" i="82"/>
  <c r="H835" i="82" s="1"/>
  <c r="I835" i="82" s="1"/>
  <c r="C835" i="82"/>
  <c r="G834" i="82"/>
  <c r="H834" i="82" s="1"/>
  <c r="I834" i="82" s="1"/>
  <c r="C834" i="82"/>
  <c r="G833" i="82"/>
  <c r="H833" i="82" s="1"/>
  <c r="I833" i="82" s="1"/>
  <c r="C833" i="82"/>
  <c r="G832" i="82"/>
  <c r="H832" i="82" s="1"/>
  <c r="I832" i="82" s="1"/>
  <c r="C832" i="82"/>
  <c r="G831" i="82"/>
  <c r="H831" i="82" s="1"/>
  <c r="I831" i="82" s="1"/>
  <c r="C831" i="82"/>
  <c r="G830" i="82"/>
  <c r="H830" i="82" s="1"/>
  <c r="I830" i="82" s="1"/>
  <c r="C830" i="82"/>
  <c r="G829" i="82"/>
  <c r="H829" i="82" s="1"/>
  <c r="I829" i="82" s="1"/>
  <c r="C829" i="82"/>
  <c r="G828" i="82"/>
  <c r="H828" i="82" s="1"/>
  <c r="I828" i="82" s="1"/>
  <c r="C828" i="82"/>
  <c r="G827" i="82"/>
  <c r="H827" i="82" s="1"/>
  <c r="I827" i="82" s="1"/>
  <c r="C827" i="82"/>
  <c r="G826" i="82"/>
  <c r="H826" i="82" s="1"/>
  <c r="I826" i="82" s="1"/>
  <c r="C826" i="82"/>
  <c r="G825" i="82"/>
  <c r="H825" i="82" s="1"/>
  <c r="I825" i="82" s="1"/>
  <c r="C825" i="82"/>
  <c r="G824" i="82"/>
  <c r="H824" i="82" s="1"/>
  <c r="I824" i="82" s="1"/>
  <c r="C824" i="82"/>
  <c r="G823" i="82"/>
  <c r="H823" i="82" s="1"/>
  <c r="I823" i="82" s="1"/>
  <c r="C823" i="82"/>
  <c r="G822" i="82"/>
  <c r="H822" i="82" s="1"/>
  <c r="I822" i="82" s="1"/>
  <c r="C822" i="82"/>
  <c r="G821" i="82"/>
  <c r="H821" i="82" s="1"/>
  <c r="I821" i="82" s="1"/>
  <c r="C821" i="82"/>
  <c r="G820" i="82"/>
  <c r="H820" i="82" s="1"/>
  <c r="I820" i="82" s="1"/>
  <c r="C820" i="82"/>
  <c r="G819" i="82"/>
  <c r="H819" i="82" s="1"/>
  <c r="I819" i="82" s="1"/>
  <c r="C819" i="82"/>
  <c r="G818" i="82"/>
  <c r="H818" i="82" s="1"/>
  <c r="I818" i="82" s="1"/>
  <c r="C818" i="82"/>
  <c r="G817" i="82"/>
  <c r="H817" i="82" s="1"/>
  <c r="I817" i="82" s="1"/>
  <c r="C817" i="82"/>
  <c r="G816" i="82"/>
  <c r="H816" i="82" s="1"/>
  <c r="I816" i="82" s="1"/>
  <c r="C816" i="82"/>
  <c r="G815" i="82"/>
  <c r="H815" i="82" s="1"/>
  <c r="I815" i="82" s="1"/>
  <c r="C815" i="82"/>
  <c r="G814" i="82"/>
  <c r="H814" i="82" s="1"/>
  <c r="I814" i="82" s="1"/>
  <c r="C814" i="82"/>
  <c r="G813" i="82"/>
  <c r="H813" i="82" s="1"/>
  <c r="I813" i="82" s="1"/>
  <c r="C813" i="82"/>
  <c r="G812" i="82"/>
  <c r="H812" i="82" s="1"/>
  <c r="I812" i="82" s="1"/>
  <c r="C812" i="82"/>
  <c r="G811" i="82"/>
  <c r="H811" i="82" s="1"/>
  <c r="I811" i="82" s="1"/>
  <c r="C811" i="82"/>
  <c r="G810" i="82"/>
  <c r="H810" i="82" s="1"/>
  <c r="I810" i="82" s="1"/>
  <c r="C810" i="82"/>
  <c r="G809" i="82"/>
  <c r="H809" i="82" s="1"/>
  <c r="I809" i="82" s="1"/>
  <c r="C809" i="82"/>
  <c r="G808" i="82"/>
  <c r="H808" i="82" s="1"/>
  <c r="I808" i="82" s="1"/>
  <c r="C808" i="82"/>
  <c r="G807" i="82"/>
  <c r="H807" i="82" s="1"/>
  <c r="I807" i="82" s="1"/>
  <c r="C807" i="82"/>
  <c r="G806" i="82"/>
  <c r="H806" i="82" s="1"/>
  <c r="I806" i="82" s="1"/>
  <c r="C806" i="82"/>
  <c r="G805" i="82"/>
  <c r="H805" i="82" s="1"/>
  <c r="I805" i="82" s="1"/>
  <c r="C805" i="82"/>
  <c r="G804" i="82"/>
  <c r="H804" i="82" s="1"/>
  <c r="I804" i="82" s="1"/>
  <c r="C804" i="82"/>
  <c r="G803" i="82"/>
  <c r="H803" i="82" s="1"/>
  <c r="I803" i="82" s="1"/>
  <c r="C803" i="82"/>
  <c r="G802" i="82"/>
  <c r="H802" i="82" s="1"/>
  <c r="I802" i="82" s="1"/>
  <c r="C802" i="82"/>
  <c r="G801" i="82"/>
  <c r="H801" i="82" s="1"/>
  <c r="I801" i="82" s="1"/>
  <c r="C801" i="82"/>
  <c r="G800" i="82"/>
  <c r="H800" i="82" s="1"/>
  <c r="I800" i="82" s="1"/>
  <c r="C800" i="82"/>
  <c r="G799" i="82"/>
  <c r="H799" i="82" s="1"/>
  <c r="I799" i="82" s="1"/>
  <c r="C799" i="82"/>
  <c r="G798" i="82"/>
  <c r="H798" i="82" s="1"/>
  <c r="I798" i="82" s="1"/>
  <c r="C798" i="82"/>
  <c r="G797" i="82"/>
  <c r="H797" i="82" s="1"/>
  <c r="I797" i="82" s="1"/>
  <c r="C797" i="82"/>
  <c r="G796" i="82"/>
  <c r="H796" i="82" s="1"/>
  <c r="I796" i="82" s="1"/>
  <c r="C796" i="82"/>
  <c r="G795" i="82"/>
  <c r="H795" i="82" s="1"/>
  <c r="I795" i="82" s="1"/>
  <c r="C795" i="82"/>
  <c r="G794" i="82"/>
  <c r="H794" i="82" s="1"/>
  <c r="I794" i="82" s="1"/>
  <c r="C794" i="82"/>
  <c r="G793" i="82"/>
  <c r="H793" i="82" s="1"/>
  <c r="I793" i="82" s="1"/>
  <c r="C793" i="82"/>
  <c r="G792" i="82"/>
  <c r="H792" i="82" s="1"/>
  <c r="I792" i="82" s="1"/>
  <c r="C792" i="82"/>
  <c r="G791" i="82"/>
  <c r="H791" i="82" s="1"/>
  <c r="I791" i="82" s="1"/>
  <c r="C791" i="82"/>
  <c r="G790" i="82"/>
  <c r="H790" i="82" s="1"/>
  <c r="I790" i="82" s="1"/>
  <c r="C790" i="82"/>
  <c r="G789" i="82"/>
  <c r="H789" i="82" s="1"/>
  <c r="I789" i="82" s="1"/>
  <c r="C789" i="82"/>
  <c r="G788" i="82"/>
  <c r="H788" i="82" s="1"/>
  <c r="I788" i="82" s="1"/>
  <c r="C788" i="82"/>
  <c r="G787" i="82"/>
  <c r="H787" i="82" s="1"/>
  <c r="I787" i="82" s="1"/>
  <c r="C787" i="82"/>
  <c r="G786" i="82"/>
  <c r="H786" i="82" s="1"/>
  <c r="I786" i="82" s="1"/>
  <c r="C786" i="82"/>
  <c r="G785" i="82"/>
  <c r="H785" i="82" s="1"/>
  <c r="I785" i="82" s="1"/>
  <c r="C785" i="82"/>
  <c r="G784" i="82"/>
  <c r="H784" i="82" s="1"/>
  <c r="I784" i="82" s="1"/>
  <c r="C784" i="82"/>
  <c r="G783" i="82"/>
  <c r="H783" i="82" s="1"/>
  <c r="I783" i="82" s="1"/>
  <c r="C783" i="82"/>
  <c r="G782" i="82"/>
  <c r="H782" i="82" s="1"/>
  <c r="I782" i="82" s="1"/>
  <c r="C782" i="82"/>
  <c r="G781" i="82"/>
  <c r="H781" i="82" s="1"/>
  <c r="I781" i="82" s="1"/>
  <c r="C781" i="82"/>
  <c r="G780" i="82"/>
  <c r="H780" i="82" s="1"/>
  <c r="I780" i="82" s="1"/>
  <c r="C780" i="82"/>
  <c r="G779" i="82"/>
  <c r="H779" i="82" s="1"/>
  <c r="I779" i="82" s="1"/>
  <c r="C779" i="82"/>
  <c r="G778" i="82"/>
  <c r="H778" i="82" s="1"/>
  <c r="I778" i="82" s="1"/>
  <c r="C778" i="82"/>
  <c r="G777" i="82"/>
  <c r="H777" i="82" s="1"/>
  <c r="I777" i="82" s="1"/>
  <c r="C777" i="82"/>
  <c r="G776" i="82"/>
  <c r="H776" i="82" s="1"/>
  <c r="I776" i="82" s="1"/>
  <c r="C776" i="82"/>
  <c r="G775" i="82"/>
  <c r="H775" i="82" s="1"/>
  <c r="I775" i="82" s="1"/>
  <c r="C775" i="82"/>
  <c r="G774" i="82"/>
  <c r="H774" i="82" s="1"/>
  <c r="I774" i="82" s="1"/>
  <c r="C774" i="82"/>
  <c r="G773" i="82"/>
  <c r="H773" i="82" s="1"/>
  <c r="I773" i="82" s="1"/>
  <c r="C773" i="82"/>
  <c r="G772" i="82"/>
  <c r="H772" i="82" s="1"/>
  <c r="I772" i="82" s="1"/>
  <c r="C772" i="82"/>
  <c r="G771" i="82"/>
  <c r="H771" i="82" s="1"/>
  <c r="I771" i="82" s="1"/>
  <c r="C771" i="82"/>
  <c r="G770" i="82"/>
  <c r="H770" i="82" s="1"/>
  <c r="I770" i="82" s="1"/>
  <c r="C770" i="82"/>
  <c r="G769" i="82"/>
  <c r="H769" i="82" s="1"/>
  <c r="I769" i="82" s="1"/>
  <c r="C769" i="82"/>
  <c r="G768" i="82"/>
  <c r="H768" i="82" s="1"/>
  <c r="I768" i="82" s="1"/>
  <c r="C768" i="82"/>
  <c r="G767" i="82"/>
  <c r="H767" i="82" s="1"/>
  <c r="I767" i="82" s="1"/>
  <c r="C767" i="82"/>
  <c r="G766" i="82"/>
  <c r="H766" i="82" s="1"/>
  <c r="I766" i="82" s="1"/>
  <c r="C766" i="82"/>
  <c r="G765" i="82"/>
  <c r="H765" i="82" s="1"/>
  <c r="I765" i="82" s="1"/>
  <c r="C765" i="82"/>
  <c r="G764" i="82"/>
  <c r="H764" i="82" s="1"/>
  <c r="I764" i="82" s="1"/>
  <c r="C764" i="82"/>
  <c r="G763" i="82"/>
  <c r="H763" i="82" s="1"/>
  <c r="I763" i="82" s="1"/>
  <c r="C763" i="82"/>
  <c r="G762" i="82"/>
  <c r="H762" i="82" s="1"/>
  <c r="I762" i="82" s="1"/>
  <c r="C762" i="82"/>
  <c r="G761" i="82"/>
  <c r="H761" i="82" s="1"/>
  <c r="I761" i="82" s="1"/>
  <c r="C761" i="82"/>
  <c r="G760" i="82"/>
  <c r="H760" i="82" s="1"/>
  <c r="I760" i="82" s="1"/>
  <c r="C760" i="82"/>
  <c r="G759" i="82"/>
  <c r="H759" i="82" s="1"/>
  <c r="I759" i="82" s="1"/>
  <c r="C759" i="82"/>
  <c r="G758" i="82"/>
  <c r="H758" i="82" s="1"/>
  <c r="I758" i="82" s="1"/>
  <c r="C758" i="82"/>
  <c r="G757" i="82"/>
  <c r="H757" i="82" s="1"/>
  <c r="I757" i="82" s="1"/>
  <c r="C757" i="82"/>
  <c r="G756" i="82"/>
  <c r="H756" i="82" s="1"/>
  <c r="I756" i="82" s="1"/>
  <c r="C756" i="82"/>
  <c r="G755" i="82"/>
  <c r="H755" i="82" s="1"/>
  <c r="I755" i="82" s="1"/>
  <c r="C755" i="82"/>
  <c r="G754" i="82"/>
  <c r="H754" i="82" s="1"/>
  <c r="I754" i="82" s="1"/>
  <c r="C754" i="82"/>
  <c r="G753" i="82"/>
  <c r="H753" i="82" s="1"/>
  <c r="I753" i="82" s="1"/>
  <c r="C753" i="82"/>
  <c r="G752" i="82"/>
  <c r="H752" i="82" s="1"/>
  <c r="I752" i="82" s="1"/>
  <c r="C752" i="82"/>
  <c r="G751" i="82"/>
  <c r="H751" i="82" s="1"/>
  <c r="I751" i="82" s="1"/>
  <c r="C751" i="82"/>
  <c r="G750" i="82"/>
  <c r="H750" i="82" s="1"/>
  <c r="I750" i="82" s="1"/>
  <c r="C750" i="82"/>
  <c r="G749" i="82"/>
  <c r="H749" i="82" s="1"/>
  <c r="I749" i="82" s="1"/>
  <c r="C749" i="82"/>
  <c r="G748" i="82"/>
  <c r="H748" i="82" s="1"/>
  <c r="I748" i="82" s="1"/>
  <c r="C748" i="82"/>
  <c r="G747" i="82"/>
  <c r="H747" i="82" s="1"/>
  <c r="I747" i="82" s="1"/>
  <c r="C747" i="82"/>
  <c r="G746" i="82"/>
  <c r="H746" i="82" s="1"/>
  <c r="I746" i="82" s="1"/>
  <c r="C746" i="82"/>
  <c r="G745" i="82"/>
  <c r="H745" i="82" s="1"/>
  <c r="I745" i="82" s="1"/>
  <c r="C745" i="82"/>
  <c r="G744" i="82"/>
  <c r="H744" i="82" s="1"/>
  <c r="I744" i="82" s="1"/>
  <c r="C744" i="82"/>
  <c r="G743" i="82"/>
  <c r="H743" i="82" s="1"/>
  <c r="I743" i="82" s="1"/>
  <c r="C743" i="82"/>
  <c r="G742" i="82"/>
  <c r="H742" i="82" s="1"/>
  <c r="I742" i="82" s="1"/>
  <c r="C742" i="82"/>
  <c r="G741" i="82"/>
  <c r="H741" i="82" s="1"/>
  <c r="I741" i="82" s="1"/>
  <c r="C741" i="82"/>
  <c r="G740" i="82"/>
  <c r="H740" i="82" s="1"/>
  <c r="I740" i="82" s="1"/>
  <c r="C740" i="82"/>
  <c r="G739" i="82"/>
  <c r="H739" i="82" s="1"/>
  <c r="I739" i="82" s="1"/>
  <c r="C739" i="82"/>
  <c r="G738" i="82"/>
  <c r="H738" i="82" s="1"/>
  <c r="I738" i="82" s="1"/>
  <c r="C738" i="82"/>
  <c r="G737" i="82"/>
  <c r="H737" i="82" s="1"/>
  <c r="I737" i="82" s="1"/>
  <c r="C737" i="82"/>
  <c r="G736" i="82"/>
  <c r="H736" i="82" s="1"/>
  <c r="I736" i="82" s="1"/>
  <c r="C736" i="82"/>
  <c r="G735" i="82"/>
  <c r="H735" i="82" s="1"/>
  <c r="I735" i="82" s="1"/>
  <c r="C735" i="82"/>
  <c r="G734" i="82"/>
  <c r="H734" i="82" s="1"/>
  <c r="I734" i="82" s="1"/>
  <c r="C734" i="82"/>
  <c r="G733" i="82"/>
  <c r="H733" i="82" s="1"/>
  <c r="I733" i="82" s="1"/>
  <c r="C733" i="82"/>
  <c r="G732" i="82"/>
  <c r="H732" i="82" s="1"/>
  <c r="I732" i="82" s="1"/>
  <c r="C732" i="82"/>
  <c r="G731" i="82"/>
  <c r="H731" i="82" s="1"/>
  <c r="I731" i="82" s="1"/>
  <c r="C731" i="82"/>
  <c r="G730" i="82"/>
  <c r="H730" i="82" s="1"/>
  <c r="I730" i="82" s="1"/>
  <c r="C730" i="82"/>
  <c r="G729" i="82"/>
  <c r="H729" i="82" s="1"/>
  <c r="I729" i="82" s="1"/>
  <c r="C729" i="82"/>
  <c r="G728" i="82"/>
  <c r="H728" i="82" s="1"/>
  <c r="I728" i="82" s="1"/>
  <c r="C728" i="82"/>
  <c r="G727" i="82"/>
  <c r="H727" i="82" s="1"/>
  <c r="I727" i="82" s="1"/>
  <c r="C727" i="82"/>
  <c r="G726" i="82"/>
  <c r="H726" i="82" s="1"/>
  <c r="I726" i="82" s="1"/>
  <c r="C726" i="82"/>
  <c r="G725" i="82"/>
  <c r="H725" i="82" s="1"/>
  <c r="I725" i="82" s="1"/>
  <c r="C725" i="82"/>
  <c r="G724" i="82"/>
  <c r="H724" i="82" s="1"/>
  <c r="I724" i="82" s="1"/>
  <c r="C724" i="82"/>
  <c r="G723" i="82"/>
  <c r="H723" i="82" s="1"/>
  <c r="I723" i="82" s="1"/>
  <c r="C723" i="82"/>
  <c r="G722" i="82"/>
  <c r="H722" i="82" s="1"/>
  <c r="I722" i="82" s="1"/>
  <c r="C722" i="82"/>
  <c r="G721" i="82"/>
  <c r="H721" i="82" s="1"/>
  <c r="I721" i="82" s="1"/>
  <c r="C721" i="82"/>
  <c r="G720" i="82"/>
  <c r="H720" i="82" s="1"/>
  <c r="I720" i="82" s="1"/>
  <c r="C720" i="82"/>
  <c r="G719" i="82"/>
  <c r="H719" i="82" s="1"/>
  <c r="I719" i="82" s="1"/>
  <c r="C719" i="82"/>
  <c r="G718" i="82"/>
  <c r="H718" i="82" s="1"/>
  <c r="I718" i="82" s="1"/>
  <c r="C718" i="82"/>
  <c r="G717" i="82"/>
  <c r="H717" i="82" s="1"/>
  <c r="I717" i="82" s="1"/>
  <c r="C717" i="82"/>
  <c r="G716" i="82"/>
  <c r="H716" i="82" s="1"/>
  <c r="I716" i="82" s="1"/>
  <c r="C716" i="82"/>
  <c r="G715" i="82"/>
  <c r="H715" i="82" s="1"/>
  <c r="I715" i="82" s="1"/>
  <c r="C715" i="82"/>
  <c r="G714" i="82"/>
  <c r="H714" i="82" s="1"/>
  <c r="I714" i="82" s="1"/>
  <c r="C714" i="82"/>
  <c r="G713" i="82"/>
  <c r="H713" i="82" s="1"/>
  <c r="I713" i="82" s="1"/>
  <c r="C713" i="82"/>
  <c r="G712" i="82"/>
  <c r="H712" i="82" s="1"/>
  <c r="I712" i="82" s="1"/>
  <c r="C712" i="82"/>
  <c r="G711" i="82"/>
  <c r="H711" i="82" s="1"/>
  <c r="I711" i="82" s="1"/>
  <c r="C711" i="82"/>
  <c r="G710" i="82"/>
  <c r="H710" i="82" s="1"/>
  <c r="I710" i="82" s="1"/>
  <c r="C710" i="82"/>
  <c r="G709" i="82"/>
  <c r="H709" i="82" s="1"/>
  <c r="I709" i="82" s="1"/>
  <c r="C709" i="82"/>
  <c r="G708" i="82"/>
  <c r="H708" i="82" s="1"/>
  <c r="C708" i="82"/>
  <c r="B707" i="82"/>
  <c r="G706" i="82"/>
  <c r="H706" i="82" s="1"/>
  <c r="I706" i="82" s="1"/>
  <c r="C706" i="82"/>
  <c r="G705" i="82"/>
  <c r="H705" i="82" s="1"/>
  <c r="I705" i="82" s="1"/>
  <c r="C705" i="82"/>
  <c r="G704" i="82"/>
  <c r="H704" i="82" s="1"/>
  <c r="I704" i="82" s="1"/>
  <c r="C704" i="82"/>
  <c r="G703" i="82"/>
  <c r="H703" i="82" s="1"/>
  <c r="I703" i="82" s="1"/>
  <c r="C703" i="82"/>
  <c r="G702" i="82"/>
  <c r="H702" i="82" s="1"/>
  <c r="I702" i="82" s="1"/>
  <c r="C702" i="82"/>
  <c r="G701" i="82"/>
  <c r="H701" i="82" s="1"/>
  <c r="I701" i="82" s="1"/>
  <c r="C701" i="82"/>
  <c r="G700" i="82"/>
  <c r="H700" i="82" s="1"/>
  <c r="I700" i="82" s="1"/>
  <c r="C700" i="82"/>
  <c r="G699" i="82"/>
  <c r="H699" i="82" s="1"/>
  <c r="I699" i="82" s="1"/>
  <c r="C699" i="82"/>
  <c r="G698" i="82"/>
  <c r="H698" i="82" s="1"/>
  <c r="I698" i="82" s="1"/>
  <c r="C698" i="82"/>
  <c r="G697" i="82"/>
  <c r="H697" i="82" s="1"/>
  <c r="I697" i="82" s="1"/>
  <c r="C697" i="82"/>
  <c r="G696" i="82"/>
  <c r="H696" i="82" s="1"/>
  <c r="I696" i="82" s="1"/>
  <c r="C696" i="82"/>
  <c r="G695" i="82"/>
  <c r="H695" i="82" s="1"/>
  <c r="I695" i="82" s="1"/>
  <c r="C695" i="82"/>
  <c r="G694" i="82"/>
  <c r="H694" i="82" s="1"/>
  <c r="I694" i="82" s="1"/>
  <c r="C694" i="82"/>
  <c r="G693" i="82"/>
  <c r="H693" i="82" s="1"/>
  <c r="I693" i="82" s="1"/>
  <c r="C693" i="82"/>
  <c r="G692" i="82"/>
  <c r="H692" i="82" s="1"/>
  <c r="I692" i="82" s="1"/>
  <c r="C692" i="82"/>
  <c r="G691" i="82"/>
  <c r="H691" i="82" s="1"/>
  <c r="I691" i="82" s="1"/>
  <c r="C691" i="82"/>
  <c r="G690" i="82"/>
  <c r="H690" i="82" s="1"/>
  <c r="I690" i="82" s="1"/>
  <c r="C690" i="82"/>
  <c r="G689" i="82"/>
  <c r="H689" i="82" s="1"/>
  <c r="I689" i="82" s="1"/>
  <c r="C689" i="82"/>
  <c r="G688" i="82"/>
  <c r="H688" i="82" s="1"/>
  <c r="I688" i="82" s="1"/>
  <c r="C688" i="82"/>
  <c r="G687" i="82"/>
  <c r="H687" i="82" s="1"/>
  <c r="I687" i="82" s="1"/>
  <c r="C687" i="82"/>
  <c r="G686" i="82"/>
  <c r="H686" i="82" s="1"/>
  <c r="I686" i="82" s="1"/>
  <c r="C686" i="82"/>
  <c r="G685" i="82"/>
  <c r="H685" i="82" s="1"/>
  <c r="I685" i="82" s="1"/>
  <c r="C685" i="82"/>
  <c r="G684" i="82"/>
  <c r="H684" i="82" s="1"/>
  <c r="I684" i="82" s="1"/>
  <c r="C684" i="82"/>
  <c r="G683" i="82"/>
  <c r="H683" i="82" s="1"/>
  <c r="I683" i="82" s="1"/>
  <c r="C683" i="82"/>
  <c r="G682" i="82"/>
  <c r="H682" i="82" s="1"/>
  <c r="I682" i="82" s="1"/>
  <c r="C682" i="82"/>
  <c r="G681" i="82"/>
  <c r="H681" i="82" s="1"/>
  <c r="I681" i="82" s="1"/>
  <c r="C681" i="82"/>
  <c r="G680" i="82"/>
  <c r="H680" i="82" s="1"/>
  <c r="I680" i="82" s="1"/>
  <c r="C680" i="82"/>
  <c r="G679" i="82"/>
  <c r="H679" i="82" s="1"/>
  <c r="I679" i="82" s="1"/>
  <c r="C679" i="82"/>
  <c r="G678" i="82"/>
  <c r="H678" i="82" s="1"/>
  <c r="I678" i="82" s="1"/>
  <c r="C678" i="82"/>
  <c r="G677" i="82"/>
  <c r="H677" i="82" s="1"/>
  <c r="I677" i="82" s="1"/>
  <c r="C677" i="82"/>
  <c r="G676" i="82"/>
  <c r="H676" i="82" s="1"/>
  <c r="I676" i="82" s="1"/>
  <c r="C676" i="82"/>
  <c r="G675" i="82"/>
  <c r="H675" i="82" s="1"/>
  <c r="I675" i="82" s="1"/>
  <c r="C675" i="82"/>
  <c r="G674" i="82"/>
  <c r="H674" i="82" s="1"/>
  <c r="I674" i="82" s="1"/>
  <c r="C674" i="82"/>
  <c r="G673" i="82"/>
  <c r="H673" i="82" s="1"/>
  <c r="I673" i="82" s="1"/>
  <c r="C673" i="82"/>
  <c r="G672" i="82"/>
  <c r="H672" i="82" s="1"/>
  <c r="I672" i="82" s="1"/>
  <c r="C672" i="82"/>
  <c r="G671" i="82"/>
  <c r="H671" i="82" s="1"/>
  <c r="I671" i="82" s="1"/>
  <c r="C671" i="82"/>
  <c r="G670" i="82"/>
  <c r="H670" i="82" s="1"/>
  <c r="I670" i="82" s="1"/>
  <c r="C670" i="82"/>
  <c r="G669" i="82"/>
  <c r="H669" i="82" s="1"/>
  <c r="I669" i="82" s="1"/>
  <c r="C669" i="82"/>
  <c r="G668" i="82"/>
  <c r="H668" i="82" s="1"/>
  <c r="I668" i="82" s="1"/>
  <c r="C668" i="82"/>
  <c r="G667" i="82"/>
  <c r="H667" i="82" s="1"/>
  <c r="I667" i="82" s="1"/>
  <c r="C667" i="82"/>
  <c r="G666" i="82"/>
  <c r="H666" i="82" s="1"/>
  <c r="I666" i="82" s="1"/>
  <c r="C666" i="82"/>
  <c r="G665" i="82"/>
  <c r="H665" i="82" s="1"/>
  <c r="I665" i="82" s="1"/>
  <c r="C665" i="82"/>
  <c r="G664" i="82"/>
  <c r="H664" i="82" s="1"/>
  <c r="I664" i="82" s="1"/>
  <c r="C664" i="82"/>
  <c r="G663" i="82"/>
  <c r="H663" i="82" s="1"/>
  <c r="I663" i="82" s="1"/>
  <c r="C663" i="82"/>
  <c r="G662" i="82"/>
  <c r="H662" i="82" s="1"/>
  <c r="I662" i="82" s="1"/>
  <c r="C662" i="82"/>
  <c r="G661" i="82"/>
  <c r="H661" i="82" s="1"/>
  <c r="I661" i="82" s="1"/>
  <c r="C661" i="82"/>
  <c r="G660" i="82"/>
  <c r="H660" i="82" s="1"/>
  <c r="I660" i="82" s="1"/>
  <c r="C660" i="82"/>
  <c r="G659" i="82"/>
  <c r="H659" i="82" s="1"/>
  <c r="I659" i="82" s="1"/>
  <c r="C659" i="82"/>
  <c r="G658" i="82"/>
  <c r="H658" i="82" s="1"/>
  <c r="I658" i="82" s="1"/>
  <c r="C658" i="82"/>
  <c r="G657" i="82"/>
  <c r="H657" i="82" s="1"/>
  <c r="I657" i="82" s="1"/>
  <c r="C657" i="82"/>
  <c r="G656" i="82"/>
  <c r="H656" i="82" s="1"/>
  <c r="I656" i="82" s="1"/>
  <c r="C656" i="82"/>
  <c r="G655" i="82"/>
  <c r="H655" i="82" s="1"/>
  <c r="I655" i="82" s="1"/>
  <c r="C655" i="82"/>
  <c r="G654" i="82"/>
  <c r="H654" i="82" s="1"/>
  <c r="I654" i="82" s="1"/>
  <c r="C654" i="82"/>
  <c r="G653" i="82"/>
  <c r="H653" i="82" s="1"/>
  <c r="I653" i="82" s="1"/>
  <c r="C653" i="82"/>
  <c r="G652" i="82"/>
  <c r="H652" i="82" s="1"/>
  <c r="I652" i="82" s="1"/>
  <c r="C652" i="82"/>
  <c r="G651" i="82"/>
  <c r="H651" i="82" s="1"/>
  <c r="I651" i="82" s="1"/>
  <c r="C651" i="82"/>
  <c r="G650" i="82"/>
  <c r="H650" i="82" s="1"/>
  <c r="I650" i="82" s="1"/>
  <c r="C650" i="82"/>
  <c r="G649" i="82"/>
  <c r="H649" i="82" s="1"/>
  <c r="I649" i="82" s="1"/>
  <c r="C649" i="82"/>
  <c r="G648" i="82"/>
  <c r="H648" i="82" s="1"/>
  <c r="I648" i="82" s="1"/>
  <c r="C648" i="82"/>
  <c r="G647" i="82"/>
  <c r="H647" i="82" s="1"/>
  <c r="I647" i="82" s="1"/>
  <c r="C647" i="82"/>
  <c r="G646" i="82"/>
  <c r="H646" i="82" s="1"/>
  <c r="I646" i="82" s="1"/>
  <c r="C646" i="82"/>
  <c r="G645" i="82"/>
  <c r="H645" i="82" s="1"/>
  <c r="I645" i="82" s="1"/>
  <c r="C645" i="82"/>
  <c r="G644" i="82"/>
  <c r="H644" i="82" s="1"/>
  <c r="I644" i="82" s="1"/>
  <c r="C644" i="82"/>
  <c r="G643" i="82"/>
  <c r="H643" i="82" s="1"/>
  <c r="I643" i="82" s="1"/>
  <c r="C643" i="82"/>
  <c r="G642" i="82"/>
  <c r="H642" i="82" s="1"/>
  <c r="I642" i="82" s="1"/>
  <c r="C642" i="82"/>
  <c r="G641" i="82"/>
  <c r="H641" i="82" s="1"/>
  <c r="I641" i="82" s="1"/>
  <c r="C641" i="82"/>
  <c r="G640" i="82"/>
  <c r="H640" i="82" s="1"/>
  <c r="I640" i="82" s="1"/>
  <c r="C640" i="82"/>
  <c r="G639" i="82"/>
  <c r="H639" i="82" s="1"/>
  <c r="I639" i="82" s="1"/>
  <c r="C639" i="82"/>
  <c r="G638" i="82"/>
  <c r="H638" i="82" s="1"/>
  <c r="I638" i="82" s="1"/>
  <c r="C638" i="82"/>
  <c r="G637" i="82"/>
  <c r="H637" i="82" s="1"/>
  <c r="I637" i="82" s="1"/>
  <c r="C637" i="82"/>
  <c r="G636" i="82"/>
  <c r="H636" i="82" s="1"/>
  <c r="I636" i="82" s="1"/>
  <c r="C636" i="82"/>
  <c r="G635" i="82"/>
  <c r="H635" i="82" s="1"/>
  <c r="I635" i="82" s="1"/>
  <c r="C635" i="82"/>
  <c r="G634" i="82"/>
  <c r="H634" i="82" s="1"/>
  <c r="I634" i="82" s="1"/>
  <c r="C634" i="82"/>
  <c r="G633" i="82"/>
  <c r="H633" i="82" s="1"/>
  <c r="I633" i="82" s="1"/>
  <c r="C633" i="82"/>
  <c r="G632" i="82"/>
  <c r="H632" i="82" s="1"/>
  <c r="I632" i="82" s="1"/>
  <c r="C632" i="82"/>
  <c r="G631" i="82"/>
  <c r="H631" i="82" s="1"/>
  <c r="I631" i="82" s="1"/>
  <c r="C631" i="82"/>
  <c r="G630" i="82"/>
  <c r="H630" i="82" s="1"/>
  <c r="I630" i="82" s="1"/>
  <c r="C630" i="82"/>
  <c r="G629" i="82"/>
  <c r="H629" i="82" s="1"/>
  <c r="I629" i="82" s="1"/>
  <c r="C629" i="82"/>
  <c r="G628" i="82"/>
  <c r="H628" i="82" s="1"/>
  <c r="I628" i="82" s="1"/>
  <c r="C628" i="82"/>
  <c r="G627" i="82"/>
  <c r="H627" i="82" s="1"/>
  <c r="I627" i="82" s="1"/>
  <c r="C627" i="82"/>
  <c r="G626" i="82"/>
  <c r="H626" i="82" s="1"/>
  <c r="I626" i="82" s="1"/>
  <c r="C626" i="82"/>
  <c r="G625" i="82"/>
  <c r="H625" i="82" s="1"/>
  <c r="I625" i="82" s="1"/>
  <c r="C625" i="82"/>
  <c r="G624" i="82"/>
  <c r="H624" i="82" s="1"/>
  <c r="I624" i="82" s="1"/>
  <c r="C624" i="82"/>
  <c r="G623" i="82"/>
  <c r="H623" i="82" s="1"/>
  <c r="I623" i="82" s="1"/>
  <c r="C623" i="82"/>
  <c r="G622" i="82"/>
  <c r="H622" i="82" s="1"/>
  <c r="I622" i="82" s="1"/>
  <c r="C622" i="82"/>
  <c r="G621" i="82"/>
  <c r="H621" i="82" s="1"/>
  <c r="I621" i="82" s="1"/>
  <c r="C621" i="82"/>
  <c r="G620" i="82"/>
  <c r="H620" i="82" s="1"/>
  <c r="I620" i="82" s="1"/>
  <c r="C620" i="82"/>
  <c r="G619" i="82"/>
  <c r="H619" i="82" s="1"/>
  <c r="I619" i="82" s="1"/>
  <c r="C619" i="82"/>
  <c r="G618" i="82"/>
  <c r="H618" i="82" s="1"/>
  <c r="I618" i="82" s="1"/>
  <c r="C618" i="82"/>
  <c r="G617" i="82"/>
  <c r="H617" i="82" s="1"/>
  <c r="I617" i="82" s="1"/>
  <c r="C617" i="82"/>
  <c r="G616" i="82"/>
  <c r="H616" i="82" s="1"/>
  <c r="I616" i="82" s="1"/>
  <c r="C616" i="82"/>
  <c r="G615" i="82"/>
  <c r="H615" i="82" s="1"/>
  <c r="I615" i="82" s="1"/>
  <c r="C615" i="82"/>
  <c r="G614" i="82"/>
  <c r="H614" i="82" s="1"/>
  <c r="I614" i="82" s="1"/>
  <c r="C614" i="82"/>
  <c r="G613" i="82"/>
  <c r="H613" i="82" s="1"/>
  <c r="I613" i="82" s="1"/>
  <c r="C613" i="82"/>
  <c r="G612" i="82"/>
  <c r="H612" i="82" s="1"/>
  <c r="I612" i="82" s="1"/>
  <c r="C612" i="82"/>
  <c r="G611" i="82"/>
  <c r="H611" i="82" s="1"/>
  <c r="I611" i="82" s="1"/>
  <c r="C611" i="82"/>
  <c r="G610" i="82"/>
  <c r="H610" i="82" s="1"/>
  <c r="I610" i="82" s="1"/>
  <c r="C610" i="82"/>
  <c r="G609" i="82"/>
  <c r="H609" i="82" s="1"/>
  <c r="I609" i="82" s="1"/>
  <c r="C609" i="82"/>
  <c r="G608" i="82"/>
  <c r="H608" i="82" s="1"/>
  <c r="I608" i="82" s="1"/>
  <c r="C608" i="82"/>
  <c r="G607" i="82"/>
  <c r="H607" i="82" s="1"/>
  <c r="I607" i="82" s="1"/>
  <c r="C607" i="82"/>
  <c r="G606" i="82"/>
  <c r="H606" i="82" s="1"/>
  <c r="I606" i="82" s="1"/>
  <c r="C606" i="82"/>
  <c r="G605" i="82"/>
  <c r="H605" i="82" s="1"/>
  <c r="I605" i="82" s="1"/>
  <c r="C605" i="82"/>
  <c r="G604" i="82"/>
  <c r="H604" i="82" s="1"/>
  <c r="I604" i="82" s="1"/>
  <c r="C604" i="82"/>
  <c r="G603" i="82"/>
  <c r="H603" i="82" s="1"/>
  <c r="I603" i="82" s="1"/>
  <c r="C603" i="82"/>
  <c r="G602" i="82"/>
  <c r="H602" i="82" s="1"/>
  <c r="I602" i="82" s="1"/>
  <c r="C602" i="82"/>
  <c r="G601" i="82"/>
  <c r="H601" i="82" s="1"/>
  <c r="I601" i="82" s="1"/>
  <c r="C601" i="82"/>
  <c r="G600" i="82"/>
  <c r="H600" i="82" s="1"/>
  <c r="I600" i="82" s="1"/>
  <c r="C600" i="82"/>
  <c r="G599" i="82"/>
  <c r="H599" i="82" s="1"/>
  <c r="I599" i="82" s="1"/>
  <c r="C599" i="82"/>
  <c r="G598" i="82"/>
  <c r="H598" i="82" s="1"/>
  <c r="I598" i="82" s="1"/>
  <c r="C598" i="82"/>
  <c r="G597" i="82"/>
  <c r="H597" i="82" s="1"/>
  <c r="I597" i="82" s="1"/>
  <c r="C597" i="82"/>
  <c r="G596" i="82"/>
  <c r="H596" i="82" s="1"/>
  <c r="I596" i="82" s="1"/>
  <c r="C596" i="82"/>
  <c r="G595" i="82"/>
  <c r="H595" i="82" s="1"/>
  <c r="I595" i="82" s="1"/>
  <c r="C595" i="82"/>
  <c r="G594" i="82"/>
  <c r="H594" i="82" s="1"/>
  <c r="I594" i="82" s="1"/>
  <c r="C594" i="82"/>
  <c r="G593" i="82"/>
  <c r="H593" i="82" s="1"/>
  <c r="I593" i="82" s="1"/>
  <c r="C593" i="82"/>
  <c r="G592" i="82"/>
  <c r="H592" i="82" s="1"/>
  <c r="I592" i="82" s="1"/>
  <c r="C592" i="82"/>
  <c r="G591" i="82"/>
  <c r="H591" i="82" s="1"/>
  <c r="I591" i="82" s="1"/>
  <c r="C591" i="82"/>
  <c r="G590" i="82"/>
  <c r="H590" i="82" s="1"/>
  <c r="I590" i="82" s="1"/>
  <c r="C590" i="82"/>
  <c r="G589" i="82"/>
  <c r="H589" i="82" s="1"/>
  <c r="I589" i="82" s="1"/>
  <c r="C589" i="82"/>
  <c r="G588" i="82"/>
  <c r="H588" i="82" s="1"/>
  <c r="I588" i="82" s="1"/>
  <c r="C588" i="82"/>
  <c r="G587" i="82"/>
  <c r="H587" i="82" s="1"/>
  <c r="I587" i="82" s="1"/>
  <c r="C587" i="82"/>
  <c r="G586" i="82"/>
  <c r="H586" i="82" s="1"/>
  <c r="I586" i="82" s="1"/>
  <c r="C586" i="82"/>
  <c r="G585" i="82"/>
  <c r="H585" i="82" s="1"/>
  <c r="I585" i="82" s="1"/>
  <c r="C585" i="82"/>
  <c r="G584" i="82"/>
  <c r="H584" i="82" s="1"/>
  <c r="I584" i="82" s="1"/>
  <c r="C584" i="82"/>
  <c r="G583" i="82"/>
  <c r="H583" i="82" s="1"/>
  <c r="I583" i="82" s="1"/>
  <c r="C583" i="82"/>
  <c r="G582" i="82"/>
  <c r="H582" i="82" s="1"/>
  <c r="I582" i="82" s="1"/>
  <c r="C582" i="82"/>
  <c r="G581" i="82"/>
  <c r="H581" i="82" s="1"/>
  <c r="I581" i="82" s="1"/>
  <c r="C581" i="82"/>
  <c r="G580" i="82"/>
  <c r="H580" i="82" s="1"/>
  <c r="I580" i="82" s="1"/>
  <c r="C580" i="82"/>
  <c r="G579" i="82"/>
  <c r="H579" i="82" s="1"/>
  <c r="I579" i="82" s="1"/>
  <c r="C579" i="82"/>
  <c r="G578" i="82"/>
  <c r="H578" i="82" s="1"/>
  <c r="I578" i="82" s="1"/>
  <c r="C578" i="82"/>
  <c r="G577" i="82"/>
  <c r="H577" i="82" s="1"/>
  <c r="I577" i="82" s="1"/>
  <c r="C577" i="82"/>
  <c r="G576" i="82"/>
  <c r="H576" i="82" s="1"/>
  <c r="I576" i="82" s="1"/>
  <c r="C576" i="82"/>
  <c r="G575" i="82"/>
  <c r="H575" i="82" s="1"/>
  <c r="I575" i="82" s="1"/>
  <c r="C575" i="82"/>
  <c r="G574" i="82"/>
  <c r="H574" i="82" s="1"/>
  <c r="I574" i="82" s="1"/>
  <c r="C574" i="82"/>
  <c r="G573" i="82"/>
  <c r="H573" i="82" s="1"/>
  <c r="I573" i="82" s="1"/>
  <c r="C573" i="82"/>
  <c r="G572" i="82"/>
  <c r="H572" i="82" s="1"/>
  <c r="I572" i="82" s="1"/>
  <c r="C572" i="82"/>
  <c r="G571" i="82"/>
  <c r="H571" i="82" s="1"/>
  <c r="I571" i="82" s="1"/>
  <c r="C571" i="82"/>
  <c r="G570" i="82"/>
  <c r="H570" i="82" s="1"/>
  <c r="I570" i="82" s="1"/>
  <c r="C570" i="82"/>
  <c r="G569" i="82"/>
  <c r="H569" i="82" s="1"/>
  <c r="I569" i="82" s="1"/>
  <c r="C569" i="82"/>
  <c r="G568" i="82"/>
  <c r="H568" i="82" s="1"/>
  <c r="I568" i="82" s="1"/>
  <c r="C568" i="82"/>
  <c r="G567" i="82"/>
  <c r="H567" i="82" s="1"/>
  <c r="I567" i="82" s="1"/>
  <c r="C567" i="82"/>
  <c r="G566" i="82"/>
  <c r="H566" i="82" s="1"/>
  <c r="I566" i="82" s="1"/>
  <c r="C566" i="82"/>
  <c r="G565" i="82"/>
  <c r="H565" i="82" s="1"/>
  <c r="I565" i="82" s="1"/>
  <c r="C565" i="82"/>
  <c r="G564" i="82"/>
  <c r="H564" i="82" s="1"/>
  <c r="I564" i="82" s="1"/>
  <c r="C564" i="82"/>
  <c r="G563" i="82"/>
  <c r="H563" i="82" s="1"/>
  <c r="I563" i="82" s="1"/>
  <c r="C563" i="82"/>
  <c r="G562" i="82"/>
  <c r="H562" i="82" s="1"/>
  <c r="I562" i="82" s="1"/>
  <c r="C562" i="82"/>
  <c r="G561" i="82"/>
  <c r="H561" i="82" s="1"/>
  <c r="I561" i="82" s="1"/>
  <c r="C561" i="82"/>
  <c r="G560" i="82"/>
  <c r="H560" i="82" s="1"/>
  <c r="I560" i="82" s="1"/>
  <c r="C560" i="82"/>
  <c r="G559" i="82"/>
  <c r="H559" i="82" s="1"/>
  <c r="I559" i="82" s="1"/>
  <c r="C559" i="82"/>
  <c r="G558" i="82"/>
  <c r="H558" i="82" s="1"/>
  <c r="I558" i="82" s="1"/>
  <c r="C558" i="82"/>
  <c r="G557" i="82"/>
  <c r="H557" i="82" s="1"/>
  <c r="I557" i="82" s="1"/>
  <c r="C557" i="82"/>
  <c r="G556" i="82"/>
  <c r="H556" i="82" s="1"/>
  <c r="I556" i="82" s="1"/>
  <c r="C556" i="82"/>
  <c r="G555" i="82"/>
  <c r="H555" i="82" s="1"/>
  <c r="I555" i="82" s="1"/>
  <c r="C555" i="82"/>
  <c r="G554" i="82"/>
  <c r="H554" i="82" s="1"/>
  <c r="I554" i="82" s="1"/>
  <c r="C554" i="82"/>
  <c r="G553" i="82"/>
  <c r="H553" i="82" s="1"/>
  <c r="I553" i="82" s="1"/>
  <c r="C553" i="82"/>
  <c r="G552" i="82"/>
  <c r="H552" i="82" s="1"/>
  <c r="I552" i="82" s="1"/>
  <c r="C552" i="82"/>
  <c r="G551" i="82"/>
  <c r="H551" i="82" s="1"/>
  <c r="I551" i="82" s="1"/>
  <c r="C551" i="82"/>
  <c r="G550" i="82"/>
  <c r="H550" i="82" s="1"/>
  <c r="I550" i="82" s="1"/>
  <c r="C550" i="82"/>
  <c r="G549" i="82"/>
  <c r="H549" i="82" s="1"/>
  <c r="I549" i="82" s="1"/>
  <c r="C549" i="82"/>
  <c r="G548" i="82"/>
  <c r="H548" i="82" s="1"/>
  <c r="I548" i="82" s="1"/>
  <c r="C548" i="82"/>
  <c r="G547" i="82"/>
  <c r="H547" i="82" s="1"/>
  <c r="I547" i="82" s="1"/>
  <c r="C547" i="82"/>
  <c r="G546" i="82"/>
  <c r="H546" i="82" s="1"/>
  <c r="I546" i="82" s="1"/>
  <c r="C546" i="82"/>
  <c r="G545" i="82"/>
  <c r="H545" i="82" s="1"/>
  <c r="I545" i="82" s="1"/>
  <c r="C545" i="82"/>
  <c r="G544" i="82"/>
  <c r="H544" i="82" s="1"/>
  <c r="I544" i="82" s="1"/>
  <c r="C544" i="82"/>
  <c r="G543" i="82"/>
  <c r="H543" i="82" s="1"/>
  <c r="I543" i="82" s="1"/>
  <c r="C543" i="82"/>
  <c r="G542" i="82"/>
  <c r="H542" i="82" s="1"/>
  <c r="I542" i="82" s="1"/>
  <c r="C542" i="82"/>
  <c r="G541" i="82"/>
  <c r="H541" i="82" s="1"/>
  <c r="I541" i="82" s="1"/>
  <c r="C541" i="82"/>
  <c r="G540" i="82"/>
  <c r="H540" i="82" s="1"/>
  <c r="I540" i="82" s="1"/>
  <c r="C540" i="82"/>
  <c r="G539" i="82"/>
  <c r="H539" i="82" s="1"/>
  <c r="I539" i="82" s="1"/>
  <c r="C539" i="82"/>
  <c r="G538" i="82"/>
  <c r="H538" i="82" s="1"/>
  <c r="I538" i="82" s="1"/>
  <c r="C538" i="82"/>
  <c r="G537" i="82"/>
  <c r="H537" i="82" s="1"/>
  <c r="I537" i="82" s="1"/>
  <c r="C537" i="82"/>
  <c r="G536" i="82"/>
  <c r="H536" i="82" s="1"/>
  <c r="I536" i="82" s="1"/>
  <c r="C536" i="82"/>
  <c r="G535" i="82"/>
  <c r="H535" i="82" s="1"/>
  <c r="I535" i="82" s="1"/>
  <c r="C535" i="82"/>
  <c r="G534" i="82"/>
  <c r="H534" i="82" s="1"/>
  <c r="I534" i="82" s="1"/>
  <c r="C534" i="82"/>
  <c r="G533" i="82"/>
  <c r="H533" i="82" s="1"/>
  <c r="I533" i="82" s="1"/>
  <c r="C533" i="82"/>
  <c r="G532" i="82"/>
  <c r="H532" i="82" s="1"/>
  <c r="I532" i="82" s="1"/>
  <c r="C532" i="82"/>
  <c r="G531" i="82"/>
  <c r="H531" i="82" s="1"/>
  <c r="I531" i="82" s="1"/>
  <c r="C531" i="82"/>
  <c r="G530" i="82"/>
  <c r="H530" i="82" s="1"/>
  <c r="I530" i="82" s="1"/>
  <c r="C530" i="82"/>
  <c r="G529" i="82"/>
  <c r="H529" i="82" s="1"/>
  <c r="I529" i="82" s="1"/>
  <c r="C529" i="82"/>
  <c r="G528" i="82"/>
  <c r="H528" i="82" s="1"/>
  <c r="I528" i="82" s="1"/>
  <c r="C528" i="82"/>
  <c r="G527" i="82"/>
  <c r="H527" i="82" s="1"/>
  <c r="I527" i="82" s="1"/>
  <c r="C527" i="82"/>
  <c r="G526" i="82"/>
  <c r="H526" i="82" s="1"/>
  <c r="I526" i="82" s="1"/>
  <c r="C526" i="82"/>
  <c r="G525" i="82"/>
  <c r="H525" i="82" s="1"/>
  <c r="I525" i="82" s="1"/>
  <c r="C525" i="82"/>
  <c r="G524" i="82"/>
  <c r="H524" i="82" s="1"/>
  <c r="I524" i="82" s="1"/>
  <c r="C524" i="82"/>
  <c r="G523" i="82"/>
  <c r="H523" i="82" s="1"/>
  <c r="I523" i="82" s="1"/>
  <c r="C523" i="82"/>
  <c r="G522" i="82"/>
  <c r="H522" i="82" s="1"/>
  <c r="I522" i="82" s="1"/>
  <c r="C522" i="82"/>
  <c r="G521" i="82"/>
  <c r="H521" i="82" s="1"/>
  <c r="I521" i="82" s="1"/>
  <c r="C521" i="82"/>
  <c r="G520" i="82"/>
  <c r="H520" i="82" s="1"/>
  <c r="I520" i="82" s="1"/>
  <c r="C520" i="82"/>
  <c r="G519" i="82"/>
  <c r="H519" i="82" s="1"/>
  <c r="I519" i="82" s="1"/>
  <c r="C519" i="82"/>
  <c r="G518" i="82"/>
  <c r="H518" i="82" s="1"/>
  <c r="I518" i="82" s="1"/>
  <c r="C518" i="82"/>
  <c r="G517" i="82"/>
  <c r="H517" i="82" s="1"/>
  <c r="I517" i="82" s="1"/>
  <c r="C517" i="82"/>
  <c r="G516" i="82"/>
  <c r="H516" i="82" s="1"/>
  <c r="I516" i="82" s="1"/>
  <c r="C516" i="82"/>
  <c r="G515" i="82"/>
  <c r="H515" i="82" s="1"/>
  <c r="I515" i="82" s="1"/>
  <c r="C515" i="82"/>
  <c r="G514" i="82"/>
  <c r="H514" i="82" s="1"/>
  <c r="I514" i="82" s="1"/>
  <c r="C514" i="82"/>
  <c r="G513" i="82"/>
  <c r="H513" i="82" s="1"/>
  <c r="I513" i="82" s="1"/>
  <c r="C513" i="82"/>
  <c r="G512" i="82"/>
  <c r="H512" i="82" s="1"/>
  <c r="I512" i="82" s="1"/>
  <c r="C512" i="82"/>
  <c r="G511" i="82"/>
  <c r="H511" i="82" s="1"/>
  <c r="I511" i="82" s="1"/>
  <c r="C511" i="82"/>
  <c r="G510" i="82"/>
  <c r="H510" i="82" s="1"/>
  <c r="I510" i="82" s="1"/>
  <c r="C510" i="82"/>
  <c r="G509" i="82"/>
  <c r="H509" i="82" s="1"/>
  <c r="I509" i="82" s="1"/>
  <c r="C509" i="82"/>
  <c r="G508" i="82"/>
  <c r="H508" i="82" s="1"/>
  <c r="I508" i="82" s="1"/>
  <c r="C508" i="82"/>
  <c r="G507" i="82"/>
  <c r="H507" i="82" s="1"/>
  <c r="I507" i="82" s="1"/>
  <c r="C507" i="82"/>
  <c r="G506" i="82"/>
  <c r="H506" i="82" s="1"/>
  <c r="I506" i="82" s="1"/>
  <c r="C506" i="82"/>
  <c r="G505" i="82"/>
  <c r="H505" i="82" s="1"/>
  <c r="I505" i="82" s="1"/>
  <c r="C505" i="82"/>
  <c r="G504" i="82"/>
  <c r="H504" i="82" s="1"/>
  <c r="I504" i="82" s="1"/>
  <c r="C504" i="82"/>
  <c r="G503" i="82"/>
  <c r="H503" i="82" s="1"/>
  <c r="I503" i="82" s="1"/>
  <c r="C503" i="82"/>
  <c r="G502" i="82"/>
  <c r="H502" i="82" s="1"/>
  <c r="I502" i="82" s="1"/>
  <c r="C502" i="82"/>
  <c r="G501" i="82"/>
  <c r="H501" i="82" s="1"/>
  <c r="I501" i="82" s="1"/>
  <c r="C501" i="82"/>
  <c r="G500" i="82"/>
  <c r="H500" i="82" s="1"/>
  <c r="I500" i="82" s="1"/>
  <c r="C500" i="82"/>
  <c r="G499" i="82"/>
  <c r="H499" i="82" s="1"/>
  <c r="I499" i="82" s="1"/>
  <c r="C499" i="82"/>
  <c r="G498" i="82"/>
  <c r="H498" i="82" s="1"/>
  <c r="I498" i="82" s="1"/>
  <c r="C498" i="82"/>
  <c r="G497" i="82"/>
  <c r="H497" i="82" s="1"/>
  <c r="I497" i="82" s="1"/>
  <c r="C497" i="82"/>
  <c r="G496" i="82"/>
  <c r="H496" i="82" s="1"/>
  <c r="I496" i="82" s="1"/>
  <c r="C496" i="82"/>
  <c r="G495" i="82"/>
  <c r="H495" i="82" s="1"/>
  <c r="I495" i="82" s="1"/>
  <c r="C495" i="82"/>
  <c r="G494" i="82"/>
  <c r="H494" i="82" s="1"/>
  <c r="I494" i="82" s="1"/>
  <c r="C494" i="82"/>
  <c r="G493" i="82"/>
  <c r="H493" i="82" s="1"/>
  <c r="I493" i="82" s="1"/>
  <c r="C493" i="82"/>
  <c r="G492" i="82"/>
  <c r="H492" i="82" s="1"/>
  <c r="I492" i="82" s="1"/>
  <c r="C492" i="82"/>
  <c r="G491" i="82"/>
  <c r="H491" i="82" s="1"/>
  <c r="I491" i="82" s="1"/>
  <c r="C491" i="82"/>
  <c r="G490" i="82"/>
  <c r="H490" i="82" s="1"/>
  <c r="I490" i="82" s="1"/>
  <c r="C490" i="82"/>
  <c r="G489" i="82"/>
  <c r="H489" i="82" s="1"/>
  <c r="I489" i="82" s="1"/>
  <c r="C489" i="82"/>
  <c r="G488" i="82"/>
  <c r="H488" i="82" s="1"/>
  <c r="I488" i="82" s="1"/>
  <c r="C488" i="82"/>
  <c r="G487" i="82"/>
  <c r="H487" i="82" s="1"/>
  <c r="I487" i="82" s="1"/>
  <c r="C487" i="82"/>
  <c r="G486" i="82"/>
  <c r="H486" i="82" s="1"/>
  <c r="I486" i="82" s="1"/>
  <c r="C486" i="82"/>
  <c r="G485" i="82"/>
  <c r="H485" i="82" s="1"/>
  <c r="I485" i="82" s="1"/>
  <c r="C485" i="82"/>
  <c r="G484" i="82"/>
  <c r="H484" i="82" s="1"/>
  <c r="I484" i="82" s="1"/>
  <c r="C484" i="82"/>
  <c r="G483" i="82"/>
  <c r="H483" i="82" s="1"/>
  <c r="I483" i="82" s="1"/>
  <c r="C483" i="82"/>
  <c r="G482" i="82"/>
  <c r="H482" i="82" s="1"/>
  <c r="I482" i="82" s="1"/>
  <c r="C482" i="82"/>
  <c r="G481" i="82"/>
  <c r="H481" i="82" s="1"/>
  <c r="I481" i="82" s="1"/>
  <c r="C481" i="82"/>
  <c r="G480" i="82"/>
  <c r="H480" i="82" s="1"/>
  <c r="I480" i="82" s="1"/>
  <c r="C480" i="82"/>
  <c r="G479" i="82"/>
  <c r="H479" i="82" s="1"/>
  <c r="I479" i="82" s="1"/>
  <c r="C479" i="82"/>
  <c r="G478" i="82"/>
  <c r="H478" i="82" s="1"/>
  <c r="I478" i="82" s="1"/>
  <c r="C478" i="82"/>
  <c r="G477" i="82"/>
  <c r="H477" i="82" s="1"/>
  <c r="I477" i="82" s="1"/>
  <c r="C477" i="82"/>
  <c r="G476" i="82"/>
  <c r="H476" i="82" s="1"/>
  <c r="I476" i="82" s="1"/>
  <c r="C476" i="82"/>
  <c r="G475" i="82"/>
  <c r="H475" i="82" s="1"/>
  <c r="I475" i="82" s="1"/>
  <c r="C475" i="82"/>
  <c r="G474" i="82"/>
  <c r="H474" i="82" s="1"/>
  <c r="I474" i="82" s="1"/>
  <c r="C474" i="82"/>
  <c r="G473" i="82"/>
  <c r="H473" i="82" s="1"/>
  <c r="I473" i="82" s="1"/>
  <c r="C473" i="82"/>
  <c r="G472" i="82"/>
  <c r="H472" i="82" s="1"/>
  <c r="I472" i="82" s="1"/>
  <c r="C472" i="82"/>
  <c r="G471" i="82"/>
  <c r="H471" i="82" s="1"/>
  <c r="I471" i="82" s="1"/>
  <c r="C471" i="82"/>
  <c r="G470" i="82"/>
  <c r="H470" i="82" s="1"/>
  <c r="I470" i="82" s="1"/>
  <c r="C470" i="82"/>
  <c r="G469" i="82"/>
  <c r="H469" i="82" s="1"/>
  <c r="I469" i="82" s="1"/>
  <c r="C469" i="82"/>
  <c r="G468" i="82"/>
  <c r="H468" i="82" s="1"/>
  <c r="I468" i="82" s="1"/>
  <c r="C468" i="82"/>
  <c r="G467" i="82"/>
  <c r="H467" i="82" s="1"/>
  <c r="I467" i="82" s="1"/>
  <c r="C467" i="82"/>
  <c r="G466" i="82"/>
  <c r="H466" i="82" s="1"/>
  <c r="I466" i="82" s="1"/>
  <c r="C466" i="82"/>
  <c r="G465" i="82"/>
  <c r="H465" i="82" s="1"/>
  <c r="I465" i="82" s="1"/>
  <c r="C465" i="82"/>
  <c r="G464" i="82"/>
  <c r="H464" i="82" s="1"/>
  <c r="I464" i="82" s="1"/>
  <c r="C464" i="82"/>
  <c r="G463" i="82"/>
  <c r="H463" i="82" s="1"/>
  <c r="I463" i="82" s="1"/>
  <c r="C463" i="82"/>
  <c r="G462" i="82"/>
  <c r="H462" i="82" s="1"/>
  <c r="I462" i="82" s="1"/>
  <c r="C462" i="82"/>
  <c r="G461" i="82"/>
  <c r="H461" i="82" s="1"/>
  <c r="I461" i="82" s="1"/>
  <c r="C461" i="82"/>
  <c r="G460" i="82"/>
  <c r="H460" i="82" s="1"/>
  <c r="I460" i="82" s="1"/>
  <c r="C460" i="82"/>
  <c r="G459" i="82"/>
  <c r="H459" i="82" s="1"/>
  <c r="I459" i="82" s="1"/>
  <c r="C459" i="82"/>
  <c r="G458" i="82"/>
  <c r="H458" i="82" s="1"/>
  <c r="I458" i="82" s="1"/>
  <c r="C458" i="82"/>
  <c r="G457" i="82"/>
  <c r="H457" i="82" s="1"/>
  <c r="I457" i="82" s="1"/>
  <c r="C457" i="82"/>
  <c r="G456" i="82"/>
  <c r="H456" i="82" s="1"/>
  <c r="I456" i="82" s="1"/>
  <c r="C456" i="82"/>
  <c r="G455" i="82"/>
  <c r="H455" i="82" s="1"/>
  <c r="I455" i="82" s="1"/>
  <c r="C455" i="82"/>
  <c r="G454" i="82"/>
  <c r="H454" i="82" s="1"/>
  <c r="I454" i="82" s="1"/>
  <c r="C454" i="82"/>
  <c r="G453" i="82"/>
  <c r="H453" i="82" s="1"/>
  <c r="I453" i="82" s="1"/>
  <c r="C453" i="82"/>
  <c r="G452" i="82"/>
  <c r="H452" i="82" s="1"/>
  <c r="I452" i="82" s="1"/>
  <c r="C452" i="82"/>
  <c r="G451" i="82"/>
  <c r="H451" i="82" s="1"/>
  <c r="I451" i="82" s="1"/>
  <c r="C451" i="82"/>
  <c r="G450" i="82"/>
  <c r="H450" i="82" s="1"/>
  <c r="I450" i="82" s="1"/>
  <c r="C450" i="82"/>
  <c r="G449" i="82"/>
  <c r="H449" i="82" s="1"/>
  <c r="I449" i="82" s="1"/>
  <c r="C449" i="82"/>
  <c r="G448" i="82"/>
  <c r="H448" i="82" s="1"/>
  <c r="I448" i="82" s="1"/>
  <c r="C448" i="82"/>
  <c r="G447" i="82"/>
  <c r="H447" i="82" s="1"/>
  <c r="I447" i="82" s="1"/>
  <c r="C447" i="82"/>
  <c r="G446" i="82"/>
  <c r="H446" i="82" s="1"/>
  <c r="I446" i="82" s="1"/>
  <c r="C446" i="82"/>
  <c r="G445" i="82"/>
  <c r="H445" i="82" s="1"/>
  <c r="I445" i="82" s="1"/>
  <c r="C445" i="82"/>
  <c r="G444" i="82"/>
  <c r="H444" i="82" s="1"/>
  <c r="I444" i="82" s="1"/>
  <c r="C444" i="82"/>
  <c r="G443" i="82"/>
  <c r="H443" i="82" s="1"/>
  <c r="I443" i="82" s="1"/>
  <c r="C443" i="82"/>
  <c r="G442" i="82"/>
  <c r="H442" i="82" s="1"/>
  <c r="I442" i="82" s="1"/>
  <c r="C442" i="82"/>
  <c r="G441" i="82"/>
  <c r="H441" i="82" s="1"/>
  <c r="I441" i="82" s="1"/>
  <c r="C441" i="82"/>
  <c r="G440" i="82"/>
  <c r="H440" i="82" s="1"/>
  <c r="I440" i="82" s="1"/>
  <c r="C440" i="82"/>
  <c r="G439" i="82"/>
  <c r="H439" i="82" s="1"/>
  <c r="I439" i="82" s="1"/>
  <c r="C439" i="82"/>
  <c r="G438" i="82"/>
  <c r="H438" i="82" s="1"/>
  <c r="I438" i="82" s="1"/>
  <c r="C438" i="82"/>
  <c r="G437" i="82"/>
  <c r="H437" i="82" s="1"/>
  <c r="I437" i="82" s="1"/>
  <c r="C437" i="82"/>
  <c r="G436" i="82"/>
  <c r="H436" i="82" s="1"/>
  <c r="I436" i="82" s="1"/>
  <c r="C436" i="82"/>
  <c r="G435" i="82"/>
  <c r="H435" i="82" s="1"/>
  <c r="I435" i="82" s="1"/>
  <c r="C435" i="82"/>
  <c r="G434" i="82"/>
  <c r="H434" i="82" s="1"/>
  <c r="I434" i="82" s="1"/>
  <c r="C434" i="82"/>
  <c r="G433" i="82"/>
  <c r="H433" i="82" s="1"/>
  <c r="I433" i="82" s="1"/>
  <c r="C433" i="82"/>
  <c r="G432" i="82"/>
  <c r="H432" i="82" s="1"/>
  <c r="I432" i="82" s="1"/>
  <c r="C432" i="82"/>
  <c r="G431" i="82"/>
  <c r="H431" i="82" s="1"/>
  <c r="I431" i="82" s="1"/>
  <c r="C431" i="82"/>
  <c r="G430" i="82"/>
  <c r="H430" i="82" s="1"/>
  <c r="I430" i="82" s="1"/>
  <c r="C430" i="82"/>
  <c r="G429" i="82"/>
  <c r="H429" i="82" s="1"/>
  <c r="I429" i="82" s="1"/>
  <c r="C429" i="82"/>
  <c r="G428" i="82"/>
  <c r="H428" i="82" s="1"/>
  <c r="I428" i="82" s="1"/>
  <c r="C428" i="82"/>
  <c r="G427" i="82"/>
  <c r="H427" i="82" s="1"/>
  <c r="I427" i="82" s="1"/>
  <c r="C427" i="82"/>
  <c r="G426" i="82"/>
  <c r="H426" i="82" s="1"/>
  <c r="I426" i="82" s="1"/>
  <c r="C426" i="82"/>
  <c r="G425" i="82"/>
  <c r="H425" i="82" s="1"/>
  <c r="I425" i="82" s="1"/>
  <c r="C425" i="82"/>
  <c r="G424" i="82"/>
  <c r="H424" i="82" s="1"/>
  <c r="I424" i="82" s="1"/>
  <c r="C424" i="82"/>
  <c r="G423" i="82"/>
  <c r="H423" i="82" s="1"/>
  <c r="I423" i="82" s="1"/>
  <c r="C423" i="82"/>
  <c r="G422" i="82"/>
  <c r="H422" i="82" s="1"/>
  <c r="I422" i="82" s="1"/>
  <c r="C422" i="82"/>
  <c r="G421" i="82"/>
  <c r="H421" i="82" s="1"/>
  <c r="I421" i="82" s="1"/>
  <c r="C421" i="82"/>
  <c r="G420" i="82"/>
  <c r="H420" i="82" s="1"/>
  <c r="I420" i="82" s="1"/>
  <c r="C420" i="82"/>
  <c r="G419" i="82"/>
  <c r="H419" i="82" s="1"/>
  <c r="I419" i="82" s="1"/>
  <c r="C419" i="82"/>
  <c r="G418" i="82"/>
  <c r="H418" i="82" s="1"/>
  <c r="I418" i="82" s="1"/>
  <c r="C418" i="82"/>
  <c r="G417" i="82"/>
  <c r="H417" i="82" s="1"/>
  <c r="I417" i="82" s="1"/>
  <c r="C417" i="82"/>
  <c r="G416" i="82"/>
  <c r="H416" i="82" s="1"/>
  <c r="I416" i="82" s="1"/>
  <c r="C416" i="82"/>
  <c r="G415" i="82"/>
  <c r="H415" i="82" s="1"/>
  <c r="I415" i="82" s="1"/>
  <c r="C415" i="82"/>
  <c r="G414" i="82"/>
  <c r="H414" i="82" s="1"/>
  <c r="I414" i="82" s="1"/>
  <c r="C414" i="82"/>
  <c r="G413" i="82"/>
  <c r="H413" i="82" s="1"/>
  <c r="I413" i="82" s="1"/>
  <c r="C413" i="82"/>
  <c r="G412" i="82"/>
  <c r="H412" i="82" s="1"/>
  <c r="I412" i="82" s="1"/>
  <c r="C412" i="82"/>
  <c r="G411" i="82"/>
  <c r="H411" i="82" s="1"/>
  <c r="I411" i="82" s="1"/>
  <c r="C411" i="82"/>
  <c r="G410" i="82"/>
  <c r="H410" i="82" s="1"/>
  <c r="I410" i="82" s="1"/>
  <c r="C410" i="82"/>
  <c r="G409" i="82"/>
  <c r="H409" i="82" s="1"/>
  <c r="I409" i="82" s="1"/>
  <c r="C409" i="82"/>
  <c r="G408" i="82"/>
  <c r="H408" i="82" s="1"/>
  <c r="I408" i="82" s="1"/>
  <c r="C408" i="82"/>
  <c r="G407" i="82"/>
  <c r="H407" i="82" s="1"/>
  <c r="I407" i="82" s="1"/>
  <c r="C407" i="82"/>
  <c r="G406" i="82"/>
  <c r="H406" i="82" s="1"/>
  <c r="I406" i="82" s="1"/>
  <c r="C406" i="82"/>
  <c r="G405" i="82"/>
  <c r="H405" i="82" s="1"/>
  <c r="I405" i="82" s="1"/>
  <c r="C405" i="82"/>
  <c r="G404" i="82"/>
  <c r="H404" i="82" s="1"/>
  <c r="I404" i="82" s="1"/>
  <c r="C404" i="82"/>
  <c r="G403" i="82"/>
  <c r="H403" i="82" s="1"/>
  <c r="I403" i="82" s="1"/>
  <c r="C403" i="82"/>
  <c r="G402" i="82"/>
  <c r="H402" i="82" s="1"/>
  <c r="I402" i="82" s="1"/>
  <c r="C402" i="82"/>
  <c r="G401" i="82"/>
  <c r="H401" i="82" s="1"/>
  <c r="I401" i="82" s="1"/>
  <c r="C401" i="82"/>
  <c r="G400" i="82"/>
  <c r="H400" i="82" s="1"/>
  <c r="I400" i="82" s="1"/>
  <c r="C400" i="82"/>
  <c r="G399" i="82"/>
  <c r="H399" i="82" s="1"/>
  <c r="I399" i="82" s="1"/>
  <c r="C399" i="82"/>
  <c r="G398" i="82"/>
  <c r="H398" i="82" s="1"/>
  <c r="I398" i="82" s="1"/>
  <c r="C398" i="82"/>
  <c r="G397" i="82"/>
  <c r="H397" i="82" s="1"/>
  <c r="I397" i="82" s="1"/>
  <c r="C397" i="82"/>
  <c r="G396" i="82"/>
  <c r="H396" i="82" s="1"/>
  <c r="I396" i="82" s="1"/>
  <c r="C396" i="82"/>
  <c r="G395" i="82"/>
  <c r="H395" i="82" s="1"/>
  <c r="I395" i="82" s="1"/>
  <c r="C395" i="82"/>
  <c r="G394" i="82"/>
  <c r="H394" i="82" s="1"/>
  <c r="I394" i="82" s="1"/>
  <c r="C394" i="82"/>
  <c r="G393" i="82"/>
  <c r="H393" i="82" s="1"/>
  <c r="I393" i="82" s="1"/>
  <c r="C393" i="82"/>
  <c r="G392" i="82"/>
  <c r="H392" i="82" s="1"/>
  <c r="I392" i="82" s="1"/>
  <c r="C392" i="82"/>
  <c r="G391" i="82"/>
  <c r="H391" i="82" s="1"/>
  <c r="I391" i="82" s="1"/>
  <c r="C391" i="82"/>
  <c r="G390" i="82"/>
  <c r="H390" i="82" s="1"/>
  <c r="I390" i="82" s="1"/>
  <c r="C390" i="82"/>
  <c r="G389" i="82"/>
  <c r="H389" i="82" s="1"/>
  <c r="I389" i="82" s="1"/>
  <c r="C389" i="82"/>
  <c r="G388" i="82"/>
  <c r="H388" i="82" s="1"/>
  <c r="I388" i="82" s="1"/>
  <c r="C388" i="82"/>
  <c r="G387" i="82"/>
  <c r="H387" i="82" s="1"/>
  <c r="I387" i="82" s="1"/>
  <c r="C387" i="82"/>
  <c r="G386" i="82"/>
  <c r="H386" i="82" s="1"/>
  <c r="I386" i="82" s="1"/>
  <c r="C386" i="82"/>
  <c r="G385" i="82"/>
  <c r="H385" i="82" s="1"/>
  <c r="I385" i="82" s="1"/>
  <c r="C385" i="82"/>
  <c r="G384" i="82"/>
  <c r="H384" i="82" s="1"/>
  <c r="I384" i="82" s="1"/>
  <c r="C384" i="82"/>
  <c r="G383" i="82"/>
  <c r="H383" i="82" s="1"/>
  <c r="I383" i="82" s="1"/>
  <c r="C383" i="82"/>
  <c r="G382" i="82"/>
  <c r="H382" i="82" s="1"/>
  <c r="I382" i="82" s="1"/>
  <c r="C382" i="82"/>
  <c r="G381" i="82"/>
  <c r="H381" i="82" s="1"/>
  <c r="I381" i="82" s="1"/>
  <c r="C381" i="82"/>
  <c r="G380" i="82"/>
  <c r="H380" i="82" s="1"/>
  <c r="I380" i="82" s="1"/>
  <c r="C380" i="82"/>
  <c r="G379" i="82"/>
  <c r="H379" i="82" s="1"/>
  <c r="I379" i="82" s="1"/>
  <c r="C379" i="82"/>
  <c r="G378" i="82"/>
  <c r="H378" i="82" s="1"/>
  <c r="I378" i="82" s="1"/>
  <c r="C378" i="82"/>
  <c r="G377" i="82"/>
  <c r="H377" i="82" s="1"/>
  <c r="I377" i="82" s="1"/>
  <c r="C377" i="82"/>
  <c r="G376" i="82"/>
  <c r="H376" i="82" s="1"/>
  <c r="I376" i="82" s="1"/>
  <c r="C376" i="82"/>
  <c r="G375" i="82"/>
  <c r="H375" i="82" s="1"/>
  <c r="I375" i="82" s="1"/>
  <c r="C375" i="82"/>
  <c r="G374" i="82"/>
  <c r="H374" i="82" s="1"/>
  <c r="I374" i="82" s="1"/>
  <c r="C374" i="82"/>
  <c r="G373" i="82"/>
  <c r="H373" i="82" s="1"/>
  <c r="I373" i="82" s="1"/>
  <c r="C373" i="82"/>
  <c r="G372" i="82"/>
  <c r="H372" i="82" s="1"/>
  <c r="I372" i="82" s="1"/>
  <c r="C372" i="82"/>
  <c r="G371" i="82"/>
  <c r="H371" i="82" s="1"/>
  <c r="I371" i="82" s="1"/>
  <c r="C371" i="82"/>
  <c r="G370" i="82"/>
  <c r="H370" i="82" s="1"/>
  <c r="I370" i="82" s="1"/>
  <c r="C370" i="82"/>
  <c r="G369" i="82"/>
  <c r="H369" i="82" s="1"/>
  <c r="I369" i="82" s="1"/>
  <c r="C369" i="82"/>
  <c r="G368" i="82"/>
  <c r="H368" i="82" s="1"/>
  <c r="I368" i="82" s="1"/>
  <c r="C368" i="82"/>
  <c r="G367" i="82"/>
  <c r="H367" i="82" s="1"/>
  <c r="I367" i="82" s="1"/>
  <c r="C367" i="82"/>
  <c r="G366" i="82"/>
  <c r="H366" i="82" s="1"/>
  <c r="I366" i="82" s="1"/>
  <c r="C366" i="82"/>
  <c r="G365" i="82"/>
  <c r="H365" i="82" s="1"/>
  <c r="I365" i="82" s="1"/>
  <c r="C365" i="82"/>
  <c r="G364" i="82"/>
  <c r="H364" i="82" s="1"/>
  <c r="I364" i="82" s="1"/>
  <c r="C364" i="82"/>
  <c r="G363" i="82"/>
  <c r="H363" i="82" s="1"/>
  <c r="I363" i="82" s="1"/>
  <c r="C363" i="82"/>
  <c r="G362" i="82"/>
  <c r="H362" i="82" s="1"/>
  <c r="I362" i="82" s="1"/>
  <c r="C362" i="82"/>
  <c r="G361" i="82"/>
  <c r="H361" i="82" s="1"/>
  <c r="I361" i="82" s="1"/>
  <c r="C361" i="82"/>
  <c r="G360" i="82"/>
  <c r="H360" i="82" s="1"/>
  <c r="I360" i="82" s="1"/>
  <c r="C360" i="82"/>
  <c r="G359" i="82"/>
  <c r="H359" i="82" s="1"/>
  <c r="I359" i="82" s="1"/>
  <c r="C359" i="82"/>
  <c r="G358" i="82"/>
  <c r="H358" i="82" s="1"/>
  <c r="I358" i="82" s="1"/>
  <c r="C358" i="82"/>
  <c r="G357" i="82"/>
  <c r="H357" i="82" s="1"/>
  <c r="I357" i="82" s="1"/>
  <c r="C357" i="82"/>
  <c r="G356" i="82"/>
  <c r="H356" i="82" s="1"/>
  <c r="I356" i="82" s="1"/>
  <c r="C356" i="82"/>
  <c r="G355" i="82"/>
  <c r="H355" i="82" s="1"/>
  <c r="I355" i="82" s="1"/>
  <c r="C355" i="82"/>
  <c r="G354" i="82"/>
  <c r="H354" i="82" s="1"/>
  <c r="I354" i="82" s="1"/>
  <c r="C354" i="82"/>
  <c r="G353" i="82"/>
  <c r="H353" i="82" s="1"/>
  <c r="I353" i="82" s="1"/>
  <c r="C353" i="82"/>
  <c r="G352" i="82"/>
  <c r="H352" i="82" s="1"/>
  <c r="I352" i="82" s="1"/>
  <c r="C352" i="82"/>
  <c r="G351" i="82"/>
  <c r="H351" i="82" s="1"/>
  <c r="I351" i="82" s="1"/>
  <c r="C351" i="82"/>
  <c r="G350" i="82"/>
  <c r="H350" i="82" s="1"/>
  <c r="I350" i="82" s="1"/>
  <c r="C350" i="82"/>
  <c r="G349" i="82"/>
  <c r="H349" i="82" s="1"/>
  <c r="I349" i="82" s="1"/>
  <c r="C349" i="82"/>
  <c r="G348" i="82"/>
  <c r="H348" i="82" s="1"/>
  <c r="I348" i="82" s="1"/>
  <c r="C348" i="82"/>
  <c r="G347" i="82"/>
  <c r="H347" i="82" s="1"/>
  <c r="I347" i="82" s="1"/>
  <c r="C347" i="82"/>
  <c r="G346" i="82"/>
  <c r="H346" i="82" s="1"/>
  <c r="I346" i="82" s="1"/>
  <c r="C346" i="82"/>
  <c r="G345" i="82"/>
  <c r="H345" i="82" s="1"/>
  <c r="I345" i="82" s="1"/>
  <c r="C345" i="82"/>
  <c r="G344" i="82"/>
  <c r="H344" i="82" s="1"/>
  <c r="I344" i="82" s="1"/>
  <c r="C344" i="82"/>
  <c r="G343" i="82"/>
  <c r="H343" i="82" s="1"/>
  <c r="I343" i="82" s="1"/>
  <c r="C343" i="82"/>
  <c r="G342" i="82"/>
  <c r="H342" i="82" s="1"/>
  <c r="I342" i="82" s="1"/>
  <c r="C342" i="82"/>
  <c r="G341" i="82"/>
  <c r="H341" i="82" s="1"/>
  <c r="I341" i="82" s="1"/>
  <c r="C341" i="82"/>
  <c r="G340" i="82"/>
  <c r="H340" i="82" s="1"/>
  <c r="I340" i="82" s="1"/>
  <c r="C340" i="82"/>
  <c r="G339" i="82"/>
  <c r="H339" i="82" s="1"/>
  <c r="I339" i="82" s="1"/>
  <c r="C339" i="82"/>
  <c r="G338" i="82"/>
  <c r="H338" i="82" s="1"/>
  <c r="I338" i="82" s="1"/>
  <c r="C338" i="82"/>
  <c r="G337" i="82"/>
  <c r="H337" i="82" s="1"/>
  <c r="I337" i="82" s="1"/>
  <c r="C337" i="82"/>
  <c r="G336" i="82"/>
  <c r="H336" i="82" s="1"/>
  <c r="I336" i="82" s="1"/>
  <c r="C336" i="82"/>
  <c r="G335" i="82"/>
  <c r="H335" i="82" s="1"/>
  <c r="I335" i="82" s="1"/>
  <c r="C335" i="82"/>
  <c r="G334" i="82"/>
  <c r="H334" i="82" s="1"/>
  <c r="I334" i="82" s="1"/>
  <c r="C334" i="82"/>
  <c r="G333" i="82"/>
  <c r="H333" i="82" s="1"/>
  <c r="I333" i="82" s="1"/>
  <c r="C333" i="82"/>
  <c r="G332" i="82"/>
  <c r="H332" i="82" s="1"/>
  <c r="I332" i="82" s="1"/>
  <c r="C332" i="82"/>
  <c r="G331" i="82"/>
  <c r="H331" i="82" s="1"/>
  <c r="I331" i="82" s="1"/>
  <c r="C331" i="82"/>
  <c r="G330" i="82"/>
  <c r="H330" i="82" s="1"/>
  <c r="I330" i="82" s="1"/>
  <c r="C330" i="82"/>
  <c r="G329" i="82"/>
  <c r="H329" i="82" s="1"/>
  <c r="I329" i="82" s="1"/>
  <c r="C329" i="82"/>
  <c r="G328" i="82"/>
  <c r="H328" i="82" s="1"/>
  <c r="I328" i="82" s="1"/>
  <c r="C328" i="82"/>
  <c r="G327" i="82"/>
  <c r="H327" i="82" s="1"/>
  <c r="I327" i="82" s="1"/>
  <c r="C327" i="82"/>
  <c r="G326" i="82"/>
  <c r="H326" i="82" s="1"/>
  <c r="I326" i="82" s="1"/>
  <c r="C326" i="82"/>
  <c r="G325" i="82"/>
  <c r="H325" i="82" s="1"/>
  <c r="I325" i="82" s="1"/>
  <c r="C325" i="82"/>
  <c r="G324" i="82"/>
  <c r="H324" i="82" s="1"/>
  <c r="I324" i="82" s="1"/>
  <c r="C324" i="82"/>
  <c r="G323" i="82"/>
  <c r="H323" i="82" s="1"/>
  <c r="I323" i="82" s="1"/>
  <c r="C323" i="82"/>
  <c r="G322" i="82"/>
  <c r="H322" i="82" s="1"/>
  <c r="I322" i="82" s="1"/>
  <c r="C322" i="82"/>
  <c r="G321" i="82"/>
  <c r="H321" i="82" s="1"/>
  <c r="I321" i="82" s="1"/>
  <c r="C321" i="82"/>
  <c r="G320" i="82"/>
  <c r="H320" i="82" s="1"/>
  <c r="I320" i="82" s="1"/>
  <c r="C320" i="82"/>
  <c r="G319" i="82"/>
  <c r="H319" i="82" s="1"/>
  <c r="I319" i="82" s="1"/>
  <c r="C319" i="82"/>
  <c r="G318" i="82"/>
  <c r="H318" i="82" s="1"/>
  <c r="I318" i="82" s="1"/>
  <c r="C318" i="82"/>
  <c r="G317" i="82"/>
  <c r="H317" i="82" s="1"/>
  <c r="I317" i="82" s="1"/>
  <c r="C317" i="82"/>
  <c r="G316" i="82"/>
  <c r="H316" i="82" s="1"/>
  <c r="I316" i="82" s="1"/>
  <c r="C316" i="82"/>
  <c r="G315" i="82"/>
  <c r="H315" i="82" s="1"/>
  <c r="I315" i="82" s="1"/>
  <c r="C315" i="82"/>
  <c r="G314" i="82"/>
  <c r="H314" i="82" s="1"/>
  <c r="I314" i="82" s="1"/>
  <c r="C314" i="82"/>
  <c r="G313" i="82"/>
  <c r="H313" i="82" s="1"/>
  <c r="I313" i="82" s="1"/>
  <c r="C313" i="82"/>
  <c r="G312" i="82"/>
  <c r="H312" i="82" s="1"/>
  <c r="I312" i="82" s="1"/>
  <c r="C312" i="82"/>
  <c r="G311" i="82"/>
  <c r="H311" i="82" s="1"/>
  <c r="I311" i="82" s="1"/>
  <c r="C311" i="82"/>
  <c r="G310" i="82"/>
  <c r="H310" i="82" s="1"/>
  <c r="I310" i="82" s="1"/>
  <c r="C310" i="82"/>
  <c r="G309" i="82"/>
  <c r="H309" i="82" s="1"/>
  <c r="I309" i="82" s="1"/>
  <c r="C309" i="82"/>
  <c r="G308" i="82"/>
  <c r="H308" i="82" s="1"/>
  <c r="I308" i="82" s="1"/>
  <c r="C308" i="82"/>
  <c r="G307" i="82"/>
  <c r="H307" i="82" s="1"/>
  <c r="I307" i="82" s="1"/>
  <c r="C307" i="82"/>
  <c r="G306" i="82"/>
  <c r="H306" i="82" s="1"/>
  <c r="I306" i="82" s="1"/>
  <c r="C306" i="82"/>
  <c r="G305" i="82"/>
  <c r="H305" i="82" s="1"/>
  <c r="I305" i="82" s="1"/>
  <c r="C305" i="82"/>
  <c r="G304" i="82"/>
  <c r="H304" i="82" s="1"/>
  <c r="I304" i="82" s="1"/>
  <c r="C304" i="82"/>
  <c r="G303" i="82"/>
  <c r="H303" i="82" s="1"/>
  <c r="I303" i="82" s="1"/>
  <c r="C303" i="82"/>
  <c r="G302" i="82"/>
  <c r="H302" i="82" s="1"/>
  <c r="I302" i="82" s="1"/>
  <c r="C302" i="82"/>
  <c r="G301" i="82"/>
  <c r="H301" i="82" s="1"/>
  <c r="I301" i="82" s="1"/>
  <c r="C301" i="82"/>
  <c r="G300" i="82"/>
  <c r="H300" i="82" s="1"/>
  <c r="I300" i="82" s="1"/>
  <c r="C300" i="82"/>
  <c r="G299" i="82"/>
  <c r="H299" i="82" s="1"/>
  <c r="I299" i="82" s="1"/>
  <c r="C299" i="82"/>
  <c r="G298" i="82"/>
  <c r="H298" i="82" s="1"/>
  <c r="I298" i="82" s="1"/>
  <c r="C298" i="82"/>
  <c r="G297" i="82"/>
  <c r="H297" i="82" s="1"/>
  <c r="I297" i="82" s="1"/>
  <c r="C297" i="82"/>
  <c r="G296" i="82"/>
  <c r="H296" i="82" s="1"/>
  <c r="I296" i="82" s="1"/>
  <c r="C296" i="82"/>
  <c r="G295" i="82"/>
  <c r="H295" i="82" s="1"/>
  <c r="I295" i="82" s="1"/>
  <c r="C295" i="82"/>
  <c r="G294" i="82"/>
  <c r="H294" i="82" s="1"/>
  <c r="I294" i="82" s="1"/>
  <c r="C294" i="82"/>
  <c r="G293" i="82"/>
  <c r="H293" i="82" s="1"/>
  <c r="I293" i="82" s="1"/>
  <c r="C293" i="82"/>
  <c r="G292" i="82"/>
  <c r="H292" i="82" s="1"/>
  <c r="I292" i="82" s="1"/>
  <c r="C292" i="82"/>
  <c r="G291" i="82"/>
  <c r="H291" i="82" s="1"/>
  <c r="I291" i="82" s="1"/>
  <c r="C291" i="82"/>
  <c r="G290" i="82"/>
  <c r="H290" i="82" s="1"/>
  <c r="I290" i="82" s="1"/>
  <c r="C290" i="82"/>
  <c r="G289" i="82"/>
  <c r="H289" i="82" s="1"/>
  <c r="I289" i="82" s="1"/>
  <c r="C289" i="82"/>
  <c r="G288" i="82"/>
  <c r="H288" i="82" s="1"/>
  <c r="I288" i="82" s="1"/>
  <c r="C288" i="82"/>
  <c r="G287" i="82"/>
  <c r="H287" i="82" s="1"/>
  <c r="I287" i="82" s="1"/>
  <c r="C287" i="82"/>
  <c r="G286" i="82"/>
  <c r="H286" i="82" s="1"/>
  <c r="I286" i="82" s="1"/>
  <c r="C286" i="82"/>
  <c r="G285" i="82"/>
  <c r="H285" i="82" s="1"/>
  <c r="I285" i="82" s="1"/>
  <c r="C285" i="82"/>
  <c r="G284" i="82"/>
  <c r="H284" i="82" s="1"/>
  <c r="I284" i="82" s="1"/>
  <c r="C284" i="82"/>
  <c r="G283" i="82"/>
  <c r="H283" i="82" s="1"/>
  <c r="I283" i="82" s="1"/>
  <c r="C283" i="82"/>
  <c r="G282" i="82"/>
  <c r="H282" i="82" s="1"/>
  <c r="I282" i="82" s="1"/>
  <c r="C282" i="82"/>
  <c r="G281" i="82"/>
  <c r="H281" i="82" s="1"/>
  <c r="I281" i="82" s="1"/>
  <c r="C281" i="82"/>
  <c r="G280" i="82"/>
  <c r="H280" i="82" s="1"/>
  <c r="I280" i="82" s="1"/>
  <c r="C280" i="82"/>
  <c r="G279" i="82"/>
  <c r="H279" i="82" s="1"/>
  <c r="I279" i="82" s="1"/>
  <c r="C279" i="82"/>
  <c r="G278" i="82"/>
  <c r="H278" i="82" s="1"/>
  <c r="I278" i="82" s="1"/>
  <c r="C278" i="82"/>
  <c r="G277" i="82"/>
  <c r="H277" i="82" s="1"/>
  <c r="I277" i="82" s="1"/>
  <c r="C277" i="82"/>
  <c r="G276" i="82"/>
  <c r="H276" i="82" s="1"/>
  <c r="I276" i="82" s="1"/>
  <c r="C276" i="82"/>
  <c r="G275" i="82"/>
  <c r="H275" i="82" s="1"/>
  <c r="I275" i="82" s="1"/>
  <c r="C275" i="82"/>
  <c r="G274" i="82"/>
  <c r="H274" i="82" s="1"/>
  <c r="I274" i="82" s="1"/>
  <c r="C274" i="82"/>
  <c r="G273" i="82"/>
  <c r="H273" i="82" s="1"/>
  <c r="I273" i="82" s="1"/>
  <c r="C273" i="82"/>
  <c r="G272" i="82"/>
  <c r="H272" i="82" s="1"/>
  <c r="I272" i="82" s="1"/>
  <c r="C272" i="82"/>
  <c r="G271" i="82"/>
  <c r="H271" i="82" s="1"/>
  <c r="I271" i="82" s="1"/>
  <c r="C271" i="82"/>
  <c r="G270" i="82"/>
  <c r="H270" i="82" s="1"/>
  <c r="I270" i="82" s="1"/>
  <c r="C270" i="82"/>
  <c r="G269" i="82"/>
  <c r="H269" i="82" s="1"/>
  <c r="I269" i="82" s="1"/>
  <c r="C269" i="82"/>
  <c r="G268" i="82"/>
  <c r="H268" i="82" s="1"/>
  <c r="I268" i="82" s="1"/>
  <c r="C268" i="82"/>
  <c r="G267" i="82"/>
  <c r="H267" i="82" s="1"/>
  <c r="I267" i="82" s="1"/>
  <c r="C267" i="82"/>
  <c r="G266" i="82"/>
  <c r="H266" i="82" s="1"/>
  <c r="I266" i="82" s="1"/>
  <c r="C266" i="82"/>
  <c r="G265" i="82"/>
  <c r="H265" i="82" s="1"/>
  <c r="I265" i="82" s="1"/>
  <c r="C265" i="82"/>
  <c r="G264" i="82"/>
  <c r="H264" i="82" s="1"/>
  <c r="I264" i="82" s="1"/>
  <c r="C264" i="82"/>
  <c r="G263" i="82"/>
  <c r="H263" i="82" s="1"/>
  <c r="I263" i="82" s="1"/>
  <c r="C263" i="82"/>
  <c r="G262" i="82"/>
  <c r="H262" i="82" s="1"/>
  <c r="I262" i="82" s="1"/>
  <c r="C262" i="82"/>
  <c r="G261" i="82"/>
  <c r="H261" i="82" s="1"/>
  <c r="I261" i="82" s="1"/>
  <c r="C261" i="82"/>
  <c r="G260" i="82"/>
  <c r="H260" i="82" s="1"/>
  <c r="I260" i="82" s="1"/>
  <c r="C260" i="82"/>
  <c r="G259" i="82"/>
  <c r="H259" i="82" s="1"/>
  <c r="I259" i="82" s="1"/>
  <c r="C259" i="82"/>
  <c r="G258" i="82"/>
  <c r="H258" i="82" s="1"/>
  <c r="I258" i="82" s="1"/>
  <c r="C258" i="82"/>
  <c r="G257" i="82"/>
  <c r="H257" i="82" s="1"/>
  <c r="I257" i="82" s="1"/>
  <c r="C257" i="82"/>
  <c r="G256" i="82"/>
  <c r="H256" i="82" s="1"/>
  <c r="I256" i="82" s="1"/>
  <c r="C256" i="82"/>
  <c r="G255" i="82"/>
  <c r="H255" i="82" s="1"/>
  <c r="I255" i="82" s="1"/>
  <c r="C255" i="82"/>
  <c r="G254" i="82"/>
  <c r="H254" i="82" s="1"/>
  <c r="I254" i="82" s="1"/>
  <c r="C254" i="82"/>
  <c r="G253" i="82"/>
  <c r="H253" i="82" s="1"/>
  <c r="I253" i="82" s="1"/>
  <c r="C253" i="82"/>
  <c r="G252" i="82"/>
  <c r="H252" i="82" s="1"/>
  <c r="I252" i="82" s="1"/>
  <c r="C252" i="82"/>
  <c r="G251" i="82"/>
  <c r="H251" i="82" s="1"/>
  <c r="I251" i="82" s="1"/>
  <c r="C251" i="82"/>
  <c r="G250" i="82"/>
  <c r="H250" i="82" s="1"/>
  <c r="I250" i="82" s="1"/>
  <c r="C250" i="82"/>
  <c r="G249" i="82"/>
  <c r="H249" i="82" s="1"/>
  <c r="I249" i="82" s="1"/>
  <c r="C249" i="82"/>
  <c r="G248" i="82"/>
  <c r="H248" i="82" s="1"/>
  <c r="I248" i="82" s="1"/>
  <c r="C248" i="82"/>
  <c r="G247" i="82"/>
  <c r="H247" i="82" s="1"/>
  <c r="I247" i="82" s="1"/>
  <c r="C247" i="82"/>
  <c r="G246" i="82"/>
  <c r="H246" i="82" s="1"/>
  <c r="I246" i="82" s="1"/>
  <c r="C246" i="82"/>
  <c r="G245" i="82"/>
  <c r="H245" i="82" s="1"/>
  <c r="I245" i="82" s="1"/>
  <c r="C245" i="82"/>
  <c r="G244" i="82"/>
  <c r="H244" i="82" s="1"/>
  <c r="I244" i="82" s="1"/>
  <c r="C244" i="82"/>
  <c r="G243" i="82"/>
  <c r="H243" i="82" s="1"/>
  <c r="I243" i="82" s="1"/>
  <c r="C243" i="82"/>
  <c r="G242" i="82"/>
  <c r="H242" i="82" s="1"/>
  <c r="I242" i="82" s="1"/>
  <c r="C242" i="82"/>
  <c r="G241" i="82"/>
  <c r="H241" i="82" s="1"/>
  <c r="I241" i="82" s="1"/>
  <c r="C241" i="82"/>
  <c r="G240" i="82"/>
  <c r="H240" i="82" s="1"/>
  <c r="I240" i="82" s="1"/>
  <c r="C240" i="82"/>
  <c r="G239" i="82"/>
  <c r="H239" i="82" s="1"/>
  <c r="I239" i="82" s="1"/>
  <c r="C239" i="82"/>
  <c r="G238" i="82"/>
  <c r="H238" i="82" s="1"/>
  <c r="I238" i="82" s="1"/>
  <c r="C238" i="82"/>
  <c r="G237" i="82"/>
  <c r="H237" i="82" s="1"/>
  <c r="I237" i="82" s="1"/>
  <c r="C237" i="82"/>
  <c r="G236" i="82"/>
  <c r="H236" i="82" s="1"/>
  <c r="I236" i="82" s="1"/>
  <c r="C236" i="82"/>
  <c r="G235" i="82"/>
  <c r="H235" i="82" s="1"/>
  <c r="I235" i="82" s="1"/>
  <c r="C235" i="82"/>
  <c r="G234" i="82"/>
  <c r="H234" i="82" s="1"/>
  <c r="I234" i="82" s="1"/>
  <c r="C234" i="82"/>
  <c r="G233" i="82"/>
  <c r="H233" i="82" s="1"/>
  <c r="I233" i="82" s="1"/>
  <c r="C233" i="82"/>
  <c r="G232" i="82"/>
  <c r="H232" i="82" s="1"/>
  <c r="I232" i="82" s="1"/>
  <c r="C232" i="82"/>
  <c r="G231" i="82"/>
  <c r="H231" i="82" s="1"/>
  <c r="I231" i="82" s="1"/>
  <c r="C231" i="82"/>
  <c r="G230" i="82"/>
  <c r="H230" i="82" s="1"/>
  <c r="I230" i="82" s="1"/>
  <c r="C230" i="82"/>
  <c r="G229" i="82"/>
  <c r="H229" i="82" s="1"/>
  <c r="I229" i="82" s="1"/>
  <c r="C229" i="82"/>
  <c r="G228" i="82"/>
  <c r="H228" i="82" s="1"/>
  <c r="I228" i="82" s="1"/>
  <c r="C228" i="82"/>
  <c r="G227" i="82"/>
  <c r="H227" i="82" s="1"/>
  <c r="I227" i="82" s="1"/>
  <c r="C227" i="82"/>
  <c r="G226" i="82"/>
  <c r="H226" i="82" s="1"/>
  <c r="I226" i="82" s="1"/>
  <c r="C226" i="82"/>
  <c r="G225" i="82"/>
  <c r="H225" i="82" s="1"/>
  <c r="I225" i="82" s="1"/>
  <c r="C225" i="82"/>
  <c r="G224" i="82"/>
  <c r="H224" i="82" s="1"/>
  <c r="I224" i="82" s="1"/>
  <c r="C224" i="82"/>
  <c r="G223" i="82"/>
  <c r="H223" i="82" s="1"/>
  <c r="I223" i="82" s="1"/>
  <c r="C223" i="82"/>
  <c r="G222" i="82"/>
  <c r="H222" i="82" s="1"/>
  <c r="I222" i="82" s="1"/>
  <c r="C222" i="82"/>
  <c r="G221" i="82"/>
  <c r="H221" i="82" s="1"/>
  <c r="I221" i="82" s="1"/>
  <c r="C221" i="82"/>
  <c r="G220" i="82"/>
  <c r="H220" i="82" s="1"/>
  <c r="I220" i="82" s="1"/>
  <c r="C220" i="82"/>
  <c r="G219" i="82"/>
  <c r="H219" i="82" s="1"/>
  <c r="I219" i="82" s="1"/>
  <c r="C219" i="82"/>
  <c r="G218" i="82"/>
  <c r="H218" i="82" s="1"/>
  <c r="I218" i="82" s="1"/>
  <c r="C218" i="82"/>
  <c r="G217" i="82"/>
  <c r="H217" i="82" s="1"/>
  <c r="I217" i="82" s="1"/>
  <c r="C217" i="82"/>
  <c r="G216" i="82"/>
  <c r="H216" i="82" s="1"/>
  <c r="I216" i="82" s="1"/>
  <c r="C216" i="82"/>
  <c r="G215" i="82"/>
  <c r="H215" i="82" s="1"/>
  <c r="I215" i="82" s="1"/>
  <c r="C215" i="82"/>
  <c r="G214" i="82"/>
  <c r="H214" i="82" s="1"/>
  <c r="I214" i="82" s="1"/>
  <c r="C214" i="82"/>
  <c r="G213" i="82"/>
  <c r="H213" i="82" s="1"/>
  <c r="I213" i="82" s="1"/>
  <c r="C213" i="82"/>
  <c r="G212" i="82"/>
  <c r="H212" i="82" s="1"/>
  <c r="I212" i="82" s="1"/>
  <c r="C212" i="82"/>
  <c r="G211" i="82"/>
  <c r="H211" i="82" s="1"/>
  <c r="I211" i="82" s="1"/>
  <c r="C211" i="82"/>
  <c r="G210" i="82"/>
  <c r="H210" i="82" s="1"/>
  <c r="I210" i="82" s="1"/>
  <c r="C210" i="82"/>
  <c r="G209" i="82"/>
  <c r="H209" i="82" s="1"/>
  <c r="I209" i="82" s="1"/>
  <c r="C209" i="82"/>
  <c r="G208" i="82"/>
  <c r="H208" i="82" s="1"/>
  <c r="I208" i="82" s="1"/>
  <c r="C208" i="82"/>
  <c r="G207" i="82"/>
  <c r="H207" i="82" s="1"/>
  <c r="I207" i="82" s="1"/>
  <c r="C207" i="82"/>
  <c r="G206" i="82"/>
  <c r="H206" i="82" s="1"/>
  <c r="I206" i="82" s="1"/>
  <c r="C206" i="82"/>
  <c r="G205" i="82"/>
  <c r="H205" i="82" s="1"/>
  <c r="I205" i="82" s="1"/>
  <c r="C205" i="82"/>
  <c r="G204" i="82"/>
  <c r="H204" i="82" s="1"/>
  <c r="I204" i="82" s="1"/>
  <c r="C204" i="82"/>
  <c r="G203" i="82"/>
  <c r="H203" i="82" s="1"/>
  <c r="I203" i="82" s="1"/>
  <c r="C203" i="82"/>
  <c r="G202" i="82"/>
  <c r="H202" i="82" s="1"/>
  <c r="I202" i="82" s="1"/>
  <c r="C202" i="82"/>
  <c r="G201" i="82"/>
  <c r="H201" i="82" s="1"/>
  <c r="I201" i="82" s="1"/>
  <c r="C201" i="82"/>
  <c r="G200" i="82"/>
  <c r="H200" i="82" s="1"/>
  <c r="I200" i="82" s="1"/>
  <c r="C200" i="82"/>
  <c r="G199" i="82"/>
  <c r="H199" i="82" s="1"/>
  <c r="I199" i="82" s="1"/>
  <c r="C199" i="82"/>
  <c r="G198" i="82"/>
  <c r="H198" i="82" s="1"/>
  <c r="I198" i="82" s="1"/>
  <c r="C198" i="82"/>
  <c r="G197" i="82"/>
  <c r="H197" i="82" s="1"/>
  <c r="I197" i="82" s="1"/>
  <c r="C197" i="82"/>
  <c r="G196" i="82"/>
  <c r="H196" i="82" s="1"/>
  <c r="I196" i="82" s="1"/>
  <c r="C196" i="82"/>
  <c r="G195" i="82"/>
  <c r="H195" i="82" s="1"/>
  <c r="I195" i="82" s="1"/>
  <c r="C195" i="82"/>
  <c r="G194" i="82"/>
  <c r="H194" i="82" s="1"/>
  <c r="I194" i="82" s="1"/>
  <c r="C194" i="82"/>
  <c r="G193" i="82"/>
  <c r="H193" i="82" s="1"/>
  <c r="I193" i="82" s="1"/>
  <c r="C193" i="82"/>
  <c r="G192" i="82"/>
  <c r="H192" i="82" s="1"/>
  <c r="I192" i="82" s="1"/>
  <c r="C192" i="82"/>
  <c r="G191" i="82"/>
  <c r="H191" i="82" s="1"/>
  <c r="I191" i="82" s="1"/>
  <c r="C191" i="82"/>
  <c r="G190" i="82"/>
  <c r="H190" i="82" s="1"/>
  <c r="I190" i="82" s="1"/>
  <c r="C190" i="82"/>
  <c r="G189" i="82"/>
  <c r="H189" i="82" s="1"/>
  <c r="I189" i="82" s="1"/>
  <c r="C189" i="82"/>
  <c r="G188" i="82"/>
  <c r="H188" i="82" s="1"/>
  <c r="I188" i="82" s="1"/>
  <c r="C188" i="82"/>
  <c r="G187" i="82"/>
  <c r="H187" i="82" s="1"/>
  <c r="I187" i="82" s="1"/>
  <c r="C187" i="82"/>
  <c r="G186" i="82"/>
  <c r="H186" i="82" s="1"/>
  <c r="I186" i="82" s="1"/>
  <c r="C186" i="82"/>
  <c r="G185" i="82"/>
  <c r="H185" i="82" s="1"/>
  <c r="I185" i="82" s="1"/>
  <c r="C185" i="82"/>
  <c r="G184" i="82"/>
  <c r="H184" i="82" s="1"/>
  <c r="I184" i="82" s="1"/>
  <c r="C184" i="82"/>
  <c r="G183" i="82"/>
  <c r="H183" i="82" s="1"/>
  <c r="I183" i="82" s="1"/>
  <c r="C183" i="82"/>
  <c r="G182" i="82"/>
  <c r="H182" i="82" s="1"/>
  <c r="I182" i="82" s="1"/>
  <c r="C182" i="82"/>
  <c r="G181" i="82"/>
  <c r="H181" i="82" s="1"/>
  <c r="I181" i="82" s="1"/>
  <c r="C181" i="82"/>
  <c r="G180" i="82"/>
  <c r="H180" i="82" s="1"/>
  <c r="I180" i="82" s="1"/>
  <c r="C180" i="82"/>
  <c r="G179" i="82"/>
  <c r="H179" i="82" s="1"/>
  <c r="I179" i="82" s="1"/>
  <c r="C179" i="82"/>
  <c r="G178" i="82"/>
  <c r="H178" i="82" s="1"/>
  <c r="I178" i="82" s="1"/>
  <c r="C178" i="82"/>
  <c r="G177" i="82"/>
  <c r="H177" i="82" s="1"/>
  <c r="I177" i="82" s="1"/>
  <c r="C177" i="82"/>
  <c r="G176" i="82"/>
  <c r="H176" i="82" s="1"/>
  <c r="I176" i="82" s="1"/>
  <c r="C176" i="82"/>
  <c r="G175" i="82"/>
  <c r="H175" i="82" s="1"/>
  <c r="I175" i="82" s="1"/>
  <c r="C175" i="82"/>
  <c r="G174" i="82"/>
  <c r="H174" i="82" s="1"/>
  <c r="I174" i="82" s="1"/>
  <c r="C174" i="82"/>
  <c r="G173" i="82"/>
  <c r="H173" i="82" s="1"/>
  <c r="I173" i="82" s="1"/>
  <c r="C173" i="82"/>
  <c r="G172" i="82"/>
  <c r="H172" i="82" s="1"/>
  <c r="I172" i="82" s="1"/>
  <c r="C172" i="82"/>
  <c r="G171" i="82"/>
  <c r="H171" i="82" s="1"/>
  <c r="I171" i="82" s="1"/>
  <c r="C171" i="82"/>
  <c r="G170" i="82"/>
  <c r="H170" i="82" s="1"/>
  <c r="I170" i="82" s="1"/>
  <c r="C170" i="82"/>
  <c r="G169" i="82"/>
  <c r="H169" i="82" s="1"/>
  <c r="I169" i="82" s="1"/>
  <c r="C169" i="82"/>
  <c r="G168" i="82"/>
  <c r="H168" i="82" s="1"/>
  <c r="I168" i="82" s="1"/>
  <c r="C168" i="82"/>
  <c r="G167" i="82"/>
  <c r="H167" i="82" s="1"/>
  <c r="I167" i="82" s="1"/>
  <c r="C167" i="82"/>
  <c r="G166" i="82"/>
  <c r="H166" i="82" s="1"/>
  <c r="I166" i="82" s="1"/>
  <c r="C166" i="82"/>
  <c r="G165" i="82"/>
  <c r="H165" i="82" s="1"/>
  <c r="I165" i="82" s="1"/>
  <c r="C165" i="82"/>
  <c r="G164" i="82"/>
  <c r="H164" i="82" s="1"/>
  <c r="I164" i="82" s="1"/>
  <c r="C164" i="82"/>
  <c r="G163" i="82"/>
  <c r="H163" i="82" s="1"/>
  <c r="I163" i="82" s="1"/>
  <c r="C163" i="82"/>
  <c r="G162" i="82"/>
  <c r="H162" i="82" s="1"/>
  <c r="I162" i="82" s="1"/>
  <c r="C162" i="82"/>
  <c r="G161" i="82"/>
  <c r="H161" i="82" s="1"/>
  <c r="I161" i="82" s="1"/>
  <c r="C161" i="82"/>
  <c r="G160" i="82"/>
  <c r="H160" i="82" s="1"/>
  <c r="I160" i="82" s="1"/>
  <c r="C160" i="82"/>
  <c r="G159" i="82"/>
  <c r="H159" i="82" s="1"/>
  <c r="I159" i="82" s="1"/>
  <c r="C159" i="82"/>
  <c r="G158" i="82"/>
  <c r="H158" i="82" s="1"/>
  <c r="I158" i="82" s="1"/>
  <c r="C158" i="82"/>
  <c r="G157" i="82"/>
  <c r="H157" i="82" s="1"/>
  <c r="I157" i="82" s="1"/>
  <c r="C157" i="82"/>
  <c r="G156" i="82"/>
  <c r="H156" i="82" s="1"/>
  <c r="I156" i="82" s="1"/>
  <c r="C156" i="82"/>
  <c r="G155" i="82"/>
  <c r="H155" i="82" s="1"/>
  <c r="I155" i="82" s="1"/>
  <c r="C155" i="82"/>
  <c r="G154" i="82"/>
  <c r="H154" i="82" s="1"/>
  <c r="I154" i="82" s="1"/>
  <c r="C154" i="82"/>
  <c r="G153" i="82"/>
  <c r="H153" i="82" s="1"/>
  <c r="I153" i="82" s="1"/>
  <c r="C153" i="82"/>
  <c r="G152" i="82"/>
  <c r="H152" i="82" s="1"/>
  <c r="I152" i="82" s="1"/>
  <c r="C152" i="82"/>
  <c r="G151" i="82"/>
  <c r="H151" i="82" s="1"/>
  <c r="I151" i="82" s="1"/>
  <c r="C151" i="82"/>
  <c r="G150" i="82"/>
  <c r="H150" i="82" s="1"/>
  <c r="I150" i="82" s="1"/>
  <c r="C150" i="82"/>
  <c r="G149" i="82"/>
  <c r="H149" i="82" s="1"/>
  <c r="I149" i="82" s="1"/>
  <c r="C149" i="82"/>
  <c r="G148" i="82"/>
  <c r="H148" i="82" s="1"/>
  <c r="I148" i="82" s="1"/>
  <c r="C148" i="82"/>
  <c r="G147" i="82"/>
  <c r="H147" i="82" s="1"/>
  <c r="I147" i="82" s="1"/>
  <c r="C147" i="82"/>
  <c r="G146" i="82"/>
  <c r="H146" i="82" s="1"/>
  <c r="I146" i="82" s="1"/>
  <c r="C146" i="82"/>
  <c r="G145" i="82"/>
  <c r="H145" i="82" s="1"/>
  <c r="I145" i="82" s="1"/>
  <c r="C145" i="82"/>
  <c r="G144" i="82"/>
  <c r="H144" i="82" s="1"/>
  <c r="I144" i="82" s="1"/>
  <c r="C144" i="82"/>
  <c r="G143" i="82"/>
  <c r="H143" i="82" s="1"/>
  <c r="I143" i="82" s="1"/>
  <c r="C143" i="82"/>
  <c r="G142" i="82"/>
  <c r="H142" i="82" s="1"/>
  <c r="I142" i="82" s="1"/>
  <c r="C142" i="82"/>
  <c r="G141" i="82"/>
  <c r="H141" i="82" s="1"/>
  <c r="I141" i="82" s="1"/>
  <c r="C141" i="82"/>
  <c r="G140" i="82"/>
  <c r="H140" i="82" s="1"/>
  <c r="I140" i="82" s="1"/>
  <c r="C140" i="82"/>
  <c r="G139" i="82"/>
  <c r="H139" i="82" s="1"/>
  <c r="I139" i="82" s="1"/>
  <c r="C139" i="82"/>
  <c r="G138" i="82"/>
  <c r="H138" i="82" s="1"/>
  <c r="I138" i="82" s="1"/>
  <c r="C138" i="82"/>
  <c r="G137" i="82"/>
  <c r="H137" i="82" s="1"/>
  <c r="I137" i="82" s="1"/>
  <c r="C137" i="82"/>
  <c r="G136" i="82"/>
  <c r="H136" i="82" s="1"/>
  <c r="I136" i="82" s="1"/>
  <c r="C136" i="82"/>
  <c r="G135" i="82"/>
  <c r="H135" i="82" s="1"/>
  <c r="I135" i="82" s="1"/>
  <c r="C135" i="82"/>
  <c r="G134" i="82"/>
  <c r="H134" i="82" s="1"/>
  <c r="I134" i="82" s="1"/>
  <c r="C134" i="82"/>
  <c r="G133" i="82"/>
  <c r="H133" i="82" s="1"/>
  <c r="I133" i="82" s="1"/>
  <c r="C133" i="82"/>
  <c r="G132" i="82"/>
  <c r="H132" i="82" s="1"/>
  <c r="I132" i="82" s="1"/>
  <c r="C132" i="82"/>
  <c r="G131" i="82"/>
  <c r="H131" i="82" s="1"/>
  <c r="I131" i="82" s="1"/>
  <c r="C131" i="82"/>
  <c r="G130" i="82"/>
  <c r="H130" i="82" s="1"/>
  <c r="I130" i="82" s="1"/>
  <c r="C130" i="82"/>
  <c r="G129" i="82"/>
  <c r="H129" i="82" s="1"/>
  <c r="I129" i="82" s="1"/>
  <c r="C129" i="82"/>
  <c r="G128" i="82"/>
  <c r="H128" i="82" s="1"/>
  <c r="I128" i="82" s="1"/>
  <c r="C128" i="82"/>
  <c r="G127" i="82"/>
  <c r="H127" i="82" s="1"/>
  <c r="I127" i="82" s="1"/>
  <c r="C127" i="82"/>
  <c r="G126" i="82"/>
  <c r="H126" i="82" s="1"/>
  <c r="I126" i="82" s="1"/>
  <c r="C126" i="82"/>
  <c r="G125" i="82"/>
  <c r="H125" i="82" s="1"/>
  <c r="I125" i="82" s="1"/>
  <c r="C125" i="82"/>
  <c r="G124" i="82"/>
  <c r="H124" i="82" s="1"/>
  <c r="I124" i="82" s="1"/>
  <c r="C124" i="82"/>
  <c r="G123" i="82"/>
  <c r="H123" i="82" s="1"/>
  <c r="I123" i="82" s="1"/>
  <c r="C123" i="82"/>
  <c r="G122" i="82"/>
  <c r="H122" i="82" s="1"/>
  <c r="I122" i="82" s="1"/>
  <c r="C122" i="82"/>
  <c r="G121" i="82"/>
  <c r="H121" i="82" s="1"/>
  <c r="I121" i="82" s="1"/>
  <c r="C121" i="82"/>
  <c r="G120" i="82"/>
  <c r="H120" i="82" s="1"/>
  <c r="I120" i="82" s="1"/>
  <c r="C120" i="82"/>
  <c r="G119" i="82"/>
  <c r="H119" i="82" s="1"/>
  <c r="I119" i="82" s="1"/>
  <c r="C119" i="82"/>
  <c r="G118" i="82"/>
  <c r="H118" i="82" s="1"/>
  <c r="I118" i="82" s="1"/>
  <c r="C118" i="82"/>
  <c r="G117" i="82"/>
  <c r="H117" i="82" s="1"/>
  <c r="I117" i="82" s="1"/>
  <c r="C117" i="82"/>
  <c r="G116" i="82"/>
  <c r="H116" i="82" s="1"/>
  <c r="I116" i="82" s="1"/>
  <c r="C116" i="82"/>
  <c r="G115" i="82"/>
  <c r="H115" i="82" s="1"/>
  <c r="I115" i="82" s="1"/>
  <c r="C115" i="82"/>
  <c r="G114" i="82"/>
  <c r="H114" i="82" s="1"/>
  <c r="I114" i="82" s="1"/>
  <c r="C114" i="82"/>
  <c r="G113" i="82"/>
  <c r="H113" i="82" s="1"/>
  <c r="I113" i="82" s="1"/>
  <c r="C113" i="82"/>
  <c r="G112" i="82"/>
  <c r="H112" i="82" s="1"/>
  <c r="I112" i="82" s="1"/>
  <c r="C112" i="82"/>
  <c r="G111" i="82"/>
  <c r="H111" i="82" s="1"/>
  <c r="I111" i="82" s="1"/>
  <c r="C111" i="82"/>
  <c r="G110" i="82"/>
  <c r="H110" i="82" s="1"/>
  <c r="I110" i="82" s="1"/>
  <c r="C110" i="82"/>
  <c r="G109" i="82"/>
  <c r="H109" i="82" s="1"/>
  <c r="I109" i="82" s="1"/>
  <c r="C109" i="82"/>
  <c r="G108" i="82"/>
  <c r="H108" i="82" s="1"/>
  <c r="I108" i="82" s="1"/>
  <c r="C108" i="82"/>
  <c r="G107" i="82"/>
  <c r="H107" i="82" s="1"/>
  <c r="I107" i="82" s="1"/>
  <c r="C107" i="82"/>
  <c r="G106" i="82"/>
  <c r="H106" i="82" s="1"/>
  <c r="I106" i="82" s="1"/>
  <c r="C106" i="82"/>
  <c r="G105" i="82"/>
  <c r="H105" i="82" s="1"/>
  <c r="I105" i="82" s="1"/>
  <c r="C105" i="82"/>
  <c r="G104" i="82"/>
  <c r="H104" i="82" s="1"/>
  <c r="I104" i="82" s="1"/>
  <c r="C104" i="82"/>
  <c r="G103" i="82"/>
  <c r="H103" i="82" s="1"/>
  <c r="I103" i="82" s="1"/>
  <c r="C103" i="82"/>
  <c r="G102" i="82"/>
  <c r="H102" i="82" s="1"/>
  <c r="I102" i="82" s="1"/>
  <c r="C102" i="82"/>
  <c r="G101" i="82"/>
  <c r="H101" i="82" s="1"/>
  <c r="I101" i="82" s="1"/>
  <c r="C101" i="82"/>
  <c r="G100" i="82"/>
  <c r="H100" i="82" s="1"/>
  <c r="I100" i="82" s="1"/>
  <c r="C100" i="82"/>
  <c r="G99" i="82"/>
  <c r="H99" i="82" s="1"/>
  <c r="I99" i="82" s="1"/>
  <c r="C99" i="82"/>
  <c r="G98" i="82"/>
  <c r="H98" i="82" s="1"/>
  <c r="I98" i="82" s="1"/>
  <c r="C98" i="82"/>
  <c r="G97" i="82"/>
  <c r="H97" i="82" s="1"/>
  <c r="I97" i="82" s="1"/>
  <c r="C97" i="82"/>
  <c r="G96" i="82"/>
  <c r="H96" i="82" s="1"/>
  <c r="I96" i="82" s="1"/>
  <c r="C96" i="82"/>
  <c r="G95" i="82"/>
  <c r="H95" i="82" s="1"/>
  <c r="I95" i="82" s="1"/>
  <c r="C95" i="82"/>
  <c r="G94" i="82"/>
  <c r="H94" i="82" s="1"/>
  <c r="I94" i="82" s="1"/>
  <c r="C94" i="82"/>
  <c r="G93" i="82"/>
  <c r="H93" i="82" s="1"/>
  <c r="I93" i="82" s="1"/>
  <c r="C93" i="82"/>
  <c r="G92" i="82"/>
  <c r="H92" i="82" s="1"/>
  <c r="I92" i="82" s="1"/>
  <c r="C92" i="82"/>
  <c r="G91" i="82"/>
  <c r="H91" i="82" s="1"/>
  <c r="I91" i="82" s="1"/>
  <c r="C91" i="82"/>
  <c r="G90" i="82"/>
  <c r="H90" i="82" s="1"/>
  <c r="I90" i="82" s="1"/>
  <c r="C90" i="82"/>
  <c r="G89" i="82"/>
  <c r="H89" i="82" s="1"/>
  <c r="I89" i="82" s="1"/>
  <c r="C89" i="82"/>
  <c r="G88" i="82"/>
  <c r="H88" i="82" s="1"/>
  <c r="I88" i="82" s="1"/>
  <c r="C88" i="82"/>
  <c r="G87" i="82"/>
  <c r="H87" i="82" s="1"/>
  <c r="I87" i="82" s="1"/>
  <c r="C87" i="82"/>
  <c r="G86" i="82"/>
  <c r="H86" i="82" s="1"/>
  <c r="I86" i="82" s="1"/>
  <c r="C86" i="82"/>
  <c r="G85" i="82"/>
  <c r="H85" i="82" s="1"/>
  <c r="I85" i="82" s="1"/>
  <c r="C85" i="82"/>
  <c r="G84" i="82"/>
  <c r="H84" i="82" s="1"/>
  <c r="I84" i="82" s="1"/>
  <c r="C84" i="82"/>
  <c r="G83" i="82"/>
  <c r="H83" i="82" s="1"/>
  <c r="I83" i="82" s="1"/>
  <c r="C83" i="82"/>
  <c r="G82" i="82"/>
  <c r="H82" i="82" s="1"/>
  <c r="I82" i="82" s="1"/>
  <c r="C82" i="82"/>
  <c r="G81" i="82"/>
  <c r="H81" i="82" s="1"/>
  <c r="I81" i="82" s="1"/>
  <c r="C81" i="82"/>
  <c r="G80" i="82"/>
  <c r="H80" i="82" s="1"/>
  <c r="I80" i="82" s="1"/>
  <c r="C80" i="82"/>
  <c r="G79" i="82"/>
  <c r="H79" i="82" s="1"/>
  <c r="I79" i="82" s="1"/>
  <c r="C79" i="82"/>
  <c r="G78" i="82"/>
  <c r="H78" i="82" s="1"/>
  <c r="I78" i="82" s="1"/>
  <c r="C78" i="82"/>
  <c r="G77" i="82"/>
  <c r="H77" i="82" s="1"/>
  <c r="I77" i="82" s="1"/>
  <c r="C77" i="82"/>
  <c r="G76" i="82"/>
  <c r="H76" i="82" s="1"/>
  <c r="I76" i="82" s="1"/>
  <c r="C76" i="82"/>
  <c r="G75" i="82"/>
  <c r="H75" i="82" s="1"/>
  <c r="I75" i="82" s="1"/>
  <c r="C75" i="82"/>
  <c r="G74" i="82"/>
  <c r="H74" i="82" s="1"/>
  <c r="I74" i="82" s="1"/>
  <c r="C74" i="82"/>
  <c r="G73" i="82"/>
  <c r="H73" i="82" s="1"/>
  <c r="I73" i="82" s="1"/>
  <c r="C73" i="82"/>
  <c r="G72" i="82"/>
  <c r="H72" i="82" s="1"/>
  <c r="I72" i="82" s="1"/>
  <c r="C72" i="82"/>
  <c r="G71" i="82"/>
  <c r="H71" i="82" s="1"/>
  <c r="I71" i="82" s="1"/>
  <c r="C71" i="82"/>
  <c r="G70" i="82"/>
  <c r="H70" i="82" s="1"/>
  <c r="I70" i="82" s="1"/>
  <c r="C70" i="82"/>
  <c r="G69" i="82"/>
  <c r="H69" i="82" s="1"/>
  <c r="I69" i="82" s="1"/>
  <c r="C69" i="82"/>
  <c r="G68" i="82"/>
  <c r="H68" i="82" s="1"/>
  <c r="I68" i="82" s="1"/>
  <c r="C68" i="82"/>
  <c r="G67" i="82"/>
  <c r="H67" i="82" s="1"/>
  <c r="I67" i="82" s="1"/>
  <c r="C67" i="82"/>
  <c r="G66" i="82"/>
  <c r="H66" i="82" s="1"/>
  <c r="I66" i="82" s="1"/>
  <c r="C66" i="82"/>
  <c r="G65" i="82"/>
  <c r="H65" i="82" s="1"/>
  <c r="I65" i="82" s="1"/>
  <c r="C65" i="82"/>
  <c r="G64" i="82"/>
  <c r="H64" i="82" s="1"/>
  <c r="I64" i="82" s="1"/>
  <c r="C64" i="82"/>
  <c r="G63" i="82"/>
  <c r="H63" i="82" s="1"/>
  <c r="I63" i="82" s="1"/>
  <c r="C63" i="82"/>
  <c r="G62" i="82"/>
  <c r="H62" i="82" s="1"/>
  <c r="I62" i="82" s="1"/>
  <c r="C62" i="82"/>
  <c r="G61" i="82"/>
  <c r="H61" i="82" s="1"/>
  <c r="I61" i="82" s="1"/>
  <c r="C61" i="82"/>
  <c r="G60" i="82"/>
  <c r="H60" i="82" s="1"/>
  <c r="I60" i="82" s="1"/>
  <c r="C60" i="82"/>
  <c r="G59" i="82"/>
  <c r="H59" i="82" s="1"/>
  <c r="I59" i="82" s="1"/>
  <c r="C59" i="82"/>
  <c r="G58" i="82"/>
  <c r="H58" i="82" s="1"/>
  <c r="I58" i="82" s="1"/>
  <c r="C58" i="82"/>
  <c r="G57" i="82"/>
  <c r="H57" i="82" s="1"/>
  <c r="I57" i="82" s="1"/>
  <c r="C57" i="82"/>
  <c r="G56" i="82"/>
  <c r="H56" i="82" s="1"/>
  <c r="I56" i="82" s="1"/>
  <c r="C56" i="82"/>
  <c r="G55" i="82"/>
  <c r="H55" i="82" s="1"/>
  <c r="I55" i="82" s="1"/>
  <c r="C55" i="82"/>
  <c r="G54" i="82"/>
  <c r="H54" i="82" s="1"/>
  <c r="I54" i="82" s="1"/>
  <c r="C54" i="82"/>
  <c r="G53" i="82"/>
  <c r="H53" i="82" s="1"/>
  <c r="I53" i="82" s="1"/>
  <c r="C53" i="82"/>
  <c r="G52" i="82"/>
  <c r="H52" i="82" s="1"/>
  <c r="I52" i="82" s="1"/>
  <c r="C52" i="82"/>
  <c r="G51" i="82"/>
  <c r="H51" i="82" s="1"/>
  <c r="I51" i="82" s="1"/>
  <c r="C51" i="82"/>
  <c r="G50" i="82"/>
  <c r="H50" i="82" s="1"/>
  <c r="I50" i="82" s="1"/>
  <c r="C50" i="82"/>
  <c r="G49" i="82"/>
  <c r="H49" i="82" s="1"/>
  <c r="I49" i="82" s="1"/>
  <c r="C49" i="82"/>
  <c r="G48" i="82"/>
  <c r="H48" i="82" s="1"/>
  <c r="I48" i="82" s="1"/>
  <c r="C48" i="82"/>
  <c r="G47" i="82"/>
  <c r="H47" i="82" s="1"/>
  <c r="I47" i="82" s="1"/>
  <c r="C47" i="82"/>
  <c r="G46" i="82"/>
  <c r="H46" i="82" s="1"/>
  <c r="I46" i="82" s="1"/>
  <c r="C46" i="82"/>
  <c r="G45" i="82"/>
  <c r="H45" i="82" s="1"/>
  <c r="I45" i="82" s="1"/>
  <c r="C45" i="82"/>
  <c r="G44" i="82"/>
  <c r="H44" i="82" s="1"/>
  <c r="I44" i="82" s="1"/>
  <c r="C44" i="82"/>
  <c r="G43" i="82"/>
  <c r="H43" i="82" s="1"/>
  <c r="I43" i="82" s="1"/>
  <c r="C43" i="82"/>
  <c r="G42" i="82"/>
  <c r="H42" i="82" s="1"/>
  <c r="I42" i="82" s="1"/>
  <c r="C42" i="82"/>
  <c r="G41" i="82"/>
  <c r="H41" i="82" s="1"/>
  <c r="I41" i="82" s="1"/>
  <c r="C41" i="82"/>
  <c r="G40" i="82"/>
  <c r="H40" i="82" s="1"/>
  <c r="I40" i="82" s="1"/>
  <c r="C40" i="82"/>
  <c r="G39" i="82"/>
  <c r="H39" i="82" s="1"/>
  <c r="I39" i="82" s="1"/>
  <c r="C39" i="82"/>
  <c r="G38" i="82"/>
  <c r="H38" i="82" s="1"/>
  <c r="I38" i="82" s="1"/>
  <c r="C38" i="82"/>
  <c r="G37" i="82"/>
  <c r="H37" i="82" s="1"/>
  <c r="I37" i="82" s="1"/>
  <c r="C37" i="82"/>
  <c r="G36" i="82"/>
  <c r="H36" i="82" s="1"/>
  <c r="I36" i="82" s="1"/>
  <c r="C36" i="82"/>
  <c r="G35" i="82"/>
  <c r="H35" i="82" s="1"/>
  <c r="I35" i="82" s="1"/>
  <c r="C35" i="82"/>
  <c r="G34" i="82"/>
  <c r="H34" i="82" s="1"/>
  <c r="I34" i="82" s="1"/>
  <c r="C34" i="82"/>
  <c r="G33" i="82"/>
  <c r="H33" i="82" s="1"/>
  <c r="I33" i="82" s="1"/>
  <c r="C33" i="82"/>
  <c r="G32" i="82"/>
  <c r="H32" i="82" s="1"/>
  <c r="I32" i="82" s="1"/>
  <c r="C32" i="82"/>
  <c r="G31" i="82"/>
  <c r="H31" i="82" s="1"/>
  <c r="I31" i="82" s="1"/>
  <c r="C31" i="82"/>
  <c r="G30" i="82"/>
  <c r="H30" i="82" s="1"/>
  <c r="I30" i="82" s="1"/>
  <c r="C30" i="82"/>
  <c r="G29" i="82"/>
  <c r="H29" i="82" s="1"/>
  <c r="I29" i="82" s="1"/>
  <c r="C29" i="82"/>
  <c r="G28" i="82"/>
  <c r="H28" i="82" s="1"/>
  <c r="I28" i="82" s="1"/>
  <c r="C28" i="82"/>
  <c r="G27" i="82"/>
  <c r="H27" i="82" s="1"/>
  <c r="I27" i="82" s="1"/>
  <c r="C27" i="82"/>
  <c r="G26" i="82"/>
  <c r="H26" i="82" s="1"/>
  <c r="I26" i="82" s="1"/>
  <c r="C26" i="82"/>
  <c r="G25" i="82"/>
  <c r="H25" i="82" s="1"/>
  <c r="I25" i="82" s="1"/>
  <c r="C25" i="82"/>
  <c r="G24" i="82"/>
  <c r="H24" i="82" s="1"/>
  <c r="I24" i="82" s="1"/>
  <c r="C24" i="82"/>
  <c r="G23" i="82"/>
  <c r="H23" i="82" s="1"/>
  <c r="I23" i="82" s="1"/>
  <c r="C23" i="82"/>
  <c r="G22" i="82"/>
  <c r="H22" i="82" s="1"/>
  <c r="I22" i="82" s="1"/>
  <c r="C22" i="82"/>
  <c r="G21" i="82"/>
  <c r="H21" i="82" s="1"/>
  <c r="I21" i="82" s="1"/>
  <c r="C21" i="82"/>
  <c r="G20" i="82"/>
  <c r="H20" i="82" s="1"/>
  <c r="I20" i="82" s="1"/>
  <c r="C20" i="82"/>
  <c r="G19" i="82"/>
  <c r="H19" i="82" s="1"/>
  <c r="I19" i="82" s="1"/>
  <c r="C19" i="82"/>
  <c r="C18" i="82"/>
  <c r="G17" i="82"/>
  <c r="H17" i="82" s="1"/>
  <c r="I17" i="82" s="1"/>
  <c r="C17" i="82"/>
  <c r="G16" i="82"/>
  <c r="H16" i="82" s="1"/>
  <c r="I16" i="82" s="1"/>
  <c r="C16" i="82"/>
  <c r="G15" i="82"/>
  <c r="H15" i="82" s="1"/>
  <c r="I15" i="82" s="1"/>
  <c r="C15" i="82"/>
  <c r="G14" i="82"/>
  <c r="H14" i="82" s="1"/>
  <c r="I14" i="82" s="1"/>
  <c r="C14" i="82"/>
  <c r="G13" i="82"/>
  <c r="H13" i="82" s="1"/>
  <c r="I13" i="82" s="1"/>
  <c r="C13" i="82"/>
  <c r="E12" i="82"/>
  <c r="B12" i="82"/>
  <c r="C14" i="85" l="1"/>
  <c r="I1152" i="82"/>
  <c r="H1702" i="82"/>
  <c r="I1703" i="82"/>
  <c r="I12" i="82"/>
  <c r="H707" i="82"/>
  <c r="I708" i="82"/>
  <c r="H1516" i="82"/>
  <c r="I1517" i="82"/>
  <c r="B11" i="82"/>
  <c r="E11" i="82"/>
  <c r="H12" i="82"/>
  <c r="H22" i="81"/>
  <c r="E21" i="81"/>
  <c r="B21" i="81"/>
  <c r="H20" i="81"/>
  <c r="H19" i="81" s="1"/>
  <c r="E19" i="81"/>
  <c r="B19" i="81"/>
  <c r="H18" i="81"/>
  <c r="I18" i="81" s="1"/>
  <c r="H17" i="81"/>
  <c r="I17" i="81" s="1"/>
  <c r="H16" i="81"/>
  <c r="I16" i="81" s="1"/>
  <c r="H15" i="81"/>
  <c r="I15" i="81" s="1"/>
  <c r="E14" i="81"/>
  <c r="B14" i="81"/>
  <c r="E12" i="81"/>
  <c r="B12" i="81"/>
  <c r="H34" i="80"/>
  <c r="I34" i="80" s="1"/>
  <c r="C34" i="80"/>
  <c r="H33" i="80"/>
  <c r="I33" i="80" s="1"/>
  <c r="C33" i="80"/>
  <c r="H32" i="80"/>
  <c r="I32" i="80" s="1"/>
  <c r="C32" i="80"/>
  <c r="H31" i="80"/>
  <c r="I31" i="80" s="1"/>
  <c r="C31" i="80"/>
  <c r="H30" i="80"/>
  <c r="I30" i="80" s="1"/>
  <c r="C30" i="80"/>
  <c r="I29" i="80"/>
  <c r="H29" i="80"/>
  <c r="C29" i="80"/>
  <c r="E28" i="80"/>
  <c r="B28" i="80"/>
  <c r="H27" i="80"/>
  <c r="I27" i="80" s="1"/>
  <c r="I26" i="80" s="1"/>
  <c r="C27" i="80"/>
  <c r="E26" i="80"/>
  <c r="B26" i="80"/>
  <c r="I25" i="80"/>
  <c r="H25" i="80"/>
  <c r="C25" i="80"/>
  <c r="H24" i="80"/>
  <c r="I24" i="80" s="1"/>
  <c r="C24" i="80"/>
  <c r="H23" i="80"/>
  <c r="I23" i="80" s="1"/>
  <c r="C23" i="80"/>
  <c r="H22" i="80"/>
  <c r="I22" i="80" s="1"/>
  <c r="C22" i="80"/>
  <c r="H21" i="80"/>
  <c r="I21" i="80" s="1"/>
  <c r="C21" i="80"/>
  <c r="H20" i="80"/>
  <c r="I20" i="80" s="1"/>
  <c r="C20" i="80"/>
  <c r="H19" i="80"/>
  <c r="I19" i="80" s="1"/>
  <c r="C19" i="80"/>
  <c r="H18" i="80"/>
  <c r="C18" i="80"/>
  <c r="H17" i="80"/>
  <c r="I17" i="80" s="1"/>
  <c r="C17" i="80"/>
  <c r="I16" i="80"/>
  <c r="H16" i="80"/>
  <c r="C16" i="80"/>
  <c r="H15" i="80"/>
  <c r="I15" i="80" s="1"/>
  <c r="C15" i="80"/>
  <c r="E14" i="80"/>
  <c r="B14" i="80"/>
  <c r="I13" i="80"/>
  <c r="I12" i="80" s="1"/>
  <c r="C13" i="80"/>
  <c r="E12" i="80"/>
  <c r="E11" i="80" s="1"/>
  <c r="B12" i="80"/>
  <c r="H128" i="79"/>
  <c r="I128" i="79" s="1"/>
  <c r="C128" i="79"/>
  <c r="H127" i="79"/>
  <c r="I127" i="79" s="1"/>
  <c r="C127" i="79"/>
  <c r="H126" i="79"/>
  <c r="I126" i="79" s="1"/>
  <c r="C126" i="79"/>
  <c r="H125" i="79"/>
  <c r="I125" i="79" s="1"/>
  <c r="C125" i="79"/>
  <c r="H124" i="79"/>
  <c r="I124" i="79" s="1"/>
  <c r="C124" i="79"/>
  <c r="H123" i="79"/>
  <c r="I123" i="79" s="1"/>
  <c r="C123" i="79"/>
  <c r="H122" i="79"/>
  <c r="I122" i="79" s="1"/>
  <c r="C122" i="79"/>
  <c r="H121" i="79"/>
  <c r="I121" i="79" s="1"/>
  <c r="C121" i="79"/>
  <c r="H120" i="79"/>
  <c r="I120" i="79" s="1"/>
  <c r="C120" i="79"/>
  <c r="H119" i="79"/>
  <c r="I119" i="79" s="1"/>
  <c r="C119" i="79"/>
  <c r="H118" i="79"/>
  <c r="I118" i="79" s="1"/>
  <c r="C118" i="79"/>
  <c r="H117" i="79"/>
  <c r="I117" i="79" s="1"/>
  <c r="C117" i="79"/>
  <c r="H116" i="79"/>
  <c r="I116" i="79" s="1"/>
  <c r="C116" i="79"/>
  <c r="I115" i="79"/>
  <c r="H115" i="79"/>
  <c r="C115" i="79"/>
  <c r="H114" i="79"/>
  <c r="I114" i="79" s="1"/>
  <c r="C114" i="79"/>
  <c r="H113" i="79"/>
  <c r="I113" i="79" s="1"/>
  <c r="C113" i="79"/>
  <c r="H112" i="79"/>
  <c r="I112" i="79" s="1"/>
  <c r="C112" i="79"/>
  <c r="H111" i="79"/>
  <c r="I111" i="79" s="1"/>
  <c r="C111" i="79"/>
  <c r="H110" i="79"/>
  <c r="I110" i="79" s="1"/>
  <c r="C110" i="79"/>
  <c r="H109" i="79"/>
  <c r="I109" i="79" s="1"/>
  <c r="C109" i="79"/>
  <c r="H108" i="79"/>
  <c r="I108" i="79" s="1"/>
  <c r="C108" i="79"/>
  <c r="H107" i="79"/>
  <c r="C107" i="79"/>
  <c r="H106" i="79"/>
  <c r="I106" i="79" s="1"/>
  <c r="C106" i="79"/>
  <c r="E105" i="79"/>
  <c r="B105" i="79"/>
  <c r="H104" i="79"/>
  <c r="I104" i="79" s="1"/>
  <c r="C104" i="79"/>
  <c r="H103" i="79"/>
  <c r="I103" i="79" s="1"/>
  <c r="C103" i="79"/>
  <c r="H102" i="79"/>
  <c r="I102" i="79" s="1"/>
  <c r="C102" i="79"/>
  <c r="H101" i="79"/>
  <c r="I101" i="79" s="1"/>
  <c r="C101" i="79"/>
  <c r="H100" i="79"/>
  <c r="I100" i="79" s="1"/>
  <c r="C100" i="79"/>
  <c r="H99" i="79"/>
  <c r="I99" i="79" s="1"/>
  <c r="C99" i="79"/>
  <c r="H98" i="79"/>
  <c r="I98" i="79" s="1"/>
  <c r="C98" i="79"/>
  <c r="H97" i="79"/>
  <c r="I97" i="79" s="1"/>
  <c r="C97" i="79"/>
  <c r="H96" i="79"/>
  <c r="I96" i="79" s="1"/>
  <c r="C96" i="79"/>
  <c r="H95" i="79"/>
  <c r="I95" i="79" s="1"/>
  <c r="C95" i="79"/>
  <c r="H94" i="79"/>
  <c r="I94" i="79" s="1"/>
  <c r="C94" i="79"/>
  <c r="H93" i="79"/>
  <c r="I93" i="79" s="1"/>
  <c r="C93" i="79"/>
  <c r="H92" i="79"/>
  <c r="I92" i="79" s="1"/>
  <c r="C92" i="79"/>
  <c r="H91" i="79"/>
  <c r="I91" i="79" s="1"/>
  <c r="C91" i="79"/>
  <c r="H90" i="79"/>
  <c r="I90" i="79" s="1"/>
  <c r="C90" i="79"/>
  <c r="H89" i="79"/>
  <c r="I89" i="79" s="1"/>
  <c r="C89" i="79"/>
  <c r="H88" i="79"/>
  <c r="I88" i="79" s="1"/>
  <c r="C88" i="79"/>
  <c r="H87" i="79"/>
  <c r="I87" i="79" s="1"/>
  <c r="C87" i="79"/>
  <c r="H86" i="79"/>
  <c r="I86" i="79" s="1"/>
  <c r="C86" i="79"/>
  <c r="H85" i="79"/>
  <c r="I85" i="79" s="1"/>
  <c r="C85" i="79"/>
  <c r="H84" i="79"/>
  <c r="I84" i="79" s="1"/>
  <c r="C84" i="79"/>
  <c r="H83" i="79"/>
  <c r="I83" i="79" s="1"/>
  <c r="C83" i="79"/>
  <c r="H82" i="79"/>
  <c r="I82" i="79" s="1"/>
  <c r="C82" i="79"/>
  <c r="H81" i="79"/>
  <c r="I81" i="79" s="1"/>
  <c r="C81" i="79"/>
  <c r="H80" i="79"/>
  <c r="I80" i="79" s="1"/>
  <c r="C80" i="79"/>
  <c r="H79" i="79"/>
  <c r="I79" i="79" s="1"/>
  <c r="C79" i="79"/>
  <c r="H78" i="79"/>
  <c r="I78" i="79" s="1"/>
  <c r="C78" i="79"/>
  <c r="H77" i="79"/>
  <c r="I77" i="79" s="1"/>
  <c r="C77" i="79"/>
  <c r="H76" i="79"/>
  <c r="I76" i="79" s="1"/>
  <c r="C76" i="79"/>
  <c r="I75" i="79"/>
  <c r="H75" i="79"/>
  <c r="C75" i="79"/>
  <c r="H74" i="79"/>
  <c r="I74" i="79" s="1"/>
  <c r="C74" i="79"/>
  <c r="H73" i="79"/>
  <c r="I73" i="79" s="1"/>
  <c r="C73" i="79"/>
  <c r="H72" i="79"/>
  <c r="I72" i="79" s="1"/>
  <c r="C72" i="79"/>
  <c r="H71" i="79"/>
  <c r="I71" i="79" s="1"/>
  <c r="C71" i="79"/>
  <c r="H70" i="79"/>
  <c r="I70" i="79" s="1"/>
  <c r="C70" i="79"/>
  <c r="H69" i="79"/>
  <c r="I69" i="79" s="1"/>
  <c r="C69" i="79"/>
  <c r="H68" i="79"/>
  <c r="I68" i="79" s="1"/>
  <c r="C68" i="79"/>
  <c r="H67" i="79"/>
  <c r="I67" i="79" s="1"/>
  <c r="C67" i="79"/>
  <c r="H66" i="79"/>
  <c r="I66" i="79" s="1"/>
  <c r="C66" i="79"/>
  <c r="H65" i="79"/>
  <c r="I65" i="79" s="1"/>
  <c r="C65" i="79"/>
  <c r="H64" i="79"/>
  <c r="I64" i="79" s="1"/>
  <c r="C64" i="79"/>
  <c r="H63" i="79"/>
  <c r="I63" i="79" s="1"/>
  <c r="C63" i="79"/>
  <c r="H62" i="79"/>
  <c r="I62" i="79" s="1"/>
  <c r="C62" i="79"/>
  <c r="H61" i="79"/>
  <c r="I61" i="79" s="1"/>
  <c r="C61" i="79"/>
  <c r="H60" i="79"/>
  <c r="I60" i="79" s="1"/>
  <c r="C60" i="79"/>
  <c r="H59" i="79"/>
  <c r="I59" i="79" s="1"/>
  <c r="C59" i="79"/>
  <c r="H58" i="79"/>
  <c r="I58" i="79" s="1"/>
  <c r="C58" i="79"/>
  <c r="H57" i="79"/>
  <c r="I57" i="79" s="1"/>
  <c r="C57" i="79"/>
  <c r="E56" i="79"/>
  <c r="B56" i="79"/>
  <c r="H55" i="79"/>
  <c r="I55" i="79" s="1"/>
  <c r="C55" i="79"/>
  <c r="H54" i="79"/>
  <c r="I54" i="79" s="1"/>
  <c r="C54" i="79"/>
  <c r="H53" i="79"/>
  <c r="I53" i="79" s="1"/>
  <c r="C53" i="79"/>
  <c r="H52" i="79"/>
  <c r="I52" i="79" s="1"/>
  <c r="C52" i="79"/>
  <c r="H51" i="79"/>
  <c r="I51" i="79" s="1"/>
  <c r="C51" i="79"/>
  <c r="H50" i="79"/>
  <c r="I50" i="79" s="1"/>
  <c r="C50" i="79"/>
  <c r="H49" i="79"/>
  <c r="I49" i="79" s="1"/>
  <c r="C49" i="79"/>
  <c r="H48" i="79"/>
  <c r="I48" i="79" s="1"/>
  <c r="C48" i="79"/>
  <c r="H47" i="79"/>
  <c r="I47" i="79" s="1"/>
  <c r="C47" i="79"/>
  <c r="H46" i="79"/>
  <c r="I46" i="79" s="1"/>
  <c r="C46" i="79"/>
  <c r="H45" i="79"/>
  <c r="I45" i="79" s="1"/>
  <c r="C45" i="79"/>
  <c r="H44" i="79"/>
  <c r="I44" i="79" s="1"/>
  <c r="C44" i="79"/>
  <c r="H43" i="79"/>
  <c r="I43" i="79" s="1"/>
  <c r="C43" i="79"/>
  <c r="H42" i="79"/>
  <c r="I42" i="79" s="1"/>
  <c r="C42" i="79"/>
  <c r="H41" i="79"/>
  <c r="I41" i="79" s="1"/>
  <c r="C41" i="79"/>
  <c r="H40" i="79"/>
  <c r="I40" i="79" s="1"/>
  <c r="C40" i="79"/>
  <c r="H39" i="79"/>
  <c r="I39" i="79" s="1"/>
  <c r="C39" i="79"/>
  <c r="H38" i="79"/>
  <c r="I38" i="79" s="1"/>
  <c r="C38" i="79"/>
  <c r="H37" i="79"/>
  <c r="I37" i="79" s="1"/>
  <c r="C37" i="79"/>
  <c r="H36" i="79"/>
  <c r="I36" i="79" s="1"/>
  <c r="C36" i="79"/>
  <c r="H35" i="79"/>
  <c r="I35" i="79" s="1"/>
  <c r="C35" i="79"/>
  <c r="H34" i="79"/>
  <c r="I34" i="79" s="1"/>
  <c r="C34" i="79"/>
  <c r="H33" i="79"/>
  <c r="I33" i="79" s="1"/>
  <c r="C33" i="79"/>
  <c r="H32" i="79"/>
  <c r="I32" i="79" s="1"/>
  <c r="C32" i="79"/>
  <c r="H31" i="79"/>
  <c r="I31" i="79" s="1"/>
  <c r="C31" i="79"/>
  <c r="H30" i="79"/>
  <c r="I30" i="79" s="1"/>
  <c r="C30" i="79"/>
  <c r="H29" i="79"/>
  <c r="I29" i="79" s="1"/>
  <c r="C29" i="79"/>
  <c r="H28" i="79"/>
  <c r="I28" i="79" s="1"/>
  <c r="C28" i="79"/>
  <c r="H27" i="79"/>
  <c r="I27" i="79" s="1"/>
  <c r="C27" i="79"/>
  <c r="H26" i="79"/>
  <c r="I26" i="79" s="1"/>
  <c r="C26" i="79"/>
  <c r="H25" i="79"/>
  <c r="I25" i="79" s="1"/>
  <c r="C25" i="79"/>
  <c r="H24" i="79"/>
  <c r="I24" i="79" s="1"/>
  <c r="C24" i="79"/>
  <c r="H23" i="79"/>
  <c r="I23" i="79" s="1"/>
  <c r="C23" i="79"/>
  <c r="H22" i="79"/>
  <c r="I22" i="79" s="1"/>
  <c r="C22" i="79"/>
  <c r="H21" i="79"/>
  <c r="I21" i="79" s="1"/>
  <c r="C21" i="79"/>
  <c r="H20" i="79"/>
  <c r="I20" i="79" s="1"/>
  <c r="C20" i="79"/>
  <c r="H19" i="79"/>
  <c r="I19" i="79" s="1"/>
  <c r="C19" i="79"/>
  <c r="H18" i="79"/>
  <c r="I18" i="79" s="1"/>
  <c r="C18" i="79"/>
  <c r="H17" i="79"/>
  <c r="I17" i="79" s="1"/>
  <c r="C17" i="79"/>
  <c r="H16" i="79"/>
  <c r="I16" i="79" s="1"/>
  <c r="C16" i="79"/>
  <c r="H15" i="79"/>
  <c r="I15" i="79" s="1"/>
  <c r="C15" i="79"/>
  <c r="H14" i="79"/>
  <c r="I14" i="79" s="1"/>
  <c r="C14" i="79"/>
  <c r="H13" i="79"/>
  <c r="C13" i="79"/>
  <c r="E12" i="79"/>
  <c r="B12" i="79"/>
  <c r="H19" i="78"/>
  <c r="I19" i="78" s="1"/>
  <c r="H13" i="78"/>
  <c r="H37" i="78"/>
  <c r="I37" i="78" s="1"/>
  <c r="C37" i="78"/>
  <c r="H36" i="78"/>
  <c r="I36" i="78" s="1"/>
  <c r="C36" i="78"/>
  <c r="H35" i="78"/>
  <c r="I35" i="78" s="1"/>
  <c r="C35" i="78"/>
  <c r="H34" i="78"/>
  <c r="I34" i="78" s="1"/>
  <c r="C34" i="78"/>
  <c r="H33" i="78"/>
  <c r="C33" i="78"/>
  <c r="H31" i="78"/>
  <c r="I31" i="78" s="1"/>
  <c r="C31" i="78"/>
  <c r="H30" i="78"/>
  <c r="I30" i="78" s="1"/>
  <c r="C30" i="78"/>
  <c r="H29" i="78"/>
  <c r="I29" i="78" s="1"/>
  <c r="C29" i="78"/>
  <c r="H27" i="78"/>
  <c r="I27" i="78" s="1"/>
  <c r="C27" i="78"/>
  <c r="H26" i="78"/>
  <c r="I26" i="78" s="1"/>
  <c r="C26" i="78"/>
  <c r="H25" i="78"/>
  <c r="I25" i="78" s="1"/>
  <c r="C25" i="78"/>
  <c r="H24" i="78"/>
  <c r="I24" i="78" s="1"/>
  <c r="C24" i="78"/>
  <c r="H23" i="78"/>
  <c r="I23" i="78" s="1"/>
  <c r="C23" i="78"/>
  <c r="H22" i="78"/>
  <c r="I22" i="78" s="1"/>
  <c r="C22" i="78"/>
  <c r="H21" i="78"/>
  <c r="C21" i="78"/>
  <c r="C19" i="78"/>
  <c r="H18" i="78"/>
  <c r="I18" i="78" s="1"/>
  <c r="C18" i="78"/>
  <c r="H17" i="78"/>
  <c r="I17" i="78" s="1"/>
  <c r="C17" i="78"/>
  <c r="H16" i="78"/>
  <c r="I16" i="78" s="1"/>
  <c r="C16" i="78"/>
  <c r="H15" i="78"/>
  <c r="I15" i="78" s="1"/>
  <c r="C15" i="78"/>
  <c r="H14" i="78"/>
  <c r="I14" i="78" s="1"/>
  <c r="C14" i="78"/>
  <c r="C13" i="78"/>
  <c r="B11" i="81" l="1"/>
  <c r="E11" i="81"/>
  <c r="H105" i="79"/>
  <c r="B11" i="79"/>
  <c r="I107" i="79"/>
  <c r="I105" i="79" s="1"/>
  <c r="H12" i="79"/>
  <c r="I13" i="79"/>
  <c r="I12" i="79" s="1"/>
  <c r="E11" i="79"/>
  <c r="I1516" i="82"/>
  <c r="I707" i="82"/>
  <c r="I1702" i="82"/>
  <c r="H11" i="82"/>
  <c r="B11" i="80"/>
  <c r="H28" i="80"/>
  <c r="I28" i="80"/>
  <c r="H14" i="80"/>
  <c r="I14" i="81"/>
  <c r="H21" i="81"/>
  <c r="I22" i="81"/>
  <c r="I21" i="81" s="1"/>
  <c r="I20" i="81"/>
  <c r="I19" i="81" s="1"/>
  <c r="H14" i="81"/>
  <c r="H13" i="81"/>
  <c r="I18" i="80"/>
  <c r="I14" i="80" s="1"/>
  <c r="I11" i="80" s="1"/>
  <c r="H12" i="80"/>
  <c r="H26" i="80"/>
  <c r="I56" i="79"/>
  <c r="H56" i="79"/>
  <c r="I13" i="78"/>
  <c r="I21" i="78"/>
  <c r="I33" i="78"/>
  <c r="I11" i="79" l="1"/>
  <c r="H11" i="79"/>
  <c r="I11" i="82"/>
  <c r="H12" i="81"/>
  <c r="H11" i="81" s="1"/>
  <c r="I13" i="81"/>
  <c r="I12" i="81" s="1"/>
  <c r="I11" i="81" s="1"/>
  <c r="H11" i="80"/>
  <c r="H48" i="76" l="1"/>
  <c r="I48" i="76" s="1"/>
  <c r="C48" i="76"/>
  <c r="H47" i="76"/>
  <c r="I47" i="76" s="1"/>
  <c r="C47" i="76"/>
  <c r="H46" i="76"/>
  <c r="I46" i="76" s="1"/>
  <c r="C46" i="76"/>
  <c r="H45" i="76"/>
  <c r="I45" i="76" s="1"/>
  <c r="C45" i="76"/>
  <c r="H44" i="76"/>
  <c r="I44" i="76" s="1"/>
  <c r="C44" i="76"/>
  <c r="H43" i="76"/>
  <c r="I43" i="76" s="1"/>
  <c r="C43" i="76"/>
  <c r="E42" i="76"/>
  <c r="B42" i="76"/>
  <c r="H41" i="76"/>
  <c r="I41" i="76" s="1"/>
  <c r="C41" i="76"/>
  <c r="H40" i="76"/>
  <c r="I40" i="76" s="1"/>
  <c r="C40" i="76"/>
  <c r="H39" i="76"/>
  <c r="I39" i="76" s="1"/>
  <c r="C39" i="76"/>
  <c r="H38" i="76"/>
  <c r="I38" i="76" s="1"/>
  <c r="C38" i="76"/>
  <c r="H37" i="76"/>
  <c r="I37" i="76" s="1"/>
  <c r="C37" i="76"/>
  <c r="H36" i="76"/>
  <c r="I36" i="76" s="1"/>
  <c r="C36" i="76"/>
  <c r="H35" i="76"/>
  <c r="I35" i="76" s="1"/>
  <c r="C35" i="76"/>
  <c r="H34" i="76"/>
  <c r="I34" i="76" s="1"/>
  <c r="C34" i="76"/>
  <c r="H33" i="76"/>
  <c r="I33" i="76" s="1"/>
  <c r="C33" i="76"/>
  <c r="H32" i="76"/>
  <c r="I32" i="76" s="1"/>
  <c r="C32" i="76"/>
  <c r="H31" i="76"/>
  <c r="I31" i="76" s="1"/>
  <c r="C31" i="76"/>
  <c r="H30" i="76"/>
  <c r="I30" i="76" s="1"/>
  <c r="C30" i="76"/>
  <c r="H29" i="76"/>
  <c r="I29" i="76" s="1"/>
  <c r="C29" i="76"/>
  <c r="E28" i="76"/>
  <c r="B28" i="76"/>
  <c r="H27" i="76"/>
  <c r="I27" i="76" s="1"/>
  <c r="C27" i="76"/>
  <c r="H26" i="76"/>
  <c r="I26" i="76" s="1"/>
  <c r="C26" i="76"/>
  <c r="H25" i="76"/>
  <c r="I25" i="76" s="1"/>
  <c r="C25" i="76"/>
  <c r="H24" i="76"/>
  <c r="I24" i="76" s="1"/>
  <c r="C24" i="76"/>
  <c r="H23" i="76"/>
  <c r="I23" i="76" s="1"/>
  <c r="C23" i="76"/>
  <c r="H22" i="76"/>
  <c r="I22" i="76" s="1"/>
  <c r="C22" i="76"/>
  <c r="H21" i="76"/>
  <c r="I21" i="76" s="1"/>
  <c r="C21" i="76"/>
  <c r="H20" i="76"/>
  <c r="I20" i="76" s="1"/>
  <c r="C20" i="76"/>
  <c r="H19" i="76"/>
  <c r="I19" i="76" s="1"/>
  <c r="C19" i="76"/>
  <c r="H18" i="76"/>
  <c r="I18" i="76" s="1"/>
  <c r="C18" i="76"/>
  <c r="H17" i="76"/>
  <c r="I17" i="76" s="1"/>
  <c r="C17" i="76"/>
  <c r="H16" i="76"/>
  <c r="I16" i="76" s="1"/>
  <c r="C16" i="76"/>
  <c r="H15" i="76"/>
  <c r="I15" i="76" s="1"/>
  <c r="C15" i="76"/>
  <c r="H14" i="76"/>
  <c r="I14" i="76" s="1"/>
  <c r="C14" i="76"/>
  <c r="H13" i="76"/>
  <c r="C13" i="76"/>
  <c r="E12" i="76"/>
  <c r="E11" i="76" s="1"/>
  <c r="B12" i="76"/>
  <c r="H307" i="74"/>
  <c r="I307" i="74" s="1"/>
  <c r="C307" i="74"/>
  <c r="H306" i="74"/>
  <c r="I306" i="74" s="1"/>
  <c r="C306" i="74"/>
  <c r="H305" i="74"/>
  <c r="I305" i="74" s="1"/>
  <c r="C305" i="74"/>
  <c r="H304" i="74"/>
  <c r="I304" i="74" s="1"/>
  <c r="C304" i="74"/>
  <c r="H303" i="74"/>
  <c r="I303" i="74" s="1"/>
  <c r="C303" i="74"/>
  <c r="E302" i="74"/>
  <c r="B302" i="74"/>
  <c r="H301" i="74"/>
  <c r="I301" i="74" s="1"/>
  <c r="C301" i="74"/>
  <c r="H300" i="74"/>
  <c r="I300" i="74" s="1"/>
  <c r="C300" i="74"/>
  <c r="H299" i="74"/>
  <c r="I299" i="74" s="1"/>
  <c r="C299" i="74"/>
  <c r="H298" i="74"/>
  <c r="I298" i="74" s="1"/>
  <c r="C298" i="74"/>
  <c r="H297" i="74"/>
  <c r="I297" i="74" s="1"/>
  <c r="C297" i="74"/>
  <c r="H296" i="74"/>
  <c r="I296" i="74" s="1"/>
  <c r="C296" i="74"/>
  <c r="H295" i="74"/>
  <c r="I295" i="74" s="1"/>
  <c r="C295" i="74"/>
  <c r="H294" i="74"/>
  <c r="I294" i="74" s="1"/>
  <c r="C294" i="74"/>
  <c r="H293" i="74"/>
  <c r="I293" i="74" s="1"/>
  <c r="C293" i="74"/>
  <c r="H292" i="74"/>
  <c r="I292" i="74" s="1"/>
  <c r="C292" i="74"/>
  <c r="H291" i="74"/>
  <c r="I291" i="74" s="1"/>
  <c r="C291" i="74"/>
  <c r="H290" i="74"/>
  <c r="I290" i="74" s="1"/>
  <c r="C290" i="74"/>
  <c r="H289" i="74"/>
  <c r="I289" i="74" s="1"/>
  <c r="C289" i="74"/>
  <c r="H288" i="74"/>
  <c r="I288" i="74" s="1"/>
  <c r="C288" i="74"/>
  <c r="H287" i="74"/>
  <c r="I287" i="74" s="1"/>
  <c r="C287" i="74"/>
  <c r="H286" i="74"/>
  <c r="I286" i="74" s="1"/>
  <c r="C286" i="74"/>
  <c r="H285" i="74"/>
  <c r="I285" i="74" s="1"/>
  <c r="C285" i="74"/>
  <c r="H284" i="74"/>
  <c r="I284" i="74" s="1"/>
  <c r="C284" i="74"/>
  <c r="H283" i="74"/>
  <c r="I283" i="74" s="1"/>
  <c r="C283" i="74"/>
  <c r="H282" i="74"/>
  <c r="I282" i="74" s="1"/>
  <c r="C282" i="74"/>
  <c r="H281" i="74"/>
  <c r="I281" i="74" s="1"/>
  <c r="C281" i="74"/>
  <c r="H280" i="74"/>
  <c r="I280" i="74" s="1"/>
  <c r="C280" i="74"/>
  <c r="H279" i="74"/>
  <c r="I279" i="74" s="1"/>
  <c r="C279" i="74"/>
  <c r="H278" i="74"/>
  <c r="I278" i="74" s="1"/>
  <c r="C278" i="74"/>
  <c r="H277" i="74"/>
  <c r="C277" i="74"/>
  <c r="E276" i="74"/>
  <c r="B276" i="74"/>
  <c r="H275" i="74"/>
  <c r="I275" i="74" s="1"/>
  <c r="C275" i="74"/>
  <c r="H274" i="74"/>
  <c r="I274" i="74" s="1"/>
  <c r="C274" i="74"/>
  <c r="H273" i="74"/>
  <c r="I273" i="74" s="1"/>
  <c r="C273" i="74"/>
  <c r="H272" i="74"/>
  <c r="I272" i="74" s="1"/>
  <c r="C272" i="74"/>
  <c r="H271" i="74"/>
  <c r="I271" i="74" s="1"/>
  <c r="C271" i="74"/>
  <c r="H270" i="74"/>
  <c r="I270" i="74" s="1"/>
  <c r="C270" i="74"/>
  <c r="H269" i="74"/>
  <c r="I269" i="74" s="1"/>
  <c r="C269" i="74"/>
  <c r="H268" i="74"/>
  <c r="I268" i="74" s="1"/>
  <c r="C268" i="74"/>
  <c r="E267" i="74"/>
  <c r="B267" i="74"/>
  <c r="H265" i="74"/>
  <c r="I265" i="74" s="1"/>
  <c r="C265" i="74"/>
  <c r="H264" i="74"/>
  <c r="I264" i="74" s="1"/>
  <c r="C264" i="74"/>
  <c r="H263" i="74"/>
  <c r="I263" i="74" s="1"/>
  <c r="C263" i="74"/>
  <c r="H262" i="74"/>
  <c r="C262" i="74"/>
  <c r="E261" i="74"/>
  <c r="E260" i="74" s="1"/>
  <c r="B261" i="74"/>
  <c r="B260" i="74" s="1"/>
  <c r="H259" i="74"/>
  <c r="I259" i="74" s="1"/>
  <c r="C259" i="74"/>
  <c r="H258" i="74"/>
  <c r="I258" i="74" s="1"/>
  <c r="C258" i="74"/>
  <c r="H257" i="74"/>
  <c r="I257" i="74" s="1"/>
  <c r="C257" i="74"/>
  <c r="H256" i="74"/>
  <c r="I256" i="74" s="1"/>
  <c r="C256" i="74"/>
  <c r="H255" i="74"/>
  <c r="I255" i="74" s="1"/>
  <c r="C255" i="74"/>
  <c r="H254" i="74"/>
  <c r="I254" i="74" s="1"/>
  <c r="C254" i="74"/>
  <c r="H253" i="74"/>
  <c r="I253" i="74" s="1"/>
  <c r="C253" i="74"/>
  <c r="H252" i="74"/>
  <c r="I252" i="74" s="1"/>
  <c r="C252" i="74"/>
  <c r="H251" i="74"/>
  <c r="I251" i="74" s="1"/>
  <c r="C251" i="74"/>
  <c r="H250" i="74"/>
  <c r="I250" i="74" s="1"/>
  <c r="C250" i="74"/>
  <c r="H249" i="74"/>
  <c r="I249" i="74" s="1"/>
  <c r="C249" i="74"/>
  <c r="H248" i="74"/>
  <c r="I248" i="74" s="1"/>
  <c r="C248" i="74"/>
  <c r="H247" i="74"/>
  <c r="I247" i="74" s="1"/>
  <c r="C247" i="74"/>
  <c r="E246" i="74"/>
  <c r="B246" i="74"/>
  <c r="H245" i="74"/>
  <c r="I245" i="74" s="1"/>
  <c r="C245" i="74"/>
  <c r="H244" i="74"/>
  <c r="I244" i="74" s="1"/>
  <c r="C244" i="74"/>
  <c r="H243" i="74"/>
  <c r="C243" i="74"/>
  <c r="E242" i="74"/>
  <c r="B242" i="74"/>
  <c r="H240" i="74"/>
  <c r="I240" i="74" s="1"/>
  <c r="C240" i="74"/>
  <c r="H239" i="74"/>
  <c r="I239" i="74" s="1"/>
  <c r="C239" i="74"/>
  <c r="H238" i="74"/>
  <c r="I238" i="74" s="1"/>
  <c r="C238" i="74"/>
  <c r="E237" i="74"/>
  <c r="E236" i="74" s="1"/>
  <c r="B237" i="74"/>
  <c r="B236" i="74"/>
  <c r="H235" i="74"/>
  <c r="I235" i="74" s="1"/>
  <c r="C235" i="74"/>
  <c r="H234" i="74"/>
  <c r="I234" i="74" s="1"/>
  <c r="C234" i="74"/>
  <c r="H233" i="74"/>
  <c r="I233" i="74" s="1"/>
  <c r="C233" i="74"/>
  <c r="H232" i="74"/>
  <c r="I232" i="74" s="1"/>
  <c r="C232" i="74"/>
  <c r="H231" i="74"/>
  <c r="I231" i="74" s="1"/>
  <c r="C231" i="74"/>
  <c r="H230" i="74"/>
  <c r="C230" i="74"/>
  <c r="E229" i="74"/>
  <c r="B229" i="74"/>
  <c r="H228" i="74"/>
  <c r="I228" i="74" s="1"/>
  <c r="C228" i="74"/>
  <c r="H227" i="74"/>
  <c r="I227" i="74" s="1"/>
  <c r="C227" i="74"/>
  <c r="H226" i="74"/>
  <c r="I226" i="74" s="1"/>
  <c r="C226" i="74"/>
  <c r="H225" i="74"/>
  <c r="I225" i="74" s="1"/>
  <c r="C225" i="74"/>
  <c r="H224" i="74"/>
  <c r="I224" i="74" s="1"/>
  <c r="C224" i="74"/>
  <c r="H223" i="74"/>
  <c r="I223" i="74" s="1"/>
  <c r="C223" i="74"/>
  <c r="H222" i="74"/>
  <c r="I222" i="74" s="1"/>
  <c r="C222" i="74"/>
  <c r="E221" i="74"/>
  <c r="E220" i="74" s="1"/>
  <c r="B221" i="74"/>
  <c r="B220" i="74" s="1"/>
  <c r="H219" i="74"/>
  <c r="I219" i="74" s="1"/>
  <c r="C219" i="74"/>
  <c r="H218" i="74"/>
  <c r="I218" i="74" s="1"/>
  <c r="C218" i="74"/>
  <c r="H217" i="74"/>
  <c r="I217" i="74" s="1"/>
  <c r="C217" i="74"/>
  <c r="H216" i="74"/>
  <c r="I216" i="74" s="1"/>
  <c r="C216" i="74"/>
  <c r="H215" i="74"/>
  <c r="I215" i="74" s="1"/>
  <c r="C215" i="74"/>
  <c r="H214" i="74"/>
  <c r="I214" i="74" s="1"/>
  <c r="C214" i="74"/>
  <c r="H213" i="74"/>
  <c r="I213" i="74" s="1"/>
  <c r="C213" i="74"/>
  <c r="H212" i="74"/>
  <c r="I212" i="74" s="1"/>
  <c r="C212" i="74"/>
  <c r="E211" i="74"/>
  <c r="B211" i="74"/>
  <c r="H210" i="74"/>
  <c r="I210" i="74" s="1"/>
  <c r="C210" i="74"/>
  <c r="H209" i="74"/>
  <c r="I209" i="74" s="1"/>
  <c r="C209" i="74"/>
  <c r="H208" i="74"/>
  <c r="I208" i="74" s="1"/>
  <c r="C208" i="74"/>
  <c r="H207" i="74"/>
  <c r="I207" i="74" s="1"/>
  <c r="C207" i="74"/>
  <c r="H206" i="74"/>
  <c r="I206" i="74" s="1"/>
  <c r="C206" i="74"/>
  <c r="H205" i="74"/>
  <c r="I205" i="74" s="1"/>
  <c r="C205" i="74"/>
  <c r="H204" i="74"/>
  <c r="I204" i="74" s="1"/>
  <c r="C204" i="74"/>
  <c r="H203" i="74"/>
  <c r="I203" i="74" s="1"/>
  <c r="C203" i="74"/>
  <c r="H202" i="74"/>
  <c r="I202" i="74" s="1"/>
  <c r="C202" i="74"/>
  <c r="H201" i="74"/>
  <c r="I201" i="74" s="1"/>
  <c r="C201" i="74"/>
  <c r="H200" i="74"/>
  <c r="I200" i="74" s="1"/>
  <c r="C200" i="74"/>
  <c r="H199" i="74"/>
  <c r="I199" i="74" s="1"/>
  <c r="C199" i="74"/>
  <c r="H198" i="74"/>
  <c r="I198" i="74" s="1"/>
  <c r="C198" i="74"/>
  <c r="H197" i="74"/>
  <c r="I197" i="74" s="1"/>
  <c r="C197" i="74"/>
  <c r="H196" i="74"/>
  <c r="I196" i="74" s="1"/>
  <c r="C196" i="74"/>
  <c r="H195" i="74"/>
  <c r="I195" i="74" s="1"/>
  <c r="C195" i="74"/>
  <c r="E194" i="74"/>
  <c r="B194" i="74"/>
  <c r="H193" i="74"/>
  <c r="I193" i="74" s="1"/>
  <c r="C193" i="74"/>
  <c r="H192" i="74"/>
  <c r="C192" i="74"/>
  <c r="E191" i="74"/>
  <c r="B191" i="74"/>
  <c r="H189" i="74"/>
  <c r="I189" i="74" s="1"/>
  <c r="C189" i="74"/>
  <c r="E188" i="74"/>
  <c r="B188" i="74"/>
  <c r="H187" i="74"/>
  <c r="I187" i="74" s="1"/>
  <c r="C187" i="74"/>
  <c r="H186" i="74"/>
  <c r="I186" i="74" s="1"/>
  <c r="C186" i="74"/>
  <c r="H185" i="74"/>
  <c r="I185" i="74" s="1"/>
  <c r="C185" i="74"/>
  <c r="E184" i="74"/>
  <c r="B184" i="74"/>
  <c r="H182" i="74"/>
  <c r="I182" i="74" s="1"/>
  <c r="C182" i="74"/>
  <c r="H181" i="74"/>
  <c r="I181" i="74" s="1"/>
  <c r="C181" i="74"/>
  <c r="H180" i="74"/>
  <c r="I180" i="74" s="1"/>
  <c r="C180" i="74"/>
  <c r="H179" i="74"/>
  <c r="C179" i="74"/>
  <c r="E178" i="74"/>
  <c r="B178" i="74"/>
  <c r="H177" i="74"/>
  <c r="I177" i="74" s="1"/>
  <c r="C177" i="74"/>
  <c r="H176" i="74"/>
  <c r="I176" i="74" s="1"/>
  <c r="C176" i="74"/>
  <c r="H175" i="74"/>
  <c r="I175" i="74" s="1"/>
  <c r="C175" i="74"/>
  <c r="H174" i="74"/>
  <c r="I174" i="74" s="1"/>
  <c r="C174" i="74"/>
  <c r="H173" i="74"/>
  <c r="I173" i="74" s="1"/>
  <c r="C173" i="74"/>
  <c r="H172" i="74"/>
  <c r="I172" i="74" s="1"/>
  <c r="C172" i="74"/>
  <c r="H171" i="74"/>
  <c r="I171" i="74" s="1"/>
  <c r="C171" i="74"/>
  <c r="E170" i="74"/>
  <c r="B170" i="74"/>
  <c r="H169" i="74"/>
  <c r="I169" i="74" s="1"/>
  <c r="C169" i="74"/>
  <c r="H168" i="74"/>
  <c r="I168" i="74" s="1"/>
  <c r="C168" i="74"/>
  <c r="H167" i="74"/>
  <c r="I167" i="74" s="1"/>
  <c r="C167" i="74"/>
  <c r="E166" i="74"/>
  <c r="B166" i="74"/>
  <c r="H164" i="74"/>
  <c r="I164" i="74" s="1"/>
  <c r="C164" i="74"/>
  <c r="H163" i="74"/>
  <c r="I163" i="74" s="1"/>
  <c r="C163" i="74"/>
  <c r="H162" i="74"/>
  <c r="I162" i="74" s="1"/>
  <c r="C162" i="74"/>
  <c r="H161" i="74"/>
  <c r="I161" i="74" s="1"/>
  <c r="C161" i="74"/>
  <c r="H160" i="74"/>
  <c r="I160" i="74" s="1"/>
  <c r="C160" i="74"/>
  <c r="H159" i="74"/>
  <c r="I159" i="74" s="1"/>
  <c r="C159" i="74"/>
  <c r="H158" i="74"/>
  <c r="I158" i="74" s="1"/>
  <c r="C158" i="74"/>
  <c r="H157" i="74"/>
  <c r="I157" i="74" s="1"/>
  <c r="C157" i="74"/>
  <c r="H156" i="74"/>
  <c r="I156" i="74" s="1"/>
  <c r="C156" i="74"/>
  <c r="H155" i="74"/>
  <c r="I155" i="74" s="1"/>
  <c r="C155" i="74"/>
  <c r="H154" i="74"/>
  <c r="I154" i="74" s="1"/>
  <c r="C154" i="74"/>
  <c r="H153" i="74"/>
  <c r="I153" i="74" s="1"/>
  <c r="C153" i="74"/>
  <c r="H152" i="74"/>
  <c r="I152" i="74" s="1"/>
  <c r="C152" i="74"/>
  <c r="H151" i="74"/>
  <c r="I151" i="74" s="1"/>
  <c r="C151" i="74"/>
  <c r="H150" i="74"/>
  <c r="I150" i="74" s="1"/>
  <c r="C150" i="74"/>
  <c r="H149" i="74"/>
  <c r="I149" i="74" s="1"/>
  <c r="C149" i="74"/>
  <c r="H148" i="74"/>
  <c r="I148" i="74" s="1"/>
  <c r="C148" i="74"/>
  <c r="H147" i="74"/>
  <c r="C147" i="74"/>
  <c r="E146" i="74"/>
  <c r="B146" i="74"/>
  <c r="H145" i="74"/>
  <c r="I145" i="74" s="1"/>
  <c r="C145" i="74"/>
  <c r="H144" i="74"/>
  <c r="I144" i="74" s="1"/>
  <c r="C144" i="74"/>
  <c r="H143" i="74"/>
  <c r="I143" i="74" s="1"/>
  <c r="C143" i="74"/>
  <c r="H142" i="74"/>
  <c r="I142" i="74" s="1"/>
  <c r="C142" i="74"/>
  <c r="H141" i="74"/>
  <c r="I141" i="74" s="1"/>
  <c r="C141" i="74"/>
  <c r="H140" i="74"/>
  <c r="I140" i="74" s="1"/>
  <c r="C140" i="74"/>
  <c r="H139" i="74"/>
  <c r="I139" i="74" s="1"/>
  <c r="C139" i="74"/>
  <c r="H138" i="74"/>
  <c r="I138" i="74" s="1"/>
  <c r="C138" i="74"/>
  <c r="H137" i="74"/>
  <c r="I137" i="74" s="1"/>
  <c r="C137" i="74"/>
  <c r="H136" i="74"/>
  <c r="I136" i="74" s="1"/>
  <c r="C136" i="74"/>
  <c r="H135" i="74"/>
  <c r="I135" i="74" s="1"/>
  <c r="C135" i="74"/>
  <c r="H134" i="74"/>
  <c r="I134" i="74" s="1"/>
  <c r="C134" i="74"/>
  <c r="H133" i="74"/>
  <c r="I133" i="74" s="1"/>
  <c r="C133" i="74"/>
  <c r="H132" i="74"/>
  <c r="I132" i="74" s="1"/>
  <c r="C132" i="74"/>
  <c r="H131" i="74"/>
  <c r="I131" i="74" s="1"/>
  <c r="C131" i="74"/>
  <c r="H130" i="74"/>
  <c r="I130" i="74" s="1"/>
  <c r="C130" i="74"/>
  <c r="H129" i="74"/>
  <c r="I129" i="74" s="1"/>
  <c r="C129" i="74"/>
  <c r="H128" i="74"/>
  <c r="I128" i="74" s="1"/>
  <c r="C128" i="74"/>
  <c r="H127" i="74"/>
  <c r="I127" i="74" s="1"/>
  <c r="C127" i="74"/>
  <c r="H126" i="74"/>
  <c r="I126" i="74" s="1"/>
  <c r="C126" i="74"/>
  <c r="H125" i="74"/>
  <c r="I125" i="74" s="1"/>
  <c r="C125" i="74"/>
  <c r="H124" i="74"/>
  <c r="I124" i="74" s="1"/>
  <c r="C124" i="74"/>
  <c r="H123" i="74"/>
  <c r="I123" i="74" s="1"/>
  <c r="C123" i="74"/>
  <c r="H122" i="74"/>
  <c r="I122" i="74" s="1"/>
  <c r="C122" i="74"/>
  <c r="E121" i="74"/>
  <c r="B121" i="74"/>
  <c r="H120" i="74"/>
  <c r="C120" i="74"/>
  <c r="E119" i="74"/>
  <c r="B119" i="74"/>
  <c r="H117" i="74"/>
  <c r="I117" i="74" s="1"/>
  <c r="C117" i="74"/>
  <c r="H116" i="74"/>
  <c r="I116" i="74" s="1"/>
  <c r="C116" i="74"/>
  <c r="E115" i="74"/>
  <c r="B115" i="74"/>
  <c r="H114" i="74"/>
  <c r="I114" i="74" s="1"/>
  <c r="C114" i="74"/>
  <c r="H113" i="74"/>
  <c r="I113" i="74" s="1"/>
  <c r="C113" i="74"/>
  <c r="H112" i="74"/>
  <c r="I112" i="74" s="1"/>
  <c r="C112" i="74"/>
  <c r="E111" i="74"/>
  <c r="B111" i="74"/>
  <c r="H110" i="74"/>
  <c r="I110" i="74" s="1"/>
  <c r="C110" i="74"/>
  <c r="H109" i="74"/>
  <c r="I109" i="74" s="1"/>
  <c r="C109" i="74"/>
  <c r="H108" i="74"/>
  <c r="I108" i="74" s="1"/>
  <c r="C108" i="74"/>
  <c r="H107" i="74"/>
  <c r="I107" i="74" s="1"/>
  <c r="C107" i="74"/>
  <c r="E106" i="74"/>
  <c r="E105" i="74" s="1"/>
  <c r="B106" i="74"/>
  <c r="B105" i="74" s="1"/>
  <c r="H104" i="74"/>
  <c r="I104" i="74" s="1"/>
  <c r="C104" i="74"/>
  <c r="H103" i="74"/>
  <c r="I103" i="74" s="1"/>
  <c r="C103" i="74"/>
  <c r="H102" i="74"/>
  <c r="I102" i="74" s="1"/>
  <c r="C102" i="74"/>
  <c r="H101" i="74"/>
  <c r="I101" i="74" s="1"/>
  <c r="C101" i="74"/>
  <c r="H100" i="74"/>
  <c r="I100" i="74" s="1"/>
  <c r="C100" i="74"/>
  <c r="H99" i="74"/>
  <c r="I99" i="74" s="1"/>
  <c r="C99" i="74"/>
  <c r="H98" i="74"/>
  <c r="I98" i="74" s="1"/>
  <c r="C98" i="74"/>
  <c r="H97" i="74"/>
  <c r="I97" i="74" s="1"/>
  <c r="C97" i="74"/>
  <c r="H96" i="74"/>
  <c r="I96" i="74" s="1"/>
  <c r="C96" i="74"/>
  <c r="H95" i="74"/>
  <c r="I95" i="74" s="1"/>
  <c r="C95" i="74"/>
  <c r="H94" i="74"/>
  <c r="I94" i="74" s="1"/>
  <c r="C94" i="74"/>
  <c r="H93" i="74"/>
  <c r="I93" i="74" s="1"/>
  <c r="C93" i="74"/>
  <c r="H92" i="74"/>
  <c r="I92" i="74" s="1"/>
  <c r="C92" i="74"/>
  <c r="H91" i="74"/>
  <c r="I91" i="74" s="1"/>
  <c r="C91" i="74"/>
  <c r="H90" i="74"/>
  <c r="C90" i="74"/>
  <c r="E89" i="74"/>
  <c r="B89" i="74"/>
  <c r="H88" i="74"/>
  <c r="I88" i="74" s="1"/>
  <c r="C88" i="74"/>
  <c r="H87" i="74"/>
  <c r="I87" i="74" s="1"/>
  <c r="C87" i="74"/>
  <c r="H86" i="74"/>
  <c r="I86" i="74" s="1"/>
  <c r="C86" i="74"/>
  <c r="H85" i="74"/>
  <c r="I85" i="74" s="1"/>
  <c r="C85" i="74"/>
  <c r="H84" i="74"/>
  <c r="I84" i="74" s="1"/>
  <c r="C84" i="74"/>
  <c r="H83" i="74"/>
  <c r="I83" i="74" s="1"/>
  <c r="C83" i="74"/>
  <c r="H82" i="74"/>
  <c r="I82" i="74" s="1"/>
  <c r="C82" i="74"/>
  <c r="H81" i="74"/>
  <c r="I81" i="74" s="1"/>
  <c r="C81" i="74"/>
  <c r="H80" i="74"/>
  <c r="I80" i="74" s="1"/>
  <c r="C80" i="74"/>
  <c r="H79" i="74"/>
  <c r="I79" i="74" s="1"/>
  <c r="C79" i="74"/>
  <c r="H78" i="74"/>
  <c r="I78" i="74" s="1"/>
  <c r="C78" i="74"/>
  <c r="H77" i="74"/>
  <c r="I77" i="74" s="1"/>
  <c r="C77" i="74"/>
  <c r="H76" i="74"/>
  <c r="I76" i="74" s="1"/>
  <c r="C76" i="74"/>
  <c r="H75" i="74"/>
  <c r="I75" i="74" s="1"/>
  <c r="C75" i="74"/>
  <c r="H74" i="74"/>
  <c r="I74" i="74" s="1"/>
  <c r="C74" i="74"/>
  <c r="H73" i="74"/>
  <c r="I73" i="74" s="1"/>
  <c r="C73" i="74"/>
  <c r="H72" i="74"/>
  <c r="I72" i="74" s="1"/>
  <c r="C72" i="74"/>
  <c r="H71" i="74"/>
  <c r="I71" i="74" s="1"/>
  <c r="C71" i="74"/>
  <c r="H70" i="74"/>
  <c r="I70" i="74" s="1"/>
  <c r="C70" i="74"/>
  <c r="H69" i="74"/>
  <c r="I69" i="74" s="1"/>
  <c r="C69" i="74"/>
  <c r="H68" i="74"/>
  <c r="I68" i="74" s="1"/>
  <c r="C68" i="74"/>
  <c r="H67" i="74"/>
  <c r="I67" i="74" s="1"/>
  <c r="C67" i="74"/>
  <c r="H66" i="74"/>
  <c r="I66" i="74" s="1"/>
  <c r="C66" i="74"/>
  <c r="H65" i="74"/>
  <c r="I65" i="74" s="1"/>
  <c r="C65" i="74"/>
  <c r="H64" i="74"/>
  <c r="I64" i="74" s="1"/>
  <c r="C64" i="74"/>
  <c r="H63" i="74"/>
  <c r="I63" i="74" s="1"/>
  <c r="C63" i="74"/>
  <c r="H62" i="74"/>
  <c r="I62" i="74" s="1"/>
  <c r="C62" i="74"/>
  <c r="H61" i="74"/>
  <c r="I61" i="74" s="1"/>
  <c r="C61" i="74"/>
  <c r="H60" i="74"/>
  <c r="I60" i="74" s="1"/>
  <c r="C60" i="74"/>
  <c r="H59" i="74"/>
  <c r="I59" i="74" s="1"/>
  <c r="C59" i="74"/>
  <c r="H58" i="74"/>
  <c r="I58" i="74" s="1"/>
  <c r="C58" i="74"/>
  <c r="H57" i="74"/>
  <c r="I57" i="74" s="1"/>
  <c r="C57" i="74"/>
  <c r="H56" i="74"/>
  <c r="I56" i="74" s="1"/>
  <c r="C56" i="74"/>
  <c r="H55" i="74"/>
  <c r="I55" i="74" s="1"/>
  <c r="C55" i="74"/>
  <c r="H54" i="74"/>
  <c r="I54" i="74" s="1"/>
  <c r="C54" i="74"/>
  <c r="H53" i="74"/>
  <c r="I53" i="74" s="1"/>
  <c r="C53" i="74"/>
  <c r="E52" i="74"/>
  <c r="B52" i="74"/>
  <c r="H51" i="74"/>
  <c r="I51" i="74" s="1"/>
  <c r="C51" i="74"/>
  <c r="H50" i="74"/>
  <c r="I50" i="74" s="1"/>
  <c r="C50" i="74"/>
  <c r="H49" i="74"/>
  <c r="I49" i="74" s="1"/>
  <c r="C49" i="74"/>
  <c r="H48" i="74"/>
  <c r="I48" i="74" s="1"/>
  <c r="C48" i="74"/>
  <c r="H47" i="74"/>
  <c r="I47" i="74" s="1"/>
  <c r="C47" i="74"/>
  <c r="H46" i="74"/>
  <c r="I46" i="74" s="1"/>
  <c r="C46" i="74"/>
  <c r="H45" i="74"/>
  <c r="I45" i="74" s="1"/>
  <c r="C45" i="74"/>
  <c r="H44" i="74"/>
  <c r="I44" i="74" s="1"/>
  <c r="C44" i="74"/>
  <c r="H43" i="74"/>
  <c r="I43" i="74" s="1"/>
  <c r="C43" i="74"/>
  <c r="H42" i="74"/>
  <c r="I42" i="74" s="1"/>
  <c r="C42" i="74"/>
  <c r="H41" i="74"/>
  <c r="I41" i="74" s="1"/>
  <c r="C41" i="74"/>
  <c r="H40" i="74"/>
  <c r="I40" i="74" s="1"/>
  <c r="C40" i="74"/>
  <c r="H39" i="74"/>
  <c r="I39" i="74" s="1"/>
  <c r="C39" i="74"/>
  <c r="H38" i="74"/>
  <c r="I38" i="74" s="1"/>
  <c r="C38" i="74"/>
  <c r="H37" i="74"/>
  <c r="I37" i="74" s="1"/>
  <c r="C37" i="74"/>
  <c r="H36" i="74"/>
  <c r="I36" i="74" s="1"/>
  <c r="C36" i="74"/>
  <c r="H35" i="74"/>
  <c r="I35" i="74" s="1"/>
  <c r="C35" i="74"/>
  <c r="H34" i="74"/>
  <c r="I34" i="74" s="1"/>
  <c r="C34" i="74"/>
  <c r="H33" i="74"/>
  <c r="I33" i="74" s="1"/>
  <c r="C33" i="74"/>
  <c r="H32" i="74"/>
  <c r="I32" i="74" s="1"/>
  <c r="C32" i="74"/>
  <c r="H31" i="74"/>
  <c r="I31" i="74" s="1"/>
  <c r="C31" i="74"/>
  <c r="H30" i="74"/>
  <c r="I30" i="74" s="1"/>
  <c r="C30" i="74"/>
  <c r="H29" i="74"/>
  <c r="I29" i="74" s="1"/>
  <c r="C29" i="74"/>
  <c r="H28" i="74"/>
  <c r="I28" i="74" s="1"/>
  <c r="C28" i="74"/>
  <c r="H27" i="74"/>
  <c r="I27" i="74" s="1"/>
  <c r="C27" i="74"/>
  <c r="H26" i="74"/>
  <c r="I26" i="74" s="1"/>
  <c r="C26" i="74"/>
  <c r="H25" i="74"/>
  <c r="I25" i="74" s="1"/>
  <c r="C25" i="74"/>
  <c r="H24" i="74"/>
  <c r="I24" i="74" s="1"/>
  <c r="C24" i="74"/>
  <c r="H23" i="74"/>
  <c r="I23" i="74" s="1"/>
  <c r="C23" i="74"/>
  <c r="H22" i="74"/>
  <c r="I22" i="74" s="1"/>
  <c r="C22" i="74"/>
  <c r="H21" i="74"/>
  <c r="I21" i="74" s="1"/>
  <c r="C21" i="74"/>
  <c r="H20" i="74"/>
  <c r="I20" i="74" s="1"/>
  <c r="C20" i="74"/>
  <c r="H19" i="74"/>
  <c r="I19" i="74" s="1"/>
  <c r="C19" i="74"/>
  <c r="H18" i="74"/>
  <c r="I18" i="74" s="1"/>
  <c r="C18" i="74"/>
  <c r="H17" i="74"/>
  <c r="I17" i="74" s="1"/>
  <c r="C17" i="74"/>
  <c r="H16" i="74"/>
  <c r="I16" i="74" s="1"/>
  <c r="C16" i="74"/>
  <c r="H15" i="74"/>
  <c r="I15" i="74" s="1"/>
  <c r="C15" i="74"/>
  <c r="H14" i="74"/>
  <c r="I14" i="74" s="1"/>
  <c r="C14" i="74"/>
  <c r="E13" i="74"/>
  <c r="E12" i="74" s="1"/>
  <c r="B13" i="74"/>
  <c r="B12" i="74"/>
  <c r="I42" i="76" l="1"/>
  <c r="B11" i="76"/>
  <c r="I28" i="76"/>
  <c r="H12" i="76"/>
  <c r="H42" i="76"/>
  <c r="E118" i="74"/>
  <c r="B266" i="74"/>
  <c r="B183" i="74"/>
  <c r="E266" i="74"/>
  <c r="E183" i="74"/>
  <c r="B190" i="74"/>
  <c r="B241" i="74"/>
  <c r="E241" i="74"/>
  <c r="B118" i="74"/>
  <c r="E190" i="74"/>
  <c r="E165" i="74"/>
  <c r="E11" i="74" s="1"/>
  <c r="B165" i="74"/>
  <c r="I302" i="74"/>
  <c r="I211" i="74"/>
  <c r="I192" i="74"/>
  <c r="H191" i="74"/>
  <c r="H188" i="74"/>
  <c r="I188" i="74"/>
  <c r="I184" i="74"/>
  <c r="I166" i="74"/>
  <c r="H166" i="74"/>
  <c r="I111" i="74"/>
  <c r="I106" i="74"/>
  <c r="I90" i="74"/>
  <c r="H89" i="74"/>
  <c r="I13" i="76"/>
  <c r="I12" i="76" s="1"/>
  <c r="I11" i="76" s="1"/>
  <c r="M21" i="89" s="1"/>
  <c r="O21" i="89" s="1"/>
  <c r="H28" i="76"/>
  <c r="H13" i="74"/>
  <c r="I13" i="74"/>
  <c r="H106" i="74"/>
  <c r="I170" i="74"/>
  <c r="I179" i="74"/>
  <c r="H178" i="74"/>
  <c r="H211" i="74"/>
  <c r="H111" i="74"/>
  <c r="I221" i="74"/>
  <c r="I230" i="74"/>
  <c r="H229" i="74"/>
  <c r="I121" i="74"/>
  <c r="H267" i="74"/>
  <c r="H302" i="74"/>
  <c r="I120" i="74"/>
  <c r="H119" i="74"/>
  <c r="H242" i="74"/>
  <c r="I243" i="74"/>
  <c r="H261" i="74"/>
  <c r="H260" i="74" s="1"/>
  <c r="I262" i="74"/>
  <c r="I277" i="74"/>
  <c r="H276" i="74"/>
  <c r="H115" i="74"/>
  <c r="H170" i="74"/>
  <c r="H194" i="74"/>
  <c r="H237" i="74"/>
  <c r="H236" i="74" s="1"/>
  <c r="H246" i="74"/>
  <c r="I267" i="74"/>
  <c r="H52" i="74"/>
  <c r="I52" i="74"/>
  <c r="I89" i="74"/>
  <c r="I147" i="74"/>
  <c r="H146" i="74"/>
  <c r="H184" i="74"/>
  <c r="I194" i="74"/>
  <c r="H221" i="74"/>
  <c r="I237" i="74"/>
  <c r="I115" i="74"/>
  <c r="H121" i="74"/>
  <c r="I246" i="74"/>
  <c r="H11" i="76" l="1"/>
  <c r="B11" i="74"/>
  <c r="H266" i="74"/>
  <c r="I276" i="74"/>
  <c r="I261" i="74"/>
  <c r="I242" i="74"/>
  <c r="I236" i="74"/>
  <c r="H220" i="74"/>
  <c r="I229" i="74"/>
  <c r="H190" i="74"/>
  <c r="I191" i="74"/>
  <c r="H183" i="74"/>
  <c r="I183" i="74"/>
  <c r="I178" i="74"/>
  <c r="I165" i="74" s="1"/>
  <c r="H165" i="74"/>
  <c r="I146" i="74"/>
  <c r="H118" i="74"/>
  <c r="I119" i="74"/>
  <c r="I105" i="74"/>
  <c r="H12" i="74"/>
  <c r="H241" i="74"/>
  <c r="H105" i="74"/>
  <c r="I12" i="74"/>
  <c r="I266" i="74" l="1"/>
  <c r="I260" i="74"/>
  <c r="I241" i="74"/>
  <c r="I220" i="74"/>
  <c r="I190" i="74"/>
  <c r="I118" i="74"/>
  <c r="H11" i="74"/>
  <c r="H55" i="72"/>
  <c r="I55" i="72" s="1"/>
  <c r="C55" i="72"/>
  <c r="H54" i="72"/>
  <c r="I54" i="72" s="1"/>
  <c r="C54" i="72"/>
  <c r="H53" i="72"/>
  <c r="I53" i="72" s="1"/>
  <c r="C53" i="72"/>
  <c r="H52" i="72"/>
  <c r="I52" i="72" s="1"/>
  <c r="C52" i="72"/>
  <c r="H51" i="72"/>
  <c r="I51" i="72" s="1"/>
  <c r="C51" i="72"/>
  <c r="H50" i="72"/>
  <c r="C50" i="72"/>
  <c r="E49" i="72"/>
  <c r="B49" i="72"/>
  <c r="H48" i="72"/>
  <c r="I48" i="72" s="1"/>
  <c r="C48" i="72"/>
  <c r="H47" i="72"/>
  <c r="I47" i="72" s="1"/>
  <c r="C47" i="72"/>
  <c r="H46" i="72"/>
  <c r="I46" i="72" s="1"/>
  <c r="C46" i="72"/>
  <c r="H45" i="72"/>
  <c r="I45" i="72" s="1"/>
  <c r="C45" i="72"/>
  <c r="H44" i="72"/>
  <c r="C44" i="72"/>
  <c r="E43" i="72"/>
  <c r="B43" i="72"/>
  <c r="H42" i="72"/>
  <c r="I42" i="72" s="1"/>
  <c r="C42" i="72"/>
  <c r="H41" i="72"/>
  <c r="I41" i="72" s="1"/>
  <c r="C41" i="72"/>
  <c r="H40" i="72"/>
  <c r="I40" i="72" s="1"/>
  <c r="C40" i="72"/>
  <c r="H39" i="72"/>
  <c r="I39" i="72" s="1"/>
  <c r="C39" i="72"/>
  <c r="H38" i="72"/>
  <c r="I38" i="72" s="1"/>
  <c r="C38" i="72"/>
  <c r="H37" i="72"/>
  <c r="I37" i="72" s="1"/>
  <c r="C37" i="72"/>
  <c r="H36" i="72"/>
  <c r="I36" i="72" s="1"/>
  <c r="C36" i="72"/>
  <c r="H35" i="72"/>
  <c r="I35" i="72" s="1"/>
  <c r="C35" i="72"/>
  <c r="H34" i="72"/>
  <c r="I34" i="72" s="1"/>
  <c r="C34" i="72"/>
  <c r="H33" i="72"/>
  <c r="I33" i="72" s="1"/>
  <c r="C33" i="72"/>
  <c r="H32" i="72"/>
  <c r="I32" i="72" s="1"/>
  <c r="C32" i="72"/>
  <c r="H31" i="72"/>
  <c r="I31" i="72" s="1"/>
  <c r="C31" i="72"/>
  <c r="H30" i="72"/>
  <c r="I30" i="72" s="1"/>
  <c r="C30" i="72"/>
  <c r="H29" i="72"/>
  <c r="I29" i="72" s="1"/>
  <c r="C29" i="72"/>
  <c r="H28" i="72"/>
  <c r="I28" i="72" s="1"/>
  <c r="C28" i="72"/>
  <c r="H27" i="72"/>
  <c r="I27" i="72" s="1"/>
  <c r="C27" i="72"/>
  <c r="H26" i="72"/>
  <c r="I26" i="72" s="1"/>
  <c r="C26" i="72"/>
  <c r="H25" i="72"/>
  <c r="I25" i="72" s="1"/>
  <c r="C25" i="72"/>
  <c r="H24" i="72"/>
  <c r="I24" i="72" s="1"/>
  <c r="C24" i="72"/>
  <c r="E23" i="72"/>
  <c r="B23" i="72"/>
  <c r="H22" i="72"/>
  <c r="I22" i="72" s="1"/>
  <c r="C22" i="72"/>
  <c r="H21" i="72"/>
  <c r="I21" i="72" s="1"/>
  <c r="C21" i="72"/>
  <c r="H20" i="72"/>
  <c r="I20" i="72" s="1"/>
  <c r="C20" i="72"/>
  <c r="H19" i="72"/>
  <c r="I19" i="72" s="1"/>
  <c r="C19" i="72"/>
  <c r="H18" i="72"/>
  <c r="I18" i="72" s="1"/>
  <c r="C18" i="72"/>
  <c r="H17" i="72"/>
  <c r="I17" i="72" s="1"/>
  <c r="C17" i="72"/>
  <c r="H16" i="72"/>
  <c r="I16" i="72" s="1"/>
  <c r="C16" i="72"/>
  <c r="H15" i="72"/>
  <c r="I15" i="72" s="1"/>
  <c r="C15" i="72"/>
  <c r="H14" i="72"/>
  <c r="I14" i="72" s="1"/>
  <c r="C14" i="72"/>
  <c r="H13" i="72"/>
  <c r="C13" i="72"/>
  <c r="E12" i="72"/>
  <c r="B12" i="72"/>
  <c r="G198" i="71"/>
  <c r="C198" i="71"/>
  <c r="G197" i="71"/>
  <c r="C197" i="71"/>
  <c r="G196" i="71"/>
  <c r="C196" i="71"/>
  <c r="G195" i="71"/>
  <c r="C195" i="71"/>
  <c r="G194" i="71"/>
  <c r="C194" i="71"/>
  <c r="G193" i="71"/>
  <c r="C193" i="71"/>
  <c r="G192" i="71"/>
  <c r="C192" i="71"/>
  <c r="G191" i="71"/>
  <c r="C191" i="71"/>
  <c r="G190" i="71"/>
  <c r="C190" i="71"/>
  <c r="G189" i="71"/>
  <c r="C189" i="71"/>
  <c r="G188" i="71"/>
  <c r="C188" i="71"/>
  <c r="G187" i="71"/>
  <c r="C187" i="71"/>
  <c r="G186" i="71"/>
  <c r="C186" i="71"/>
  <c r="G185" i="71"/>
  <c r="C185" i="71"/>
  <c r="G184" i="71"/>
  <c r="C184" i="71"/>
  <c r="G183" i="71"/>
  <c r="C183" i="71"/>
  <c r="G182" i="71"/>
  <c r="C182" i="71"/>
  <c r="G181" i="71"/>
  <c r="C181" i="71"/>
  <c r="G180" i="71"/>
  <c r="C180" i="71"/>
  <c r="G179" i="71"/>
  <c r="C179" i="71"/>
  <c r="G178" i="71"/>
  <c r="C178" i="71"/>
  <c r="G177" i="71"/>
  <c r="C177" i="71"/>
  <c r="G176" i="71"/>
  <c r="C176" i="71"/>
  <c r="G175" i="71"/>
  <c r="C175" i="71"/>
  <c r="G174" i="71"/>
  <c r="C174" i="71"/>
  <c r="G173" i="71"/>
  <c r="C173" i="71"/>
  <c r="G172" i="71"/>
  <c r="C172" i="71"/>
  <c r="G171" i="71"/>
  <c r="C171" i="71"/>
  <c r="G170" i="71"/>
  <c r="C170" i="71"/>
  <c r="G169" i="71"/>
  <c r="C169" i="71"/>
  <c r="G168" i="71"/>
  <c r="C168" i="71"/>
  <c r="G167" i="71"/>
  <c r="C167" i="71"/>
  <c r="G166" i="71"/>
  <c r="C166" i="71"/>
  <c r="G165" i="71"/>
  <c r="C165" i="71"/>
  <c r="G164" i="71"/>
  <c r="C164" i="71"/>
  <c r="G163" i="71"/>
  <c r="C163" i="71"/>
  <c r="G162" i="71"/>
  <c r="C162" i="71"/>
  <c r="G161" i="71"/>
  <c r="C161" i="71"/>
  <c r="G160" i="71"/>
  <c r="C160" i="71"/>
  <c r="G159" i="71"/>
  <c r="C159" i="71"/>
  <c r="G158" i="71"/>
  <c r="C158" i="71"/>
  <c r="G157" i="71"/>
  <c r="C157" i="71"/>
  <c r="G156" i="71"/>
  <c r="C156" i="71"/>
  <c r="G155" i="71"/>
  <c r="C155" i="71"/>
  <c r="G154" i="71"/>
  <c r="C154" i="71"/>
  <c r="G153" i="71"/>
  <c r="C153" i="71"/>
  <c r="G152" i="71"/>
  <c r="C152" i="71"/>
  <c r="G151" i="71"/>
  <c r="C151" i="71"/>
  <c r="G150" i="71"/>
  <c r="C150" i="71"/>
  <c r="G149" i="71"/>
  <c r="C149" i="71"/>
  <c r="G148" i="71"/>
  <c r="C148" i="71"/>
  <c r="G147" i="71"/>
  <c r="C147" i="71"/>
  <c r="G146" i="71"/>
  <c r="C146" i="71"/>
  <c r="G145" i="71"/>
  <c r="C145" i="71"/>
  <c r="G144" i="71"/>
  <c r="C144" i="71"/>
  <c r="G143" i="71"/>
  <c r="C143" i="71"/>
  <c r="G142" i="71"/>
  <c r="C142" i="71"/>
  <c r="G141" i="71"/>
  <c r="C141" i="71"/>
  <c r="G140" i="71"/>
  <c r="C140" i="71"/>
  <c r="G139" i="71"/>
  <c r="C139" i="71"/>
  <c r="G138" i="71"/>
  <c r="C138" i="71"/>
  <c r="G137" i="71"/>
  <c r="C137" i="71"/>
  <c r="G136" i="71"/>
  <c r="C136" i="71"/>
  <c r="G135" i="71"/>
  <c r="C135" i="71"/>
  <c r="E134" i="71"/>
  <c r="B134" i="71"/>
  <c r="G133" i="71"/>
  <c r="C133" i="71"/>
  <c r="G132" i="71"/>
  <c r="C132" i="71"/>
  <c r="G131" i="71"/>
  <c r="C131" i="71"/>
  <c r="G130" i="71"/>
  <c r="C130" i="71"/>
  <c r="G129" i="71"/>
  <c r="C129" i="71"/>
  <c r="G128" i="71"/>
  <c r="C128" i="71"/>
  <c r="G127" i="71"/>
  <c r="C127" i="71"/>
  <c r="G126" i="71"/>
  <c r="H126" i="71" s="1"/>
  <c r="I126" i="71" s="1"/>
  <c r="C126" i="71"/>
  <c r="G125" i="71"/>
  <c r="C125" i="71"/>
  <c r="G124" i="71"/>
  <c r="C124" i="71"/>
  <c r="G123" i="71"/>
  <c r="H123" i="71" s="1"/>
  <c r="I123" i="71" s="1"/>
  <c r="C123" i="71"/>
  <c r="G122" i="71"/>
  <c r="C122" i="71"/>
  <c r="G121" i="71"/>
  <c r="C121" i="71"/>
  <c r="G120" i="71"/>
  <c r="C120" i="71"/>
  <c r="G119" i="71"/>
  <c r="C119" i="71"/>
  <c r="G118" i="71"/>
  <c r="C118" i="71"/>
  <c r="G117" i="71"/>
  <c r="C117" i="71"/>
  <c r="G116" i="71"/>
  <c r="C116" i="71"/>
  <c r="G115" i="71"/>
  <c r="C115" i="71"/>
  <c r="G114" i="71"/>
  <c r="H114" i="71" s="1"/>
  <c r="I114" i="71" s="1"/>
  <c r="C114" i="71"/>
  <c r="G113" i="71"/>
  <c r="C113" i="71"/>
  <c r="G112" i="71"/>
  <c r="C112" i="71"/>
  <c r="G111" i="71"/>
  <c r="C111" i="71"/>
  <c r="G110" i="71"/>
  <c r="C110" i="71"/>
  <c r="G109" i="71"/>
  <c r="C109" i="71"/>
  <c r="G108" i="71"/>
  <c r="C108" i="71"/>
  <c r="G107" i="71"/>
  <c r="C107" i="71"/>
  <c r="G106" i="71"/>
  <c r="C106" i="71"/>
  <c r="G105" i="71"/>
  <c r="C105" i="71"/>
  <c r="G104" i="71"/>
  <c r="C104" i="71"/>
  <c r="G103" i="71"/>
  <c r="C103" i="71"/>
  <c r="G102" i="71"/>
  <c r="C102" i="71"/>
  <c r="G101" i="71"/>
  <c r="C101" i="71"/>
  <c r="G100" i="71"/>
  <c r="C100" i="71"/>
  <c r="G99" i="71"/>
  <c r="C99" i="71"/>
  <c r="G98" i="71"/>
  <c r="C98" i="71"/>
  <c r="G97" i="71"/>
  <c r="C97" i="71"/>
  <c r="G96" i="71"/>
  <c r="C96" i="71"/>
  <c r="G95" i="71"/>
  <c r="C95" i="71"/>
  <c r="G94" i="71"/>
  <c r="C94" i="71"/>
  <c r="G93" i="71"/>
  <c r="C93" i="71"/>
  <c r="G92" i="71"/>
  <c r="C92" i="71"/>
  <c r="G91" i="71"/>
  <c r="C91" i="71"/>
  <c r="G90" i="71"/>
  <c r="C90" i="71"/>
  <c r="G89" i="71"/>
  <c r="C89" i="71"/>
  <c r="G88" i="71"/>
  <c r="C88" i="71"/>
  <c r="G87" i="71"/>
  <c r="C87" i="71"/>
  <c r="G86" i="71"/>
  <c r="C86" i="71"/>
  <c r="G85" i="71"/>
  <c r="C85" i="71"/>
  <c r="G84" i="71"/>
  <c r="C84" i="71"/>
  <c r="G83" i="71"/>
  <c r="C83" i="71"/>
  <c r="G82" i="71"/>
  <c r="C82" i="71"/>
  <c r="G81" i="71"/>
  <c r="C81" i="71"/>
  <c r="G80" i="71"/>
  <c r="C80" i="71"/>
  <c r="G79" i="71"/>
  <c r="C79" i="71"/>
  <c r="G78" i="71"/>
  <c r="C78" i="71"/>
  <c r="G77" i="71"/>
  <c r="C77" i="71"/>
  <c r="G76" i="71"/>
  <c r="C76" i="71"/>
  <c r="G75" i="71"/>
  <c r="C75" i="71"/>
  <c r="G74" i="71"/>
  <c r="C74" i="71"/>
  <c r="G73" i="71"/>
  <c r="C73" i="71"/>
  <c r="G72" i="71"/>
  <c r="C72" i="71"/>
  <c r="G71" i="71"/>
  <c r="C71" i="71"/>
  <c r="G70" i="71"/>
  <c r="C70" i="71"/>
  <c r="G69" i="71"/>
  <c r="C69" i="71"/>
  <c r="G68" i="71"/>
  <c r="C68" i="71"/>
  <c r="G67" i="71"/>
  <c r="C67" i="71"/>
  <c r="G66" i="71"/>
  <c r="C66" i="71"/>
  <c r="G65" i="71"/>
  <c r="C65" i="71"/>
  <c r="G64" i="71"/>
  <c r="C64" i="71"/>
  <c r="G63" i="71"/>
  <c r="C63" i="71"/>
  <c r="G62" i="71"/>
  <c r="C62" i="71"/>
  <c r="G61" i="71"/>
  <c r="C61" i="71"/>
  <c r="G60" i="71"/>
  <c r="C60" i="71"/>
  <c r="G59" i="71"/>
  <c r="C59" i="71"/>
  <c r="G58" i="71"/>
  <c r="C58" i="71"/>
  <c r="G57" i="71"/>
  <c r="C57" i="71"/>
  <c r="G56" i="71"/>
  <c r="C56" i="71"/>
  <c r="G55" i="71"/>
  <c r="C55" i="71"/>
  <c r="G54" i="71"/>
  <c r="C54" i="71"/>
  <c r="G53" i="71"/>
  <c r="C53" i="71"/>
  <c r="G52" i="71"/>
  <c r="C52" i="71"/>
  <c r="G51" i="71"/>
  <c r="C51" i="71"/>
  <c r="G50" i="71"/>
  <c r="C50" i="71"/>
  <c r="G49" i="71"/>
  <c r="C49" i="71"/>
  <c r="G48" i="71"/>
  <c r="C48" i="71"/>
  <c r="G47" i="71"/>
  <c r="C47" i="71"/>
  <c r="G46" i="71"/>
  <c r="C46" i="71"/>
  <c r="G45" i="71"/>
  <c r="C45" i="71"/>
  <c r="G44" i="71"/>
  <c r="C44" i="71"/>
  <c r="G43" i="71"/>
  <c r="C43" i="71"/>
  <c r="G42" i="71"/>
  <c r="C42" i="71"/>
  <c r="E41" i="71"/>
  <c r="B41" i="71"/>
  <c r="G40" i="71"/>
  <c r="C40" i="71"/>
  <c r="G39" i="71"/>
  <c r="C39" i="71"/>
  <c r="G38" i="71"/>
  <c r="C38" i="71"/>
  <c r="G37" i="71"/>
  <c r="C37" i="71"/>
  <c r="G36" i="71"/>
  <c r="C36" i="71"/>
  <c r="G35" i="71"/>
  <c r="C35" i="71"/>
  <c r="G34" i="71"/>
  <c r="C34" i="71"/>
  <c r="G33" i="71"/>
  <c r="C33" i="71"/>
  <c r="G32" i="71"/>
  <c r="C32" i="71"/>
  <c r="H31" i="71"/>
  <c r="I31" i="71" s="1"/>
  <c r="C31" i="71"/>
  <c r="G30" i="71"/>
  <c r="C30" i="71"/>
  <c r="G29" i="71"/>
  <c r="C29" i="71"/>
  <c r="H28" i="71"/>
  <c r="I28" i="71" s="1"/>
  <c r="C28" i="71"/>
  <c r="G27" i="71"/>
  <c r="C27" i="71"/>
  <c r="G26" i="71"/>
  <c r="C26" i="71"/>
  <c r="G25" i="71"/>
  <c r="C25" i="71"/>
  <c r="G24" i="71"/>
  <c r="C24" i="71"/>
  <c r="G23" i="71"/>
  <c r="C23" i="71"/>
  <c r="G22" i="71"/>
  <c r="C22" i="71"/>
  <c r="G21" i="71"/>
  <c r="C21" i="71"/>
  <c r="G20" i="71"/>
  <c r="C20" i="71"/>
  <c r="G19" i="71"/>
  <c r="C19" i="71"/>
  <c r="G18" i="71"/>
  <c r="C18" i="71"/>
  <c r="G17" i="71"/>
  <c r="C17" i="71"/>
  <c r="G16" i="71"/>
  <c r="C16" i="71"/>
  <c r="G15" i="71"/>
  <c r="C15" i="71"/>
  <c r="G14" i="71"/>
  <c r="C14" i="71"/>
  <c r="C13" i="71"/>
  <c r="E12" i="71"/>
  <c r="B12" i="71"/>
  <c r="C275" i="70"/>
  <c r="C274" i="70"/>
  <c r="C273" i="70"/>
  <c r="C272" i="70"/>
  <c r="B271" i="70"/>
  <c r="C270" i="70"/>
  <c r="C269" i="70"/>
  <c r="C268" i="70"/>
  <c r="B266" i="70"/>
  <c r="C265" i="70"/>
  <c r="C264" i="70"/>
  <c r="C263" i="70"/>
  <c r="C262" i="70"/>
  <c r="B261" i="70"/>
  <c r="C259" i="70"/>
  <c r="C258" i="70"/>
  <c r="C257" i="70"/>
  <c r="C256" i="70"/>
  <c r="C255" i="70"/>
  <c r="B254" i="70"/>
  <c r="B253" i="70" s="1"/>
  <c r="C252" i="70"/>
  <c r="C251" i="70"/>
  <c r="B249" i="70"/>
  <c r="B248" i="70" s="1"/>
  <c r="C247" i="70"/>
  <c r="B246" i="70"/>
  <c r="C245" i="70"/>
  <c r="C244" i="70"/>
  <c r="B243" i="70"/>
  <c r="C242" i="70"/>
  <c r="C241" i="70"/>
  <c r="C240" i="70"/>
  <c r="C239" i="70"/>
  <c r="C238" i="70"/>
  <c r="B237" i="70"/>
  <c r="C235" i="70"/>
  <c r="C234" i="70"/>
  <c r="C233" i="70"/>
  <c r="B231" i="70"/>
  <c r="C230" i="70"/>
  <c r="C229" i="70"/>
  <c r="C228" i="70"/>
  <c r="C227" i="70"/>
  <c r="B226" i="70"/>
  <c r="C225" i="70"/>
  <c r="C224" i="70"/>
  <c r="C223" i="70"/>
  <c r="B222" i="70"/>
  <c r="C220" i="70"/>
  <c r="B219" i="70"/>
  <c r="C218" i="70"/>
  <c r="C216" i="70"/>
  <c r="B215" i="70"/>
  <c r="C214" i="70"/>
  <c r="C213" i="70"/>
  <c r="C212" i="70"/>
  <c r="C211" i="70"/>
  <c r="C210" i="70"/>
  <c r="C209" i="70"/>
  <c r="C208" i="70"/>
  <c r="C207" i="70"/>
  <c r="C205" i="70"/>
  <c r="B204" i="70"/>
  <c r="C203" i="70"/>
  <c r="C202" i="70"/>
  <c r="C201" i="70"/>
  <c r="C200" i="70"/>
  <c r="B199" i="70"/>
  <c r="C197" i="70"/>
  <c r="B196" i="70"/>
  <c r="C195" i="70"/>
  <c r="C194" i="70"/>
  <c r="B192" i="70"/>
  <c r="C191" i="70"/>
  <c r="C190" i="70"/>
  <c r="C189" i="70"/>
  <c r="C188" i="70"/>
  <c r="C187" i="70"/>
  <c r="B186" i="70"/>
  <c r="C185" i="70"/>
  <c r="C184" i="70"/>
  <c r="C183" i="70"/>
  <c r="C182" i="70"/>
  <c r="C181" i="70"/>
  <c r="C180" i="70"/>
  <c r="C179" i="70"/>
  <c r="B178" i="70"/>
  <c r="C176" i="70"/>
  <c r="C175" i="70"/>
  <c r="C174" i="70"/>
  <c r="C173" i="70"/>
  <c r="C172" i="70"/>
  <c r="C171" i="70"/>
  <c r="B170" i="70"/>
  <c r="C169" i="70"/>
  <c r="C168" i="70"/>
  <c r="C167" i="70"/>
  <c r="C166" i="70"/>
  <c r="C165" i="70"/>
  <c r="C164" i="70"/>
  <c r="C163" i="70"/>
  <c r="C162" i="70"/>
  <c r="C161" i="70"/>
  <c r="C160" i="70"/>
  <c r="C159" i="70"/>
  <c r="C158" i="70"/>
  <c r="C157" i="70"/>
  <c r="B156" i="70"/>
  <c r="C154" i="70"/>
  <c r="C153" i="70"/>
  <c r="C152" i="70"/>
  <c r="C151" i="70"/>
  <c r="B150" i="70"/>
  <c r="C149" i="70"/>
  <c r="C148" i="70"/>
  <c r="C147" i="70"/>
  <c r="C146" i="70"/>
  <c r="B145" i="70"/>
  <c r="C144" i="70"/>
  <c r="C143" i="70"/>
  <c r="C142" i="70"/>
  <c r="C141" i="70"/>
  <c r="C140" i="70"/>
  <c r="C139" i="70"/>
  <c r="C138" i="70"/>
  <c r="C137" i="70"/>
  <c r="B136" i="70"/>
  <c r="C135" i="70"/>
  <c r="C134" i="70"/>
  <c r="C133" i="70"/>
  <c r="B131" i="70"/>
  <c r="C129" i="70"/>
  <c r="C127" i="70"/>
  <c r="B126" i="70"/>
  <c r="C125" i="70"/>
  <c r="B123" i="70"/>
  <c r="C122" i="70"/>
  <c r="C121" i="70"/>
  <c r="C120" i="70"/>
  <c r="C119" i="70"/>
  <c r="C118" i="70"/>
  <c r="C117" i="70"/>
  <c r="C116" i="70"/>
  <c r="B115" i="70"/>
  <c r="C111" i="70"/>
  <c r="C110" i="70"/>
  <c r="C109" i="70"/>
  <c r="C108" i="70"/>
  <c r="C107" i="70"/>
  <c r="C106" i="70"/>
  <c r="C105" i="70"/>
  <c r="C103" i="70"/>
  <c r="B102" i="70"/>
  <c r="B101" i="70" s="1"/>
  <c r="C100" i="70"/>
  <c r="C99" i="70"/>
  <c r="C98" i="70"/>
  <c r="B97" i="70"/>
  <c r="C96" i="70"/>
  <c r="C95" i="70"/>
  <c r="C94" i="70"/>
  <c r="B92" i="70"/>
  <c r="C91" i="70"/>
  <c r="C90" i="70"/>
  <c r="C89" i="70"/>
  <c r="C88" i="70"/>
  <c r="C87" i="70"/>
  <c r="C86" i="70"/>
  <c r="B84" i="70"/>
  <c r="C83" i="70"/>
  <c r="C82" i="70"/>
  <c r="C81" i="70"/>
  <c r="B80" i="70"/>
  <c r="C78" i="70"/>
  <c r="B76" i="70"/>
  <c r="C75" i="70"/>
  <c r="C74" i="70"/>
  <c r="B73" i="70"/>
  <c r="C72" i="70"/>
  <c r="C71" i="70"/>
  <c r="C70" i="70"/>
  <c r="B69" i="70"/>
  <c r="B66" i="70"/>
  <c r="C65" i="70"/>
  <c r="C64" i="70"/>
  <c r="B63" i="70"/>
  <c r="C61" i="70"/>
  <c r="B60" i="70"/>
  <c r="C59" i="70"/>
  <c r="B58" i="70"/>
  <c r="B55" i="70"/>
  <c r="C54" i="70"/>
  <c r="C53" i="70"/>
  <c r="C52" i="70"/>
  <c r="C51" i="70"/>
  <c r="C50" i="70"/>
  <c r="C49" i="70"/>
  <c r="B47" i="70"/>
  <c r="C46" i="70"/>
  <c r="C45" i="70"/>
  <c r="C44" i="70"/>
  <c r="C43" i="70"/>
  <c r="C42" i="70"/>
  <c r="C41" i="70"/>
  <c r="C40" i="70"/>
  <c r="C39" i="70"/>
  <c r="C38" i="70"/>
  <c r="C37" i="70"/>
  <c r="C36" i="70"/>
  <c r="B35" i="70"/>
  <c r="C34" i="70"/>
  <c r="C33" i="70"/>
  <c r="C32" i="70"/>
  <c r="C31" i="70"/>
  <c r="C30" i="70"/>
  <c r="C29" i="70"/>
  <c r="B27" i="70"/>
  <c r="C25" i="70"/>
  <c r="C24" i="70"/>
  <c r="C22" i="70"/>
  <c r="B21" i="70"/>
  <c r="C20" i="70"/>
  <c r="B19" i="70"/>
  <c r="C18" i="70"/>
  <c r="C17" i="70"/>
  <c r="C16" i="70"/>
  <c r="C15" i="70"/>
  <c r="C14" i="70"/>
  <c r="H13" i="70"/>
  <c r="B12" i="70"/>
  <c r="C454" i="69"/>
  <c r="C453" i="69"/>
  <c r="C452" i="69"/>
  <c r="C451" i="69"/>
  <c r="C450" i="69"/>
  <c r="C449" i="69"/>
  <c r="C448" i="69"/>
  <c r="C447" i="69"/>
  <c r="C446" i="69"/>
  <c r="C445" i="69"/>
  <c r="C444" i="69"/>
  <c r="C443" i="69"/>
  <c r="C442" i="69"/>
  <c r="C441" i="69"/>
  <c r="C440" i="69"/>
  <c r="C439" i="69"/>
  <c r="C438" i="69"/>
  <c r="C437" i="69"/>
  <c r="C436" i="69"/>
  <c r="C435" i="69"/>
  <c r="C434" i="69"/>
  <c r="C433" i="69"/>
  <c r="C432" i="69"/>
  <c r="C431" i="69"/>
  <c r="C430" i="69"/>
  <c r="C429" i="69"/>
  <c r="C428" i="69"/>
  <c r="C427" i="69"/>
  <c r="C426" i="69"/>
  <c r="C425" i="69"/>
  <c r="C424" i="69"/>
  <c r="C423" i="69"/>
  <c r="C422" i="69"/>
  <c r="C421" i="69"/>
  <c r="C420" i="69"/>
  <c r="C419" i="69"/>
  <c r="C418" i="69"/>
  <c r="C417" i="69"/>
  <c r="C416" i="69"/>
  <c r="C415" i="69"/>
  <c r="C414" i="69"/>
  <c r="C413" i="69"/>
  <c r="C412" i="69"/>
  <c r="C411" i="69"/>
  <c r="C410" i="69"/>
  <c r="C409" i="69"/>
  <c r="C408" i="69"/>
  <c r="C407" i="69"/>
  <c r="C406" i="69"/>
  <c r="C405" i="69"/>
  <c r="C404" i="69"/>
  <c r="C403" i="69"/>
  <c r="C402" i="69"/>
  <c r="C401" i="69"/>
  <c r="C400" i="69"/>
  <c r="C399" i="69"/>
  <c r="C398" i="69"/>
  <c r="C397" i="69"/>
  <c r="C396" i="69"/>
  <c r="C395" i="69"/>
  <c r="C394" i="69"/>
  <c r="C393" i="69"/>
  <c r="C392" i="69"/>
  <c r="C391" i="69"/>
  <c r="C390" i="69"/>
  <c r="C389" i="69"/>
  <c r="C388" i="69"/>
  <c r="C387" i="69"/>
  <c r="C386" i="69"/>
  <c r="C385" i="69"/>
  <c r="C384" i="69"/>
  <c r="C383" i="69"/>
  <c r="C382" i="69"/>
  <c r="C381" i="69"/>
  <c r="C380" i="69"/>
  <c r="C379" i="69"/>
  <c r="C378" i="69"/>
  <c r="C377" i="69"/>
  <c r="C376" i="69"/>
  <c r="C375" i="69"/>
  <c r="C374" i="69"/>
  <c r="C373" i="69"/>
  <c r="C372" i="69"/>
  <c r="C371" i="69"/>
  <c r="C370" i="69"/>
  <c r="E369" i="69"/>
  <c r="C368" i="69"/>
  <c r="C367" i="69"/>
  <c r="C366" i="69"/>
  <c r="C365" i="69"/>
  <c r="C364" i="69"/>
  <c r="C363" i="69"/>
  <c r="C362" i="69"/>
  <c r="C361" i="69"/>
  <c r="C360" i="69"/>
  <c r="C359" i="69"/>
  <c r="C358" i="69"/>
  <c r="C357" i="69"/>
  <c r="C356" i="69"/>
  <c r="C355" i="69"/>
  <c r="C354" i="69"/>
  <c r="C353" i="69"/>
  <c r="C352" i="69"/>
  <c r="C351" i="69"/>
  <c r="C350" i="69"/>
  <c r="C349" i="69"/>
  <c r="C348" i="69"/>
  <c r="C347" i="69"/>
  <c r="C346" i="69"/>
  <c r="C345" i="69"/>
  <c r="C344" i="69"/>
  <c r="C343" i="69"/>
  <c r="C342" i="69"/>
  <c r="C341" i="69"/>
  <c r="C340" i="69"/>
  <c r="C339" i="69"/>
  <c r="C338" i="69"/>
  <c r="C337" i="69"/>
  <c r="E336" i="69"/>
  <c r="C335" i="69"/>
  <c r="C334" i="69"/>
  <c r="C333" i="69"/>
  <c r="C332" i="69"/>
  <c r="C331" i="69"/>
  <c r="C330" i="69"/>
  <c r="C329" i="69"/>
  <c r="C328" i="69"/>
  <c r="C327" i="69"/>
  <c r="C326" i="69"/>
  <c r="C325" i="69"/>
  <c r="C324" i="69"/>
  <c r="C323" i="69"/>
  <c r="C322" i="69"/>
  <c r="C321" i="69"/>
  <c r="C320" i="69"/>
  <c r="C319" i="69"/>
  <c r="C318" i="69"/>
  <c r="C317" i="69"/>
  <c r="C316" i="69"/>
  <c r="C315" i="69"/>
  <c r="C314" i="69"/>
  <c r="C313" i="69"/>
  <c r="C312" i="69"/>
  <c r="C311" i="69"/>
  <c r="C310" i="69"/>
  <c r="C309" i="69"/>
  <c r="C308" i="69"/>
  <c r="C307" i="69"/>
  <c r="C306" i="69"/>
  <c r="C305" i="69"/>
  <c r="C304" i="69"/>
  <c r="C303" i="69"/>
  <c r="C302" i="69"/>
  <c r="C301" i="69"/>
  <c r="C300" i="69"/>
  <c r="C299" i="69"/>
  <c r="C298" i="69"/>
  <c r="C297" i="69"/>
  <c r="C296" i="69"/>
  <c r="C295" i="69"/>
  <c r="C294" i="69"/>
  <c r="C293" i="69"/>
  <c r="C292" i="69"/>
  <c r="C291" i="69"/>
  <c r="C290" i="69"/>
  <c r="C289" i="69"/>
  <c r="C288" i="69"/>
  <c r="C287" i="69"/>
  <c r="C286" i="69"/>
  <c r="C285" i="69"/>
  <c r="C284" i="69"/>
  <c r="C283" i="69"/>
  <c r="C282" i="69"/>
  <c r="C281" i="69"/>
  <c r="C280" i="69"/>
  <c r="C279" i="69"/>
  <c r="C278" i="69"/>
  <c r="C277" i="69"/>
  <c r="C276" i="69"/>
  <c r="C275" i="69"/>
  <c r="C274" i="69"/>
  <c r="C273" i="69"/>
  <c r="C272" i="69"/>
  <c r="C271" i="69"/>
  <c r="C270" i="69"/>
  <c r="C269" i="69"/>
  <c r="C268" i="69"/>
  <c r="C267" i="69"/>
  <c r="C266" i="69"/>
  <c r="C265" i="69"/>
  <c r="C264" i="69"/>
  <c r="C263" i="69"/>
  <c r="C262" i="69"/>
  <c r="C261" i="69"/>
  <c r="C260" i="69"/>
  <c r="C259" i="69"/>
  <c r="C258" i="69"/>
  <c r="C257" i="69"/>
  <c r="C256" i="69"/>
  <c r="C255" i="69"/>
  <c r="C254" i="69"/>
  <c r="C253" i="69"/>
  <c r="C252" i="69"/>
  <c r="C251" i="69"/>
  <c r="C250" i="69"/>
  <c r="C249" i="69"/>
  <c r="C248" i="69"/>
  <c r="C247" i="69"/>
  <c r="C246" i="69"/>
  <c r="C245" i="69"/>
  <c r="C244" i="69"/>
  <c r="C243" i="69"/>
  <c r="C242" i="69"/>
  <c r="C241" i="69"/>
  <c r="C240" i="69"/>
  <c r="C239" i="69"/>
  <c r="C238" i="69"/>
  <c r="C237" i="69"/>
  <c r="C236" i="69"/>
  <c r="C235" i="69"/>
  <c r="C234" i="69"/>
  <c r="C233" i="69"/>
  <c r="C232" i="69"/>
  <c r="C231" i="69"/>
  <c r="C230" i="69"/>
  <c r="C229" i="69"/>
  <c r="C228" i="69"/>
  <c r="C227" i="69"/>
  <c r="C226" i="69"/>
  <c r="C225" i="69"/>
  <c r="C224" i="69"/>
  <c r="C223" i="69"/>
  <c r="C222" i="69"/>
  <c r="C221" i="69"/>
  <c r="C220" i="69"/>
  <c r="C219" i="69"/>
  <c r="C218" i="69"/>
  <c r="C217" i="69"/>
  <c r="C216" i="69"/>
  <c r="C215" i="69"/>
  <c r="C214" i="69"/>
  <c r="C213" i="69"/>
  <c r="C212" i="69"/>
  <c r="C211" i="69"/>
  <c r="C210" i="69"/>
  <c r="C209" i="69"/>
  <c r="C208" i="69"/>
  <c r="C207" i="69"/>
  <c r="C206" i="69"/>
  <c r="C205" i="69"/>
  <c r="C204" i="69"/>
  <c r="C203" i="69"/>
  <c r="C202" i="69"/>
  <c r="C201" i="69"/>
  <c r="C200" i="69"/>
  <c r="C199" i="69"/>
  <c r="C198" i="69"/>
  <c r="C197" i="69"/>
  <c r="C196" i="69"/>
  <c r="C195" i="69"/>
  <c r="C194" i="69"/>
  <c r="C193" i="69"/>
  <c r="C192" i="69"/>
  <c r="C191" i="69"/>
  <c r="C190" i="69"/>
  <c r="C189" i="69"/>
  <c r="C188" i="69"/>
  <c r="C187" i="69"/>
  <c r="C186" i="69"/>
  <c r="C185" i="69"/>
  <c r="C184" i="69"/>
  <c r="C183" i="69"/>
  <c r="C182" i="69"/>
  <c r="C181" i="69"/>
  <c r="C180" i="69"/>
  <c r="C179" i="69"/>
  <c r="C178" i="69"/>
  <c r="C177" i="69"/>
  <c r="C176" i="69"/>
  <c r="C175" i="69"/>
  <c r="E174" i="69"/>
  <c r="C173" i="69"/>
  <c r="C172" i="69"/>
  <c r="C171" i="69"/>
  <c r="C170" i="69"/>
  <c r="G169" i="69"/>
  <c r="C169" i="69"/>
  <c r="G168" i="69"/>
  <c r="C168" i="69"/>
  <c r="G167" i="69"/>
  <c r="C167" i="69"/>
  <c r="G166" i="69"/>
  <c r="C166" i="69"/>
  <c r="G165" i="69"/>
  <c r="C165" i="69"/>
  <c r="G164" i="69"/>
  <c r="C164" i="69"/>
  <c r="G163" i="69"/>
  <c r="C163" i="69"/>
  <c r="G162" i="69"/>
  <c r="C162" i="69"/>
  <c r="G161" i="69"/>
  <c r="C161" i="69"/>
  <c r="G160" i="69"/>
  <c r="C160" i="69"/>
  <c r="G159" i="69"/>
  <c r="C159" i="69"/>
  <c r="G158" i="69"/>
  <c r="C158" i="69"/>
  <c r="G157" i="69"/>
  <c r="C157" i="69"/>
  <c r="G156" i="69"/>
  <c r="C156" i="69"/>
  <c r="G155" i="69"/>
  <c r="C155" i="69"/>
  <c r="G154" i="69"/>
  <c r="C154" i="69"/>
  <c r="G153" i="69"/>
  <c r="C153" i="69"/>
  <c r="G152" i="69"/>
  <c r="C152" i="69"/>
  <c r="G151" i="69"/>
  <c r="C151" i="69"/>
  <c r="G150" i="69"/>
  <c r="C150" i="69"/>
  <c r="G149" i="69"/>
  <c r="C149" i="69"/>
  <c r="G148" i="69"/>
  <c r="C148" i="69"/>
  <c r="G147" i="69"/>
  <c r="C147" i="69"/>
  <c r="G146" i="69"/>
  <c r="C146" i="69"/>
  <c r="G145" i="69"/>
  <c r="C145" i="69"/>
  <c r="G144" i="69"/>
  <c r="C144" i="69"/>
  <c r="G143" i="69"/>
  <c r="C143" i="69"/>
  <c r="G142" i="69"/>
  <c r="C142" i="69"/>
  <c r="G141" i="69"/>
  <c r="C141" i="69"/>
  <c r="G140" i="69"/>
  <c r="C140" i="69"/>
  <c r="G139" i="69"/>
  <c r="C139" i="69"/>
  <c r="G138" i="69"/>
  <c r="C138" i="69"/>
  <c r="G137" i="69"/>
  <c r="C137" i="69"/>
  <c r="G136" i="69"/>
  <c r="C136" i="69"/>
  <c r="G135" i="69"/>
  <c r="C135" i="69"/>
  <c r="G134" i="69"/>
  <c r="C134" i="69"/>
  <c r="G133" i="69"/>
  <c r="C133" i="69"/>
  <c r="G132" i="69"/>
  <c r="C132" i="69"/>
  <c r="G131" i="69"/>
  <c r="C131" i="69"/>
  <c r="G130" i="69"/>
  <c r="C130" i="69"/>
  <c r="G129" i="69"/>
  <c r="C129" i="69"/>
  <c r="G128" i="69"/>
  <c r="C128" i="69"/>
  <c r="G127" i="69"/>
  <c r="C127" i="69"/>
  <c r="G126" i="69"/>
  <c r="C126" i="69"/>
  <c r="G125" i="69"/>
  <c r="C125" i="69"/>
  <c r="G124" i="69"/>
  <c r="C124" i="69"/>
  <c r="G123" i="69"/>
  <c r="C123" i="69"/>
  <c r="G122" i="69"/>
  <c r="C122" i="69"/>
  <c r="G121" i="69"/>
  <c r="C121" i="69"/>
  <c r="G120" i="69"/>
  <c r="C120" i="69"/>
  <c r="G119" i="69"/>
  <c r="C119" i="69"/>
  <c r="G118" i="69"/>
  <c r="C118" i="69"/>
  <c r="G117" i="69"/>
  <c r="C117" i="69"/>
  <c r="G116" i="69"/>
  <c r="C116" i="69"/>
  <c r="G115" i="69"/>
  <c r="C115" i="69"/>
  <c r="G114" i="69"/>
  <c r="C114" i="69"/>
  <c r="G113" i="69"/>
  <c r="C113" i="69"/>
  <c r="G112" i="69"/>
  <c r="C112" i="69"/>
  <c r="G111" i="69"/>
  <c r="C111" i="69"/>
  <c r="G110" i="69"/>
  <c r="C110" i="69"/>
  <c r="G109" i="69"/>
  <c r="C109" i="69"/>
  <c r="G108" i="69"/>
  <c r="C108" i="69"/>
  <c r="G107" i="69"/>
  <c r="C107" i="69"/>
  <c r="G106" i="69"/>
  <c r="C106" i="69"/>
  <c r="G105" i="69"/>
  <c r="C105" i="69"/>
  <c r="G104" i="69"/>
  <c r="C104" i="69"/>
  <c r="G103" i="69"/>
  <c r="C103" i="69"/>
  <c r="G102" i="69"/>
  <c r="C102" i="69"/>
  <c r="G101" i="69"/>
  <c r="C101" i="69"/>
  <c r="G100" i="69"/>
  <c r="C100" i="69"/>
  <c r="G99" i="69"/>
  <c r="C99" i="69"/>
  <c r="C98" i="69"/>
  <c r="C97" i="69"/>
  <c r="C96" i="69"/>
  <c r="C95" i="69"/>
  <c r="C94" i="69"/>
  <c r="C93" i="69"/>
  <c r="C92" i="69"/>
  <c r="C91" i="69"/>
  <c r="C90" i="69"/>
  <c r="C89" i="69"/>
  <c r="C88" i="69"/>
  <c r="C87" i="69"/>
  <c r="C86" i="69"/>
  <c r="C85" i="69"/>
  <c r="C84" i="69"/>
  <c r="C83" i="69"/>
  <c r="C82" i="69"/>
  <c r="C81" i="69"/>
  <c r="C80" i="69"/>
  <c r="C79" i="69"/>
  <c r="C78" i="69"/>
  <c r="C77" i="69"/>
  <c r="C76" i="69"/>
  <c r="C75" i="69"/>
  <c r="C74" i="69"/>
  <c r="C73" i="69"/>
  <c r="C72" i="69"/>
  <c r="C71" i="69"/>
  <c r="C70" i="69"/>
  <c r="C69" i="69"/>
  <c r="C68" i="69"/>
  <c r="C67" i="69"/>
  <c r="C66" i="69"/>
  <c r="C65" i="69"/>
  <c r="C64" i="69"/>
  <c r="C63" i="69"/>
  <c r="C62" i="69"/>
  <c r="C61" i="69"/>
  <c r="C60" i="69"/>
  <c r="C59" i="69"/>
  <c r="C58" i="69"/>
  <c r="C57" i="69"/>
  <c r="C56" i="69"/>
  <c r="C55" i="69"/>
  <c r="C54" i="69"/>
  <c r="C53" i="69"/>
  <c r="C52" i="69"/>
  <c r="C51" i="69"/>
  <c r="C50" i="69"/>
  <c r="C49" i="69"/>
  <c r="C48" i="69"/>
  <c r="C47" i="69"/>
  <c r="C46" i="69"/>
  <c r="C45" i="69"/>
  <c r="C44" i="69"/>
  <c r="C43" i="69"/>
  <c r="C42" i="69"/>
  <c r="C41" i="69"/>
  <c r="C40" i="69"/>
  <c r="C39" i="69"/>
  <c r="C38" i="69"/>
  <c r="C37" i="69"/>
  <c r="C36" i="69"/>
  <c r="C35" i="69"/>
  <c r="C34" i="69"/>
  <c r="C33" i="69"/>
  <c r="C32" i="69"/>
  <c r="C31" i="69"/>
  <c r="C30" i="69"/>
  <c r="C29" i="69"/>
  <c r="C28" i="69"/>
  <c r="C27" i="69"/>
  <c r="C26" i="69"/>
  <c r="C25" i="69"/>
  <c r="C24" i="69"/>
  <c r="C23" i="69"/>
  <c r="C22" i="69"/>
  <c r="C21" i="69"/>
  <c r="C20" i="69"/>
  <c r="C19" i="69"/>
  <c r="C18" i="69"/>
  <c r="C17" i="69"/>
  <c r="C16" i="69"/>
  <c r="C15" i="69"/>
  <c r="C14" i="69"/>
  <c r="C13" i="69"/>
  <c r="E12" i="69"/>
  <c r="B12" i="69"/>
  <c r="B11" i="72" l="1"/>
  <c r="E11" i="72"/>
  <c r="E11" i="71"/>
  <c r="B11" i="71"/>
  <c r="H133" i="71"/>
  <c r="I133" i="71" s="1"/>
  <c r="H124" i="71"/>
  <c r="I124" i="71" s="1"/>
  <c r="H32" i="71"/>
  <c r="I32" i="71" s="1"/>
  <c r="H59" i="71"/>
  <c r="I59" i="71" s="1"/>
  <c r="H87" i="71"/>
  <c r="I87" i="71" s="1"/>
  <c r="H111" i="71"/>
  <c r="I111" i="71" s="1"/>
  <c r="H121" i="71"/>
  <c r="I121" i="71" s="1"/>
  <c r="H127" i="71"/>
  <c r="I127" i="71" s="1"/>
  <c r="H136" i="71"/>
  <c r="I136" i="71" s="1"/>
  <c r="H140" i="71"/>
  <c r="I140" i="71" s="1"/>
  <c r="H144" i="71"/>
  <c r="I144" i="71" s="1"/>
  <c r="H148" i="71"/>
  <c r="I148" i="71" s="1"/>
  <c r="H152" i="71"/>
  <c r="I152" i="71" s="1"/>
  <c r="H156" i="71"/>
  <c r="I156" i="71" s="1"/>
  <c r="H160" i="71"/>
  <c r="I160" i="71" s="1"/>
  <c r="H164" i="71"/>
  <c r="I164" i="71" s="1"/>
  <c r="H168" i="71"/>
  <c r="I168" i="71" s="1"/>
  <c r="H172" i="71"/>
  <c r="I172" i="71" s="1"/>
  <c r="H176" i="71"/>
  <c r="I176" i="71" s="1"/>
  <c r="H180" i="71"/>
  <c r="I180" i="71" s="1"/>
  <c r="H184" i="71"/>
  <c r="I184" i="71" s="1"/>
  <c r="H188" i="71"/>
  <c r="I188" i="71" s="1"/>
  <c r="H192" i="71"/>
  <c r="I192" i="71" s="1"/>
  <c r="H196" i="71"/>
  <c r="I196" i="71" s="1"/>
  <c r="H40" i="71"/>
  <c r="I40" i="71" s="1"/>
  <c r="H71" i="71"/>
  <c r="I71" i="71" s="1"/>
  <c r="H99" i="71"/>
  <c r="I99" i="71" s="1"/>
  <c r="H115" i="71"/>
  <c r="I115" i="71" s="1"/>
  <c r="H118" i="71"/>
  <c r="I118" i="71" s="1"/>
  <c r="H131" i="71"/>
  <c r="I131" i="71" s="1"/>
  <c r="H137" i="71"/>
  <c r="I137" i="71" s="1"/>
  <c r="H141" i="71"/>
  <c r="I141" i="71" s="1"/>
  <c r="H145" i="71"/>
  <c r="I145" i="71" s="1"/>
  <c r="H149" i="71"/>
  <c r="I149" i="71" s="1"/>
  <c r="H153" i="71"/>
  <c r="I153" i="71" s="1"/>
  <c r="H157" i="71"/>
  <c r="I157" i="71" s="1"/>
  <c r="H161" i="71"/>
  <c r="I161" i="71" s="1"/>
  <c r="H165" i="71"/>
  <c r="I165" i="71" s="1"/>
  <c r="H169" i="71"/>
  <c r="I169" i="71" s="1"/>
  <c r="H173" i="71"/>
  <c r="I173" i="71" s="1"/>
  <c r="H177" i="71"/>
  <c r="I177" i="71" s="1"/>
  <c r="H181" i="71"/>
  <c r="I181" i="71" s="1"/>
  <c r="H185" i="71"/>
  <c r="I185" i="71" s="1"/>
  <c r="H189" i="71"/>
  <c r="I189" i="71" s="1"/>
  <c r="H193" i="71"/>
  <c r="I193" i="71" s="1"/>
  <c r="H197" i="71"/>
  <c r="I197" i="71" s="1"/>
  <c r="H24" i="71"/>
  <c r="I24" i="71" s="1"/>
  <c r="H47" i="71"/>
  <c r="I47" i="71" s="1"/>
  <c r="H75" i="71"/>
  <c r="I75" i="71" s="1"/>
  <c r="H103" i="71"/>
  <c r="I103" i="71" s="1"/>
  <c r="H13" i="71"/>
  <c r="I13" i="71" s="1"/>
  <c r="H17" i="71"/>
  <c r="I17" i="71" s="1"/>
  <c r="H21" i="71"/>
  <c r="I21" i="71" s="1"/>
  <c r="H25" i="71"/>
  <c r="I25" i="71" s="1"/>
  <c r="H29" i="71"/>
  <c r="I29" i="71" s="1"/>
  <c r="H33" i="71"/>
  <c r="I33" i="71" s="1"/>
  <c r="H37" i="71"/>
  <c r="I37" i="71" s="1"/>
  <c r="H44" i="71"/>
  <c r="I44" i="71" s="1"/>
  <c r="H48" i="71"/>
  <c r="I48" i="71" s="1"/>
  <c r="H52" i="71"/>
  <c r="I52" i="71" s="1"/>
  <c r="H56" i="71"/>
  <c r="I56" i="71" s="1"/>
  <c r="H60" i="71"/>
  <c r="I60" i="71" s="1"/>
  <c r="H64" i="71"/>
  <c r="I64" i="71" s="1"/>
  <c r="H68" i="71"/>
  <c r="I68" i="71" s="1"/>
  <c r="H72" i="71"/>
  <c r="I72" i="71" s="1"/>
  <c r="H76" i="71"/>
  <c r="I76" i="71" s="1"/>
  <c r="H80" i="71"/>
  <c r="I80" i="71" s="1"/>
  <c r="H84" i="71"/>
  <c r="I84" i="71" s="1"/>
  <c r="H88" i="71"/>
  <c r="I88" i="71" s="1"/>
  <c r="H92" i="71"/>
  <c r="I92" i="71" s="1"/>
  <c r="H96" i="71"/>
  <c r="I96" i="71" s="1"/>
  <c r="H100" i="71"/>
  <c r="I100" i="71" s="1"/>
  <c r="H104" i="71"/>
  <c r="I104" i="71" s="1"/>
  <c r="H108" i="71"/>
  <c r="I108" i="71" s="1"/>
  <c r="H112" i="71"/>
  <c r="I112" i="71" s="1"/>
  <c r="H122" i="71"/>
  <c r="I122" i="71" s="1"/>
  <c r="H125" i="71"/>
  <c r="I125" i="71" s="1"/>
  <c r="H128" i="71"/>
  <c r="I128" i="71" s="1"/>
  <c r="H16" i="71"/>
  <c r="I16" i="71" s="1"/>
  <c r="H43" i="71"/>
  <c r="I43" i="71" s="1"/>
  <c r="H67" i="71"/>
  <c r="I67" i="71" s="1"/>
  <c r="H95" i="71"/>
  <c r="I95" i="71" s="1"/>
  <c r="H119" i="71"/>
  <c r="I119" i="71" s="1"/>
  <c r="H138" i="71"/>
  <c r="I138" i="71" s="1"/>
  <c r="H142" i="71"/>
  <c r="I142" i="71" s="1"/>
  <c r="H146" i="71"/>
  <c r="I146" i="71" s="1"/>
  <c r="H150" i="71"/>
  <c r="I150" i="71" s="1"/>
  <c r="H154" i="71"/>
  <c r="I154" i="71" s="1"/>
  <c r="H158" i="71"/>
  <c r="I158" i="71" s="1"/>
  <c r="H162" i="71"/>
  <c r="I162" i="71" s="1"/>
  <c r="H166" i="71"/>
  <c r="I166" i="71" s="1"/>
  <c r="H170" i="71"/>
  <c r="I170" i="71" s="1"/>
  <c r="H174" i="71"/>
  <c r="I174" i="71" s="1"/>
  <c r="H178" i="71"/>
  <c r="I178" i="71" s="1"/>
  <c r="H182" i="71"/>
  <c r="I182" i="71" s="1"/>
  <c r="H186" i="71"/>
  <c r="I186" i="71" s="1"/>
  <c r="H190" i="71"/>
  <c r="I190" i="71" s="1"/>
  <c r="H194" i="71"/>
  <c r="I194" i="71" s="1"/>
  <c r="H198" i="71"/>
  <c r="I198" i="71" s="1"/>
  <c r="H36" i="71"/>
  <c r="I36" i="71" s="1"/>
  <c r="H63" i="71"/>
  <c r="I63" i="71" s="1"/>
  <c r="H83" i="71"/>
  <c r="I83" i="71" s="1"/>
  <c r="H107" i="71"/>
  <c r="I107" i="71" s="1"/>
  <c r="H14" i="71"/>
  <c r="I14" i="71" s="1"/>
  <c r="H18" i="71"/>
  <c r="I18" i="71" s="1"/>
  <c r="H22" i="71"/>
  <c r="I22" i="71" s="1"/>
  <c r="H26" i="71"/>
  <c r="I26" i="71" s="1"/>
  <c r="H30" i="71"/>
  <c r="I30" i="71" s="1"/>
  <c r="H34" i="71"/>
  <c r="I34" i="71" s="1"/>
  <c r="H38" i="71"/>
  <c r="I38" i="71" s="1"/>
  <c r="H45" i="71"/>
  <c r="I45" i="71" s="1"/>
  <c r="H49" i="71"/>
  <c r="I49" i="71" s="1"/>
  <c r="H53" i="71"/>
  <c r="I53" i="71" s="1"/>
  <c r="H57" i="71"/>
  <c r="I57" i="71" s="1"/>
  <c r="H61" i="71"/>
  <c r="I61" i="71" s="1"/>
  <c r="H65" i="71"/>
  <c r="I65" i="71" s="1"/>
  <c r="H69" i="71"/>
  <c r="I69" i="71" s="1"/>
  <c r="H73" i="71"/>
  <c r="I73" i="71" s="1"/>
  <c r="H77" i="71"/>
  <c r="I77" i="71" s="1"/>
  <c r="H81" i="71"/>
  <c r="I81" i="71" s="1"/>
  <c r="H85" i="71"/>
  <c r="I85" i="71" s="1"/>
  <c r="H89" i="71"/>
  <c r="I89" i="71" s="1"/>
  <c r="H93" i="71"/>
  <c r="I93" i="71" s="1"/>
  <c r="H97" i="71"/>
  <c r="I97" i="71" s="1"/>
  <c r="H101" i="71"/>
  <c r="I101" i="71" s="1"/>
  <c r="H105" i="71"/>
  <c r="I105" i="71" s="1"/>
  <c r="H109" i="71"/>
  <c r="I109" i="71" s="1"/>
  <c r="H113" i="71"/>
  <c r="I113" i="71" s="1"/>
  <c r="H116" i="71"/>
  <c r="I116" i="71" s="1"/>
  <c r="H129" i="71"/>
  <c r="I129" i="71" s="1"/>
  <c r="H132" i="71"/>
  <c r="I132" i="71" s="1"/>
  <c r="H20" i="71"/>
  <c r="I20" i="71" s="1"/>
  <c r="H51" i="71"/>
  <c r="I51" i="71" s="1"/>
  <c r="H79" i="71"/>
  <c r="I79" i="71" s="1"/>
  <c r="H120" i="71"/>
  <c r="I120" i="71" s="1"/>
  <c r="H139" i="71"/>
  <c r="I139" i="71" s="1"/>
  <c r="H143" i="71"/>
  <c r="I143" i="71" s="1"/>
  <c r="H147" i="71"/>
  <c r="I147" i="71" s="1"/>
  <c r="H151" i="71"/>
  <c r="I151" i="71" s="1"/>
  <c r="H155" i="71"/>
  <c r="I155" i="71" s="1"/>
  <c r="H159" i="71"/>
  <c r="I159" i="71" s="1"/>
  <c r="H163" i="71"/>
  <c r="I163" i="71" s="1"/>
  <c r="H167" i="71"/>
  <c r="I167" i="71" s="1"/>
  <c r="H171" i="71"/>
  <c r="I171" i="71" s="1"/>
  <c r="H175" i="71"/>
  <c r="I175" i="71" s="1"/>
  <c r="H179" i="71"/>
  <c r="I179" i="71" s="1"/>
  <c r="H183" i="71"/>
  <c r="I183" i="71" s="1"/>
  <c r="H187" i="71"/>
  <c r="I187" i="71" s="1"/>
  <c r="H191" i="71"/>
  <c r="I191" i="71" s="1"/>
  <c r="H195" i="71"/>
  <c r="I195" i="71" s="1"/>
  <c r="H55" i="71"/>
  <c r="I55" i="71" s="1"/>
  <c r="H91" i="71"/>
  <c r="I91" i="71" s="1"/>
  <c r="H15" i="71"/>
  <c r="I15" i="71" s="1"/>
  <c r="H19" i="71"/>
  <c r="I19" i="71" s="1"/>
  <c r="H23" i="71"/>
  <c r="I23" i="71" s="1"/>
  <c r="H27" i="71"/>
  <c r="I27" i="71" s="1"/>
  <c r="H35" i="71"/>
  <c r="I35" i="71" s="1"/>
  <c r="H39" i="71"/>
  <c r="I39" i="71" s="1"/>
  <c r="H42" i="71"/>
  <c r="I42" i="71" s="1"/>
  <c r="H46" i="71"/>
  <c r="I46" i="71" s="1"/>
  <c r="H50" i="71"/>
  <c r="I50" i="71" s="1"/>
  <c r="H54" i="71"/>
  <c r="I54" i="71" s="1"/>
  <c r="H58" i="71"/>
  <c r="I58" i="71" s="1"/>
  <c r="H62" i="71"/>
  <c r="I62" i="71" s="1"/>
  <c r="H66" i="71"/>
  <c r="I66" i="71" s="1"/>
  <c r="H70" i="71"/>
  <c r="I70" i="71" s="1"/>
  <c r="H74" i="71"/>
  <c r="I74" i="71" s="1"/>
  <c r="H78" i="71"/>
  <c r="I78" i="71" s="1"/>
  <c r="H82" i="71"/>
  <c r="I82" i="71" s="1"/>
  <c r="H86" i="71"/>
  <c r="I86" i="71" s="1"/>
  <c r="H90" i="71"/>
  <c r="I90" i="71" s="1"/>
  <c r="H94" i="71"/>
  <c r="I94" i="71" s="1"/>
  <c r="H98" i="71"/>
  <c r="I98" i="71" s="1"/>
  <c r="H102" i="71"/>
  <c r="I102" i="71" s="1"/>
  <c r="H106" i="71"/>
  <c r="I106" i="71" s="1"/>
  <c r="H110" i="71"/>
  <c r="I110" i="71" s="1"/>
  <c r="H117" i="71"/>
  <c r="I117" i="71" s="1"/>
  <c r="H130" i="71"/>
  <c r="I130" i="71" s="1"/>
  <c r="B260" i="70"/>
  <c r="B236" i="70"/>
  <c r="B155" i="70"/>
  <c r="B114" i="70"/>
  <c r="B68" i="70"/>
  <c r="B11" i="70"/>
  <c r="I13" i="70"/>
  <c r="H12" i="70"/>
  <c r="H11" i="70" s="1"/>
  <c r="H10" i="70" s="1"/>
  <c r="B198" i="70"/>
  <c r="B57" i="70"/>
  <c r="B177" i="70"/>
  <c r="B79" i="70"/>
  <c r="B221" i="70"/>
  <c r="B26" i="70"/>
  <c r="B130" i="70"/>
  <c r="I11" i="74"/>
  <c r="B11" i="69"/>
  <c r="I23" i="72"/>
  <c r="I13" i="72"/>
  <c r="I12" i="72" s="1"/>
  <c r="H12" i="72"/>
  <c r="I44" i="72"/>
  <c r="I43" i="72" s="1"/>
  <c r="H43" i="72"/>
  <c r="I50" i="72"/>
  <c r="I49" i="72" s="1"/>
  <c r="H49" i="72"/>
  <c r="H23" i="72"/>
  <c r="H135" i="71"/>
  <c r="C77" i="70"/>
  <c r="C13" i="70"/>
  <c r="C23" i="70"/>
  <c r="C28" i="70"/>
  <c r="C48" i="70"/>
  <c r="C56" i="70"/>
  <c r="C62" i="70"/>
  <c r="C193" i="70"/>
  <c r="C217" i="70"/>
  <c r="C85" i="70"/>
  <c r="C67" i="70"/>
  <c r="C113" i="70"/>
  <c r="C104" i="70"/>
  <c r="C206" i="70"/>
  <c r="C128" i="70"/>
  <c r="C232" i="70"/>
  <c r="C250" i="70"/>
  <c r="C124" i="70"/>
  <c r="C132" i="70"/>
  <c r="C93" i="70"/>
  <c r="C267" i="70"/>
  <c r="E11" i="69"/>
  <c r="I41" i="71" l="1"/>
  <c r="I12" i="71"/>
  <c r="H41" i="71"/>
  <c r="H12" i="71"/>
  <c r="H11" i="71" s="1"/>
  <c r="B10" i="70"/>
  <c r="I12" i="70"/>
  <c r="I11" i="70" s="1"/>
  <c r="I10" i="70" s="1"/>
  <c r="H11" i="72"/>
  <c r="I11" i="72"/>
  <c r="I135" i="71"/>
  <c r="H134" i="71"/>
  <c r="I11" i="69"/>
  <c r="H11" i="69"/>
  <c r="I134" i="71" l="1"/>
  <c r="I11" i="71" s="1"/>
  <c r="C666" i="68"/>
  <c r="C665" i="68"/>
  <c r="C664" i="68"/>
  <c r="C663" i="68"/>
  <c r="C662" i="68"/>
  <c r="C661" i="68"/>
  <c r="C660" i="68"/>
  <c r="C659" i="68"/>
  <c r="C658" i="68"/>
  <c r="C657" i="68"/>
  <c r="C656" i="68"/>
  <c r="C655" i="68"/>
  <c r="C654" i="68"/>
  <c r="C653" i="68"/>
  <c r="C652" i="68"/>
  <c r="C651" i="68"/>
  <c r="C650" i="68"/>
  <c r="C649" i="68"/>
  <c r="C648" i="68"/>
  <c r="C647" i="68"/>
  <c r="C646" i="68"/>
  <c r="C645" i="68"/>
  <c r="C644" i="68"/>
  <c r="C643" i="68"/>
  <c r="C642" i="68"/>
  <c r="C641" i="68"/>
  <c r="C640" i="68"/>
  <c r="C639" i="68"/>
  <c r="C638" i="68"/>
  <c r="C637" i="68"/>
  <c r="C636" i="68"/>
  <c r="C635" i="68"/>
  <c r="C634" i="68"/>
  <c r="C633" i="68"/>
  <c r="C632" i="68"/>
  <c r="C631" i="68"/>
  <c r="C630" i="68"/>
  <c r="C629" i="68"/>
  <c r="C628" i="68"/>
  <c r="C627" i="68"/>
  <c r="C626" i="68"/>
  <c r="C625" i="68"/>
  <c r="C624" i="68"/>
  <c r="C623" i="68"/>
  <c r="C622" i="68"/>
  <c r="C621" i="68"/>
  <c r="C620" i="68"/>
  <c r="C619" i="68"/>
  <c r="C618" i="68"/>
  <c r="C617" i="68"/>
  <c r="C616" i="68"/>
  <c r="C615" i="68"/>
  <c r="C614" i="68"/>
  <c r="C613" i="68"/>
  <c r="C612" i="68"/>
  <c r="C611" i="68"/>
  <c r="C610" i="68"/>
  <c r="C609" i="68"/>
  <c r="C608" i="68"/>
  <c r="C607" i="68"/>
  <c r="C606" i="68"/>
  <c r="C605" i="68"/>
  <c r="C604" i="68"/>
  <c r="C603" i="68"/>
  <c r="C602" i="68"/>
  <c r="C601" i="68"/>
  <c r="C600" i="68"/>
  <c r="C599" i="68"/>
  <c r="C598" i="68"/>
  <c r="C597" i="68"/>
  <c r="C596" i="68"/>
  <c r="C595" i="68"/>
  <c r="C594" i="68"/>
  <c r="C593" i="68"/>
  <c r="C592" i="68"/>
  <c r="C591" i="68"/>
  <c r="C590" i="68"/>
  <c r="C589" i="68"/>
  <c r="C588" i="68"/>
  <c r="C587" i="68"/>
  <c r="C586" i="68"/>
  <c r="C585" i="68"/>
  <c r="C584" i="68"/>
  <c r="C583" i="68"/>
  <c r="C582" i="68"/>
  <c r="C581" i="68"/>
  <c r="C580" i="68"/>
  <c r="C579" i="68"/>
  <c r="C578" i="68"/>
  <c r="C577" i="68"/>
  <c r="C576" i="68"/>
  <c r="C575" i="68"/>
  <c r="C574" i="68"/>
  <c r="C573" i="68"/>
  <c r="C572" i="68"/>
  <c r="C571" i="68"/>
  <c r="C570" i="68"/>
  <c r="C569" i="68"/>
  <c r="C568" i="68"/>
  <c r="C567" i="68"/>
  <c r="C566" i="68"/>
  <c r="C565" i="68"/>
  <c r="C564" i="68"/>
  <c r="C563" i="68"/>
  <c r="C562" i="68"/>
  <c r="C561" i="68"/>
  <c r="C560" i="68"/>
  <c r="C559" i="68"/>
  <c r="C557" i="68"/>
  <c r="C556" i="68"/>
  <c r="C555" i="68"/>
  <c r="C554" i="68"/>
  <c r="C553" i="68"/>
  <c r="C552" i="68"/>
  <c r="C551" i="68"/>
  <c r="C550" i="68"/>
  <c r="C549" i="68"/>
  <c r="C548" i="68"/>
  <c r="C547" i="68"/>
  <c r="C546" i="68"/>
  <c r="C545" i="68"/>
  <c r="C544" i="68"/>
  <c r="C543" i="68"/>
  <c r="C542" i="68"/>
  <c r="C541" i="68"/>
  <c r="C540" i="68"/>
  <c r="C539" i="68"/>
  <c r="C538" i="68"/>
  <c r="C537" i="68"/>
  <c r="C536" i="68"/>
  <c r="C535" i="68"/>
  <c r="C534" i="68"/>
  <c r="C533" i="68"/>
  <c r="C532" i="68"/>
  <c r="C531" i="68"/>
  <c r="C530" i="68"/>
  <c r="C529" i="68"/>
  <c r="C528" i="68"/>
  <c r="C527" i="68"/>
  <c r="C526" i="68"/>
  <c r="C525" i="68"/>
  <c r="C524" i="68"/>
  <c r="C523" i="68"/>
  <c r="C522" i="68"/>
  <c r="C521" i="68"/>
  <c r="C520" i="68"/>
  <c r="C519" i="68"/>
  <c r="C518" i="68"/>
  <c r="C517" i="68"/>
  <c r="C516" i="68"/>
  <c r="C515" i="68"/>
  <c r="C514" i="68"/>
  <c r="C513" i="68"/>
  <c r="C512" i="68"/>
  <c r="C511" i="68"/>
  <c r="C510" i="68"/>
  <c r="C509" i="68"/>
  <c r="C508" i="68"/>
  <c r="C507" i="68"/>
  <c r="C506" i="68"/>
  <c r="C505" i="68"/>
  <c r="C504" i="68"/>
  <c r="C503" i="68"/>
  <c r="C502" i="68"/>
  <c r="C501" i="68"/>
  <c r="C500" i="68"/>
  <c r="C499" i="68"/>
  <c r="C498" i="68"/>
  <c r="C497" i="68"/>
  <c r="C496" i="68"/>
  <c r="C495" i="68"/>
  <c r="C494" i="68"/>
  <c r="C493" i="68"/>
  <c r="C492" i="68"/>
  <c r="C491" i="68"/>
  <c r="C490" i="68"/>
  <c r="C489" i="68"/>
  <c r="C488" i="68"/>
  <c r="C487" i="68"/>
  <c r="C486" i="68"/>
  <c r="C485" i="68"/>
  <c r="C484" i="68"/>
  <c r="C482" i="68"/>
  <c r="C481" i="68"/>
  <c r="C480" i="68"/>
  <c r="C479" i="68"/>
  <c r="C478" i="68"/>
  <c r="C477" i="68"/>
  <c r="C476" i="68"/>
  <c r="C475" i="68"/>
  <c r="C474" i="68"/>
  <c r="C473" i="68"/>
  <c r="C472" i="68"/>
  <c r="C471" i="68"/>
  <c r="C470" i="68"/>
  <c r="C469" i="68"/>
  <c r="C468" i="68"/>
  <c r="C467" i="68"/>
  <c r="C466" i="68"/>
  <c r="C465" i="68"/>
  <c r="C464" i="68"/>
  <c r="C463" i="68"/>
  <c r="C462" i="68"/>
  <c r="C461" i="68"/>
  <c r="C460" i="68"/>
  <c r="C459" i="68"/>
  <c r="C458" i="68"/>
  <c r="C457" i="68"/>
  <c r="C456" i="68"/>
  <c r="C455" i="68"/>
  <c r="C454" i="68"/>
  <c r="C453" i="68"/>
  <c r="C452" i="68"/>
  <c r="C451" i="68"/>
  <c r="C450" i="68"/>
  <c r="C449" i="68"/>
  <c r="C448" i="68"/>
  <c r="C447" i="68"/>
  <c r="C446" i="68"/>
  <c r="C445" i="68"/>
  <c r="C444" i="68"/>
  <c r="C443" i="68"/>
  <c r="C442" i="68"/>
  <c r="C441" i="68"/>
  <c r="C440" i="68"/>
  <c r="C439" i="68"/>
  <c r="C438" i="68"/>
  <c r="C437" i="68"/>
  <c r="C436" i="68"/>
  <c r="C435" i="68"/>
  <c r="C434" i="68"/>
  <c r="C433" i="68"/>
  <c r="C432" i="68"/>
  <c r="C431" i="68"/>
  <c r="C430" i="68"/>
  <c r="C429" i="68"/>
  <c r="C428" i="68"/>
  <c r="C427" i="68"/>
  <c r="C426" i="68"/>
  <c r="C425" i="68"/>
  <c r="C424" i="68"/>
  <c r="C423" i="68"/>
  <c r="C422" i="68"/>
  <c r="C421" i="68"/>
  <c r="C420" i="68"/>
  <c r="C419" i="68"/>
  <c r="C418" i="68"/>
  <c r="C417" i="68"/>
  <c r="C416" i="68"/>
  <c r="C415" i="68"/>
  <c r="C414" i="68"/>
  <c r="C413" i="68"/>
  <c r="C412" i="68"/>
  <c r="C411" i="68"/>
  <c r="C410" i="68"/>
  <c r="C409" i="68"/>
  <c r="C408" i="68"/>
  <c r="C407" i="68"/>
  <c r="C406" i="68"/>
  <c r="C405" i="68"/>
  <c r="C404" i="68"/>
  <c r="C403" i="68"/>
  <c r="C402" i="68"/>
  <c r="C401" i="68"/>
  <c r="C400" i="68"/>
  <c r="C399" i="68"/>
  <c r="C398" i="68"/>
  <c r="C397" i="68"/>
  <c r="C396" i="68"/>
  <c r="C395" i="68"/>
  <c r="C394" i="68"/>
  <c r="C393" i="68"/>
  <c r="C392" i="68"/>
  <c r="C391" i="68"/>
  <c r="C390" i="68"/>
  <c r="C389" i="68"/>
  <c r="C388" i="68"/>
  <c r="C387" i="68"/>
  <c r="C386" i="68"/>
  <c r="C385" i="68"/>
  <c r="C384" i="68"/>
  <c r="C383" i="68"/>
  <c r="C382" i="68"/>
  <c r="C381" i="68"/>
  <c r="C380" i="68"/>
  <c r="C379" i="68"/>
  <c r="C378" i="68"/>
  <c r="C377" i="68"/>
  <c r="C376" i="68"/>
  <c r="C375" i="68"/>
  <c r="C374" i="68"/>
  <c r="C373" i="68"/>
  <c r="C372" i="68"/>
  <c r="C371" i="68"/>
  <c r="C370" i="68"/>
  <c r="C369" i="68"/>
  <c r="C368" i="68"/>
  <c r="C367" i="68"/>
  <c r="C366" i="68"/>
  <c r="C365" i="68"/>
  <c r="C364" i="68"/>
  <c r="C363" i="68"/>
  <c r="C362" i="68"/>
  <c r="C361" i="68"/>
  <c r="C360" i="68"/>
  <c r="C359" i="68"/>
  <c r="C358" i="68"/>
  <c r="C357" i="68"/>
  <c r="C356" i="68"/>
  <c r="C355" i="68"/>
  <c r="C354" i="68"/>
  <c r="C353" i="68"/>
  <c r="C352" i="68"/>
  <c r="C351" i="68"/>
  <c r="C350" i="68"/>
  <c r="C349" i="68"/>
  <c r="C348" i="68"/>
  <c r="C347" i="68"/>
  <c r="C346" i="68"/>
  <c r="C345" i="68"/>
  <c r="C344" i="68"/>
  <c r="C343" i="68"/>
  <c r="C342" i="68"/>
  <c r="C341" i="68"/>
  <c r="C340" i="68"/>
  <c r="C339" i="68"/>
  <c r="C338" i="68"/>
  <c r="C337" i="68"/>
  <c r="C336" i="68"/>
  <c r="C335" i="68"/>
  <c r="C334" i="68"/>
  <c r="C333" i="68"/>
  <c r="C332" i="68"/>
  <c r="C331" i="68"/>
  <c r="C330" i="68"/>
  <c r="C329" i="68"/>
  <c r="C328" i="68"/>
  <c r="C327" i="68"/>
  <c r="C326" i="68"/>
  <c r="C325" i="68"/>
  <c r="C324" i="68"/>
  <c r="C323" i="68"/>
  <c r="C322" i="68"/>
  <c r="C321" i="68"/>
  <c r="C320" i="68"/>
  <c r="C319" i="68"/>
  <c r="C318" i="68"/>
  <c r="C317" i="68"/>
  <c r="C316" i="68"/>
  <c r="C315" i="68"/>
  <c r="C314" i="68"/>
  <c r="C313" i="68"/>
  <c r="C312" i="68"/>
  <c r="C311" i="68"/>
  <c r="C310" i="68"/>
  <c r="C309" i="68"/>
  <c r="C308" i="68"/>
  <c r="C307" i="68"/>
  <c r="C306" i="68"/>
  <c r="C305" i="68"/>
  <c r="C304" i="68"/>
  <c r="C303" i="68"/>
  <c r="C302" i="68"/>
  <c r="C301" i="68"/>
  <c r="C300" i="68"/>
  <c r="C299" i="68"/>
  <c r="C298" i="68"/>
  <c r="C297" i="68"/>
  <c r="C296" i="68"/>
  <c r="C295" i="68"/>
  <c r="C294" i="68"/>
  <c r="C293" i="68"/>
  <c r="C292" i="68"/>
  <c r="C291" i="68"/>
  <c r="C290" i="68"/>
  <c r="C289" i="68"/>
  <c r="C288" i="68"/>
  <c r="C287" i="68"/>
  <c r="C286" i="68"/>
  <c r="C285" i="68"/>
  <c r="C284" i="68"/>
  <c r="C283" i="68"/>
  <c r="C282" i="68"/>
  <c r="C281" i="68"/>
  <c r="C280" i="68"/>
  <c r="C279" i="68"/>
  <c r="C278" i="68"/>
  <c r="C277" i="68"/>
  <c r="C276" i="68"/>
  <c r="C275" i="68"/>
  <c r="C274" i="68"/>
  <c r="C273" i="68"/>
  <c r="C272" i="68"/>
  <c r="C271" i="68"/>
  <c r="C270" i="68"/>
  <c r="C269" i="68"/>
  <c r="C268" i="68"/>
  <c r="C267" i="68"/>
  <c r="C266" i="68"/>
  <c r="C265" i="68"/>
  <c r="C264" i="68"/>
  <c r="C263" i="68"/>
  <c r="C262" i="68"/>
  <c r="C261" i="68"/>
  <c r="C260" i="68"/>
  <c r="C259" i="68"/>
  <c r="C258" i="68"/>
  <c r="C257" i="68"/>
  <c r="C256" i="68"/>
  <c r="C255" i="68"/>
  <c r="C254" i="68"/>
  <c r="C253" i="68"/>
  <c r="C252" i="68"/>
  <c r="C251" i="68"/>
  <c r="C250" i="68"/>
  <c r="C249" i="68"/>
  <c r="C248" i="68"/>
  <c r="C247" i="68"/>
  <c r="C246" i="68"/>
  <c r="C245" i="68"/>
  <c r="C244" i="68"/>
  <c r="C243" i="68"/>
  <c r="C242" i="68"/>
  <c r="C241" i="68"/>
  <c r="C240" i="68"/>
  <c r="C239" i="68"/>
  <c r="C238" i="68"/>
  <c r="C237" i="68"/>
  <c r="C236" i="68"/>
  <c r="C231" i="68"/>
  <c r="C230" i="68"/>
  <c r="C229" i="68"/>
  <c r="C228" i="68"/>
  <c r="C227" i="68"/>
  <c r="C226" i="68"/>
  <c r="C225" i="68"/>
  <c r="C224" i="68"/>
  <c r="C223" i="68"/>
  <c r="G222" i="68"/>
  <c r="C222" i="68"/>
  <c r="G221" i="68"/>
  <c r="C221" i="68"/>
  <c r="G220" i="68"/>
  <c r="C220" i="68"/>
  <c r="G219" i="68"/>
  <c r="C219" i="68"/>
  <c r="G218" i="68"/>
  <c r="C218" i="68"/>
  <c r="G217" i="68"/>
  <c r="C217" i="68"/>
  <c r="G216" i="68"/>
  <c r="C216" i="68"/>
  <c r="G215" i="68"/>
  <c r="C215" i="68"/>
  <c r="G214" i="68"/>
  <c r="C214" i="68"/>
  <c r="G213" i="68"/>
  <c r="C213" i="68"/>
  <c r="G212" i="68"/>
  <c r="C212" i="68"/>
  <c r="G211" i="68"/>
  <c r="C211" i="68"/>
  <c r="G210" i="68"/>
  <c r="C210" i="68"/>
  <c r="G209" i="68"/>
  <c r="C209" i="68"/>
  <c r="G208" i="68"/>
  <c r="C208" i="68"/>
  <c r="G207" i="68"/>
  <c r="C207" i="68"/>
  <c r="G206" i="68"/>
  <c r="C206" i="68"/>
  <c r="G205" i="68"/>
  <c r="C205" i="68"/>
  <c r="G204" i="68"/>
  <c r="C204" i="68"/>
  <c r="G203" i="68"/>
  <c r="C203" i="68"/>
  <c r="G202" i="68"/>
  <c r="C202" i="68"/>
  <c r="G201" i="68"/>
  <c r="C201" i="68"/>
  <c r="G200" i="68"/>
  <c r="C200" i="68"/>
  <c r="G199" i="68"/>
  <c r="C199" i="68"/>
  <c r="G198" i="68"/>
  <c r="C198" i="68"/>
  <c r="G197" i="68"/>
  <c r="C197" i="68"/>
  <c r="G196" i="68"/>
  <c r="C196" i="68"/>
  <c r="G195" i="68"/>
  <c r="C195" i="68"/>
  <c r="G194" i="68"/>
  <c r="C194" i="68"/>
  <c r="G193" i="68"/>
  <c r="C193" i="68"/>
  <c r="G192" i="68"/>
  <c r="C192" i="68"/>
  <c r="G191" i="68"/>
  <c r="C191" i="68"/>
  <c r="G190" i="68"/>
  <c r="C190" i="68"/>
  <c r="G189" i="68"/>
  <c r="C189" i="68"/>
  <c r="G188" i="68"/>
  <c r="C188" i="68"/>
  <c r="G187" i="68"/>
  <c r="C187" i="68"/>
  <c r="G186" i="68"/>
  <c r="C186" i="68"/>
  <c r="G185" i="68"/>
  <c r="C185" i="68"/>
  <c r="G184" i="68"/>
  <c r="C184" i="68"/>
  <c r="G183" i="68"/>
  <c r="C183" i="68"/>
  <c r="G182" i="68"/>
  <c r="C182" i="68"/>
  <c r="G181" i="68"/>
  <c r="C181" i="68"/>
  <c r="G180" i="68"/>
  <c r="C180" i="68"/>
  <c r="G179" i="68"/>
  <c r="C179" i="68"/>
  <c r="G178" i="68"/>
  <c r="C178" i="68"/>
  <c r="G177" i="68"/>
  <c r="C177" i="68"/>
  <c r="G176" i="68"/>
  <c r="C176" i="68"/>
  <c r="G175" i="68"/>
  <c r="C175" i="68"/>
  <c r="G174" i="68"/>
  <c r="C174" i="68"/>
  <c r="G173" i="68"/>
  <c r="C173" i="68"/>
  <c r="G172" i="68"/>
  <c r="C172" i="68"/>
  <c r="G171" i="68"/>
  <c r="C171" i="68"/>
  <c r="G170" i="68"/>
  <c r="C170" i="68"/>
  <c r="G169" i="68"/>
  <c r="C169" i="68"/>
  <c r="G168" i="68"/>
  <c r="C168" i="68"/>
  <c r="G167" i="68"/>
  <c r="C167" i="68"/>
  <c r="G166" i="68"/>
  <c r="C166" i="68"/>
  <c r="G165" i="68"/>
  <c r="C165" i="68"/>
  <c r="G164" i="68"/>
  <c r="C164" i="68"/>
  <c r="G163" i="68"/>
  <c r="C163" i="68"/>
  <c r="G162" i="68"/>
  <c r="C162" i="68"/>
  <c r="G161" i="68"/>
  <c r="C161" i="68"/>
  <c r="G160" i="68"/>
  <c r="C160" i="68"/>
  <c r="G159" i="68"/>
  <c r="C159" i="68"/>
  <c r="G158" i="68"/>
  <c r="C158" i="68"/>
  <c r="G157" i="68"/>
  <c r="C157" i="68"/>
  <c r="G156" i="68"/>
  <c r="C156" i="68"/>
  <c r="G155" i="68"/>
  <c r="C155" i="68"/>
  <c r="G154" i="68"/>
  <c r="C154" i="68"/>
  <c r="G153" i="68"/>
  <c r="C153" i="68"/>
  <c r="G152" i="68"/>
  <c r="C152" i="68"/>
  <c r="G151" i="68"/>
  <c r="C151" i="68"/>
  <c r="G150" i="68"/>
  <c r="C150" i="68"/>
  <c r="G149" i="68"/>
  <c r="C149" i="68"/>
  <c r="G148" i="68"/>
  <c r="C148" i="68"/>
  <c r="G147" i="68"/>
  <c r="C147" i="68"/>
  <c r="G146" i="68"/>
  <c r="C146" i="68"/>
  <c r="G145" i="68"/>
  <c r="C145" i="68"/>
  <c r="G144" i="68"/>
  <c r="C144" i="68"/>
  <c r="G143" i="68"/>
  <c r="C143" i="68"/>
  <c r="G142" i="68"/>
  <c r="C142" i="68"/>
  <c r="G141" i="68"/>
  <c r="C141" i="68"/>
  <c r="G140" i="68"/>
  <c r="C140" i="68"/>
  <c r="G139" i="68"/>
  <c r="C139" i="68"/>
  <c r="G138" i="68"/>
  <c r="C138" i="68"/>
  <c r="G137" i="68"/>
  <c r="C137" i="68"/>
  <c r="G136" i="68"/>
  <c r="C136" i="68"/>
  <c r="G135" i="68"/>
  <c r="C135" i="68"/>
  <c r="G134" i="68"/>
  <c r="C134" i="68"/>
  <c r="G133" i="68"/>
  <c r="C133" i="68"/>
  <c r="G132" i="68"/>
  <c r="C132" i="68"/>
  <c r="G131" i="68"/>
  <c r="C131" i="68"/>
  <c r="G130" i="68"/>
  <c r="C130" i="68"/>
  <c r="G129" i="68"/>
  <c r="C129" i="68"/>
  <c r="G128" i="68"/>
  <c r="C128" i="68"/>
  <c r="G127" i="68"/>
  <c r="C127" i="68"/>
  <c r="G126" i="68"/>
  <c r="C126" i="68"/>
  <c r="G125" i="68"/>
  <c r="C125" i="68"/>
  <c r="C124" i="68"/>
  <c r="C123" i="68"/>
  <c r="C122" i="68"/>
  <c r="C121" i="68"/>
  <c r="C120" i="68"/>
  <c r="C119" i="68"/>
  <c r="C118" i="68"/>
  <c r="C117" i="68"/>
  <c r="C116" i="68"/>
  <c r="C115" i="68"/>
  <c r="C114" i="68"/>
  <c r="C113" i="68"/>
  <c r="C112" i="68"/>
  <c r="C111" i="68"/>
  <c r="C110" i="68"/>
  <c r="C109" i="68"/>
  <c r="C108" i="68"/>
  <c r="C107" i="68"/>
  <c r="C106" i="68"/>
  <c r="C105" i="68"/>
  <c r="C104" i="68"/>
  <c r="C103" i="68"/>
  <c r="C102" i="68"/>
  <c r="C101" i="68"/>
  <c r="C100" i="68"/>
  <c r="C99" i="68"/>
  <c r="C98" i="68"/>
  <c r="C97" i="68"/>
  <c r="C96" i="68"/>
  <c r="C95" i="68"/>
  <c r="C94" i="68"/>
  <c r="C93" i="68"/>
  <c r="C92" i="68"/>
  <c r="C91" i="68"/>
  <c r="C90" i="68"/>
  <c r="C89" i="68"/>
  <c r="C88" i="68"/>
  <c r="C87" i="68"/>
  <c r="C86" i="68"/>
  <c r="C85" i="68"/>
  <c r="C84" i="68"/>
  <c r="C83" i="68"/>
  <c r="C82" i="68"/>
  <c r="C81" i="68"/>
  <c r="C80" i="68"/>
  <c r="C79" i="68"/>
  <c r="C78" i="68"/>
  <c r="C77" i="68"/>
  <c r="C76" i="68"/>
  <c r="C75" i="68"/>
  <c r="C74" i="68"/>
  <c r="C73" i="68"/>
  <c r="C72" i="68"/>
  <c r="C71" i="68"/>
  <c r="C70" i="68"/>
  <c r="C69" i="68"/>
  <c r="C68" i="68"/>
  <c r="C67" i="68"/>
  <c r="C66" i="68"/>
  <c r="C65" i="68"/>
  <c r="C64" i="68"/>
  <c r="C63" i="68"/>
  <c r="C62" i="68"/>
  <c r="C61" i="68"/>
  <c r="C60" i="68"/>
  <c r="C59" i="68"/>
  <c r="C58" i="68"/>
  <c r="C57" i="68"/>
  <c r="C56" i="68"/>
  <c r="C55" i="68"/>
  <c r="C54" i="68"/>
  <c r="C53" i="68"/>
  <c r="C52" i="68"/>
  <c r="C51" i="68"/>
  <c r="C50" i="68"/>
  <c r="C49" i="68"/>
  <c r="C48" i="68"/>
  <c r="C47" i="68"/>
  <c r="C46" i="68"/>
  <c r="C45" i="68"/>
  <c r="C44" i="68"/>
  <c r="C43" i="68"/>
  <c r="C42" i="68"/>
  <c r="C41" i="68"/>
  <c r="C40" i="68"/>
  <c r="C39" i="68"/>
  <c r="C38" i="68"/>
  <c r="C37" i="68"/>
  <c r="C36" i="68"/>
  <c r="C35" i="68"/>
  <c r="C34" i="68"/>
  <c r="C33" i="68"/>
  <c r="C32" i="68"/>
  <c r="C31" i="68"/>
  <c r="C30" i="68"/>
  <c r="C29" i="68"/>
  <c r="C28" i="68"/>
  <c r="C27" i="68"/>
  <c r="C26" i="68"/>
  <c r="C25" i="68"/>
  <c r="C24" i="68"/>
  <c r="C23" i="68"/>
  <c r="C22" i="68"/>
  <c r="C21" i="68"/>
  <c r="C20" i="68"/>
  <c r="C19" i="68"/>
  <c r="C18" i="68"/>
  <c r="C17" i="68"/>
  <c r="C16" i="68"/>
  <c r="C15" i="68"/>
  <c r="C14" i="68"/>
  <c r="I12" i="68"/>
  <c r="C13" i="68"/>
  <c r="I11" i="68" l="1"/>
  <c r="C697" i="67" l="1"/>
  <c r="C696" i="67"/>
  <c r="C695" i="67"/>
  <c r="C694" i="67"/>
  <c r="C693" i="67"/>
  <c r="C692" i="67"/>
  <c r="C691" i="67"/>
  <c r="C690" i="67"/>
  <c r="C689" i="67"/>
  <c r="C688" i="67"/>
  <c r="C687" i="67"/>
  <c r="C686" i="67"/>
  <c r="C685" i="67"/>
  <c r="C684" i="67"/>
  <c r="C683" i="67"/>
  <c r="C682" i="67"/>
  <c r="C681" i="67"/>
  <c r="C680" i="67"/>
  <c r="C679" i="67"/>
  <c r="C678" i="67"/>
  <c r="C677" i="67"/>
  <c r="C676" i="67"/>
  <c r="C675" i="67"/>
  <c r="C674" i="67"/>
  <c r="C673" i="67"/>
  <c r="C672" i="67"/>
  <c r="C671" i="67"/>
  <c r="C670" i="67"/>
  <c r="C669" i="67"/>
  <c r="C668" i="67"/>
  <c r="C667" i="67"/>
  <c r="C666" i="67"/>
  <c r="C665" i="67"/>
  <c r="C664" i="67"/>
  <c r="C663" i="67"/>
  <c r="C662" i="67"/>
  <c r="C661" i="67"/>
  <c r="C660" i="67"/>
  <c r="C659" i="67"/>
  <c r="C658" i="67"/>
  <c r="C657" i="67"/>
  <c r="C656" i="67"/>
  <c r="C655" i="67"/>
  <c r="C654" i="67"/>
  <c r="C653" i="67"/>
  <c r="C652" i="67"/>
  <c r="C651" i="67"/>
  <c r="C650" i="67"/>
  <c r="C649" i="67"/>
  <c r="C648" i="67"/>
  <c r="C647" i="67"/>
  <c r="C646" i="67"/>
  <c r="C645" i="67"/>
  <c r="C644" i="67"/>
  <c r="C643" i="67"/>
  <c r="C642" i="67"/>
  <c r="C641" i="67"/>
  <c r="C640" i="67"/>
  <c r="C639" i="67"/>
  <c r="C638" i="67"/>
  <c r="C637" i="67"/>
  <c r="C636" i="67"/>
  <c r="C635" i="67"/>
  <c r="C634" i="67"/>
  <c r="C633" i="67"/>
  <c r="C632" i="67"/>
  <c r="C631" i="67"/>
  <c r="C630" i="67"/>
  <c r="C629" i="67"/>
  <c r="C628" i="67"/>
  <c r="C627" i="67"/>
  <c r="C626" i="67"/>
  <c r="C625" i="67"/>
  <c r="C624" i="67"/>
  <c r="C623" i="67"/>
  <c r="C622" i="67"/>
  <c r="C621" i="67"/>
  <c r="C620" i="67"/>
  <c r="C619" i="67"/>
  <c r="C618" i="67"/>
  <c r="C617" i="67"/>
  <c r="C616" i="67"/>
  <c r="C615" i="67"/>
  <c r="C614" i="67"/>
  <c r="C613" i="67"/>
  <c r="C612" i="67"/>
  <c r="C611" i="67"/>
  <c r="C610" i="67"/>
  <c r="C609" i="67"/>
  <c r="C608" i="67"/>
  <c r="C607" i="67"/>
  <c r="C606" i="67"/>
  <c r="C605" i="67"/>
  <c r="C604" i="67"/>
  <c r="C603" i="67"/>
  <c r="C602" i="67"/>
  <c r="C601" i="67"/>
  <c r="C600" i="67"/>
  <c r="C599" i="67"/>
  <c r="C598" i="67"/>
  <c r="C597" i="67"/>
  <c r="C596" i="67"/>
  <c r="C595" i="67"/>
  <c r="C594" i="67"/>
  <c r="C593" i="67"/>
  <c r="C592" i="67"/>
  <c r="C591" i="67"/>
  <c r="C590" i="67"/>
  <c r="C589" i="67"/>
  <c r="C588" i="67"/>
  <c r="C587" i="67"/>
  <c r="C586" i="67"/>
  <c r="C585" i="67"/>
  <c r="C584" i="67"/>
  <c r="C583" i="67"/>
  <c r="C582" i="67"/>
  <c r="C581" i="67"/>
  <c r="C580" i="67"/>
  <c r="C579" i="67"/>
  <c r="C578" i="67"/>
  <c r="C577" i="67"/>
  <c r="C576" i="67"/>
  <c r="C575" i="67"/>
  <c r="C574" i="67"/>
  <c r="C573" i="67"/>
  <c r="C572" i="67"/>
  <c r="C571" i="67"/>
  <c r="C570" i="67"/>
  <c r="C569" i="67"/>
  <c r="C568" i="67"/>
  <c r="C567" i="67"/>
  <c r="C566" i="67"/>
  <c r="C565" i="67"/>
  <c r="C564" i="67"/>
  <c r="C563" i="67"/>
  <c r="C562" i="67"/>
  <c r="C561" i="67"/>
  <c r="C560" i="67"/>
  <c r="C559" i="67"/>
  <c r="C558" i="67"/>
  <c r="C557" i="67"/>
  <c r="C556" i="67"/>
  <c r="C555" i="67"/>
  <c r="C554" i="67"/>
  <c r="C553" i="67"/>
  <c r="C552" i="67"/>
  <c r="C551" i="67"/>
  <c r="C550" i="67"/>
  <c r="C549" i="67"/>
  <c r="C548" i="67"/>
  <c r="C547" i="67"/>
  <c r="C546" i="67"/>
  <c r="C545" i="67"/>
  <c r="C544" i="67"/>
  <c r="C543" i="67"/>
  <c r="C542" i="67"/>
  <c r="C541" i="67"/>
  <c r="C540" i="67"/>
  <c r="E539" i="67"/>
  <c r="C538" i="67"/>
  <c r="C537" i="67"/>
  <c r="C536" i="67"/>
  <c r="C535" i="67"/>
  <c r="C534" i="67"/>
  <c r="C533" i="67"/>
  <c r="C532" i="67"/>
  <c r="C531" i="67"/>
  <c r="C530" i="67"/>
  <c r="C529" i="67"/>
  <c r="C528" i="67"/>
  <c r="C527" i="67"/>
  <c r="C526" i="67"/>
  <c r="C525" i="67"/>
  <c r="C524" i="67"/>
  <c r="C523" i="67"/>
  <c r="C522" i="67"/>
  <c r="C521" i="67"/>
  <c r="C520" i="67"/>
  <c r="C519" i="67"/>
  <c r="C518" i="67"/>
  <c r="C517" i="67"/>
  <c r="C516" i="67"/>
  <c r="C515" i="67"/>
  <c r="C514" i="67"/>
  <c r="C513" i="67"/>
  <c r="C512" i="67"/>
  <c r="C511" i="67"/>
  <c r="C510" i="67"/>
  <c r="C509" i="67"/>
  <c r="C508" i="67"/>
  <c r="C507" i="67"/>
  <c r="C506" i="67"/>
  <c r="C505" i="67"/>
  <c r="C504" i="67"/>
  <c r="C503" i="67"/>
  <c r="C502" i="67"/>
  <c r="C501" i="67"/>
  <c r="C500" i="67"/>
  <c r="C499" i="67"/>
  <c r="C498" i="67"/>
  <c r="C497" i="67"/>
  <c r="C496" i="67"/>
  <c r="C495" i="67"/>
  <c r="C494" i="67"/>
  <c r="C493" i="67"/>
  <c r="C492" i="67"/>
  <c r="C491" i="67"/>
  <c r="C490" i="67"/>
  <c r="C489" i="67"/>
  <c r="C488" i="67"/>
  <c r="C487" i="67"/>
  <c r="C486" i="67"/>
  <c r="C485" i="67"/>
  <c r="C484" i="67"/>
  <c r="C483" i="67"/>
  <c r="C482" i="67"/>
  <c r="C481" i="67"/>
  <c r="C480" i="67"/>
  <c r="C479" i="67"/>
  <c r="C478" i="67"/>
  <c r="C477" i="67"/>
  <c r="C476" i="67"/>
  <c r="E475" i="67"/>
  <c r="C474" i="67"/>
  <c r="C473" i="67"/>
  <c r="C472" i="67"/>
  <c r="C471" i="67"/>
  <c r="C470" i="67"/>
  <c r="C469" i="67"/>
  <c r="C468" i="67"/>
  <c r="C467" i="67"/>
  <c r="C466" i="67"/>
  <c r="C465" i="67"/>
  <c r="C464" i="67"/>
  <c r="C463" i="67"/>
  <c r="C462" i="67"/>
  <c r="C461" i="67"/>
  <c r="C460" i="67"/>
  <c r="C459" i="67"/>
  <c r="C458" i="67"/>
  <c r="C457" i="67"/>
  <c r="C456" i="67"/>
  <c r="C455" i="67"/>
  <c r="C454" i="67"/>
  <c r="C453" i="67"/>
  <c r="C452" i="67"/>
  <c r="C451" i="67"/>
  <c r="C450" i="67"/>
  <c r="C449" i="67"/>
  <c r="C448" i="67"/>
  <c r="C447" i="67"/>
  <c r="C446" i="67"/>
  <c r="C445" i="67"/>
  <c r="C444" i="67"/>
  <c r="C443" i="67"/>
  <c r="C442" i="67"/>
  <c r="C441" i="67"/>
  <c r="C440" i="67"/>
  <c r="C439" i="67"/>
  <c r="C438" i="67"/>
  <c r="C437" i="67"/>
  <c r="C436" i="67"/>
  <c r="C435" i="67"/>
  <c r="C434" i="67"/>
  <c r="C433" i="67"/>
  <c r="C432" i="67"/>
  <c r="C431" i="67"/>
  <c r="C430" i="67"/>
  <c r="C429" i="67"/>
  <c r="C428" i="67"/>
  <c r="C427" i="67"/>
  <c r="C426" i="67"/>
  <c r="C425" i="67"/>
  <c r="C424" i="67"/>
  <c r="C423" i="67"/>
  <c r="C422" i="67"/>
  <c r="C421" i="67"/>
  <c r="C420" i="67"/>
  <c r="C419" i="67"/>
  <c r="C418" i="67"/>
  <c r="C417" i="67"/>
  <c r="C416" i="67"/>
  <c r="C415" i="67"/>
  <c r="C414" i="67"/>
  <c r="C413" i="67"/>
  <c r="C412" i="67"/>
  <c r="C411" i="67"/>
  <c r="C410" i="67"/>
  <c r="C409" i="67"/>
  <c r="C408" i="67"/>
  <c r="C407" i="67"/>
  <c r="C406" i="67"/>
  <c r="C405" i="67"/>
  <c r="C404" i="67"/>
  <c r="C403" i="67"/>
  <c r="C402" i="67"/>
  <c r="C401" i="67"/>
  <c r="C400" i="67"/>
  <c r="C399" i="67"/>
  <c r="C398" i="67"/>
  <c r="C397" i="67"/>
  <c r="C396" i="67"/>
  <c r="C395" i="67"/>
  <c r="C394" i="67"/>
  <c r="C393" i="67"/>
  <c r="C392" i="67"/>
  <c r="C391" i="67"/>
  <c r="C390" i="67"/>
  <c r="C389" i="67"/>
  <c r="C388" i="67"/>
  <c r="C387" i="67"/>
  <c r="C386" i="67"/>
  <c r="C385" i="67"/>
  <c r="C384" i="67"/>
  <c r="C383" i="67"/>
  <c r="C382" i="67"/>
  <c r="C381" i="67"/>
  <c r="C380" i="67"/>
  <c r="C379" i="67"/>
  <c r="C378" i="67"/>
  <c r="C377" i="67"/>
  <c r="C376" i="67"/>
  <c r="C375" i="67"/>
  <c r="C374" i="67"/>
  <c r="C373" i="67"/>
  <c r="C372" i="67"/>
  <c r="C371" i="67"/>
  <c r="C370" i="67"/>
  <c r="C369" i="67"/>
  <c r="C368" i="67"/>
  <c r="C367" i="67"/>
  <c r="C366" i="67"/>
  <c r="C365" i="67"/>
  <c r="C364" i="67"/>
  <c r="C363" i="67"/>
  <c r="C362" i="67"/>
  <c r="C361" i="67"/>
  <c r="C360" i="67"/>
  <c r="C359" i="67"/>
  <c r="C358" i="67"/>
  <c r="C357" i="67"/>
  <c r="C356" i="67"/>
  <c r="C355" i="67"/>
  <c r="C354" i="67"/>
  <c r="C353" i="67"/>
  <c r="C352" i="67"/>
  <c r="C351" i="67"/>
  <c r="C350" i="67"/>
  <c r="C349" i="67"/>
  <c r="C348" i="67"/>
  <c r="C347" i="67"/>
  <c r="C346" i="67"/>
  <c r="C345" i="67"/>
  <c r="C344" i="67"/>
  <c r="C343" i="67"/>
  <c r="C342" i="67"/>
  <c r="C341" i="67"/>
  <c r="C340" i="67"/>
  <c r="C339" i="67"/>
  <c r="C338" i="67"/>
  <c r="C337" i="67"/>
  <c r="C336" i="67"/>
  <c r="C335" i="67"/>
  <c r="C334" i="67"/>
  <c r="C333" i="67"/>
  <c r="C332" i="67"/>
  <c r="C331" i="67"/>
  <c r="C330" i="67"/>
  <c r="C329" i="67"/>
  <c r="C328" i="67"/>
  <c r="C327" i="67"/>
  <c r="C326" i="67"/>
  <c r="C325" i="67"/>
  <c r="C324" i="67"/>
  <c r="C323" i="67"/>
  <c r="C322" i="67"/>
  <c r="C321" i="67"/>
  <c r="C320" i="67"/>
  <c r="C319" i="67"/>
  <c r="C318" i="67"/>
  <c r="C317" i="67"/>
  <c r="C316" i="67"/>
  <c r="C315" i="67"/>
  <c r="C314" i="67"/>
  <c r="C313" i="67"/>
  <c r="C312" i="67"/>
  <c r="C311" i="67"/>
  <c r="C310" i="67"/>
  <c r="C309" i="67"/>
  <c r="C308" i="67"/>
  <c r="C307" i="67"/>
  <c r="C306" i="67"/>
  <c r="C305" i="67"/>
  <c r="C304" i="67"/>
  <c r="C303" i="67"/>
  <c r="C302" i="67"/>
  <c r="C301" i="67"/>
  <c r="C300" i="67"/>
  <c r="C299" i="67"/>
  <c r="C298" i="67"/>
  <c r="C297" i="67"/>
  <c r="C296" i="67"/>
  <c r="C295" i="67"/>
  <c r="C294" i="67"/>
  <c r="C293" i="67"/>
  <c r="C292" i="67"/>
  <c r="C291" i="67"/>
  <c r="C290" i="67"/>
  <c r="C289" i="67"/>
  <c r="C288" i="67"/>
  <c r="C287" i="67"/>
  <c r="C286" i="67"/>
  <c r="C285" i="67"/>
  <c r="C284" i="67"/>
  <c r="C283" i="67"/>
  <c r="C282" i="67"/>
  <c r="C281" i="67"/>
  <c r="C280" i="67"/>
  <c r="C279" i="67"/>
  <c r="C278" i="67"/>
  <c r="C277" i="67"/>
  <c r="C276" i="67"/>
  <c r="C275" i="67"/>
  <c r="C274" i="67"/>
  <c r="C273" i="67"/>
  <c r="C272" i="67"/>
  <c r="C271" i="67"/>
  <c r="C270" i="67"/>
  <c r="C269" i="67"/>
  <c r="C268" i="67"/>
  <c r="C267" i="67"/>
  <c r="C266" i="67"/>
  <c r="C265" i="67"/>
  <c r="C264" i="67"/>
  <c r="C263" i="67"/>
  <c r="C262" i="67"/>
  <c r="C261" i="67"/>
  <c r="C260" i="67"/>
  <c r="C259" i="67"/>
  <c r="C258" i="67"/>
  <c r="C257" i="67"/>
  <c r="C256" i="67"/>
  <c r="C255" i="67"/>
  <c r="C254" i="67"/>
  <c r="C253" i="67"/>
  <c r="C252" i="67"/>
  <c r="C251" i="67"/>
  <c r="C250" i="67"/>
  <c r="C249" i="67"/>
  <c r="C248" i="67"/>
  <c r="C247" i="67"/>
  <c r="C246" i="67"/>
  <c r="C245" i="67"/>
  <c r="C244" i="67"/>
  <c r="C243" i="67"/>
  <c r="C242" i="67"/>
  <c r="C241" i="67"/>
  <c r="C240" i="67"/>
  <c r="C239" i="67"/>
  <c r="C238" i="67"/>
  <c r="C237" i="67"/>
  <c r="C236" i="67"/>
  <c r="C235" i="67"/>
  <c r="C234" i="67"/>
  <c r="C233" i="67"/>
  <c r="C232" i="67"/>
  <c r="C231" i="67"/>
  <c r="C230" i="67"/>
  <c r="C229" i="67"/>
  <c r="C228" i="67"/>
  <c r="C227" i="67"/>
  <c r="C226" i="67"/>
  <c r="C225" i="67"/>
  <c r="C224" i="67"/>
  <c r="C223" i="67"/>
  <c r="E222" i="67"/>
  <c r="C221" i="67"/>
  <c r="C220" i="67"/>
  <c r="C219" i="67"/>
  <c r="C218" i="67"/>
  <c r="C217" i="67"/>
  <c r="C216" i="67"/>
  <c r="C215" i="67"/>
  <c r="G214" i="67"/>
  <c r="C214" i="67"/>
  <c r="G213" i="67"/>
  <c r="C213" i="67"/>
  <c r="G212" i="67"/>
  <c r="C212" i="67"/>
  <c r="G211" i="67"/>
  <c r="C211" i="67"/>
  <c r="G210" i="67"/>
  <c r="C210" i="67"/>
  <c r="G209" i="67"/>
  <c r="C209" i="67"/>
  <c r="G208" i="67"/>
  <c r="C208" i="67"/>
  <c r="G207" i="67"/>
  <c r="C207" i="67"/>
  <c r="G206" i="67"/>
  <c r="C206" i="67"/>
  <c r="G205" i="67"/>
  <c r="C205" i="67"/>
  <c r="G204" i="67"/>
  <c r="C204" i="67"/>
  <c r="G203" i="67"/>
  <c r="C203" i="67"/>
  <c r="G202" i="67"/>
  <c r="C202" i="67"/>
  <c r="G201" i="67"/>
  <c r="C201" i="67"/>
  <c r="G200" i="67"/>
  <c r="C200" i="67"/>
  <c r="G199" i="67"/>
  <c r="C199" i="67"/>
  <c r="G198" i="67"/>
  <c r="C198" i="67"/>
  <c r="G197" i="67"/>
  <c r="C197" i="67"/>
  <c r="G196" i="67"/>
  <c r="C196" i="67"/>
  <c r="G195" i="67"/>
  <c r="C195" i="67"/>
  <c r="G194" i="67"/>
  <c r="C194" i="67"/>
  <c r="G193" i="67"/>
  <c r="C193" i="67"/>
  <c r="G192" i="67"/>
  <c r="C192" i="67"/>
  <c r="G191" i="67"/>
  <c r="C191" i="67"/>
  <c r="G190" i="67"/>
  <c r="C190" i="67"/>
  <c r="G189" i="67"/>
  <c r="C189" i="67"/>
  <c r="G188" i="67"/>
  <c r="C188" i="67"/>
  <c r="G187" i="67"/>
  <c r="C187" i="67"/>
  <c r="G186" i="67"/>
  <c r="C186" i="67"/>
  <c r="G185" i="67"/>
  <c r="C185" i="67"/>
  <c r="G184" i="67"/>
  <c r="C184" i="67"/>
  <c r="G183" i="67"/>
  <c r="C183" i="67"/>
  <c r="G182" i="67"/>
  <c r="C182" i="67"/>
  <c r="G181" i="67"/>
  <c r="C181" i="67"/>
  <c r="G180" i="67"/>
  <c r="C180" i="67"/>
  <c r="G179" i="67"/>
  <c r="C179" i="67"/>
  <c r="G178" i="67"/>
  <c r="C178" i="67"/>
  <c r="G177" i="67"/>
  <c r="C177" i="67"/>
  <c r="G176" i="67"/>
  <c r="C176" i="67"/>
  <c r="G175" i="67"/>
  <c r="C175" i="67"/>
  <c r="G174" i="67"/>
  <c r="C174" i="67"/>
  <c r="G173" i="67"/>
  <c r="C173" i="67"/>
  <c r="G172" i="67"/>
  <c r="C172" i="67"/>
  <c r="G171" i="67"/>
  <c r="C171" i="67"/>
  <c r="G170" i="67"/>
  <c r="C170" i="67"/>
  <c r="G169" i="67"/>
  <c r="C169" i="67"/>
  <c r="G168" i="67"/>
  <c r="C168" i="67"/>
  <c r="G167" i="67"/>
  <c r="C167" i="67"/>
  <c r="G166" i="67"/>
  <c r="C166" i="67"/>
  <c r="G165" i="67"/>
  <c r="C165" i="67"/>
  <c r="G164" i="67"/>
  <c r="C164" i="67"/>
  <c r="G163" i="67"/>
  <c r="C163" i="67"/>
  <c r="G162" i="67"/>
  <c r="C162" i="67"/>
  <c r="G161" i="67"/>
  <c r="C161" i="67"/>
  <c r="G160" i="67"/>
  <c r="C160" i="67"/>
  <c r="G159" i="67"/>
  <c r="C159" i="67"/>
  <c r="G158" i="67"/>
  <c r="C158" i="67"/>
  <c r="G157" i="67"/>
  <c r="C157" i="67"/>
  <c r="G156" i="67"/>
  <c r="C156" i="67"/>
  <c r="G155" i="67"/>
  <c r="C155" i="67"/>
  <c r="G154" i="67"/>
  <c r="C154" i="67"/>
  <c r="G153" i="67"/>
  <c r="C153" i="67"/>
  <c r="G152" i="67"/>
  <c r="C152" i="67"/>
  <c r="G151" i="67"/>
  <c r="C151" i="67"/>
  <c r="G150" i="67"/>
  <c r="C150" i="67"/>
  <c r="G149" i="67"/>
  <c r="C149" i="67"/>
  <c r="G148" i="67"/>
  <c r="C148" i="67"/>
  <c r="G147" i="67"/>
  <c r="C147" i="67"/>
  <c r="G146" i="67"/>
  <c r="C146" i="67"/>
  <c r="G145" i="67"/>
  <c r="C145" i="67"/>
  <c r="G144" i="67"/>
  <c r="C144" i="67"/>
  <c r="G143" i="67"/>
  <c r="C143" i="67"/>
  <c r="G142" i="67"/>
  <c r="C142" i="67"/>
  <c r="G141" i="67"/>
  <c r="C141" i="67"/>
  <c r="G140" i="67"/>
  <c r="C140" i="67"/>
  <c r="G139" i="67"/>
  <c r="C139" i="67"/>
  <c r="G138" i="67"/>
  <c r="C138" i="67"/>
  <c r="G137" i="67"/>
  <c r="C137" i="67"/>
  <c r="G136" i="67"/>
  <c r="C136" i="67"/>
  <c r="G135" i="67"/>
  <c r="C135" i="67"/>
  <c r="G134" i="67"/>
  <c r="C134" i="67"/>
  <c r="G133" i="67"/>
  <c r="C133" i="67"/>
  <c r="G132" i="67"/>
  <c r="C132" i="67"/>
  <c r="G131" i="67"/>
  <c r="C131" i="67"/>
  <c r="G130" i="67"/>
  <c r="C130" i="67"/>
  <c r="G129" i="67"/>
  <c r="C129" i="67"/>
  <c r="G128" i="67"/>
  <c r="C128" i="67"/>
  <c r="G127" i="67"/>
  <c r="C127" i="67"/>
  <c r="G126" i="67"/>
  <c r="C126" i="67"/>
  <c r="G125" i="67"/>
  <c r="C125" i="67"/>
  <c r="G124" i="67"/>
  <c r="C124" i="67"/>
  <c r="G123" i="67"/>
  <c r="C123" i="67"/>
  <c r="G122" i="67"/>
  <c r="C122" i="67"/>
  <c r="G121" i="67"/>
  <c r="C121" i="67"/>
  <c r="G120" i="67"/>
  <c r="C120" i="67"/>
  <c r="G119" i="67"/>
  <c r="C119" i="67"/>
  <c r="G118" i="67"/>
  <c r="C118" i="67"/>
  <c r="G117" i="67"/>
  <c r="C117" i="67"/>
  <c r="C116" i="67"/>
  <c r="C115" i="67"/>
  <c r="C114" i="67"/>
  <c r="C113" i="67"/>
  <c r="C112" i="67"/>
  <c r="C111" i="67"/>
  <c r="C110" i="67"/>
  <c r="C109" i="67"/>
  <c r="C108" i="67"/>
  <c r="C107" i="67"/>
  <c r="C106" i="67"/>
  <c r="C105" i="67"/>
  <c r="C104" i="67"/>
  <c r="C103" i="67"/>
  <c r="C102" i="67"/>
  <c r="C101" i="67"/>
  <c r="C100" i="67"/>
  <c r="C99" i="67"/>
  <c r="C98" i="67"/>
  <c r="C97" i="67"/>
  <c r="C96" i="67"/>
  <c r="C95" i="67"/>
  <c r="C94" i="67"/>
  <c r="C93" i="67"/>
  <c r="C92" i="67"/>
  <c r="C91" i="67"/>
  <c r="C90" i="67"/>
  <c r="C89" i="67"/>
  <c r="C88" i="67"/>
  <c r="C87" i="67"/>
  <c r="C86" i="67"/>
  <c r="C85" i="67"/>
  <c r="C84" i="67"/>
  <c r="C83" i="67"/>
  <c r="C82" i="67"/>
  <c r="C81" i="67"/>
  <c r="C80" i="67"/>
  <c r="C79" i="67"/>
  <c r="C78" i="67"/>
  <c r="C77" i="67"/>
  <c r="C76" i="67"/>
  <c r="C75" i="67"/>
  <c r="C74" i="67"/>
  <c r="C73" i="67"/>
  <c r="C72" i="67"/>
  <c r="C71" i="67"/>
  <c r="C70" i="67"/>
  <c r="C69" i="67"/>
  <c r="C68" i="67"/>
  <c r="C67" i="67"/>
  <c r="C66" i="67"/>
  <c r="C65" i="67"/>
  <c r="C64" i="67"/>
  <c r="C63" i="67"/>
  <c r="C62" i="67"/>
  <c r="C61" i="67"/>
  <c r="C60" i="67"/>
  <c r="C59" i="67"/>
  <c r="C58" i="67"/>
  <c r="C57" i="67"/>
  <c r="C56" i="67"/>
  <c r="C55" i="67"/>
  <c r="C54" i="67"/>
  <c r="C53" i="67"/>
  <c r="C52" i="67"/>
  <c r="C51" i="67"/>
  <c r="C50" i="67"/>
  <c r="C49" i="67"/>
  <c r="C48" i="67"/>
  <c r="C47" i="67"/>
  <c r="C46" i="67"/>
  <c r="C45" i="67"/>
  <c r="C44" i="67"/>
  <c r="C43" i="67"/>
  <c r="C42" i="67"/>
  <c r="C41" i="67"/>
  <c r="C40" i="67"/>
  <c r="C39" i="67"/>
  <c r="C38" i="67"/>
  <c r="C37" i="67"/>
  <c r="C36" i="67"/>
  <c r="C35" i="67"/>
  <c r="C34" i="67"/>
  <c r="C33" i="67"/>
  <c r="C32" i="67"/>
  <c r="C31" i="67"/>
  <c r="C30" i="67"/>
  <c r="C29" i="67"/>
  <c r="C28" i="67"/>
  <c r="C27" i="67"/>
  <c r="C26" i="67"/>
  <c r="C25" i="67"/>
  <c r="C24" i="67"/>
  <c r="C23" i="67"/>
  <c r="C22" i="67"/>
  <c r="C21" i="67"/>
  <c r="C20" i="67"/>
  <c r="C19" i="67"/>
  <c r="C18" i="67"/>
  <c r="C17" i="67"/>
  <c r="C16" i="67"/>
  <c r="C15" i="67"/>
  <c r="C14" i="67"/>
  <c r="H13" i="67"/>
  <c r="C13" i="67"/>
  <c r="E12" i="67"/>
  <c r="B12" i="67"/>
  <c r="E11" i="67" l="1"/>
  <c r="B11" i="67"/>
  <c r="H12" i="67"/>
  <c r="H11" i="67" l="1"/>
  <c r="I11" i="67"/>
  <c r="C382" i="66" l="1"/>
  <c r="C381" i="66"/>
  <c r="C380" i="66"/>
  <c r="C379" i="66"/>
  <c r="C378" i="66"/>
  <c r="C377" i="66"/>
  <c r="C376" i="66"/>
  <c r="C375" i="66"/>
  <c r="C374" i="66"/>
  <c r="C373" i="66"/>
  <c r="C372" i="66"/>
  <c r="C371" i="66"/>
  <c r="C370" i="66"/>
  <c r="C369" i="66"/>
  <c r="C368" i="66"/>
  <c r="C367" i="66"/>
  <c r="C366" i="66"/>
  <c r="C365" i="66"/>
  <c r="C364" i="66"/>
  <c r="C363" i="66"/>
  <c r="C362" i="66"/>
  <c r="C361" i="66"/>
  <c r="C360" i="66"/>
  <c r="C359" i="66"/>
  <c r="C358" i="66"/>
  <c r="C357" i="66"/>
  <c r="C356" i="66"/>
  <c r="C355" i="66"/>
  <c r="C354" i="66"/>
  <c r="C353" i="66"/>
  <c r="C352" i="66"/>
  <c r="C351" i="66"/>
  <c r="C350" i="66"/>
  <c r="C349" i="66"/>
  <c r="C348" i="66"/>
  <c r="C347" i="66"/>
  <c r="C346" i="66"/>
  <c r="C345" i="66"/>
  <c r="C344" i="66"/>
  <c r="C343" i="66"/>
  <c r="C342" i="66"/>
  <c r="C341" i="66"/>
  <c r="C340" i="66"/>
  <c r="C339" i="66"/>
  <c r="C338" i="66"/>
  <c r="C337" i="66"/>
  <c r="C336" i="66"/>
  <c r="C335" i="66"/>
  <c r="C334" i="66"/>
  <c r="C333" i="66"/>
  <c r="C332" i="66"/>
  <c r="C331" i="66"/>
  <c r="C330" i="66"/>
  <c r="C329" i="66"/>
  <c r="C328" i="66"/>
  <c r="C327" i="66"/>
  <c r="C326" i="66"/>
  <c r="C325" i="66"/>
  <c r="C324" i="66"/>
  <c r="C323" i="66"/>
  <c r="C322" i="66"/>
  <c r="C321" i="66"/>
  <c r="C320" i="66"/>
  <c r="C319" i="66"/>
  <c r="C318" i="66"/>
  <c r="C317" i="66"/>
  <c r="C316" i="66"/>
  <c r="C315" i="66"/>
  <c r="C314" i="66"/>
  <c r="C313" i="66"/>
  <c r="C312" i="66"/>
  <c r="C311" i="66"/>
  <c r="C310" i="66"/>
  <c r="E309" i="66"/>
  <c r="C308" i="66"/>
  <c r="C307" i="66"/>
  <c r="C306" i="66"/>
  <c r="C305" i="66"/>
  <c r="C304" i="66"/>
  <c r="C303" i="66"/>
  <c r="C302" i="66"/>
  <c r="C301" i="66"/>
  <c r="C300" i="66"/>
  <c r="C299" i="66"/>
  <c r="C298" i="66"/>
  <c r="C297" i="66"/>
  <c r="C296" i="66"/>
  <c r="C295" i="66"/>
  <c r="C294" i="66"/>
  <c r="C293" i="66"/>
  <c r="C292" i="66"/>
  <c r="C291" i="66"/>
  <c r="C290" i="66"/>
  <c r="C289" i="66"/>
  <c r="C288" i="66"/>
  <c r="C287" i="66"/>
  <c r="C286" i="66"/>
  <c r="C285" i="66"/>
  <c r="C284" i="66"/>
  <c r="C283" i="66"/>
  <c r="C282" i="66"/>
  <c r="C281" i="66"/>
  <c r="C280" i="66"/>
  <c r="C279" i="66"/>
  <c r="C278" i="66"/>
  <c r="C277" i="66"/>
  <c r="E276" i="66"/>
  <c r="C275" i="66"/>
  <c r="C274" i="66"/>
  <c r="C273" i="66"/>
  <c r="C272" i="66"/>
  <c r="C271" i="66"/>
  <c r="C270" i="66"/>
  <c r="C269" i="66"/>
  <c r="C268" i="66"/>
  <c r="C267" i="66"/>
  <c r="C266" i="66"/>
  <c r="C265" i="66"/>
  <c r="C264" i="66"/>
  <c r="C263" i="66"/>
  <c r="C262" i="66"/>
  <c r="C261" i="66"/>
  <c r="C260" i="66"/>
  <c r="C259" i="66"/>
  <c r="C258" i="66"/>
  <c r="C257" i="66"/>
  <c r="C256" i="66"/>
  <c r="C255" i="66"/>
  <c r="C254" i="66"/>
  <c r="C253" i="66"/>
  <c r="C252" i="66"/>
  <c r="C251" i="66"/>
  <c r="C250" i="66"/>
  <c r="C249" i="66"/>
  <c r="C248" i="66"/>
  <c r="C247" i="66"/>
  <c r="C246" i="66"/>
  <c r="C245" i="66"/>
  <c r="C244" i="66"/>
  <c r="C243" i="66"/>
  <c r="C242" i="66"/>
  <c r="C241" i="66"/>
  <c r="C240" i="66"/>
  <c r="C239" i="66"/>
  <c r="C238" i="66"/>
  <c r="C237" i="66"/>
  <c r="C236" i="66"/>
  <c r="C235" i="66"/>
  <c r="C234" i="66"/>
  <c r="C233" i="66"/>
  <c r="C232" i="66"/>
  <c r="C231" i="66"/>
  <c r="C230" i="66"/>
  <c r="C229" i="66"/>
  <c r="C228" i="66"/>
  <c r="C227" i="66"/>
  <c r="C226" i="66"/>
  <c r="C225" i="66"/>
  <c r="C224" i="66"/>
  <c r="C223" i="66"/>
  <c r="C222" i="66"/>
  <c r="C221" i="66"/>
  <c r="C220" i="66"/>
  <c r="C219" i="66"/>
  <c r="C218" i="66"/>
  <c r="C217" i="66"/>
  <c r="C216" i="66"/>
  <c r="C215" i="66"/>
  <c r="C214" i="66"/>
  <c r="C213" i="66"/>
  <c r="C212" i="66"/>
  <c r="C211" i="66"/>
  <c r="C210" i="66"/>
  <c r="C209" i="66"/>
  <c r="C208" i="66"/>
  <c r="C207" i="66"/>
  <c r="C206" i="66"/>
  <c r="C205" i="66"/>
  <c r="C204" i="66"/>
  <c r="C203" i="66"/>
  <c r="C202" i="66"/>
  <c r="C201" i="66"/>
  <c r="C200" i="66"/>
  <c r="C199" i="66"/>
  <c r="C198" i="66"/>
  <c r="C197" i="66"/>
  <c r="C196" i="66"/>
  <c r="C195" i="66"/>
  <c r="C194" i="66"/>
  <c r="C193" i="66"/>
  <c r="C192" i="66"/>
  <c r="C191" i="66"/>
  <c r="C190" i="66"/>
  <c r="C189" i="66"/>
  <c r="C188" i="66"/>
  <c r="C187" i="66"/>
  <c r="C186" i="66"/>
  <c r="C185" i="66"/>
  <c r="C184" i="66"/>
  <c r="C183" i="66"/>
  <c r="C182" i="66"/>
  <c r="C181" i="66"/>
  <c r="C180" i="66"/>
  <c r="C179" i="66"/>
  <c r="C178" i="66"/>
  <c r="C177" i="66"/>
  <c r="C176" i="66"/>
  <c r="C175" i="66"/>
  <c r="C174" i="66"/>
  <c r="C173" i="66"/>
  <c r="C172" i="66"/>
  <c r="C171" i="66"/>
  <c r="C170" i="66"/>
  <c r="C169" i="66"/>
  <c r="C168" i="66"/>
  <c r="C167" i="66"/>
  <c r="C166" i="66"/>
  <c r="C165" i="66"/>
  <c r="C164" i="66"/>
  <c r="C163" i="66"/>
  <c r="C162" i="66"/>
  <c r="C161" i="66"/>
  <c r="C160" i="66"/>
  <c r="C159" i="66"/>
  <c r="C158" i="66"/>
  <c r="C157" i="66"/>
  <c r="C156" i="66"/>
  <c r="C155" i="66"/>
  <c r="C154" i="66"/>
  <c r="C153" i="66"/>
  <c r="C152" i="66"/>
  <c r="C151" i="66"/>
  <c r="C150" i="66"/>
  <c r="C149" i="66"/>
  <c r="C148" i="66"/>
  <c r="C147" i="66"/>
  <c r="C146" i="66"/>
  <c r="C145" i="66"/>
  <c r="C144" i="66"/>
  <c r="C143" i="66"/>
  <c r="C142" i="66"/>
  <c r="C141" i="66"/>
  <c r="C140" i="66"/>
  <c r="C139" i="66"/>
  <c r="C138" i="66"/>
  <c r="C137" i="66"/>
  <c r="C136" i="66"/>
  <c r="C135" i="66"/>
  <c r="C134" i="66"/>
  <c r="C133" i="66"/>
  <c r="C132" i="66"/>
  <c r="C131" i="66"/>
  <c r="E130" i="66"/>
  <c r="C129" i="66"/>
  <c r="C128" i="66"/>
  <c r="C127" i="66"/>
  <c r="G126" i="66"/>
  <c r="C126" i="66"/>
  <c r="G125" i="66"/>
  <c r="C125" i="66"/>
  <c r="G124" i="66"/>
  <c r="C124" i="66"/>
  <c r="G123" i="66"/>
  <c r="C123" i="66"/>
  <c r="G122" i="66"/>
  <c r="C122" i="66"/>
  <c r="G121" i="66"/>
  <c r="C121" i="66"/>
  <c r="G120" i="66"/>
  <c r="C120" i="66"/>
  <c r="G119" i="66"/>
  <c r="C119" i="66"/>
  <c r="G118" i="66"/>
  <c r="C118" i="66"/>
  <c r="G117" i="66"/>
  <c r="C117" i="66"/>
  <c r="G116" i="66"/>
  <c r="C116" i="66"/>
  <c r="G115" i="66"/>
  <c r="C115" i="66"/>
  <c r="G114" i="66"/>
  <c r="C114" i="66"/>
  <c r="G113" i="66"/>
  <c r="C113" i="66"/>
  <c r="G112" i="66"/>
  <c r="C112" i="66"/>
  <c r="G111" i="66"/>
  <c r="C111" i="66"/>
  <c r="G110" i="66"/>
  <c r="C110" i="66"/>
  <c r="G109" i="66"/>
  <c r="C109" i="66"/>
  <c r="G108" i="66"/>
  <c r="C108" i="66"/>
  <c r="G107" i="66"/>
  <c r="C107" i="66"/>
  <c r="G106" i="66"/>
  <c r="C106" i="66"/>
  <c r="G105" i="66"/>
  <c r="C105" i="66"/>
  <c r="G104" i="66"/>
  <c r="C104" i="66"/>
  <c r="G103" i="66"/>
  <c r="C103" i="66"/>
  <c r="G102" i="66"/>
  <c r="C102" i="66"/>
  <c r="G101" i="66"/>
  <c r="C101" i="66"/>
  <c r="G100" i="66"/>
  <c r="C100" i="66"/>
  <c r="G99" i="66"/>
  <c r="C99" i="66"/>
  <c r="G98" i="66"/>
  <c r="C98" i="66"/>
  <c r="G97" i="66"/>
  <c r="C97" i="66"/>
  <c r="G96" i="66"/>
  <c r="C96" i="66"/>
  <c r="G95" i="66"/>
  <c r="C95" i="66"/>
  <c r="G94" i="66"/>
  <c r="C94" i="66"/>
  <c r="G93" i="66"/>
  <c r="C93" i="66"/>
  <c r="G92" i="66"/>
  <c r="C92" i="66"/>
  <c r="G91" i="66"/>
  <c r="C91" i="66"/>
  <c r="G90" i="66"/>
  <c r="C90" i="66"/>
  <c r="G89" i="66"/>
  <c r="C89" i="66"/>
  <c r="G88" i="66"/>
  <c r="C88" i="66"/>
  <c r="G87" i="66"/>
  <c r="C87" i="66"/>
  <c r="G86" i="66"/>
  <c r="C86" i="66"/>
  <c r="G85" i="66"/>
  <c r="C85" i="66"/>
  <c r="G84" i="66"/>
  <c r="C84" i="66"/>
  <c r="G83" i="66"/>
  <c r="C83" i="66"/>
  <c r="G82" i="66"/>
  <c r="C82" i="66"/>
  <c r="G81" i="66"/>
  <c r="C81" i="66"/>
  <c r="G80" i="66"/>
  <c r="C80" i="66"/>
  <c r="G79" i="66"/>
  <c r="C79" i="66"/>
  <c r="G78" i="66"/>
  <c r="C78" i="66"/>
  <c r="G77" i="66"/>
  <c r="C77" i="66"/>
  <c r="C76" i="66"/>
  <c r="C75" i="66"/>
  <c r="C74" i="66"/>
  <c r="C73" i="66"/>
  <c r="C72" i="66"/>
  <c r="C71" i="66"/>
  <c r="C70" i="66"/>
  <c r="C69" i="66"/>
  <c r="C68" i="66"/>
  <c r="C67" i="66"/>
  <c r="C66" i="66"/>
  <c r="C65" i="66"/>
  <c r="C64" i="66"/>
  <c r="C63" i="66"/>
  <c r="C62" i="66"/>
  <c r="C61" i="66"/>
  <c r="C60" i="66"/>
  <c r="C59" i="66"/>
  <c r="C58" i="66"/>
  <c r="C57" i="66"/>
  <c r="C56" i="66"/>
  <c r="C55" i="66"/>
  <c r="C54" i="66"/>
  <c r="C53" i="66"/>
  <c r="C52" i="66"/>
  <c r="C51" i="66"/>
  <c r="C50" i="66"/>
  <c r="C49" i="66"/>
  <c r="C48" i="66"/>
  <c r="C47" i="66"/>
  <c r="C46" i="66"/>
  <c r="C45" i="66"/>
  <c r="C44" i="66"/>
  <c r="C43" i="66"/>
  <c r="C42" i="66"/>
  <c r="C41" i="66"/>
  <c r="C40" i="66"/>
  <c r="C39" i="66"/>
  <c r="C38" i="66"/>
  <c r="C37" i="66"/>
  <c r="C36" i="66"/>
  <c r="C35" i="66"/>
  <c r="C34" i="66"/>
  <c r="C33" i="66"/>
  <c r="C32" i="66"/>
  <c r="C31" i="66"/>
  <c r="C30" i="66"/>
  <c r="C29" i="66"/>
  <c r="C28" i="66"/>
  <c r="C27" i="66"/>
  <c r="C26" i="66"/>
  <c r="C25" i="66"/>
  <c r="C24" i="66"/>
  <c r="C23" i="66"/>
  <c r="C22" i="66"/>
  <c r="C21" i="66"/>
  <c r="C20" i="66"/>
  <c r="C19" i="66"/>
  <c r="C18" i="66"/>
  <c r="C17" i="66"/>
  <c r="C16" i="66"/>
  <c r="C15" i="66"/>
  <c r="C14" i="66"/>
  <c r="C13" i="66"/>
  <c r="C42" i="65"/>
  <c r="C41" i="65"/>
  <c r="C40" i="65"/>
  <c r="C39" i="65"/>
  <c r="C38" i="65"/>
  <c r="C37" i="65"/>
  <c r="C36" i="65"/>
  <c r="C35" i="65"/>
  <c r="C34" i="65"/>
  <c r="C33" i="65"/>
  <c r="C31" i="65"/>
  <c r="C30" i="65"/>
  <c r="C29" i="65"/>
  <c r="C28" i="65"/>
  <c r="C27" i="65"/>
  <c r="C26" i="65"/>
  <c r="C25" i="65"/>
  <c r="C24" i="65"/>
  <c r="C23" i="65"/>
  <c r="C22" i="65"/>
  <c r="C21" i="65"/>
  <c r="C20" i="65"/>
  <c r="C19" i="65"/>
  <c r="C18" i="65"/>
  <c r="C17" i="65"/>
  <c r="C16" i="65"/>
  <c r="C15" i="65"/>
  <c r="C13" i="65"/>
  <c r="H32" i="65" l="1"/>
  <c r="I12" i="65"/>
  <c r="H12" i="65"/>
  <c r="H14" i="65"/>
  <c r="H11" i="65" l="1"/>
  <c r="I14" i="65"/>
  <c r="I32" i="65"/>
  <c r="I11" i="66"/>
  <c r="I11" i="65" l="1"/>
  <c r="C119" i="64"/>
  <c r="C118" i="64"/>
  <c r="C117" i="64"/>
  <c r="C116" i="64"/>
  <c r="C115" i="64"/>
  <c r="C114" i="64"/>
  <c r="C113" i="64"/>
  <c r="C112" i="64"/>
  <c r="C111" i="64"/>
  <c r="C110" i="64"/>
  <c r="C109" i="64"/>
  <c r="C108" i="64"/>
  <c r="C107" i="64"/>
  <c r="C106" i="64"/>
  <c r="C105" i="64"/>
  <c r="C104" i="64"/>
  <c r="C103" i="64"/>
  <c r="C102" i="64"/>
  <c r="C101" i="64"/>
  <c r="C100" i="64"/>
  <c r="C99" i="64"/>
  <c r="C98" i="64"/>
  <c r="C96" i="64"/>
  <c r="C95" i="64"/>
  <c r="C94" i="64"/>
  <c r="C93" i="64"/>
  <c r="C92" i="64"/>
  <c r="C91" i="64"/>
  <c r="C90" i="64"/>
  <c r="C89" i="64"/>
  <c r="C88" i="64"/>
  <c r="C87" i="64"/>
  <c r="C86" i="64"/>
  <c r="C85" i="64"/>
  <c r="C84" i="64"/>
  <c r="C83" i="64"/>
  <c r="C82" i="64"/>
  <c r="C81" i="64"/>
  <c r="C80" i="64"/>
  <c r="C79" i="64"/>
  <c r="C22" i="64"/>
  <c r="C21" i="64"/>
  <c r="C20" i="64"/>
  <c r="C19" i="64"/>
  <c r="C18" i="64"/>
  <c r="C17" i="64"/>
  <c r="C16" i="64"/>
  <c r="C15" i="64"/>
  <c r="C14" i="64"/>
  <c r="C13" i="64"/>
  <c r="C77" i="64"/>
  <c r="C76" i="64"/>
  <c r="C75" i="64"/>
  <c r="C74" i="64"/>
  <c r="C73" i="64"/>
  <c r="C72" i="64"/>
  <c r="C71" i="64"/>
  <c r="C70" i="64"/>
  <c r="C69" i="64"/>
  <c r="C68" i="64"/>
  <c r="C67" i="64"/>
  <c r="C66" i="64"/>
  <c r="C65" i="64"/>
  <c r="C64" i="64"/>
  <c r="C63" i="64"/>
  <c r="C62" i="64"/>
  <c r="C61" i="64"/>
  <c r="C60" i="64"/>
  <c r="C59" i="64"/>
  <c r="C58" i="64"/>
  <c r="C57" i="64"/>
  <c r="C56" i="64"/>
  <c r="C55" i="64"/>
  <c r="C54" i="64"/>
  <c r="C53" i="64"/>
  <c r="C52" i="64"/>
  <c r="C51" i="64"/>
  <c r="C50" i="64"/>
  <c r="C49" i="64"/>
  <c r="C48" i="64"/>
  <c r="C47" i="64"/>
  <c r="C46" i="64"/>
  <c r="C45" i="64"/>
  <c r="C44" i="64"/>
  <c r="C43" i="64"/>
  <c r="C42" i="64"/>
  <c r="C41" i="64"/>
  <c r="C40" i="64"/>
  <c r="C39" i="64"/>
  <c r="C38" i="64"/>
  <c r="C37" i="64"/>
  <c r="C36" i="64"/>
  <c r="C35" i="64"/>
  <c r="C34" i="64"/>
  <c r="C33" i="64"/>
  <c r="C32" i="64"/>
  <c r="C31" i="64"/>
  <c r="C30" i="64"/>
  <c r="C29" i="64"/>
  <c r="C28" i="64"/>
  <c r="C27" i="64"/>
  <c r="C26" i="64"/>
  <c r="I24" i="64"/>
  <c r="I23" i="64" s="1"/>
  <c r="C24" i="64"/>
  <c r="H21" i="63"/>
  <c r="I21" i="63" s="1"/>
  <c r="C21" i="63"/>
  <c r="H20" i="63"/>
  <c r="I20" i="63" s="1"/>
  <c r="C20" i="63"/>
  <c r="H19" i="63"/>
  <c r="C19" i="63"/>
  <c r="E18" i="63"/>
  <c r="B18" i="63"/>
  <c r="H17" i="63"/>
  <c r="I17" i="63" s="1"/>
  <c r="C17" i="63"/>
  <c r="H16" i="63"/>
  <c r="I16" i="63" s="1"/>
  <c r="C16" i="63"/>
  <c r="H15" i="63"/>
  <c r="I15" i="63" s="1"/>
  <c r="C15" i="63"/>
  <c r="H14" i="63"/>
  <c r="I14" i="63" s="1"/>
  <c r="C14" i="63"/>
  <c r="H13" i="63"/>
  <c r="C13" i="63"/>
  <c r="E12" i="63"/>
  <c r="B12" i="63"/>
  <c r="H21" i="62"/>
  <c r="I21" i="62" s="1"/>
  <c r="C21" i="62"/>
  <c r="H19" i="62"/>
  <c r="I19" i="62" s="1"/>
  <c r="C19" i="62"/>
  <c r="H18" i="62"/>
  <c r="I18" i="62" s="1"/>
  <c r="C18" i="62"/>
  <c r="H17" i="62"/>
  <c r="I17" i="62" s="1"/>
  <c r="C17" i="62"/>
  <c r="H16" i="62"/>
  <c r="I16" i="62" s="1"/>
  <c r="C16" i="62"/>
  <c r="H14" i="62"/>
  <c r="C14" i="62"/>
  <c r="H13" i="62"/>
  <c r="I13" i="62" s="1"/>
  <c r="C13" i="62"/>
  <c r="G23" i="60"/>
  <c r="I23" i="60" s="1"/>
  <c r="C23" i="60"/>
  <c r="G22" i="60"/>
  <c r="C22" i="60"/>
  <c r="B21" i="60"/>
  <c r="G14" i="60"/>
  <c r="C14" i="60"/>
  <c r="B13" i="60"/>
  <c r="E26" i="59"/>
  <c r="E19" i="59"/>
  <c r="E12" i="59"/>
  <c r="C26" i="58"/>
  <c r="C25" i="58"/>
  <c r="C24" i="58"/>
  <c r="C23" i="58"/>
  <c r="C21" i="58"/>
  <c r="C20" i="58"/>
  <c r="C19" i="58"/>
  <c r="C18" i="58"/>
  <c r="C16" i="58"/>
  <c r="C15" i="58"/>
  <c r="C14" i="58"/>
  <c r="I13" i="58"/>
  <c r="C13" i="58"/>
  <c r="H371" i="57"/>
  <c r="I371" i="57" s="1"/>
  <c r="C371" i="57"/>
  <c r="H370" i="57"/>
  <c r="I370" i="57" s="1"/>
  <c r="C370" i="57"/>
  <c r="H369" i="57"/>
  <c r="I369" i="57" s="1"/>
  <c r="C369" i="57"/>
  <c r="H368" i="57"/>
  <c r="I368" i="57" s="1"/>
  <c r="C368" i="57"/>
  <c r="H367" i="57"/>
  <c r="I367" i="57" s="1"/>
  <c r="C367" i="57"/>
  <c r="E366" i="57"/>
  <c r="B366" i="57"/>
  <c r="H365" i="57"/>
  <c r="I365" i="57" s="1"/>
  <c r="C365" i="57"/>
  <c r="H364" i="57"/>
  <c r="I364" i="57" s="1"/>
  <c r="C364" i="57"/>
  <c r="H363" i="57"/>
  <c r="I363" i="57" s="1"/>
  <c r="C363" i="57"/>
  <c r="H362" i="57"/>
  <c r="I362" i="57" s="1"/>
  <c r="C362" i="57"/>
  <c r="H361" i="57"/>
  <c r="I361" i="57" s="1"/>
  <c r="C361" i="57"/>
  <c r="H360" i="57"/>
  <c r="I360" i="57" s="1"/>
  <c r="C360" i="57"/>
  <c r="H359" i="57"/>
  <c r="I359" i="57" s="1"/>
  <c r="C359" i="57"/>
  <c r="H358" i="57"/>
  <c r="I358" i="57" s="1"/>
  <c r="C358" i="57"/>
  <c r="H357" i="57"/>
  <c r="I357" i="57" s="1"/>
  <c r="C357" i="57"/>
  <c r="H356" i="57"/>
  <c r="I356" i="57" s="1"/>
  <c r="C356" i="57"/>
  <c r="H355" i="57"/>
  <c r="I355" i="57" s="1"/>
  <c r="C355" i="57"/>
  <c r="H354" i="57"/>
  <c r="I354" i="57" s="1"/>
  <c r="C354" i="57"/>
  <c r="H353" i="57"/>
  <c r="I353" i="57" s="1"/>
  <c r="C353" i="57"/>
  <c r="H352" i="57"/>
  <c r="I352" i="57" s="1"/>
  <c r="C352" i="57"/>
  <c r="H351" i="57"/>
  <c r="I351" i="57" s="1"/>
  <c r="C351" i="57"/>
  <c r="H350" i="57"/>
  <c r="I350" i="57" s="1"/>
  <c r="C350" i="57"/>
  <c r="H349" i="57"/>
  <c r="I349" i="57" s="1"/>
  <c r="C349" i="57"/>
  <c r="H348" i="57"/>
  <c r="I348" i="57" s="1"/>
  <c r="C348" i="57"/>
  <c r="H347" i="57"/>
  <c r="I347" i="57" s="1"/>
  <c r="C347" i="57"/>
  <c r="H346" i="57"/>
  <c r="I346" i="57" s="1"/>
  <c r="C346" i="57"/>
  <c r="H345" i="57"/>
  <c r="I345" i="57" s="1"/>
  <c r="C345" i="57"/>
  <c r="H344" i="57"/>
  <c r="I344" i="57" s="1"/>
  <c r="C344" i="57"/>
  <c r="H343" i="57"/>
  <c r="I343" i="57" s="1"/>
  <c r="C343" i="57"/>
  <c r="H342" i="57"/>
  <c r="I342" i="57" s="1"/>
  <c r="C342" i="57"/>
  <c r="H341" i="57"/>
  <c r="I341" i="57" s="1"/>
  <c r="C341" i="57"/>
  <c r="H340" i="57"/>
  <c r="C340" i="57"/>
  <c r="E339" i="57"/>
  <c r="B339" i="57"/>
  <c r="H338" i="57"/>
  <c r="I338" i="57" s="1"/>
  <c r="C338" i="57"/>
  <c r="H337" i="57"/>
  <c r="I337" i="57" s="1"/>
  <c r="C337" i="57"/>
  <c r="H336" i="57"/>
  <c r="I336" i="57" s="1"/>
  <c r="C336" i="57"/>
  <c r="H335" i="57"/>
  <c r="I335" i="57" s="1"/>
  <c r="C335" i="57"/>
  <c r="H334" i="57"/>
  <c r="I334" i="57" s="1"/>
  <c r="C334" i="57"/>
  <c r="H333" i="57"/>
  <c r="I333" i="57" s="1"/>
  <c r="C333" i="57"/>
  <c r="H332" i="57"/>
  <c r="I332" i="57" s="1"/>
  <c r="C332" i="57"/>
  <c r="H331" i="57"/>
  <c r="C331" i="57"/>
  <c r="E330" i="57"/>
  <c r="B330" i="57"/>
  <c r="H328" i="57"/>
  <c r="C328" i="57"/>
  <c r="C327" i="57" s="1"/>
  <c r="E327" i="57"/>
  <c r="E326" i="57" s="1"/>
  <c r="D327" i="57"/>
  <c r="B327" i="57"/>
  <c r="B326" i="57" s="1"/>
  <c r="H325" i="57"/>
  <c r="I325" i="57" s="1"/>
  <c r="C325" i="57"/>
  <c r="H324" i="57"/>
  <c r="I324" i="57" s="1"/>
  <c r="C324" i="57"/>
  <c r="H323" i="57"/>
  <c r="I323" i="57" s="1"/>
  <c r="C323" i="57"/>
  <c r="H322" i="57"/>
  <c r="I322" i="57" s="1"/>
  <c r="C322" i="57"/>
  <c r="H321" i="57"/>
  <c r="C321" i="57"/>
  <c r="E320" i="57"/>
  <c r="E319" i="57" s="1"/>
  <c r="B320" i="57"/>
  <c r="B319" i="57" s="1"/>
  <c r="H318" i="57"/>
  <c r="I318" i="57" s="1"/>
  <c r="C318" i="57"/>
  <c r="H317" i="57"/>
  <c r="I317" i="57" s="1"/>
  <c r="C317" i="57"/>
  <c r="E316" i="57"/>
  <c r="B316" i="57"/>
  <c r="H315" i="57"/>
  <c r="I315" i="57" s="1"/>
  <c r="C315" i="57"/>
  <c r="H314" i="57"/>
  <c r="I314" i="57" s="1"/>
  <c r="C314" i="57"/>
  <c r="H313" i="57"/>
  <c r="I313" i="57" s="1"/>
  <c r="C313" i="57"/>
  <c r="H312" i="57"/>
  <c r="C312" i="57"/>
  <c r="E311" i="57"/>
  <c r="B311" i="57"/>
  <c r="H309" i="57"/>
  <c r="I309" i="57" s="1"/>
  <c r="C309" i="57"/>
  <c r="H308" i="57"/>
  <c r="I308" i="57" s="1"/>
  <c r="C308" i="57"/>
  <c r="H307" i="57"/>
  <c r="I307" i="57" s="1"/>
  <c r="C307" i="57"/>
  <c r="H306" i="57"/>
  <c r="I306" i="57" s="1"/>
  <c r="C306" i="57"/>
  <c r="H305" i="57"/>
  <c r="I305" i="57" s="1"/>
  <c r="C305" i="57"/>
  <c r="H304" i="57"/>
  <c r="I304" i="57" s="1"/>
  <c r="C304" i="57"/>
  <c r="E303" i="57"/>
  <c r="B303" i="57"/>
  <c r="H302" i="57"/>
  <c r="I302" i="57" s="1"/>
  <c r="C302" i="57"/>
  <c r="H301" i="57"/>
  <c r="I301" i="57" s="1"/>
  <c r="C301" i="57"/>
  <c r="H300" i="57"/>
  <c r="I300" i="57" s="1"/>
  <c r="C300" i="57"/>
  <c r="H299" i="57"/>
  <c r="I299" i="57" s="1"/>
  <c r="C299" i="57"/>
  <c r="H298" i="57"/>
  <c r="I298" i="57" s="1"/>
  <c r="C298" i="57"/>
  <c r="H297" i="57"/>
  <c r="I297" i="57" s="1"/>
  <c r="C297" i="57"/>
  <c r="H296" i="57"/>
  <c r="I296" i="57" s="1"/>
  <c r="C296" i="57"/>
  <c r="H295" i="57"/>
  <c r="I295" i="57" s="1"/>
  <c r="C295" i="57"/>
  <c r="H294" i="57"/>
  <c r="I294" i="57" s="1"/>
  <c r="C294" i="57"/>
  <c r="H293" i="57"/>
  <c r="I293" i="57" s="1"/>
  <c r="C293" i="57"/>
  <c r="H292" i="57"/>
  <c r="I292" i="57" s="1"/>
  <c r="C292" i="57"/>
  <c r="H291" i="57"/>
  <c r="I291" i="57" s="1"/>
  <c r="C291" i="57"/>
  <c r="H290" i="57"/>
  <c r="I290" i="57" s="1"/>
  <c r="C290" i="57"/>
  <c r="H289" i="57"/>
  <c r="I289" i="57" s="1"/>
  <c r="C289" i="57"/>
  <c r="H288" i="57"/>
  <c r="C288" i="57"/>
  <c r="E287" i="57"/>
  <c r="B287" i="57"/>
  <c r="H285" i="57"/>
  <c r="I285" i="57" s="1"/>
  <c r="C285" i="57"/>
  <c r="H284" i="57"/>
  <c r="I284" i="57" s="1"/>
  <c r="C284" i="57"/>
  <c r="H283" i="57"/>
  <c r="I283" i="57" s="1"/>
  <c r="C283" i="57"/>
  <c r="H282" i="57"/>
  <c r="I282" i="57" s="1"/>
  <c r="C282" i="57"/>
  <c r="H281" i="57"/>
  <c r="I281" i="57" s="1"/>
  <c r="C281" i="57"/>
  <c r="H280" i="57"/>
  <c r="I280" i="57" s="1"/>
  <c r="C280" i="57"/>
  <c r="H279" i="57"/>
  <c r="C279" i="57"/>
  <c r="E278" i="57"/>
  <c r="B278" i="57"/>
  <c r="H277" i="57"/>
  <c r="I277" i="57" s="1"/>
  <c r="C277" i="57"/>
  <c r="H276" i="57"/>
  <c r="I276" i="57" s="1"/>
  <c r="C276" i="57"/>
  <c r="H275" i="57"/>
  <c r="I275" i="57" s="1"/>
  <c r="C275" i="57"/>
  <c r="H274" i="57"/>
  <c r="I274" i="57" s="1"/>
  <c r="C274" i="57"/>
  <c r="H273" i="57"/>
  <c r="I273" i="57" s="1"/>
  <c r="C273" i="57"/>
  <c r="H272" i="57"/>
  <c r="I272" i="57" s="1"/>
  <c r="C272" i="57"/>
  <c r="H271" i="57"/>
  <c r="I271" i="57" s="1"/>
  <c r="C271" i="57"/>
  <c r="H270" i="57"/>
  <c r="I270" i="57" s="1"/>
  <c r="C270" i="57"/>
  <c r="H269" i="57"/>
  <c r="I269" i="57" s="1"/>
  <c r="C269" i="57"/>
  <c r="H268" i="57"/>
  <c r="I268" i="57" s="1"/>
  <c r="C268" i="57"/>
  <c r="H267" i="57"/>
  <c r="I267" i="57" s="1"/>
  <c r="C267" i="57"/>
  <c r="H266" i="57"/>
  <c r="I266" i="57" s="1"/>
  <c r="C266" i="57"/>
  <c r="H265" i="57"/>
  <c r="I265" i="57" s="1"/>
  <c r="C265" i="57"/>
  <c r="H264" i="57"/>
  <c r="I264" i="57" s="1"/>
  <c r="C264" i="57"/>
  <c r="H263" i="57"/>
  <c r="I263" i="57" s="1"/>
  <c r="C263" i="57"/>
  <c r="H262" i="57"/>
  <c r="I262" i="57" s="1"/>
  <c r="C262" i="57"/>
  <c r="H261" i="57"/>
  <c r="I261" i="57" s="1"/>
  <c r="C261" i="57"/>
  <c r="H260" i="57"/>
  <c r="I260" i="57" s="1"/>
  <c r="C260" i="57"/>
  <c r="H259" i="57"/>
  <c r="I259" i="57" s="1"/>
  <c r="C259" i="57"/>
  <c r="H258" i="57"/>
  <c r="I258" i="57" s="1"/>
  <c r="C258" i="57"/>
  <c r="H257" i="57"/>
  <c r="I257" i="57" s="1"/>
  <c r="C257" i="57"/>
  <c r="H256" i="57"/>
  <c r="I256" i="57" s="1"/>
  <c r="C256" i="57"/>
  <c r="H255" i="57"/>
  <c r="I255" i="57" s="1"/>
  <c r="C255" i="57"/>
  <c r="H254" i="57"/>
  <c r="I254" i="57" s="1"/>
  <c r="C254" i="57"/>
  <c r="H253" i="57"/>
  <c r="I253" i="57" s="1"/>
  <c r="C253" i="57"/>
  <c r="H252" i="57"/>
  <c r="I252" i="57" s="1"/>
  <c r="C252" i="57"/>
  <c r="H251" i="57"/>
  <c r="I251" i="57" s="1"/>
  <c r="C251" i="57"/>
  <c r="H250" i="57"/>
  <c r="I250" i="57" s="1"/>
  <c r="C250" i="57"/>
  <c r="H249" i="57"/>
  <c r="I249" i="57" s="1"/>
  <c r="C249" i="57"/>
  <c r="H248" i="57"/>
  <c r="I248" i="57" s="1"/>
  <c r="C248" i="57"/>
  <c r="H247" i="57"/>
  <c r="C247" i="57"/>
  <c r="E246" i="57"/>
  <c r="B246" i="57"/>
  <c r="H245" i="57"/>
  <c r="I245" i="57" s="1"/>
  <c r="C245" i="57"/>
  <c r="H244" i="57"/>
  <c r="I244" i="57" s="1"/>
  <c r="C244" i="57"/>
  <c r="E243" i="57"/>
  <c r="B243" i="57"/>
  <c r="H241" i="57"/>
  <c r="I241" i="57" s="1"/>
  <c r="C241" i="57"/>
  <c r="H240" i="57"/>
  <c r="I240" i="57" s="1"/>
  <c r="C240" i="57"/>
  <c r="H239" i="57"/>
  <c r="I239" i="57" s="1"/>
  <c r="C239" i="57"/>
  <c r="H238" i="57"/>
  <c r="I238" i="57" s="1"/>
  <c r="C238" i="57"/>
  <c r="H237" i="57"/>
  <c r="I237" i="57" s="1"/>
  <c r="C237" i="57"/>
  <c r="H236" i="57"/>
  <c r="I236" i="57" s="1"/>
  <c r="C236" i="57"/>
  <c r="H235" i="57"/>
  <c r="I235" i="57" s="1"/>
  <c r="C235" i="57"/>
  <c r="H234" i="57"/>
  <c r="I234" i="57" s="1"/>
  <c r="C234" i="57"/>
  <c r="E233" i="57"/>
  <c r="B233" i="57"/>
  <c r="H232" i="57"/>
  <c r="I232" i="57" s="1"/>
  <c r="C232" i="57"/>
  <c r="H231" i="57"/>
  <c r="I231" i="57" s="1"/>
  <c r="C231" i="57"/>
  <c r="H230" i="57"/>
  <c r="I230" i="57" s="1"/>
  <c r="C230" i="57"/>
  <c r="H229" i="57"/>
  <c r="I229" i="57" s="1"/>
  <c r="C229" i="57"/>
  <c r="H228" i="57"/>
  <c r="I228" i="57" s="1"/>
  <c r="C228" i="57"/>
  <c r="H227" i="57"/>
  <c r="I227" i="57" s="1"/>
  <c r="C227" i="57"/>
  <c r="H226" i="57"/>
  <c r="I226" i="57" s="1"/>
  <c r="C226" i="57"/>
  <c r="H225" i="57"/>
  <c r="I225" i="57" s="1"/>
  <c r="C225" i="57"/>
  <c r="H224" i="57"/>
  <c r="I224" i="57" s="1"/>
  <c r="C224" i="57"/>
  <c r="H223" i="57"/>
  <c r="I223" i="57" s="1"/>
  <c r="C223" i="57"/>
  <c r="H222" i="57"/>
  <c r="I222" i="57" s="1"/>
  <c r="C222" i="57"/>
  <c r="H221" i="57"/>
  <c r="I221" i="57" s="1"/>
  <c r="C221" i="57"/>
  <c r="H220" i="57"/>
  <c r="I220" i="57" s="1"/>
  <c r="C220" i="57"/>
  <c r="H219" i="57"/>
  <c r="I219" i="57" s="1"/>
  <c r="C219" i="57"/>
  <c r="H218" i="57"/>
  <c r="I218" i="57" s="1"/>
  <c r="C218" i="57"/>
  <c r="H217" i="57"/>
  <c r="I217" i="57" s="1"/>
  <c r="C217" i="57"/>
  <c r="H216" i="57"/>
  <c r="I216" i="57" s="1"/>
  <c r="C216" i="57"/>
  <c r="H215" i="57"/>
  <c r="C215" i="57"/>
  <c r="E214" i="57"/>
  <c r="B214" i="57"/>
  <c r="H212" i="57"/>
  <c r="I212" i="57" s="1"/>
  <c r="C212" i="57"/>
  <c r="H211" i="57"/>
  <c r="I211" i="57" s="1"/>
  <c r="C211" i="57"/>
  <c r="H210" i="57"/>
  <c r="I210" i="57" s="1"/>
  <c r="C210" i="57"/>
  <c r="H209" i="57"/>
  <c r="I209" i="57" s="1"/>
  <c r="C209" i="57"/>
  <c r="H208" i="57"/>
  <c r="I208" i="57" s="1"/>
  <c r="C208" i="57"/>
  <c r="H207" i="57"/>
  <c r="I207" i="57" s="1"/>
  <c r="C207" i="57"/>
  <c r="H206" i="57"/>
  <c r="I206" i="57" s="1"/>
  <c r="C206" i="57"/>
  <c r="E205" i="57"/>
  <c r="B205" i="57"/>
  <c r="H204" i="57"/>
  <c r="I204" i="57" s="1"/>
  <c r="C204" i="57"/>
  <c r="H203" i="57"/>
  <c r="I203" i="57" s="1"/>
  <c r="C203" i="57"/>
  <c r="E202" i="57"/>
  <c r="B202" i="57"/>
  <c r="H201" i="57"/>
  <c r="I201" i="57" s="1"/>
  <c r="C201" i="57"/>
  <c r="E200" i="57"/>
  <c r="B200" i="57"/>
  <c r="H198" i="57"/>
  <c r="I198" i="57" s="1"/>
  <c r="C198" i="57"/>
  <c r="H197" i="57"/>
  <c r="I197" i="57" s="1"/>
  <c r="C197" i="57"/>
  <c r="E196" i="57"/>
  <c r="B196" i="57"/>
  <c r="H195" i="57"/>
  <c r="I195" i="57" s="1"/>
  <c r="C195" i="57"/>
  <c r="H194" i="57"/>
  <c r="I194" i="57" s="1"/>
  <c r="C194" i="57"/>
  <c r="H193" i="57"/>
  <c r="I193" i="57" s="1"/>
  <c r="C193" i="57"/>
  <c r="H192" i="57"/>
  <c r="I192" i="57" s="1"/>
  <c r="C192" i="57"/>
  <c r="H191" i="57"/>
  <c r="I191" i="57" s="1"/>
  <c r="C191" i="57"/>
  <c r="H190" i="57"/>
  <c r="I190" i="57" s="1"/>
  <c r="C190" i="57"/>
  <c r="H189" i="57"/>
  <c r="I189" i="57" s="1"/>
  <c r="C189" i="57"/>
  <c r="H188" i="57"/>
  <c r="I188" i="57" s="1"/>
  <c r="C188" i="57"/>
  <c r="H187" i="57"/>
  <c r="C187" i="57"/>
  <c r="E186" i="57"/>
  <c r="B186" i="57"/>
  <c r="H185" i="57"/>
  <c r="I185" i="57" s="1"/>
  <c r="C185" i="57"/>
  <c r="H184" i="57"/>
  <c r="I184" i="57" s="1"/>
  <c r="C184" i="57"/>
  <c r="H183" i="57"/>
  <c r="I183" i="57" s="1"/>
  <c r="C183" i="57"/>
  <c r="H182" i="57"/>
  <c r="C182" i="57"/>
  <c r="E181" i="57"/>
  <c r="B181" i="57"/>
  <c r="H179" i="57"/>
  <c r="I179" i="57" s="1"/>
  <c r="C179" i="57"/>
  <c r="H178" i="57"/>
  <c r="I178" i="57" s="1"/>
  <c r="C178" i="57"/>
  <c r="H177" i="57"/>
  <c r="I177" i="57" s="1"/>
  <c r="C177" i="57"/>
  <c r="H176" i="57"/>
  <c r="I176" i="57" s="1"/>
  <c r="C176" i="57"/>
  <c r="H175" i="57"/>
  <c r="I175" i="57" s="1"/>
  <c r="C175" i="57"/>
  <c r="H174" i="57"/>
  <c r="I174" i="57" s="1"/>
  <c r="C174" i="57"/>
  <c r="H173" i="57"/>
  <c r="I173" i="57" s="1"/>
  <c r="C173" i="57"/>
  <c r="H172" i="57"/>
  <c r="I172" i="57" s="1"/>
  <c r="C172" i="57"/>
  <c r="H171" i="57"/>
  <c r="I171" i="57" s="1"/>
  <c r="C171" i="57"/>
  <c r="H170" i="57"/>
  <c r="I170" i="57" s="1"/>
  <c r="C170" i="57"/>
  <c r="H169" i="57"/>
  <c r="I169" i="57" s="1"/>
  <c r="C169" i="57"/>
  <c r="H168" i="57"/>
  <c r="I168" i="57" s="1"/>
  <c r="C168" i="57"/>
  <c r="H167" i="57"/>
  <c r="I167" i="57" s="1"/>
  <c r="C167" i="57"/>
  <c r="E166" i="57"/>
  <c r="B166" i="57"/>
  <c r="H165" i="57"/>
  <c r="I165" i="57" s="1"/>
  <c r="C165" i="57"/>
  <c r="H164" i="57"/>
  <c r="I164" i="57" s="1"/>
  <c r="C164" i="57"/>
  <c r="H163" i="57"/>
  <c r="I163" i="57" s="1"/>
  <c r="C163" i="57"/>
  <c r="H162" i="57"/>
  <c r="I162" i="57" s="1"/>
  <c r="C162" i="57"/>
  <c r="H161" i="57"/>
  <c r="I161" i="57" s="1"/>
  <c r="C161" i="57"/>
  <c r="H160" i="57"/>
  <c r="I160" i="57" s="1"/>
  <c r="C160" i="57"/>
  <c r="H159" i="57"/>
  <c r="I159" i="57" s="1"/>
  <c r="C159" i="57"/>
  <c r="H158" i="57"/>
  <c r="I158" i="57" s="1"/>
  <c r="C158" i="57"/>
  <c r="H157" i="57"/>
  <c r="I157" i="57" s="1"/>
  <c r="C157" i="57"/>
  <c r="H156" i="57"/>
  <c r="I156" i="57" s="1"/>
  <c r="C156" i="57"/>
  <c r="H155" i="57"/>
  <c r="I155" i="57" s="1"/>
  <c r="C155" i="57"/>
  <c r="H154" i="57"/>
  <c r="I154" i="57" s="1"/>
  <c r="C154" i="57"/>
  <c r="H153" i="57"/>
  <c r="I153" i="57" s="1"/>
  <c r="C153" i="57"/>
  <c r="H152" i="57"/>
  <c r="I152" i="57" s="1"/>
  <c r="C152" i="57"/>
  <c r="H151" i="57"/>
  <c r="I151" i="57" s="1"/>
  <c r="C151" i="57"/>
  <c r="H150" i="57"/>
  <c r="I150" i="57" s="1"/>
  <c r="C150" i="57"/>
  <c r="H149" i="57"/>
  <c r="I149" i="57" s="1"/>
  <c r="C149" i="57"/>
  <c r="H148" i="57"/>
  <c r="I148" i="57" s="1"/>
  <c r="C148" i="57"/>
  <c r="H147" i="57"/>
  <c r="I147" i="57" s="1"/>
  <c r="C147" i="57"/>
  <c r="H146" i="57"/>
  <c r="I146" i="57" s="1"/>
  <c r="C146" i="57"/>
  <c r="H145" i="57"/>
  <c r="I145" i="57" s="1"/>
  <c r="C145" i="57"/>
  <c r="H144" i="57"/>
  <c r="I144" i="57" s="1"/>
  <c r="C144" i="57"/>
  <c r="H143" i="57"/>
  <c r="I143" i="57" s="1"/>
  <c r="C143" i="57"/>
  <c r="H142" i="57"/>
  <c r="I142" i="57" s="1"/>
  <c r="C142" i="57"/>
  <c r="H141" i="57"/>
  <c r="I141" i="57" s="1"/>
  <c r="C141" i="57"/>
  <c r="H140" i="57"/>
  <c r="I140" i="57" s="1"/>
  <c r="C140" i="57"/>
  <c r="H139" i="57"/>
  <c r="I139" i="57" s="1"/>
  <c r="C139" i="57"/>
  <c r="H138" i="57"/>
  <c r="I138" i="57" s="1"/>
  <c r="C138" i="57"/>
  <c r="H137" i="57"/>
  <c r="I137" i="57" s="1"/>
  <c r="C137" i="57"/>
  <c r="H136" i="57"/>
  <c r="I136" i="57" s="1"/>
  <c r="C136" i="57"/>
  <c r="H135" i="57"/>
  <c r="I135" i="57" s="1"/>
  <c r="C135" i="57"/>
  <c r="H134" i="57"/>
  <c r="I134" i="57" s="1"/>
  <c r="C134" i="57"/>
  <c r="H133" i="57"/>
  <c r="I133" i="57" s="1"/>
  <c r="C133" i="57"/>
  <c r="H132" i="57"/>
  <c r="I132" i="57" s="1"/>
  <c r="C132" i="57"/>
  <c r="H131" i="57"/>
  <c r="I131" i="57" s="1"/>
  <c r="C131" i="57"/>
  <c r="H130" i="57"/>
  <c r="I130" i="57" s="1"/>
  <c r="C130" i="57"/>
  <c r="H129" i="57"/>
  <c r="I129" i="57" s="1"/>
  <c r="C129" i="57"/>
  <c r="H128" i="57"/>
  <c r="I128" i="57" s="1"/>
  <c r="C128" i="57"/>
  <c r="H127" i="57"/>
  <c r="I127" i="57" s="1"/>
  <c r="C127" i="57"/>
  <c r="H126" i="57"/>
  <c r="I126" i="57" s="1"/>
  <c r="C126" i="57"/>
  <c r="H125" i="57"/>
  <c r="I125" i="57" s="1"/>
  <c r="C125" i="57"/>
  <c r="H124" i="57"/>
  <c r="I124" i="57" s="1"/>
  <c r="C124" i="57"/>
  <c r="H123" i="57"/>
  <c r="I123" i="57" s="1"/>
  <c r="C123" i="57"/>
  <c r="H122" i="57"/>
  <c r="C122" i="57"/>
  <c r="E121" i="57"/>
  <c r="B121" i="57"/>
  <c r="H119" i="57"/>
  <c r="I119" i="57" s="1"/>
  <c r="C119" i="57"/>
  <c r="H118" i="57"/>
  <c r="I118" i="57" s="1"/>
  <c r="C118" i="57"/>
  <c r="H117" i="57"/>
  <c r="I117" i="57" s="1"/>
  <c r="C117" i="57"/>
  <c r="H116" i="57"/>
  <c r="C116" i="57"/>
  <c r="E115" i="57"/>
  <c r="B115" i="57"/>
  <c r="H114" i="57"/>
  <c r="I114" i="57" s="1"/>
  <c r="C114" i="57"/>
  <c r="E113" i="57"/>
  <c r="B113" i="57"/>
  <c r="H112" i="57"/>
  <c r="I112" i="57" s="1"/>
  <c r="C112" i="57"/>
  <c r="H111" i="57"/>
  <c r="I111" i="57" s="1"/>
  <c r="C111" i="57"/>
  <c r="H110" i="57"/>
  <c r="I110" i="57" s="1"/>
  <c r="C110" i="57"/>
  <c r="H109" i="57"/>
  <c r="I109" i="57" s="1"/>
  <c r="C109" i="57"/>
  <c r="H108" i="57"/>
  <c r="I108" i="57" s="1"/>
  <c r="C108" i="57"/>
  <c r="H107" i="57"/>
  <c r="I107" i="57" s="1"/>
  <c r="C107" i="57"/>
  <c r="E106" i="57"/>
  <c r="B106" i="57"/>
  <c r="H104" i="57"/>
  <c r="I104" i="57" s="1"/>
  <c r="C104" i="57"/>
  <c r="H103" i="57"/>
  <c r="I103" i="57" s="1"/>
  <c r="C103" i="57"/>
  <c r="H102" i="57"/>
  <c r="I102" i="57" s="1"/>
  <c r="C102" i="57"/>
  <c r="H101" i="57"/>
  <c r="I101" i="57" s="1"/>
  <c r="C101" i="57"/>
  <c r="H100" i="57"/>
  <c r="I100" i="57" s="1"/>
  <c r="C100" i="57"/>
  <c r="H99" i="57"/>
  <c r="I99" i="57" s="1"/>
  <c r="C99" i="57"/>
  <c r="H98" i="57"/>
  <c r="I98" i="57" s="1"/>
  <c r="C98" i="57"/>
  <c r="H97" i="57"/>
  <c r="I97" i="57" s="1"/>
  <c r="C97" i="57"/>
  <c r="H96" i="57"/>
  <c r="I96" i="57" s="1"/>
  <c r="C96" i="57"/>
  <c r="H95" i="57"/>
  <c r="I95" i="57" s="1"/>
  <c r="C95" i="57"/>
  <c r="H94" i="57"/>
  <c r="I94" i="57" s="1"/>
  <c r="C94" i="57"/>
  <c r="H93" i="57"/>
  <c r="I93" i="57" s="1"/>
  <c r="C93" i="57"/>
  <c r="H92" i="57"/>
  <c r="I92" i="57" s="1"/>
  <c r="C92" i="57"/>
  <c r="E91" i="57"/>
  <c r="B91" i="57"/>
  <c r="H90" i="57"/>
  <c r="I90" i="57" s="1"/>
  <c r="C90" i="57"/>
  <c r="H89" i="57"/>
  <c r="I89" i="57" s="1"/>
  <c r="C89" i="57"/>
  <c r="H88" i="57"/>
  <c r="I88" i="57" s="1"/>
  <c r="C88" i="57"/>
  <c r="H87" i="57"/>
  <c r="I87" i="57" s="1"/>
  <c r="C87" i="57"/>
  <c r="H86" i="57"/>
  <c r="I86" i="57" s="1"/>
  <c r="C86" i="57"/>
  <c r="H85" i="57"/>
  <c r="I85" i="57" s="1"/>
  <c r="C85" i="57"/>
  <c r="H84" i="57"/>
  <c r="I84" i="57" s="1"/>
  <c r="C84" i="57"/>
  <c r="H83" i="57"/>
  <c r="I83" i="57" s="1"/>
  <c r="C83" i="57"/>
  <c r="H82" i="57"/>
  <c r="I82" i="57" s="1"/>
  <c r="C82" i="57"/>
  <c r="H81" i="57"/>
  <c r="I81" i="57" s="1"/>
  <c r="C81" i="57"/>
  <c r="H80" i="57"/>
  <c r="I80" i="57" s="1"/>
  <c r="C80" i="57"/>
  <c r="H79" i="57"/>
  <c r="I79" i="57" s="1"/>
  <c r="C79" i="57"/>
  <c r="H78" i="57"/>
  <c r="I78" i="57" s="1"/>
  <c r="C78" i="57"/>
  <c r="H77" i="57"/>
  <c r="I77" i="57" s="1"/>
  <c r="C77" i="57"/>
  <c r="H76" i="57"/>
  <c r="I76" i="57" s="1"/>
  <c r="C76" i="57"/>
  <c r="H75" i="57"/>
  <c r="I75" i="57" s="1"/>
  <c r="C75" i="57"/>
  <c r="H74" i="57"/>
  <c r="I74" i="57" s="1"/>
  <c r="C74" i="57"/>
  <c r="H73" i="57"/>
  <c r="I73" i="57" s="1"/>
  <c r="C73" i="57"/>
  <c r="H72" i="57"/>
  <c r="I72" i="57" s="1"/>
  <c r="C72" i="57"/>
  <c r="H71" i="57"/>
  <c r="I71" i="57" s="1"/>
  <c r="C71" i="57"/>
  <c r="H70" i="57"/>
  <c r="I70" i="57" s="1"/>
  <c r="C70" i="57"/>
  <c r="H69" i="57"/>
  <c r="I69" i="57" s="1"/>
  <c r="C69" i="57"/>
  <c r="H68" i="57"/>
  <c r="I68" i="57" s="1"/>
  <c r="C68" i="57"/>
  <c r="H67" i="57"/>
  <c r="I67" i="57" s="1"/>
  <c r="C67" i="57"/>
  <c r="H66" i="57"/>
  <c r="I66" i="57" s="1"/>
  <c r="C66" i="57"/>
  <c r="H65" i="57"/>
  <c r="I65" i="57" s="1"/>
  <c r="C65" i="57"/>
  <c r="H64" i="57"/>
  <c r="I64" i="57" s="1"/>
  <c r="C64" i="57"/>
  <c r="H63" i="57"/>
  <c r="I63" i="57" s="1"/>
  <c r="C63" i="57"/>
  <c r="H62" i="57"/>
  <c r="I62" i="57" s="1"/>
  <c r="C62" i="57"/>
  <c r="H61" i="57"/>
  <c r="I61" i="57" s="1"/>
  <c r="C61" i="57"/>
  <c r="H60" i="57"/>
  <c r="I60" i="57" s="1"/>
  <c r="C60" i="57"/>
  <c r="H59" i="57"/>
  <c r="I59" i="57" s="1"/>
  <c r="C59" i="57"/>
  <c r="H58" i="57"/>
  <c r="I58" i="57" s="1"/>
  <c r="C58" i="57"/>
  <c r="H57" i="57"/>
  <c r="I57" i="57" s="1"/>
  <c r="C57" i="57"/>
  <c r="H56" i="57"/>
  <c r="I56" i="57" s="1"/>
  <c r="C56" i="57"/>
  <c r="H55" i="57"/>
  <c r="I55" i="57" s="1"/>
  <c r="C55" i="57"/>
  <c r="H54" i="57"/>
  <c r="I54" i="57" s="1"/>
  <c r="C54" i="57"/>
  <c r="H53" i="57"/>
  <c r="C53" i="57"/>
  <c r="E52" i="57"/>
  <c r="B52" i="57"/>
  <c r="H51" i="57"/>
  <c r="I51" i="57" s="1"/>
  <c r="C51" i="57"/>
  <c r="H50" i="57"/>
  <c r="I50" i="57" s="1"/>
  <c r="C50" i="57"/>
  <c r="H49" i="57"/>
  <c r="I49" i="57" s="1"/>
  <c r="C49" i="57"/>
  <c r="H48" i="57"/>
  <c r="I48" i="57" s="1"/>
  <c r="C48" i="57"/>
  <c r="H47" i="57"/>
  <c r="I47" i="57" s="1"/>
  <c r="C47" i="57"/>
  <c r="H46" i="57"/>
  <c r="I46" i="57" s="1"/>
  <c r="C46" i="57"/>
  <c r="H45" i="57"/>
  <c r="I45" i="57" s="1"/>
  <c r="C45" i="57"/>
  <c r="H44" i="57"/>
  <c r="I44" i="57" s="1"/>
  <c r="C44" i="57"/>
  <c r="H43" i="57"/>
  <c r="I43" i="57" s="1"/>
  <c r="C43" i="57"/>
  <c r="H42" i="57"/>
  <c r="I42" i="57" s="1"/>
  <c r="C42" i="57"/>
  <c r="H41" i="57"/>
  <c r="I41" i="57" s="1"/>
  <c r="C41" i="57"/>
  <c r="H40" i="57"/>
  <c r="I40" i="57" s="1"/>
  <c r="C40" i="57"/>
  <c r="H39" i="57"/>
  <c r="I39" i="57" s="1"/>
  <c r="C39" i="57"/>
  <c r="H38" i="57"/>
  <c r="I38" i="57" s="1"/>
  <c r="C38" i="57"/>
  <c r="H37" i="57"/>
  <c r="I37" i="57" s="1"/>
  <c r="C37" i="57"/>
  <c r="H36" i="57"/>
  <c r="I36" i="57" s="1"/>
  <c r="C36" i="57"/>
  <c r="H35" i="57"/>
  <c r="I35" i="57" s="1"/>
  <c r="C35" i="57"/>
  <c r="H34" i="57"/>
  <c r="I34" i="57" s="1"/>
  <c r="C34" i="57"/>
  <c r="H33" i="57"/>
  <c r="I33" i="57" s="1"/>
  <c r="C33" i="57"/>
  <c r="H32" i="57"/>
  <c r="I32" i="57" s="1"/>
  <c r="C32" i="57"/>
  <c r="H31" i="57"/>
  <c r="I31" i="57" s="1"/>
  <c r="C31" i="57"/>
  <c r="H30" i="57"/>
  <c r="I30" i="57" s="1"/>
  <c r="C30" i="57"/>
  <c r="H29" i="57"/>
  <c r="I29" i="57" s="1"/>
  <c r="C29" i="57"/>
  <c r="H28" i="57"/>
  <c r="I28" i="57" s="1"/>
  <c r="C28" i="57"/>
  <c r="H27" i="57"/>
  <c r="I27" i="57" s="1"/>
  <c r="C27" i="57"/>
  <c r="H26" i="57"/>
  <c r="I26" i="57" s="1"/>
  <c r="C26" i="57"/>
  <c r="H25" i="57"/>
  <c r="I25" i="57" s="1"/>
  <c r="C25" i="57"/>
  <c r="H24" i="57"/>
  <c r="I24" i="57" s="1"/>
  <c r="C24" i="57"/>
  <c r="H23" i="57"/>
  <c r="I23" i="57" s="1"/>
  <c r="C23" i="57"/>
  <c r="H22" i="57"/>
  <c r="I22" i="57" s="1"/>
  <c r="C22" i="57"/>
  <c r="H21" i="57"/>
  <c r="I21" i="57" s="1"/>
  <c r="C21" i="57"/>
  <c r="H20" i="57"/>
  <c r="I20" i="57" s="1"/>
  <c r="C20" i="57"/>
  <c r="H19" i="57"/>
  <c r="I19" i="57" s="1"/>
  <c r="C19" i="57"/>
  <c r="H18" i="57"/>
  <c r="I18" i="57" s="1"/>
  <c r="C18" i="57"/>
  <c r="H17" i="57"/>
  <c r="I17" i="57" s="1"/>
  <c r="C17" i="57"/>
  <c r="H16" i="57"/>
  <c r="I16" i="57" s="1"/>
  <c r="C16" i="57"/>
  <c r="H15" i="57"/>
  <c r="I15" i="57" s="1"/>
  <c r="C15" i="57"/>
  <c r="H14" i="57"/>
  <c r="C14" i="57"/>
  <c r="E13" i="57"/>
  <c r="B13" i="57"/>
  <c r="G198" i="56"/>
  <c r="H198" i="56" s="1"/>
  <c r="I198" i="56" s="1"/>
  <c r="C198" i="56"/>
  <c r="G197" i="56"/>
  <c r="H197" i="56" s="1"/>
  <c r="I197" i="56" s="1"/>
  <c r="C197" i="56"/>
  <c r="G196" i="56"/>
  <c r="H196" i="56" s="1"/>
  <c r="I196" i="56" s="1"/>
  <c r="C196" i="56"/>
  <c r="G195" i="56"/>
  <c r="H195" i="56" s="1"/>
  <c r="I195" i="56" s="1"/>
  <c r="C195" i="56"/>
  <c r="G194" i="56"/>
  <c r="H194" i="56" s="1"/>
  <c r="I194" i="56" s="1"/>
  <c r="C194" i="56"/>
  <c r="G193" i="56"/>
  <c r="H193" i="56" s="1"/>
  <c r="I193" i="56" s="1"/>
  <c r="C193" i="56"/>
  <c r="G192" i="56"/>
  <c r="H192" i="56" s="1"/>
  <c r="I192" i="56" s="1"/>
  <c r="C192" i="56"/>
  <c r="G191" i="56"/>
  <c r="H191" i="56" s="1"/>
  <c r="I191" i="56" s="1"/>
  <c r="C191" i="56"/>
  <c r="G190" i="56"/>
  <c r="H190" i="56" s="1"/>
  <c r="I190" i="56" s="1"/>
  <c r="C190" i="56"/>
  <c r="G189" i="56"/>
  <c r="H189" i="56" s="1"/>
  <c r="I189" i="56" s="1"/>
  <c r="C189" i="56"/>
  <c r="G188" i="56"/>
  <c r="H188" i="56" s="1"/>
  <c r="I188" i="56" s="1"/>
  <c r="C188" i="56"/>
  <c r="G187" i="56"/>
  <c r="H187" i="56" s="1"/>
  <c r="I187" i="56" s="1"/>
  <c r="C187" i="56"/>
  <c r="G186" i="56"/>
  <c r="H186" i="56" s="1"/>
  <c r="I186" i="56" s="1"/>
  <c r="C186" i="56"/>
  <c r="G185" i="56"/>
  <c r="H185" i="56" s="1"/>
  <c r="I185" i="56" s="1"/>
  <c r="C185" i="56"/>
  <c r="G184" i="56"/>
  <c r="H184" i="56" s="1"/>
  <c r="I184" i="56" s="1"/>
  <c r="C184" i="56"/>
  <c r="G183" i="56"/>
  <c r="H183" i="56" s="1"/>
  <c r="I183" i="56" s="1"/>
  <c r="C183" i="56"/>
  <c r="G182" i="56"/>
  <c r="H182" i="56" s="1"/>
  <c r="I182" i="56" s="1"/>
  <c r="C182" i="56"/>
  <c r="G181" i="56"/>
  <c r="H181" i="56" s="1"/>
  <c r="I181" i="56" s="1"/>
  <c r="C181" i="56"/>
  <c r="G180" i="56"/>
  <c r="H180" i="56" s="1"/>
  <c r="I180" i="56" s="1"/>
  <c r="C180" i="56"/>
  <c r="G179" i="56"/>
  <c r="H179" i="56" s="1"/>
  <c r="I179" i="56" s="1"/>
  <c r="C179" i="56"/>
  <c r="G178" i="56"/>
  <c r="H178" i="56" s="1"/>
  <c r="I178" i="56" s="1"/>
  <c r="C178" i="56"/>
  <c r="G177" i="56"/>
  <c r="H177" i="56" s="1"/>
  <c r="I177" i="56" s="1"/>
  <c r="C177" i="56"/>
  <c r="G176" i="56"/>
  <c r="H176" i="56" s="1"/>
  <c r="I176" i="56" s="1"/>
  <c r="C176" i="56"/>
  <c r="G175" i="56"/>
  <c r="H175" i="56" s="1"/>
  <c r="I175" i="56" s="1"/>
  <c r="C175" i="56"/>
  <c r="G174" i="56"/>
  <c r="H174" i="56" s="1"/>
  <c r="I174" i="56" s="1"/>
  <c r="C174" i="56"/>
  <c r="G173" i="56"/>
  <c r="H173" i="56" s="1"/>
  <c r="I173" i="56" s="1"/>
  <c r="C173" i="56"/>
  <c r="G172" i="56"/>
  <c r="H172" i="56" s="1"/>
  <c r="I172" i="56" s="1"/>
  <c r="C172" i="56"/>
  <c r="G171" i="56"/>
  <c r="H171" i="56" s="1"/>
  <c r="I171" i="56" s="1"/>
  <c r="C171" i="56"/>
  <c r="G170" i="56"/>
  <c r="H170" i="56" s="1"/>
  <c r="I170" i="56" s="1"/>
  <c r="C170" i="56"/>
  <c r="G169" i="56"/>
  <c r="H169" i="56" s="1"/>
  <c r="I169" i="56" s="1"/>
  <c r="C169" i="56"/>
  <c r="G168" i="56"/>
  <c r="H168" i="56" s="1"/>
  <c r="I168" i="56" s="1"/>
  <c r="C168" i="56"/>
  <c r="G167" i="56"/>
  <c r="H167" i="56" s="1"/>
  <c r="I167" i="56" s="1"/>
  <c r="C167" i="56"/>
  <c r="G166" i="56"/>
  <c r="H166" i="56" s="1"/>
  <c r="I166" i="56" s="1"/>
  <c r="C166" i="56"/>
  <c r="G165" i="56"/>
  <c r="H165" i="56" s="1"/>
  <c r="I165" i="56" s="1"/>
  <c r="C165" i="56"/>
  <c r="G164" i="56"/>
  <c r="H164" i="56" s="1"/>
  <c r="I164" i="56" s="1"/>
  <c r="C164" i="56"/>
  <c r="G163" i="56"/>
  <c r="H163" i="56" s="1"/>
  <c r="I163" i="56" s="1"/>
  <c r="C163" i="56"/>
  <c r="G162" i="56"/>
  <c r="H162" i="56" s="1"/>
  <c r="I162" i="56" s="1"/>
  <c r="C162" i="56"/>
  <c r="G161" i="56"/>
  <c r="H161" i="56" s="1"/>
  <c r="I161" i="56" s="1"/>
  <c r="C161" i="56"/>
  <c r="G160" i="56"/>
  <c r="H160" i="56" s="1"/>
  <c r="I160" i="56" s="1"/>
  <c r="C160" i="56"/>
  <c r="G159" i="56"/>
  <c r="H159" i="56" s="1"/>
  <c r="I159" i="56" s="1"/>
  <c r="C159" i="56"/>
  <c r="G158" i="56"/>
  <c r="H158" i="56" s="1"/>
  <c r="I158" i="56" s="1"/>
  <c r="C158" i="56"/>
  <c r="G157" i="56"/>
  <c r="H157" i="56" s="1"/>
  <c r="I157" i="56" s="1"/>
  <c r="C157" i="56"/>
  <c r="G156" i="56"/>
  <c r="H156" i="56" s="1"/>
  <c r="I156" i="56" s="1"/>
  <c r="C156" i="56"/>
  <c r="G155" i="56"/>
  <c r="H155" i="56" s="1"/>
  <c r="I155" i="56" s="1"/>
  <c r="C155" i="56"/>
  <c r="G154" i="56"/>
  <c r="H154" i="56" s="1"/>
  <c r="I154" i="56" s="1"/>
  <c r="C154" i="56"/>
  <c r="G153" i="56"/>
  <c r="H153" i="56" s="1"/>
  <c r="I153" i="56" s="1"/>
  <c r="C153" i="56"/>
  <c r="G152" i="56"/>
  <c r="H152" i="56" s="1"/>
  <c r="I152" i="56" s="1"/>
  <c r="C152" i="56"/>
  <c r="G151" i="56"/>
  <c r="H151" i="56" s="1"/>
  <c r="I151" i="56" s="1"/>
  <c r="C151" i="56"/>
  <c r="G150" i="56"/>
  <c r="H150" i="56" s="1"/>
  <c r="I150" i="56" s="1"/>
  <c r="C150" i="56"/>
  <c r="G149" i="56"/>
  <c r="H149" i="56" s="1"/>
  <c r="I149" i="56" s="1"/>
  <c r="C149" i="56"/>
  <c r="G148" i="56"/>
  <c r="H148" i="56" s="1"/>
  <c r="I148" i="56" s="1"/>
  <c r="C148" i="56"/>
  <c r="G147" i="56"/>
  <c r="H147" i="56" s="1"/>
  <c r="I147" i="56" s="1"/>
  <c r="C147" i="56"/>
  <c r="G146" i="56"/>
  <c r="H146" i="56" s="1"/>
  <c r="I146" i="56" s="1"/>
  <c r="C146" i="56"/>
  <c r="G145" i="56"/>
  <c r="H145" i="56" s="1"/>
  <c r="I145" i="56" s="1"/>
  <c r="C145" i="56"/>
  <c r="G144" i="56"/>
  <c r="H144" i="56" s="1"/>
  <c r="I144" i="56" s="1"/>
  <c r="C144" i="56"/>
  <c r="G143" i="56"/>
  <c r="H143" i="56" s="1"/>
  <c r="I143" i="56" s="1"/>
  <c r="C143" i="56"/>
  <c r="G142" i="56"/>
  <c r="H142" i="56" s="1"/>
  <c r="I142" i="56" s="1"/>
  <c r="C142" i="56"/>
  <c r="G141" i="56"/>
  <c r="H141" i="56" s="1"/>
  <c r="I141" i="56" s="1"/>
  <c r="C141" i="56"/>
  <c r="G140" i="56"/>
  <c r="H140" i="56" s="1"/>
  <c r="I140" i="56" s="1"/>
  <c r="C140" i="56"/>
  <c r="G139" i="56"/>
  <c r="H139" i="56" s="1"/>
  <c r="I139" i="56" s="1"/>
  <c r="C139" i="56"/>
  <c r="G138" i="56"/>
  <c r="H138" i="56" s="1"/>
  <c r="I138" i="56" s="1"/>
  <c r="C138" i="56"/>
  <c r="G137" i="56"/>
  <c r="H137" i="56" s="1"/>
  <c r="I137" i="56" s="1"/>
  <c r="C137" i="56"/>
  <c r="G136" i="56"/>
  <c r="H136" i="56" s="1"/>
  <c r="I136" i="56" s="1"/>
  <c r="C136" i="56"/>
  <c r="G135" i="56"/>
  <c r="H135" i="56" s="1"/>
  <c r="I135" i="56" s="1"/>
  <c r="C135" i="56"/>
  <c r="G134" i="56"/>
  <c r="H134" i="56" s="1"/>
  <c r="I134" i="56" s="1"/>
  <c r="C134" i="56"/>
  <c r="G133" i="56"/>
  <c r="H133" i="56" s="1"/>
  <c r="I133" i="56" s="1"/>
  <c r="C133" i="56"/>
  <c r="G132" i="56"/>
  <c r="H132" i="56" s="1"/>
  <c r="I132" i="56" s="1"/>
  <c r="C132" i="56"/>
  <c r="G131" i="56"/>
  <c r="H131" i="56" s="1"/>
  <c r="C131" i="56"/>
  <c r="B130" i="56"/>
  <c r="G129" i="56"/>
  <c r="H129" i="56" s="1"/>
  <c r="I129" i="56" s="1"/>
  <c r="C129" i="56"/>
  <c r="G128" i="56"/>
  <c r="H128" i="56" s="1"/>
  <c r="I128" i="56" s="1"/>
  <c r="C128" i="56"/>
  <c r="G127" i="56"/>
  <c r="H127" i="56" s="1"/>
  <c r="I127" i="56" s="1"/>
  <c r="C127" i="56"/>
  <c r="G126" i="56"/>
  <c r="H126" i="56" s="1"/>
  <c r="I126" i="56" s="1"/>
  <c r="C126" i="56"/>
  <c r="G125" i="56"/>
  <c r="H125" i="56" s="1"/>
  <c r="I125" i="56" s="1"/>
  <c r="C125" i="56"/>
  <c r="G124" i="56"/>
  <c r="H124" i="56" s="1"/>
  <c r="I124" i="56" s="1"/>
  <c r="C124" i="56"/>
  <c r="G123" i="56"/>
  <c r="H123" i="56" s="1"/>
  <c r="I123" i="56" s="1"/>
  <c r="C123" i="56"/>
  <c r="G122" i="56"/>
  <c r="H122" i="56" s="1"/>
  <c r="I122" i="56" s="1"/>
  <c r="C122" i="56"/>
  <c r="G121" i="56"/>
  <c r="H121" i="56" s="1"/>
  <c r="I121" i="56" s="1"/>
  <c r="C121" i="56"/>
  <c r="G120" i="56"/>
  <c r="H120" i="56" s="1"/>
  <c r="I120" i="56" s="1"/>
  <c r="C120" i="56"/>
  <c r="G119" i="56"/>
  <c r="H119" i="56" s="1"/>
  <c r="I119" i="56" s="1"/>
  <c r="C119" i="56"/>
  <c r="G118" i="56"/>
  <c r="H118" i="56" s="1"/>
  <c r="I118" i="56" s="1"/>
  <c r="C118" i="56"/>
  <c r="G117" i="56"/>
  <c r="H117" i="56" s="1"/>
  <c r="I117" i="56" s="1"/>
  <c r="C117" i="56"/>
  <c r="G116" i="56"/>
  <c r="H116" i="56" s="1"/>
  <c r="I116" i="56" s="1"/>
  <c r="C116" i="56"/>
  <c r="G115" i="56"/>
  <c r="H115" i="56" s="1"/>
  <c r="I115" i="56" s="1"/>
  <c r="C115" i="56"/>
  <c r="G114" i="56"/>
  <c r="H114" i="56" s="1"/>
  <c r="I114" i="56" s="1"/>
  <c r="C114" i="56"/>
  <c r="G113" i="56"/>
  <c r="H113" i="56" s="1"/>
  <c r="I113" i="56" s="1"/>
  <c r="C113" i="56"/>
  <c r="G112" i="56"/>
  <c r="H112" i="56" s="1"/>
  <c r="I112" i="56" s="1"/>
  <c r="C112" i="56"/>
  <c r="G111" i="56"/>
  <c r="H111" i="56" s="1"/>
  <c r="I111" i="56" s="1"/>
  <c r="C111" i="56"/>
  <c r="G110" i="56"/>
  <c r="H110" i="56" s="1"/>
  <c r="I110" i="56" s="1"/>
  <c r="C110" i="56"/>
  <c r="G109" i="56"/>
  <c r="H109" i="56" s="1"/>
  <c r="I109" i="56" s="1"/>
  <c r="C109" i="56"/>
  <c r="G108" i="56"/>
  <c r="H108" i="56" s="1"/>
  <c r="I108" i="56" s="1"/>
  <c r="C108" i="56"/>
  <c r="G107" i="56"/>
  <c r="H107" i="56" s="1"/>
  <c r="I107" i="56" s="1"/>
  <c r="C107" i="56"/>
  <c r="G106" i="56"/>
  <c r="H106" i="56" s="1"/>
  <c r="I106" i="56" s="1"/>
  <c r="C106" i="56"/>
  <c r="G105" i="56"/>
  <c r="H105" i="56" s="1"/>
  <c r="I105" i="56" s="1"/>
  <c r="C105" i="56"/>
  <c r="G104" i="56"/>
  <c r="H104" i="56" s="1"/>
  <c r="I104" i="56" s="1"/>
  <c r="C104" i="56"/>
  <c r="G103" i="56"/>
  <c r="H103" i="56" s="1"/>
  <c r="I103" i="56" s="1"/>
  <c r="C103" i="56"/>
  <c r="G102" i="56"/>
  <c r="H102" i="56" s="1"/>
  <c r="I102" i="56" s="1"/>
  <c r="C102" i="56"/>
  <c r="G101" i="56"/>
  <c r="H101" i="56" s="1"/>
  <c r="I101" i="56" s="1"/>
  <c r="C101" i="56"/>
  <c r="G100" i="56"/>
  <c r="H100" i="56" s="1"/>
  <c r="I100" i="56" s="1"/>
  <c r="C100" i="56"/>
  <c r="G99" i="56"/>
  <c r="H99" i="56" s="1"/>
  <c r="I99" i="56" s="1"/>
  <c r="C99" i="56"/>
  <c r="G98" i="56"/>
  <c r="H98" i="56" s="1"/>
  <c r="I98" i="56" s="1"/>
  <c r="C98" i="56"/>
  <c r="G97" i="56"/>
  <c r="H97" i="56" s="1"/>
  <c r="I97" i="56" s="1"/>
  <c r="C97" i="56"/>
  <c r="G96" i="56"/>
  <c r="H96" i="56" s="1"/>
  <c r="I96" i="56" s="1"/>
  <c r="C96" i="56"/>
  <c r="G95" i="56"/>
  <c r="H95" i="56" s="1"/>
  <c r="I95" i="56" s="1"/>
  <c r="C95" i="56"/>
  <c r="G94" i="56"/>
  <c r="H94" i="56" s="1"/>
  <c r="I94" i="56" s="1"/>
  <c r="C94" i="56"/>
  <c r="G93" i="56"/>
  <c r="H93" i="56" s="1"/>
  <c r="I93" i="56" s="1"/>
  <c r="C93" i="56"/>
  <c r="G92" i="56"/>
  <c r="H92" i="56" s="1"/>
  <c r="I92" i="56" s="1"/>
  <c r="C92" i="56"/>
  <c r="G91" i="56"/>
  <c r="H91" i="56" s="1"/>
  <c r="I91" i="56" s="1"/>
  <c r="C91" i="56"/>
  <c r="G90" i="56"/>
  <c r="H90" i="56" s="1"/>
  <c r="I90" i="56" s="1"/>
  <c r="C90" i="56"/>
  <c r="G89" i="56"/>
  <c r="H89" i="56" s="1"/>
  <c r="I89" i="56" s="1"/>
  <c r="C89" i="56"/>
  <c r="G88" i="56"/>
  <c r="H88" i="56" s="1"/>
  <c r="I88" i="56" s="1"/>
  <c r="C88" i="56"/>
  <c r="G87" i="56"/>
  <c r="H87" i="56" s="1"/>
  <c r="I87" i="56" s="1"/>
  <c r="C87" i="56"/>
  <c r="G86" i="56"/>
  <c r="H86" i="56" s="1"/>
  <c r="I86" i="56" s="1"/>
  <c r="C86" i="56"/>
  <c r="G85" i="56"/>
  <c r="H85" i="56" s="1"/>
  <c r="I85" i="56" s="1"/>
  <c r="C85" i="56"/>
  <c r="G84" i="56"/>
  <c r="H84" i="56" s="1"/>
  <c r="I84" i="56" s="1"/>
  <c r="C84" i="56"/>
  <c r="G83" i="56"/>
  <c r="H83" i="56" s="1"/>
  <c r="I83" i="56" s="1"/>
  <c r="C83" i="56"/>
  <c r="G82" i="56"/>
  <c r="H82" i="56" s="1"/>
  <c r="I82" i="56" s="1"/>
  <c r="C82" i="56"/>
  <c r="G81" i="56"/>
  <c r="H81" i="56" s="1"/>
  <c r="I81" i="56" s="1"/>
  <c r="C81" i="56"/>
  <c r="G80" i="56"/>
  <c r="H80" i="56" s="1"/>
  <c r="I80" i="56" s="1"/>
  <c r="C80" i="56"/>
  <c r="G79" i="56"/>
  <c r="H79" i="56" s="1"/>
  <c r="I79" i="56" s="1"/>
  <c r="C79" i="56"/>
  <c r="G78" i="56"/>
  <c r="H78" i="56" s="1"/>
  <c r="I78" i="56" s="1"/>
  <c r="C78" i="56"/>
  <c r="G77" i="56"/>
  <c r="H77" i="56" s="1"/>
  <c r="I77" i="56" s="1"/>
  <c r="C77" i="56"/>
  <c r="G76" i="56"/>
  <c r="H76" i="56" s="1"/>
  <c r="I76" i="56" s="1"/>
  <c r="C76" i="56"/>
  <c r="G75" i="56"/>
  <c r="H75" i="56" s="1"/>
  <c r="I75" i="56" s="1"/>
  <c r="C75" i="56"/>
  <c r="G74" i="56"/>
  <c r="H74" i="56" s="1"/>
  <c r="I74" i="56" s="1"/>
  <c r="C74" i="56"/>
  <c r="G73" i="56"/>
  <c r="H73" i="56" s="1"/>
  <c r="I73" i="56" s="1"/>
  <c r="C73" i="56"/>
  <c r="G72" i="56"/>
  <c r="H72" i="56" s="1"/>
  <c r="I72" i="56" s="1"/>
  <c r="C72" i="56"/>
  <c r="G71" i="56"/>
  <c r="H71" i="56" s="1"/>
  <c r="I71" i="56" s="1"/>
  <c r="C71" i="56"/>
  <c r="G70" i="56"/>
  <c r="H70" i="56" s="1"/>
  <c r="I70" i="56" s="1"/>
  <c r="C70" i="56"/>
  <c r="G69" i="56"/>
  <c r="H69" i="56" s="1"/>
  <c r="I69" i="56" s="1"/>
  <c r="C69" i="56"/>
  <c r="G68" i="56"/>
  <c r="H68" i="56" s="1"/>
  <c r="I68" i="56" s="1"/>
  <c r="C68" i="56"/>
  <c r="G67" i="56"/>
  <c r="H67" i="56" s="1"/>
  <c r="I67" i="56" s="1"/>
  <c r="C67" i="56"/>
  <c r="G66" i="56"/>
  <c r="H66" i="56" s="1"/>
  <c r="I66" i="56" s="1"/>
  <c r="C66" i="56"/>
  <c r="G65" i="56"/>
  <c r="H65" i="56" s="1"/>
  <c r="I65" i="56" s="1"/>
  <c r="C65" i="56"/>
  <c r="G64" i="56"/>
  <c r="H64" i="56" s="1"/>
  <c r="I64" i="56" s="1"/>
  <c r="C64" i="56"/>
  <c r="G63" i="56"/>
  <c r="H63" i="56" s="1"/>
  <c r="I63" i="56" s="1"/>
  <c r="C63" i="56"/>
  <c r="G62" i="56"/>
  <c r="H62" i="56" s="1"/>
  <c r="I62" i="56" s="1"/>
  <c r="C62" i="56"/>
  <c r="G61" i="56"/>
  <c r="H61" i="56" s="1"/>
  <c r="I61" i="56" s="1"/>
  <c r="C61" i="56"/>
  <c r="G60" i="56"/>
  <c r="H60" i="56" s="1"/>
  <c r="I60" i="56" s="1"/>
  <c r="C60" i="56"/>
  <c r="G59" i="56"/>
  <c r="H59" i="56" s="1"/>
  <c r="I59" i="56" s="1"/>
  <c r="C59" i="56"/>
  <c r="G58" i="56"/>
  <c r="H58" i="56" s="1"/>
  <c r="I58" i="56" s="1"/>
  <c r="C58" i="56"/>
  <c r="G57" i="56"/>
  <c r="H57" i="56" s="1"/>
  <c r="I57" i="56" s="1"/>
  <c r="C57" i="56"/>
  <c r="G56" i="56"/>
  <c r="H56" i="56" s="1"/>
  <c r="I56" i="56" s="1"/>
  <c r="C56" i="56"/>
  <c r="G55" i="56"/>
  <c r="H55" i="56" s="1"/>
  <c r="I55" i="56" s="1"/>
  <c r="C55" i="56"/>
  <c r="G54" i="56"/>
  <c r="H54" i="56" s="1"/>
  <c r="I54" i="56" s="1"/>
  <c r="C54" i="56"/>
  <c r="G53" i="56"/>
  <c r="H53" i="56" s="1"/>
  <c r="I53" i="56" s="1"/>
  <c r="C53" i="56"/>
  <c r="G52" i="56"/>
  <c r="H52" i="56" s="1"/>
  <c r="I52" i="56" s="1"/>
  <c r="C52" i="56"/>
  <c r="G51" i="56"/>
  <c r="H51" i="56" s="1"/>
  <c r="I51" i="56" s="1"/>
  <c r="C51" i="56"/>
  <c r="G50" i="56"/>
  <c r="H50" i="56" s="1"/>
  <c r="I50" i="56" s="1"/>
  <c r="C50" i="56"/>
  <c r="G49" i="56"/>
  <c r="H49" i="56" s="1"/>
  <c r="I49" i="56" s="1"/>
  <c r="C49" i="56"/>
  <c r="G48" i="56"/>
  <c r="H48" i="56" s="1"/>
  <c r="I48" i="56" s="1"/>
  <c r="C48" i="56"/>
  <c r="B47" i="56"/>
  <c r="G46" i="56"/>
  <c r="H46" i="56" s="1"/>
  <c r="I46" i="56" s="1"/>
  <c r="C46" i="56"/>
  <c r="G45" i="56"/>
  <c r="H45" i="56" s="1"/>
  <c r="I45" i="56" s="1"/>
  <c r="C45" i="56"/>
  <c r="G44" i="56"/>
  <c r="H44" i="56" s="1"/>
  <c r="I44" i="56" s="1"/>
  <c r="C44" i="56"/>
  <c r="G43" i="56"/>
  <c r="H43" i="56" s="1"/>
  <c r="I43" i="56" s="1"/>
  <c r="C43" i="56"/>
  <c r="G42" i="56"/>
  <c r="H42" i="56" s="1"/>
  <c r="I42" i="56" s="1"/>
  <c r="C42" i="56"/>
  <c r="G41" i="56"/>
  <c r="H41" i="56" s="1"/>
  <c r="I41" i="56" s="1"/>
  <c r="C41" i="56"/>
  <c r="G40" i="56"/>
  <c r="H40" i="56" s="1"/>
  <c r="I40" i="56" s="1"/>
  <c r="C40" i="56"/>
  <c r="G39" i="56"/>
  <c r="H39" i="56" s="1"/>
  <c r="I39" i="56" s="1"/>
  <c r="C39" i="56"/>
  <c r="G38" i="56"/>
  <c r="H38" i="56" s="1"/>
  <c r="I38" i="56" s="1"/>
  <c r="C38" i="56"/>
  <c r="G37" i="56"/>
  <c r="H37" i="56" s="1"/>
  <c r="I37" i="56" s="1"/>
  <c r="C37" i="56"/>
  <c r="G36" i="56"/>
  <c r="H36" i="56" s="1"/>
  <c r="I36" i="56" s="1"/>
  <c r="C36" i="56"/>
  <c r="G35" i="56"/>
  <c r="H35" i="56" s="1"/>
  <c r="I35" i="56" s="1"/>
  <c r="C35" i="56"/>
  <c r="G34" i="56"/>
  <c r="H34" i="56" s="1"/>
  <c r="I34" i="56" s="1"/>
  <c r="C34" i="56"/>
  <c r="G33" i="56"/>
  <c r="H33" i="56" s="1"/>
  <c r="I33" i="56" s="1"/>
  <c r="C33" i="56"/>
  <c r="G32" i="56"/>
  <c r="H32" i="56" s="1"/>
  <c r="I32" i="56" s="1"/>
  <c r="C32" i="56"/>
  <c r="G31" i="56"/>
  <c r="H31" i="56" s="1"/>
  <c r="I31" i="56" s="1"/>
  <c r="C31" i="56"/>
  <c r="G30" i="56"/>
  <c r="H30" i="56" s="1"/>
  <c r="I30" i="56" s="1"/>
  <c r="C30" i="56"/>
  <c r="G29" i="56"/>
  <c r="H29" i="56" s="1"/>
  <c r="I29" i="56" s="1"/>
  <c r="C29" i="56"/>
  <c r="G28" i="56"/>
  <c r="H28" i="56" s="1"/>
  <c r="I28" i="56" s="1"/>
  <c r="C28" i="56"/>
  <c r="G27" i="56"/>
  <c r="H27" i="56" s="1"/>
  <c r="I27" i="56" s="1"/>
  <c r="C27" i="56"/>
  <c r="G26" i="56"/>
  <c r="H26" i="56" s="1"/>
  <c r="I26" i="56" s="1"/>
  <c r="C26" i="56"/>
  <c r="G25" i="56"/>
  <c r="H25" i="56" s="1"/>
  <c r="I25" i="56" s="1"/>
  <c r="C25" i="56"/>
  <c r="G24" i="56"/>
  <c r="H24" i="56" s="1"/>
  <c r="I24" i="56" s="1"/>
  <c r="C24" i="56"/>
  <c r="G23" i="56"/>
  <c r="H23" i="56" s="1"/>
  <c r="I23" i="56" s="1"/>
  <c r="C23" i="56"/>
  <c r="G22" i="56"/>
  <c r="H22" i="56" s="1"/>
  <c r="I22" i="56" s="1"/>
  <c r="C22" i="56"/>
  <c r="G21" i="56"/>
  <c r="H21" i="56" s="1"/>
  <c r="I21" i="56" s="1"/>
  <c r="C21" i="56"/>
  <c r="G20" i="56"/>
  <c r="H20" i="56" s="1"/>
  <c r="I20" i="56" s="1"/>
  <c r="C20" i="56"/>
  <c r="G19" i="56"/>
  <c r="H19" i="56" s="1"/>
  <c r="I19" i="56" s="1"/>
  <c r="C19" i="56"/>
  <c r="G18" i="56"/>
  <c r="H18" i="56" s="1"/>
  <c r="I18" i="56" s="1"/>
  <c r="C18" i="56"/>
  <c r="G17" i="56"/>
  <c r="H17" i="56" s="1"/>
  <c r="I17" i="56" s="1"/>
  <c r="C17" i="56"/>
  <c r="G16" i="56"/>
  <c r="H16" i="56" s="1"/>
  <c r="I16" i="56" s="1"/>
  <c r="C16" i="56"/>
  <c r="G15" i="56"/>
  <c r="H15" i="56" s="1"/>
  <c r="I15" i="56" s="1"/>
  <c r="C15" i="56"/>
  <c r="G14" i="56"/>
  <c r="H14" i="56" s="1"/>
  <c r="I14" i="56" s="1"/>
  <c r="C14" i="56"/>
  <c r="H13" i="56"/>
  <c r="C13" i="56"/>
  <c r="B12" i="56"/>
  <c r="C64" i="55"/>
  <c r="C63" i="55"/>
  <c r="C62" i="55"/>
  <c r="C61" i="55"/>
  <c r="C60" i="55"/>
  <c r="C59" i="55"/>
  <c r="C58" i="55"/>
  <c r="C57" i="55"/>
  <c r="C56" i="55"/>
  <c r="C55" i="55"/>
  <c r="C54" i="55"/>
  <c r="C53" i="55"/>
  <c r="C52" i="55"/>
  <c r="C51" i="55"/>
  <c r="C50" i="55"/>
  <c r="C49" i="55"/>
  <c r="C48" i="55"/>
  <c r="C47" i="55"/>
  <c r="C46" i="55"/>
  <c r="C44" i="55"/>
  <c r="C43" i="55"/>
  <c r="C42" i="55"/>
  <c r="C41" i="55"/>
  <c r="C40" i="55"/>
  <c r="C39" i="55"/>
  <c r="C38" i="55"/>
  <c r="C37" i="55"/>
  <c r="C36" i="55"/>
  <c r="C35" i="55"/>
  <c r="C34" i="55"/>
  <c r="C33" i="55"/>
  <c r="C32" i="55"/>
  <c r="C31" i="55"/>
  <c r="C30" i="55"/>
  <c r="C29" i="55"/>
  <c r="C28" i="55"/>
  <c r="C27" i="55"/>
  <c r="C26" i="55"/>
  <c r="C25" i="55"/>
  <c r="C24" i="55"/>
  <c r="C23" i="55"/>
  <c r="C22" i="55"/>
  <c r="C21" i="55"/>
  <c r="C20" i="55"/>
  <c r="C19" i="55"/>
  <c r="C18" i="55"/>
  <c r="C17" i="55"/>
  <c r="C16" i="55"/>
  <c r="C14" i="55"/>
  <c r="C13" i="55"/>
  <c r="H40" i="54"/>
  <c r="I40" i="54" s="1"/>
  <c r="C40" i="54"/>
  <c r="G39" i="54"/>
  <c r="H39" i="54" s="1"/>
  <c r="I39" i="54" s="1"/>
  <c r="C39" i="54"/>
  <c r="H38" i="54"/>
  <c r="I38" i="54" s="1"/>
  <c r="C38" i="54"/>
  <c r="H37" i="54"/>
  <c r="I37" i="54" s="1"/>
  <c r="C37" i="54"/>
  <c r="H36" i="54"/>
  <c r="I36" i="54" s="1"/>
  <c r="C36" i="54"/>
  <c r="H35" i="54"/>
  <c r="I35" i="54" s="1"/>
  <c r="C35" i="54"/>
  <c r="H33" i="54"/>
  <c r="I33" i="54" s="1"/>
  <c r="C33" i="54"/>
  <c r="H32" i="54"/>
  <c r="I32" i="54" s="1"/>
  <c r="C32" i="54"/>
  <c r="H31" i="54"/>
  <c r="I31" i="54" s="1"/>
  <c r="C31" i="54"/>
  <c r="H30" i="54"/>
  <c r="I30" i="54" s="1"/>
  <c r="C30" i="54"/>
  <c r="H29" i="54"/>
  <c r="I29" i="54" s="1"/>
  <c r="C29" i="54"/>
  <c r="H28" i="54"/>
  <c r="I28" i="54" s="1"/>
  <c r="C28" i="54"/>
  <c r="H27" i="54"/>
  <c r="I27" i="54" s="1"/>
  <c r="C27" i="54"/>
  <c r="H26" i="54"/>
  <c r="I26" i="54" s="1"/>
  <c r="C26" i="54"/>
  <c r="H25" i="54"/>
  <c r="I25" i="54" s="1"/>
  <c r="C25" i="54"/>
  <c r="H24" i="54"/>
  <c r="I24" i="54" s="1"/>
  <c r="C24" i="54"/>
  <c r="H23" i="54"/>
  <c r="I23" i="54" s="1"/>
  <c r="C23" i="54"/>
  <c r="H22" i="54"/>
  <c r="I22" i="54" s="1"/>
  <c r="C22" i="54"/>
  <c r="H21" i="54"/>
  <c r="I21" i="54" s="1"/>
  <c r="C21" i="54"/>
  <c r="H20" i="54"/>
  <c r="I20" i="54" s="1"/>
  <c r="C20" i="54"/>
  <c r="H19" i="54"/>
  <c r="I19" i="54" s="1"/>
  <c r="C19" i="54"/>
  <c r="H18" i="54"/>
  <c r="I18" i="54" s="1"/>
  <c r="C18" i="54"/>
  <c r="H17" i="54"/>
  <c r="I17" i="54" s="1"/>
  <c r="C17" i="54"/>
  <c r="H15" i="54"/>
  <c r="I15" i="54" s="1"/>
  <c r="C15" i="54"/>
  <c r="H14" i="54"/>
  <c r="C14" i="54"/>
  <c r="H13" i="54"/>
  <c r="I13" i="54" s="1"/>
  <c r="C13" i="54"/>
  <c r="C267" i="51"/>
  <c r="C266" i="51"/>
  <c r="B264" i="51"/>
  <c r="C263" i="51"/>
  <c r="C262" i="51"/>
  <c r="C261" i="51"/>
  <c r="B260" i="51"/>
  <c r="C259" i="51"/>
  <c r="C258" i="51"/>
  <c r="C257" i="51"/>
  <c r="C256" i="51"/>
  <c r="B254" i="51"/>
  <c r="C252" i="51"/>
  <c r="C251" i="51"/>
  <c r="C250" i="51"/>
  <c r="C249" i="51"/>
  <c r="B247" i="51"/>
  <c r="B246" i="51" s="1"/>
  <c r="C245" i="51"/>
  <c r="C244" i="51"/>
  <c r="C243" i="51"/>
  <c r="C242" i="51"/>
  <c r="B241" i="51"/>
  <c r="B240" i="51" s="1"/>
  <c r="C239" i="51"/>
  <c r="C238" i="51"/>
  <c r="C237" i="51"/>
  <c r="B236" i="51"/>
  <c r="C235" i="51"/>
  <c r="C234" i="51"/>
  <c r="C233" i="51"/>
  <c r="B231" i="51"/>
  <c r="B229" i="51"/>
  <c r="C227" i="51"/>
  <c r="B225" i="51"/>
  <c r="C224" i="51"/>
  <c r="C223" i="51"/>
  <c r="C221" i="51"/>
  <c r="B220" i="51"/>
  <c r="C219" i="51"/>
  <c r="C218" i="51"/>
  <c r="C217" i="51"/>
  <c r="C216" i="51"/>
  <c r="C215" i="51"/>
  <c r="C214" i="51"/>
  <c r="C213" i="51"/>
  <c r="C212" i="51"/>
  <c r="C211" i="51"/>
  <c r="B210" i="51"/>
  <c r="C208" i="51"/>
  <c r="C207" i="51"/>
  <c r="C206" i="51"/>
  <c r="B205" i="51"/>
  <c r="B202" i="51"/>
  <c r="C201" i="51"/>
  <c r="C200" i="51"/>
  <c r="C199" i="51"/>
  <c r="B198" i="51"/>
  <c r="C197" i="51"/>
  <c r="C196" i="51"/>
  <c r="C195" i="51"/>
  <c r="C194" i="51"/>
  <c r="C193" i="51"/>
  <c r="C192" i="51"/>
  <c r="B191" i="51"/>
  <c r="C190" i="51"/>
  <c r="C189" i="51"/>
  <c r="C188" i="51"/>
  <c r="C187" i="51"/>
  <c r="C186" i="51"/>
  <c r="C185" i="51"/>
  <c r="B184" i="51"/>
  <c r="C182" i="51"/>
  <c r="C181" i="51"/>
  <c r="C180" i="51"/>
  <c r="C179" i="51"/>
  <c r="C178" i="51"/>
  <c r="C177" i="51"/>
  <c r="E176" i="51"/>
  <c r="B175" i="51"/>
  <c r="C174" i="51"/>
  <c r="C173" i="51"/>
  <c r="C172" i="51"/>
  <c r="C171" i="51"/>
  <c r="C170" i="51"/>
  <c r="C169" i="51"/>
  <c r="C168" i="51"/>
  <c r="C167" i="51"/>
  <c r="C166" i="51"/>
  <c r="C165" i="51"/>
  <c r="C164" i="51"/>
  <c r="C163" i="51"/>
  <c r="E162" i="51"/>
  <c r="C161" i="51"/>
  <c r="C160" i="51"/>
  <c r="B159" i="51"/>
  <c r="B158" i="51" s="1"/>
  <c r="C157" i="51"/>
  <c r="C156" i="51"/>
  <c r="B154" i="51"/>
  <c r="C153" i="51"/>
  <c r="C152" i="51"/>
  <c r="C151" i="51"/>
  <c r="B150" i="51"/>
  <c r="C149" i="51"/>
  <c r="C148" i="51"/>
  <c r="C147" i="51"/>
  <c r="C146" i="51"/>
  <c r="C145" i="51"/>
  <c r="C144" i="51"/>
  <c r="C143" i="51"/>
  <c r="C142" i="51"/>
  <c r="B141" i="51"/>
  <c r="C140" i="51"/>
  <c r="C139" i="51"/>
  <c r="C138" i="51"/>
  <c r="C137" i="51"/>
  <c r="B136" i="51"/>
  <c r="C134" i="51"/>
  <c r="C133" i="51"/>
  <c r="C132" i="51"/>
  <c r="B131" i="51"/>
  <c r="C130" i="51"/>
  <c r="B129" i="51"/>
  <c r="C128" i="51"/>
  <c r="C127" i="51"/>
  <c r="C126" i="51"/>
  <c r="C125" i="51"/>
  <c r="C124" i="51"/>
  <c r="C123" i="51"/>
  <c r="B122" i="51"/>
  <c r="C120" i="51"/>
  <c r="C119" i="51"/>
  <c r="C118" i="51"/>
  <c r="C117" i="51"/>
  <c r="C116" i="51"/>
  <c r="C115" i="51"/>
  <c r="C114" i="51"/>
  <c r="C113" i="51"/>
  <c r="C112" i="51"/>
  <c r="B111" i="51"/>
  <c r="B110" i="51" s="1"/>
  <c r="C109" i="51"/>
  <c r="C108" i="51"/>
  <c r="C107" i="51"/>
  <c r="C106" i="51"/>
  <c r="B105" i="51"/>
  <c r="C104" i="51"/>
  <c r="C103" i="51"/>
  <c r="C102" i="51"/>
  <c r="C101" i="51"/>
  <c r="C100" i="51"/>
  <c r="B99" i="51"/>
  <c r="C98" i="51"/>
  <c r="C97" i="51"/>
  <c r="C96" i="51"/>
  <c r="C95" i="51"/>
  <c r="C94" i="51"/>
  <c r="C93" i="51"/>
  <c r="C92" i="51"/>
  <c r="C91" i="51"/>
  <c r="B90" i="51"/>
  <c r="C89" i="51"/>
  <c r="E88" i="51"/>
  <c r="B87" i="51"/>
  <c r="C85" i="51"/>
  <c r="C84" i="51"/>
  <c r="B83" i="51"/>
  <c r="C82" i="51"/>
  <c r="B81" i="51"/>
  <c r="C80" i="51"/>
  <c r="C79" i="51"/>
  <c r="C78" i="51"/>
  <c r="C77" i="51"/>
  <c r="C76" i="51"/>
  <c r="C75" i="51"/>
  <c r="C74" i="51"/>
  <c r="B73" i="51"/>
  <c r="C72" i="51"/>
  <c r="B71" i="51"/>
  <c r="C69" i="51"/>
  <c r="B68" i="51"/>
  <c r="C67" i="51"/>
  <c r="C66" i="51"/>
  <c r="B64" i="51"/>
  <c r="C63" i="51"/>
  <c r="C62" i="51"/>
  <c r="C61" i="51"/>
  <c r="C60" i="51"/>
  <c r="C59" i="51"/>
  <c r="C58" i="51"/>
  <c r="C57" i="51"/>
  <c r="C56" i="51"/>
  <c r="B55" i="51"/>
  <c r="C54" i="51"/>
  <c r="B53" i="51"/>
  <c r="C51" i="51"/>
  <c r="B50" i="51"/>
  <c r="C49" i="51"/>
  <c r="C48" i="51"/>
  <c r="C47" i="51"/>
  <c r="C46" i="51"/>
  <c r="C45" i="51"/>
  <c r="C44" i="51"/>
  <c r="C43" i="51"/>
  <c r="C42" i="51"/>
  <c r="B41" i="51"/>
  <c r="C40" i="51"/>
  <c r="C39" i="51"/>
  <c r="C38" i="51"/>
  <c r="C37" i="51"/>
  <c r="C36" i="51"/>
  <c r="C35" i="51"/>
  <c r="C34" i="51"/>
  <c r="C33" i="51"/>
  <c r="C32" i="51"/>
  <c r="C31" i="51"/>
  <c r="C30" i="51"/>
  <c r="B29" i="51"/>
  <c r="C28" i="51"/>
  <c r="C27" i="51"/>
  <c r="C26" i="51"/>
  <c r="B25" i="51"/>
  <c r="C23" i="51"/>
  <c r="C21" i="51"/>
  <c r="B20" i="51"/>
  <c r="C19" i="51"/>
  <c r="B17" i="51"/>
  <c r="C16" i="51"/>
  <c r="C15" i="51"/>
  <c r="C14" i="51"/>
  <c r="B12" i="51"/>
  <c r="G27" i="49"/>
  <c r="H27" i="49" s="1"/>
  <c r="I27" i="49" s="1"/>
  <c r="C27" i="49"/>
  <c r="G26" i="49"/>
  <c r="H26" i="49" s="1"/>
  <c r="I26" i="49" s="1"/>
  <c r="C26" i="49"/>
  <c r="G25" i="49"/>
  <c r="H25" i="49" s="1"/>
  <c r="C25" i="49"/>
  <c r="E24" i="49"/>
  <c r="B24" i="49"/>
  <c r="G23" i="49"/>
  <c r="H23" i="49" s="1"/>
  <c r="I23" i="49" s="1"/>
  <c r="C23" i="49"/>
  <c r="G22" i="49"/>
  <c r="H22" i="49" s="1"/>
  <c r="I22" i="49" s="1"/>
  <c r="C22" i="49"/>
  <c r="G21" i="49"/>
  <c r="H21" i="49" s="1"/>
  <c r="I21" i="49" s="1"/>
  <c r="C21" i="49"/>
  <c r="G20" i="49"/>
  <c r="H20" i="49" s="1"/>
  <c r="C20" i="49"/>
  <c r="E19" i="49"/>
  <c r="B19" i="49"/>
  <c r="G18" i="49"/>
  <c r="H18" i="49" s="1"/>
  <c r="I18" i="49" s="1"/>
  <c r="C18" i="49"/>
  <c r="G17" i="49"/>
  <c r="H17" i="49" s="1"/>
  <c r="I17" i="49" s="1"/>
  <c r="C17" i="49"/>
  <c r="G16" i="49"/>
  <c r="H16" i="49" s="1"/>
  <c r="I16" i="49" s="1"/>
  <c r="C16" i="49"/>
  <c r="G15" i="49"/>
  <c r="H15" i="49" s="1"/>
  <c r="I15" i="49" s="1"/>
  <c r="C15" i="49"/>
  <c r="G14" i="49"/>
  <c r="H14" i="49" s="1"/>
  <c r="I14" i="49" s="1"/>
  <c r="C14" i="49"/>
  <c r="C13" i="49"/>
  <c r="E12" i="49"/>
  <c r="B12" i="49"/>
  <c r="G66" i="48"/>
  <c r="H66" i="48" s="1"/>
  <c r="C66" i="48"/>
  <c r="E65" i="48"/>
  <c r="B65" i="48"/>
  <c r="G64" i="48"/>
  <c r="C64" i="48"/>
  <c r="G63" i="48"/>
  <c r="C63" i="48"/>
  <c r="G62" i="48"/>
  <c r="H62" i="48" s="1"/>
  <c r="C62" i="48"/>
  <c r="E61" i="48"/>
  <c r="B61" i="48"/>
  <c r="G60" i="48"/>
  <c r="C60" i="48"/>
  <c r="G59" i="48"/>
  <c r="C59" i="48"/>
  <c r="G58" i="48"/>
  <c r="H58" i="48" s="1"/>
  <c r="C58" i="48"/>
  <c r="E57" i="48"/>
  <c r="B57" i="48"/>
  <c r="G55" i="48"/>
  <c r="H55" i="48" s="1"/>
  <c r="C55" i="48"/>
  <c r="E54" i="48"/>
  <c r="B54" i="48"/>
  <c r="G53" i="48"/>
  <c r="C53" i="48"/>
  <c r="G52" i="48"/>
  <c r="C52" i="48"/>
  <c r="G51" i="48"/>
  <c r="C51" i="48"/>
  <c r="G50" i="48"/>
  <c r="C50" i="48"/>
  <c r="G49" i="48"/>
  <c r="C49" i="48"/>
  <c r="G48" i="48"/>
  <c r="C48" i="48"/>
  <c r="G47" i="48"/>
  <c r="C47" i="48"/>
  <c r="G46" i="48"/>
  <c r="C46" i="48"/>
  <c r="G45" i="48"/>
  <c r="C45" i="48"/>
  <c r="G44" i="48"/>
  <c r="C44" i="48"/>
  <c r="G43" i="48"/>
  <c r="C43" i="48"/>
  <c r="G42" i="48"/>
  <c r="C42" i="48"/>
  <c r="G41" i="48"/>
  <c r="C41" i="48"/>
  <c r="G40" i="48"/>
  <c r="C40" i="48"/>
  <c r="G39" i="48"/>
  <c r="C39" i="48"/>
  <c r="G38" i="48"/>
  <c r="H38" i="48" s="1"/>
  <c r="C38" i="48"/>
  <c r="E37" i="48"/>
  <c r="B37" i="48"/>
  <c r="G36" i="48"/>
  <c r="C36" i="48"/>
  <c r="G35" i="48"/>
  <c r="C35" i="48"/>
  <c r="G34" i="48"/>
  <c r="C34" i="48"/>
  <c r="G33" i="48"/>
  <c r="C33" i="48"/>
  <c r="G32" i="48"/>
  <c r="C32" i="48"/>
  <c r="G31" i="48"/>
  <c r="C31" i="48"/>
  <c r="G30" i="48"/>
  <c r="C30" i="48"/>
  <c r="G29" i="48"/>
  <c r="C29" i="48"/>
  <c r="G28" i="48"/>
  <c r="C28" i="48"/>
  <c r="G27" i="48"/>
  <c r="C27" i="48"/>
  <c r="G26" i="48"/>
  <c r="C26" i="48"/>
  <c r="G25" i="48"/>
  <c r="C25" i="48"/>
  <c r="G24" i="48"/>
  <c r="C24" i="48"/>
  <c r="G23" i="48"/>
  <c r="C23" i="48"/>
  <c r="G22" i="48"/>
  <c r="C22" i="48"/>
  <c r="G21" i="48"/>
  <c r="C21" i="48"/>
  <c r="G20" i="48"/>
  <c r="C20" i="48"/>
  <c r="G19" i="48"/>
  <c r="C19" i="48"/>
  <c r="G18" i="48"/>
  <c r="C18" i="48"/>
  <c r="G17" i="48"/>
  <c r="C17" i="48"/>
  <c r="G16" i="48"/>
  <c r="C16" i="48"/>
  <c r="G15" i="48"/>
  <c r="C15" i="48"/>
  <c r="G14" i="48"/>
  <c r="H14" i="48" s="1"/>
  <c r="C14" i="48"/>
  <c r="E13" i="48"/>
  <c r="E12" i="48" s="1"/>
  <c r="B13" i="48"/>
  <c r="B12" i="48" s="1"/>
  <c r="H24" i="48" l="1"/>
  <c r="I24" i="48" s="1"/>
  <c r="H40" i="48"/>
  <c r="I40" i="48" s="1"/>
  <c r="H17" i="48"/>
  <c r="I17" i="48" s="1"/>
  <c r="H21" i="48"/>
  <c r="I21" i="48" s="1"/>
  <c r="H25" i="48"/>
  <c r="I25" i="48" s="1"/>
  <c r="H29" i="48"/>
  <c r="I29" i="48" s="1"/>
  <c r="H33" i="48"/>
  <c r="I33" i="48" s="1"/>
  <c r="H41" i="48"/>
  <c r="I41" i="48" s="1"/>
  <c r="H45" i="48"/>
  <c r="I45" i="48" s="1"/>
  <c r="H49" i="48"/>
  <c r="I49" i="48" s="1"/>
  <c r="H53" i="48"/>
  <c r="I53" i="48" s="1"/>
  <c r="H36" i="48"/>
  <c r="I36" i="48" s="1"/>
  <c r="H26" i="48"/>
  <c r="I26" i="48" s="1"/>
  <c r="H42" i="48"/>
  <c r="I42" i="48" s="1"/>
  <c r="H46" i="48"/>
  <c r="I46" i="48" s="1"/>
  <c r="H59" i="48"/>
  <c r="H57" i="48" s="1"/>
  <c r="H63" i="48"/>
  <c r="I63" i="48" s="1"/>
  <c r="H28" i="48"/>
  <c r="I28" i="48" s="1"/>
  <c r="H52" i="48"/>
  <c r="I52" i="48" s="1"/>
  <c r="H18" i="48"/>
  <c r="I18" i="48" s="1"/>
  <c r="H22" i="48"/>
  <c r="I22" i="48" s="1"/>
  <c r="H30" i="48"/>
  <c r="I30" i="48" s="1"/>
  <c r="H34" i="48"/>
  <c r="I34" i="48" s="1"/>
  <c r="H50" i="48"/>
  <c r="I50" i="48" s="1"/>
  <c r="H16" i="48"/>
  <c r="I16" i="48" s="1"/>
  <c r="H32" i="48"/>
  <c r="I32" i="48" s="1"/>
  <c r="H44" i="48"/>
  <c r="I44" i="48" s="1"/>
  <c r="H15" i="48"/>
  <c r="I15" i="48" s="1"/>
  <c r="H27" i="48"/>
  <c r="I27" i="48" s="1"/>
  <c r="H35" i="48"/>
  <c r="I35" i="48" s="1"/>
  <c r="H43" i="48"/>
  <c r="I43" i="48" s="1"/>
  <c r="H47" i="48"/>
  <c r="I47" i="48" s="1"/>
  <c r="H60" i="48"/>
  <c r="I60" i="48" s="1"/>
  <c r="H64" i="48"/>
  <c r="I64" i="48" s="1"/>
  <c r="H20" i="48"/>
  <c r="I20" i="48" s="1"/>
  <c r="H48" i="48"/>
  <c r="I48" i="48" s="1"/>
  <c r="H19" i="48"/>
  <c r="I19" i="48" s="1"/>
  <c r="H23" i="48"/>
  <c r="I23" i="48" s="1"/>
  <c r="H31" i="48"/>
  <c r="I31" i="48" s="1"/>
  <c r="H39" i="48"/>
  <c r="H37" i="48" s="1"/>
  <c r="H51" i="48"/>
  <c r="I51" i="48" s="1"/>
  <c r="B11" i="56"/>
  <c r="B11" i="51"/>
  <c r="B253" i="51"/>
  <c r="E204" i="51"/>
  <c r="E183" i="51"/>
  <c r="H176" i="51"/>
  <c r="E175" i="51"/>
  <c r="H162" i="51"/>
  <c r="I162" i="51" s="1"/>
  <c r="E159" i="51"/>
  <c r="B121" i="51"/>
  <c r="H88" i="51"/>
  <c r="E87" i="51"/>
  <c r="E86" i="51" s="1"/>
  <c r="I200" i="57"/>
  <c r="I113" i="57"/>
  <c r="B120" i="57"/>
  <c r="E120" i="57"/>
  <c r="B286" i="57"/>
  <c r="E11" i="63"/>
  <c r="B11" i="63"/>
  <c r="B12" i="57"/>
  <c r="E180" i="57"/>
  <c r="B56" i="48"/>
  <c r="E286" i="57"/>
  <c r="B329" i="57"/>
  <c r="C255" i="51"/>
  <c r="B199" i="57"/>
  <c r="E11" i="59"/>
  <c r="B204" i="51"/>
  <c r="C18" i="51"/>
  <c r="B242" i="57"/>
  <c r="I316" i="57"/>
  <c r="H278" i="57"/>
  <c r="E56" i="48"/>
  <c r="E242" i="57"/>
  <c r="B24" i="51"/>
  <c r="E11" i="49"/>
  <c r="C222" i="51"/>
  <c r="H243" i="57"/>
  <c r="B310" i="57"/>
  <c r="H186" i="57"/>
  <c r="I187" i="57"/>
  <c r="I202" i="57"/>
  <c r="B52" i="51"/>
  <c r="C265" i="51"/>
  <c r="B86" i="51"/>
  <c r="C162" i="51"/>
  <c r="B228" i="51"/>
  <c r="B105" i="57"/>
  <c r="I182" i="57"/>
  <c r="H181" i="57"/>
  <c r="H320" i="57"/>
  <c r="H319" i="57" s="1"/>
  <c r="H287" i="57"/>
  <c r="I288" i="57"/>
  <c r="I321" i="57"/>
  <c r="B11" i="49"/>
  <c r="B70" i="51"/>
  <c r="I116" i="57"/>
  <c r="H115" i="57"/>
  <c r="H330" i="57"/>
  <c r="I331" i="57"/>
  <c r="C13" i="51"/>
  <c r="E12" i="57"/>
  <c r="H327" i="57"/>
  <c r="H326" i="57" s="1"/>
  <c r="I328" i="57"/>
  <c r="I19" i="59"/>
  <c r="H19" i="59"/>
  <c r="H202" i="57"/>
  <c r="B213" i="57"/>
  <c r="E310" i="57"/>
  <c r="E105" i="57"/>
  <c r="E199" i="57"/>
  <c r="H12" i="59"/>
  <c r="H26" i="59"/>
  <c r="I26" i="59" s="1"/>
  <c r="H113" i="57"/>
  <c r="E213" i="57"/>
  <c r="I279" i="57"/>
  <c r="I366" i="57"/>
  <c r="E329" i="57"/>
  <c r="H12" i="63"/>
  <c r="H18" i="63"/>
  <c r="I19" i="63"/>
  <c r="I18" i="63" s="1"/>
  <c r="I13" i="63"/>
  <c r="I12" i="63" s="1"/>
  <c r="I14" i="62"/>
  <c r="I14" i="60"/>
  <c r="I13" i="60" s="1"/>
  <c r="I12" i="60" s="1"/>
  <c r="I22" i="60"/>
  <c r="I21" i="60" s="1"/>
  <c r="I15" i="60" s="1"/>
  <c r="I12" i="59"/>
  <c r="H52" i="57"/>
  <c r="I53" i="57"/>
  <c r="H13" i="57"/>
  <c r="I122" i="57"/>
  <c r="H121" i="57"/>
  <c r="H246" i="57"/>
  <c r="I247" i="57"/>
  <c r="H91" i="57"/>
  <c r="H205" i="57"/>
  <c r="I303" i="57"/>
  <c r="H339" i="57"/>
  <c r="I340" i="57"/>
  <c r="I106" i="57"/>
  <c r="H166" i="57"/>
  <c r="H311" i="57"/>
  <c r="I312" i="57"/>
  <c r="I14" i="57"/>
  <c r="H196" i="57"/>
  <c r="I205" i="57"/>
  <c r="H214" i="57"/>
  <c r="I215" i="57"/>
  <c r="I91" i="57"/>
  <c r="B180" i="57"/>
  <c r="I233" i="57"/>
  <c r="I166" i="57"/>
  <c r="H106" i="57"/>
  <c r="I196" i="57"/>
  <c r="H200" i="57"/>
  <c r="I243" i="57"/>
  <c r="H303" i="57"/>
  <c r="H233" i="57"/>
  <c r="H316" i="57"/>
  <c r="H366" i="57"/>
  <c r="I131" i="56"/>
  <c r="I13" i="56"/>
  <c r="I14" i="54"/>
  <c r="C176" i="51"/>
  <c r="C22" i="51"/>
  <c r="C65" i="51"/>
  <c r="C88" i="51"/>
  <c r="B135" i="51"/>
  <c r="B183" i="51"/>
  <c r="C230" i="51"/>
  <c r="C232" i="51"/>
  <c r="C248" i="51"/>
  <c r="C155" i="51"/>
  <c r="C203" i="51"/>
  <c r="C209" i="51"/>
  <c r="C226" i="51"/>
  <c r="I25" i="49"/>
  <c r="I24" i="49" s="1"/>
  <c r="H24" i="49"/>
  <c r="H19" i="49"/>
  <c r="H13" i="49"/>
  <c r="I20" i="49"/>
  <c r="I19" i="49" s="1"/>
  <c r="I66" i="48"/>
  <c r="H65" i="48"/>
  <c r="I38" i="48"/>
  <c r="I58" i="48"/>
  <c r="H54" i="48"/>
  <c r="I55" i="48"/>
  <c r="I62" i="48"/>
  <c r="H61" i="48"/>
  <c r="H13" i="48"/>
  <c r="I14" i="48"/>
  <c r="I59" i="48" l="1"/>
  <c r="I39" i="48"/>
  <c r="H12" i="48"/>
  <c r="I65" i="48"/>
  <c r="I61" i="48"/>
  <c r="I57" i="48"/>
  <c r="I54" i="48"/>
  <c r="I37" i="48"/>
  <c r="I13" i="48"/>
  <c r="B10" i="51"/>
  <c r="I204" i="51"/>
  <c r="H204" i="51"/>
  <c r="E158" i="51"/>
  <c r="E10" i="51" s="1"/>
  <c r="I183" i="51"/>
  <c r="H183" i="51"/>
  <c r="I159" i="51"/>
  <c r="H159" i="51"/>
  <c r="I176" i="51"/>
  <c r="I175" i="51" s="1"/>
  <c r="H175" i="51"/>
  <c r="I88" i="51"/>
  <c r="I87" i="51" s="1"/>
  <c r="I86" i="51" s="1"/>
  <c r="H87" i="51"/>
  <c r="H86" i="51" s="1"/>
  <c r="I339" i="57"/>
  <c r="I330" i="57"/>
  <c r="I327" i="57"/>
  <c r="I320" i="57"/>
  <c r="I278" i="57"/>
  <c r="I246" i="57"/>
  <c r="I214" i="57"/>
  <c r="I186" i="57"/>
  <c r="I181" i="57"/>
  <c r="I121" i="57"/>
  <c r="I115" i="57"/>
  <c r="I52" i="57"/>
  <c r="I13" i="57"/>
  <c r="I311" i="57"/>
  <c r="I287" i="57"/>
  <c r="E11" i="48"/>
  <c r="H286" i="57"/>
  <c r="I199" i="57"/>
  <c r="I105" i="57"/>
  <c r="H242" i="57"/>
  <c r="B11" i="48"/>
  <c r="H329" i="57"/>
  <c r="E11" i="60"/>
  <c r="H180" i="57"/>
  <c r="H11" i="59"/>
  <c r="H11" i="63"/>
  <c r="B11" i="57"/>
  <c r="H12" i="57"/>
  <c r="E11" i="57"/>
  <c r="H310" i="57"/>
  <c r="H199" i="57"/>
  <c r="I11" i="59"/>
  <c r="H105" i="57"/>
  <c r="I11" i="63"/>
  <c r="I11" i="60"/>
  <c r="H11" i="60"/>
  <c r="H120" i="57"/>
  <c r="H213" i="57"/>
  <c r="H12" i="49"/>
  <c r="H11" i="49" s="1"/>
  <c r="I13" i="49"/>
  <c r="I12" i="49" s="1"/>
  <c r="I11" i="49" s="1"/>
  <c r="H56" i="48"/>
  <c r="I12" i="48" l="1"/>
  <c r="I56" i="48"/>
  <c r="H158" i="51"/>
  <c r="I158" i="51"/>
  <c r="I329" i="57"/>
  <c r="I326" i="57"/>
  <c r="I319" i="57"/>
  <c r="I286" i="57"/>
  <c r="I242" i="57"/>
  <c r="I213" i="57"/>
  <c r="I180" i="57"/>
  <c r="I120" i="57"/>
  <c r="I12" i="57"/>
  <c r="I310" i="57"/>
  <c r="H11" i="48"/>
  <c r="H11" i="57"/>
  <c r="I11" i="48" l="1"/>
  <c r="H10" i="51"/>
  <c r="I10" i="51"/>
  <c r="M15" i="89" s="1"/>
  <c r="O15" i="89" s="1"/>
  <c r="I25" i="52"/>
</calcChain>
</file>

<file path=xl/sharedStrings.xml><?xml version="1.0" encoding="utf-8"?>
<sst xmlns="http://schemas.openxmlformats.org/spreadsheetml/2006/main" count="7941" uniqueCount="829">
  <si>
    <t>KOPĀ</t>
  </si>
  <si>
    <t>Piezīmes</t>
  </si>
  <si>
    <t>Izdevumi  par virsstundām kopā ar VSOAI, EUR</t>
  </si>
  <si>
    <t>Mēnešalga no kuras rēķina stundas likmi</t>
  </si>
  <si>
    <t>Nodarbināto skaits mēnesī</t>
  </si>
  <si>
    <t>Apmaksājamais laiks mēnesī, stundas (tai skaitā summētā darba laika ietvaros)</t>
  </si>
  <si>
    <t>Apmaksājamā 100% piemaksa par nostrādātām virsstundām virs normālā  darba laika  (tai skaitā summētā darba laika ietvaros)</t>
  </si>
  <si>
    <t>virsstundas - virs  normālā darba laika, kas saistītas ar darbu  ar Covid-19</t>
  </si>
  <si>
    <t>Ārstniecības un pacientu aprūpes atbalsta personas, māsu palīgi, zobārstu aistenti, kopā, tai skaitā:***</t>
  </si>
  <si>
    <t>Automobiļa vadītājs</t>
  </si>
  <si>
    <r>
      <rPr>
        <vertAlign val="superscript"/>
        <sz val="12"/>
        <color theme="1"/>
        <rFont val="Times New Roman"/>
        <family val="1"/>
        <charset val="186"/>
      </rPr>
      <t>1</t>
    </r>
    <r>
      <rPr>
        <sz val="12"/>
        <color theme="1"/>
        <rFont val="Times New Roman"/>
        <family val="1"/>
        <charset val="186"/>
      </rPr>
      <t xml:space="preserve">  Normālais darba laiks (stundās) atbilstoši  darba dienu skaitam pārskata mēnesī ar dienas darba laiku, kas nepārsniedz 8 stundas. Izņemot ārstniecības personām, kuru darbs saistīts ar īpašu risku un  ja viņi šajā darbā ir nodarbināti ne mazāk kā 50 procentus no normālā dienas vai nedēļas darba laika, ir noteikta septiņu stundu darba  diena vai 35 stundu darba nedēļa (Darba Likuma 131.pants)</t>
    </r>
  </si>
  <si>
    <t>X</t>
  </si>
  <si>
    <t>janvāris</t>
  </si>
  <si>
    <t>februāris</t>
  </si>
  <si>
    <t>marts</t>
  </si>
  <si>
    <t>maijs</t>
  </si>
  <si>
    <t>jūnijs</t>
  </si>
  <si>
    <t>VSIA "Bērnu klīniskā universitātes slimnīca"</t>
  </si>
  <si>
    <t xml:space="preserve">SIA “Rīgas Austrumu klīniskās universitātes slimnīca” </t>
  </si>
  <si>
    <t>VSIA "Paula Stradiņa klīniskā universitātes slimnīca"</t>
  </si>
  <si>
    <t>SIA "Liepājas reģionālā slimnīca"</t>
  </si>
  <si>
    <t>SIA "Daugavpils reģionālā slimnīca"</t>
  </si>
  <si>
    <t>SIA "Ziemeļkurzemes reģionālā slimnīca"</t>
  </si>
  <si>
    <t>SIA Jelgavas pilsētas slimnīca</t>
  </si>
  <si>
    <t>SIA Vidzemes slimnīca</t>
  </si>
  <si>
    <t>SIA Jēkabpils reģionālā slimnīca</t>
  </si>
  <si>
    <t>SIA Rēzeknes slimnīca</t>
  </si>
  <si>
    <t>SIA Jūrmalas slimnīca</t>
  </si>
  <si>
    <t>SIA "Madonas slimnīca"</t>
  </si>
  <si>
    <t>SIA "Rīgas 2.slimnīca"</t>
  </si>
  <si>
    <t>SIA "Balvu un Gulbenes slimnīcu apvienība"</t>
  </si>
  <si>
    <t>VSIA „Daugavpils psihoneiroloģiskā slimnīca”</t>
  </si>
  <si>
    <t>SIA Kuldīgas slimnīca</t>
  </si>
  <si>
    <t>1.Garīgās veselības aprūpes māsa 1</t>
  </si>
  <si>
    <t>Garīgās veselības aprūpes māsa 2</t>
  </si>
  <si>
    <t>VSIA "Rīgas psihiatrijas un narkoloģijas cenrts"</t>
  </si>
  <si>
    <t>SIA "Rīgas 1.slimnīca"</t>
  </si>
  <si>
    <t>novembris</t>
  </si>
  <si>
    <t>decembris</t>
  </si>
  <si>
    <t>Daugavpils psihoneiroloģiskā slimnīca</t>
  </si>
  <si>
    <t>Garīgās veselības aprūpes māsa 3</t>
  </si>
  <si>
    <t>Garīgās veselības aprūpes māsa 4</t>
  </si>
  <si>
    <t>Garīgās veselības aprūpes māsa 5</t>
  </si>
  <si>
    <t>Garīgās veselības aprūpes māsa 6</t>
  </si>
  <si>
    <t>Garīgās veselības aprūpes māsa 7</t>
  </si>
  <si>
    <t>10.Garīgās veselības aprūpes māsa 8</t>
  </si>
  <si>
    <t>Garīgās veselības aprūpes māsa 9</t>
  </si>
  <si>
    <t>Garīgās veselības aprūpes māsa 10</t>
  </si>
  <si>
    <t>4.Garīgās veselības aprūpes māsa 11</t>
  </si>
  <si>
    <t>Garīgās veselības aprūpes māsa 12</t>
  </si>
  <si>
    <t>6.Garīgās veselības aprūpes māsa 13</t>
  </si>
  <si>
    <t>Garīgās veselības aprūpes māsa 14</t>
  </si>
  <si>
    <t>Garīgās veselības aprūpes māsa 15</t>
  </si>
  <si>
    <t>7.Garīgās veselības aprūpes māsa 16</t>
  </si>
  <si>
    <t>Garīgās veselības aprūpes māsa 17</t>
  </si>
  <si>
    <t>Garīgās veselības aprūpes māsa 18</t>
  </si>
  <si>
    <t>Garīgās veselības aprūpes māsa 19</t>
  </si>
  <si>
    <t>Garīgās veselības aprūpes māsa 20</t>
  </si>
  <si>
    <t>Garīgās veselības aprūpes māsa 21</t>
  </si>
  <si>
    <t>Garīgās veselības aprūpes māsa 22</t>
  </si>
  <si>
    <t>Garīgās veselības aprūpes māsa 23</t>
  </si>
  <si>
    <t>1.Māsas palīgs 1</t>
  </si>
  <si>
    <t>Māsas palīgs 2</t>
  </si>
  <si>
    <t>Māsas palīgs 3</t>
  </si>
  <si>
    <t>Māsas palīgs 4</t>
  </si>
  <si>
    <t>Māsas palīgs 5</t>
  </si>
  <si>
    <t>Māsas palīgs 6</t>
  </si>
  <si>
    <t>Māsas palīgs 7</t>
  </si>
  <si>
    <t>7.Māsas palīgs 8</t>
  </si>
  <si>
    <t>Māsas palīgs 9</t>
  </si>
  <si>
    <t>Māsas palīgs 10</t>
  </si>
  <si>
    <t>Māsas palīgs 11</t>
  </si>
  <si>
    <t>Māsas palīgs 12</t>
  </si>
  <si>
    <t>Māsas palīgs 13</t>
  </si>
  <si>
    <t>Māsas palīgs 14</t>
  </si>
  <si>
    <t>Māsas palīgs 15</t>
  </si>
  <si>
    <t>1.Māsas palīgs saimnieciskajos jautājumos</t>
  </si>
  <si>
    <t>Aknistes psihoneiroloģiskā slimnīca</t>
  </si>
  <si>
    <t>Garīgās veselības aprūpes māsa 1</t>
  </si>
  <si>
    <t>Māsas palīgs 1</t>
  </si>
  <si>
    <t>Sanitārs 1</t>
  </si>
  <si>
    <t>Kopā</t>
  </si>
  <si>
    <t>3=4+5</t>
  </si>
  <si>
    <t>9=8+VSAOI</t>
  </si>
  <si>
    <t>garigas veselības  aprūpes māsa</t>
  </si>
  <si>
    <t>medicīnas māsa</t>
  </si>
  <si>
    <t>māsu paligs</t>
  </si>
  <si>
    <t>sanitārs</t>
  </si>
  <si>
    <t xml:space="preserve"> Darba stundas  normālā darba laika  ietvaros:</t>
  </si>
  <si>
    <t>* Iesniedzot datus pārskatam katrai ārstniecības iestādei jānodrošina, ka ikmēneša darba laika uzskaites tabelē, kura tiek apsiprināta ar iestādes vadītāja parakstu, ir iespējams izsekot Jūsu iesniegtai informācijai - darbinieka saistībai ar Covid-19</t>
  </si>
  <si>
    <t xml:space="preserve">** apakšpozīcijās sniedz atsevišķu informāciju par katru nodarbināto, kurš ir strādājis virsstundas sakarā ar Latvijā izsludināto ārkārtējo situāciju ar mērķi ierobežot Covid-19 izplatību </t>
  </si>
  <si>
    <t>Traumatologs/ortopēds</t>
  </si>
  <si>
    <t>Rezidents</t>
  </si>
  <si>
    <t>Iestādes nosaukums:  SIA "Ziemeļkurzemes reģionālā slimnīca"</t>
  </si>
  <si>
    <t>Infektologs</t>
  </si>
  <si>
    <t>Infektoloģijas māsa</t>
  </si>
  <si>
    <t>Māsas palīgs</t>
  </si>
  <si>
    <t>Sanitārs</t>
  </si>
  <si>
    <t>Anesteziologs un reanimatologs</t>
  </si>
  <si>
    <t>Anesteziologs, reanimatologs (dežūrārsts)</t>
  </si>
  <si>
    <t>Anesteziologs un reanimatologs (dežūrārsts)</t>
  </si>
  <si>
    <t>Intensīvās terapijas un anestēzijas māsa</t>
  </si>
  <si>
    <t>Anestezioloģijas un intensīvās terapijas nodaļa - Talsu filiāles(35 stundas nedēļā)</t>
  </si>
  <si>
    <t xml:space="preserve">Intensīvās terapijas un anestēzijas māsa </t>
  </si>
  <si>
    <t>DZEMDĪBU UN GINEKOLOĢIJAS BLOKS</t>
  </si>
  <si>
    <t>Ginekologs, dzemdību speciālists (dežūrām)</t>
  </si>
  <si>
    <t>Vecmāte</t>
  </si>
  <si>
    <t xml:space="preserve">Medicīnas māsa </t>
  </si>
  <si>
    <t>Medicīnas māsa (bērnu māsa)</t>
  </si>
  <si>
    <t>Paliatīvās aprūpes nodaļa</t>
  </si>
  <si>
    <t>Internists (dežūrārsts)</t>
  </si>
  <si>
    <t>Medicīnas māsa (paliatīvās aprūpes nod.)</t>
  </si>
  <si>
    <t>IEKŠĶĪGO SLIMĪBU NODAĻA</t>
  </si>
  <si>
    <t>Iekšķīgo slimību nodaļas vadītājs</t>
  </si>
  <si>
    <t>Internists</t>
  </si>
  <si>
    <t>Terapijas māsa</t>
  </si>
  <si>
    <t>Terapijas māsa (dež.māsa)</t>
  </si>
  <si>
    <t>KARDIOLOĢIJAS NODAĻA</t>
  </si>
  <si>
    <t>Kardiologs</t>
  </si>
  <si>
    <t>Medicīnas māsa (dež.māsa)</t>
  </si>
  <si>
    <t>Medicīnas māsa (kardioloģijā)</t>
  </si>
  <si>
    <t>Ķirurģijas nodaļa un dienas stacionārs - Talsu filiāles</t>
  </si>
  <si>
    <t>Medicīnas māsa</t>
  </si>
  <si>
    <t>NEIROLOĢIJAS NODAĻA</t>
  </si>
  <si>
    <t>Neirologs (dežūrārsts)</t>
  </si>
  <si>
    <t>UZŅEMŠANAS NODAĻA</t>
  </si>
  <si>
    <t>Ārsta palīgs</t>
  </si>
  <si>
    <t>Ārsta palīgs (observācijā)</t>
  </si>
  <si>
    <t>Medicīnas māsa (uzņemšanā)</t>
  </si>
  <si>
    <t>TRAUMATOLOĢIJAS NODAĻA</t>
  </si>
  <si>
    <t>Traumatologs (dežūrārsts)</t>
  </si>
  <si>
    <t>Traumatoloģijas un ortopēdijas virsmāsa</t>
  </si>
  <si>
    <t>Traumatoloģijas un ortopēdijas māsa</t>
  </si>
  <si>
    <t>ĶIRURĢIJAS NODAĻA</t>
  </si>
  <si>
    <t>Ķirurgs (dežūrārsts)</t>
  </si>
  <si>
    <t>Ķirurģijas māsa</t>
  </si>
  <si>
    <t>BĒRNU NODAĻA</t>
  </si>
  <si>
    <t>Pediatrs (dežūrārsts)</t>
  </si>
  <si>
    <t>Bērnu māsa</t>
  </si>
  <si>
    <t>Iekšķīgo slimību nodaļa - Talsu filiāles</t>
  </si>
  <si>
    <t>Ārstniecības un pacientu aprūpes personas un funkcionālo speciālistu asistenti, kopā, tai skaitā sadalījumā pa amatiem:</t>
  </si>
  <si>
    <t>Ārstniecības un pacientu aprūpes atbalsta personas, māsu palīgi, zobārstu aistenti, kopā, tai skaitā sadalījumā pa amatiem:</t>
  </si>
  <si>
    <t>Pārējie nodarbinātie, kopā, tai skaitā sadalījumā pa amatiem:</t>
  </si>
  <si>
    <t>Diagnostikas nodaļa - Ventspils slimnīca(35 stundas nedēļā)</t>
  </si>
  <si>
    <t>Radiologs diagnosts</t>
  </si>
  <si>
    <t>Radiologa asistents</t>
  </si>
  <si>
    <t>Funkcionālā diagnostikas māsa</t>
  </si>
  <si>
    <t>Diagnostikas nodaļa - Talsu filiāles(35 stundas nedēļā)</t>
  </si>
  <si>
    <t>Radiogrāfers</t>
  </si>
  <si>
    <t>Uzņemšanas nodaļa- Talsu filiāles</t>
  </si>
  <si>
    <t>Dežūrārsts</t>
  </si>
  <si>
    <t>Dežūrārsts (ķirurgs)</t>
  </si>
  <si>
    <t>* Atbilstoši 2020.gada 6.novembra MK rīkojuma Nr.655 "Par ārkārtējās situācijas izsludināšanu" 9.punktam tiek atļauts papildus virsstundu darbs un virsstundu darba apmaksai nepieciešamos papildu finanšu līdzekļus var pieprasīt no valsts budžeta programmas 02.00.00 "Līdzekļi neparedzētiem gadījumiem"</t>
  </si>
  <si>
    <t>Medicīnas asistents</t>
  </si>
  <si>
    <t>Ārsts</t>
  </si>
  <si>
    <t>Fizioterapeits</t>
  </si>
  <si>
    <t>Māsu palīgs</t>
  </si>
  <si>
    <t>Saimniecības māsa</t>
  </si>
  <si>
    <t>Statistiķis</t>
  </si>
  <si>
    <t>Statistikis</t>
  </si>
  <si>
    <t>Medicīnas reģistrātors</t>
  </si>
  <si>
    <t>COVID nodaļas virsārsts</t>
  </si>
  <si>
    <t>Ārsts internists</t>
  </si>
  <si>
    <t>COVID nodaļas vadītājs</t>
  </si>
  <si>
    <t>Virsmāsa Nr.1</t>
  </si>
  <si>
    <t>Virsmāsa Nr.2</t>
  </si>
  <si>
    <t>Atbildīgā medicīnas māsa</t>
  </si>
  <si>
    <t>Medicīnas māsa Nr.1</t>
  </si>
  <si>
    <t>Medicīnas māsa Nr.2</t>
  </si>
  <si>
    <t>Medicīnas māsa Nr.3</t>
  </si>
  <si>
    <t>Medicīnas māsa Nr.4</t>
  </si>
  <si>
    <t>Medicīnas māsa Nr.5</t>
  </si>
  <si>
    <t>Medicīnas māsa Nr.6</t>
  </si>
  <si>
    <t>Medicīnas māsa Nr.7</t>
  </si>
  <si>
    <t>Medicīnas māsa Nr.8</t>
  </si>
  <si>
    <t>Māsas palīgs Nr.1</t>
  </si>
  <si>
    <t>Māsas palīgs Nr.2</t>
  </si>
  <si>
    <t>Māsas palīgs Nr.3</t>
  </si>
  <si>
    <t>Māsas palīgs Nr.4</t>
  </si>
  <si>
    <t>Māsas palīgs Nr.5</t>
  </si>
  <si>
    <t>Sanitārs Nr.1</t>
  </si>
  <si>
    <t>Sanitārs Nr.2</t>
  </si>
  <si>
    <t>Sanitārs Nr.3</t>
  </si>
  <si>
    <t>Apkopējs Nr.1</t>
  </si>
  <si>
    <t>Apkopējs Nr.2</t>
  </si>
  <si>
    <t>Medicīniskās uzskaites lietvedis</t>
  </si>
  <si>
    <t>ārsts</t>
  </si>
  <si>
    <t>ārsts-stažieris</t>
  </si>
  <si>
    <t>māsa</t>
  </si>
  <si>
    <t>medicīnas asistents</t>
  </si>
  <si>
    <t>vecmāte</t>
  </si>
  <si>
    <t>māsu palīgs</t>
  </si>
  <si>
    <t>pediatrs</t>
  </si>
  <si>
    <t>ginekologs, dzemdību speciālists</t>
  </si>
  <si>
    <t>neirologs</t>
  </si>
  <si>
    <t>neatliekamās medicīnas ārsts</t>
  </si>
  <si>
    <t>internists</t>
  </si>
  <si>
    <t>anesteziologs, reanimatologs</t>
  </si>
  <si>
    <t>traumatologs, ortopēds</t>
  </si>
  <si>
    <t>neonatologs</t>
  </si>
  <si>
    <t>ķirurgs</t>
  </si>
  <si>
    <t>ķirurģijas māsa</t>
  </si>
  <si>
    <t>terapijas māsa</t>
  </si>
  <si>
    <t>internās aprūpes māsa</t>
  </si>
  <si>
    <t>ķirurģiskās aprūpes māsa</t>
  </si>
  <si>
    <t>radiologa asistents</t>
  </si>
  <si>
    <t>intensīvās terapijas un anestēzijas māsa</t>
  </si>
  <si>
    <t>virsmāsa</t>
  </si>
  <si>
    <t>ginekoloģijas māsa</t>
  </si>
  <si>
    <t>neiroloģijas māsa</t>
  </si>
  <si>
    <t>vecākā māsa</t>
  </si>
  <si>
    <t>bērnu māsa</t>
  </si>
  <si>
    <t>neatliekamās palīdzības māsa</t>
  </si>
  <si>
    <t>operāciju māsa</t>
  </si>
  <si>
    <t>bērnu aprūpes māsa</t>
  </si>
  <si>
    <t>vecākā vecmāte</t>
  </si>
  <si>
    <t>ārsta palīgs</t>
  </si>
  <si>
    <t>vecākais radiogrāfers</t>
  </si>
  <si>
    <t>radiogrāfers</t>
  </si>
  <si>
    <t>māsas palīgs</t>
  </si>
  <si>
    <t>Centrālā slimnīca "Uzņemšanas nodaļa"</t>
  </si>
  <si>
    <t xml:space="preserve">Ārsts (dežūrslodze)                                                                                                                                                                                                                                            </t>
  </si>
  <si>
    <t>Ginekologs, dzemdību speciālists</t>
  </si>
  <si>
    <t>Bērnu ķirurgs</t>
  </si>
  <si>
    <t>Ķirurgs</t>
  </si>
  <si>
    <t>Neatliekamās medicīnas ārsts</t>
  </si>
  <si>
    <t xml:space="preserve">Pediatrs </t>
  </si>
  <si>
    <t>Pediatrs</t>
  </si>
  <si>
    <t>Traumatologs - ortopēds</t>
  </si>
  <si>
    <t>Internās aprūpes māsa</t>
  </si>
  <si>
    <t>Ķirurģiskās aprūpes māsa</t>
  </si>
  <si>
    <t>Operāciju māsa</t>
  </si>
  <si>
    <t xml:space="preserve">"Plaušu slimību un tuberkulozes centrs " Uzņemšanas nodaļa, Covid 19 nodaļa </t>
  </si>
  <si>
    <t>Pneimonologs</t>
  </si>
  <si>
    <t>Narkologs</t>
  </si>
  <si>
    <t>"Plaušu slimību un tuberkulozes centrs"  Intensīvās terapijas nodaļa Covid19 nodaļa</t>
  </si>
  <si>
    <t xml:space="preserve">Anesteziologs un reanimatologs                                                                                                                                                                                                                                 </t>
  </si>
  <si>
    <t xml:space="preserve">Anestēzijas, intensīvās un neatliekamās aprūpes māsa                                                                                                                                                                                                           </t>
  </si>
  <si>
    <t>"Plaušu slimību un tuberkulozes centrs" Paliatīvās aprūpes nodaļa -pārprofilēta Covid 19 nodaļa</t>
  </si>
  <si>
    <t>Radiologs</t>
  </si>
  <si>
    <t>Onkoloģiskās aprūpes māsa</t>
  </si>
  <si>
    <t>"Plaušu slimību un tuberkulozes centrs" Tuberkulozes un plaušu slimību nodaļa - pārprofilēta Covid 19 nodaļa</t>
  </si>
  <si>
    <t xml:space="preserve"> Centrālās slimnīcas Covid 19 nodaļa</t>
  </si>
  <si>
    <t>Vecākā medicīnas māsa</t>
  </si>
  <si>
    <t xml:space="preserve">Internās aprūpes māsa                                                                                                                                                                                                                                          </t>
  </si>
  <si>
    <t>Biomedicīnas laborante</t>
  </si>
  <si>
    <t xml:space="preserve"> Plānveida īslaicīgās ārstēšanas nodaļa - pārprofilēta Covid 19 nodaļa</t>
  </si>
  <si>
    <t xml:space="preserve">Fizikālās un rehabilitācijas medicīnas māsa                                                                                                                                                                                                                    </t>
  </si>
  <si>
    <t xml:space="preserve"> Fizikālās terapijas nodaļa - pārprofilēta Covid 19 nodaļa</t>
  </si>
  <si>
    <t>Masieris</t>
  </si>
  <si>
    <t>"Plaušu slimību un tuberkulozes centrs" Radioloģijas nodaļa</t>
  </si>
  <si>
    <t xml:space="preserve">Radiogrāfers                                                                                                                                                                                                                                                   </t>
  </si>
  <si>
    <t xml:space="preserve">Radiologa asistents                                                                                                                                                                                                                                            </t>
  </si>
  <si>
    <t xml:space="preserve">"Plaušu slimību un tuberkulozes centrs " Narkologijas nodaļa Uzņemšanas nodaļa  </t>
  </si>
  <si>
    <t xml:space="preserve">Ārsta palīgs                                                                                                                                                                                                                                                   </t>
  </si>
  <si>
    <t>Anestezioloģijas un intensīvās terapijas daļa</t>
  </si>
  <si>
    <t xml:space="preserve">Medicīnas māsa                                                                                                                                                                                                                                                 </t>
  </si>
  <si>
    <t>Ārsts traumatologs</t>
  </si>
  <si>
    <t>Ārsts ķirurgs</t>
  </si>
  <si>
    <t>Medicīnas māsu palīgs</t>
  </si>
  <si>
    <t>Dežūranesteziologs Nr.5</t>
  </si>
  <si>
    <t>Dežūrķirurgs Nr.2</t>
  </si>
  <si>
    <t>Dežūrpediatrs Nr.2</t>
  </si>
  <si>
    <t>Dežūrpediatrs Nr.3</t>
  </si>
  <si>
    <t>Dežūrinternists Nr.2</t>
  </si>
  <si>
    <t>Dežūrginekologs Nr.2</t>
  </si>
  <si>
    <t>Neatliekamās medicīnas māsa- ārsta palīgs Nr.1</t>
  </si>
  <si>
    <t>Neatliekamās medicīnasmāsa- ārsta palīgs Nr.2</t>
  </si>
  <si>
    <t>Neatliekamās medicīnas māsa- ārsta palīgs Nr.4</t>
  </si>
  <si>
    <t>Neatliekamās medicīnas māsa- ārsta palīgs Nr.5</t>
  </si>
  <si>
    <t>Neatliekamās medicīnas māsa- ārsta palīgs Nr.8</t>
  </si>
  <si>
    <t>Neatliekamās medicīnas māsa- ārsta palīgs Nr.10</t>
  </si>
  <si>
    <t>Medicīnas māsas palīgs Nr.1</t>
  </si>
  <si>
    <t>Medicīnas māsas palīgs Nr.2</t>
  </si>
  <si>
    <t>Medicīnas māsas palīgs Nr.3</t>
  </si>
  <si>
    <t>Medicīnas māsas palīgs Nr.4</t>
  </si>
  <si>
    <t>Medicīnas māsas palīgs Nr.6</t>
  </si>
  <si>
    <t>garīgās veselibas aprupes māsa</t>
  </si>
  <si>
    <t>Atbildīgā māsa</t>
  </si>
  <si>
    <t>Virsmāsa</t>
  </si>
  <si>
    <t>Apmaksājamā 100% piemaksa par nostrādātām virsstundām virs normālā darba laika (tai skaitā summētā darba laika ietvaros)</t>
  </si>
  <si>
    <t>Izdevumi par virsstundām kopā ar VSAOI, EUR</t>
  </si>
  <si>
    <t>virsstundas - virs normālā darba laika, kas saistītas ar darbu ar Covid-19</t>
  </si>
  <si>
    <t>Atbildīgais ārsts anesteziologs, reanimatologs</t>
  </si>
  <si>
    <t>Atbildīgais ārsts speciālists (diennakts postenis)</t>
  </si>
  <si>
    <t>Ārsts anesteziologs, reanimatologs</t>
  </si>
  <si>
    <t>Ārsts ginekologs, dzemdību speciālists</t>
  </si>
  <si>
    <t>Ārsts kardiologs</t>
  </si>
  <si>
    <t>Ārsts ķirurgs (dežūrām)</t>
  </si>
  <si>
    <t>Ārsts neirologs</t>
  </si>
  <si>
    <t>Ārsts otolaringologs</t>
  </si>
  <si>
    <t>Ārsts pneimonologs II</t>
  </si>
  <si>
    <t>Ārsts pneimonologs III</t>
  </si>
  <si>
    <t>Ārsts torakālais ķirurgs II</t>
  </si>
  <si>
    <t>Jaunākais ārsts sirds ķirurgs</t>
  </si>
  <si>
    <t>Laboratorijas ārsts</t>
  </si>
  <si>
    <t>Radiologs (dežūrām)</t>
  </si>
  <si>
    <t>Virsārsts intensīvajā terapijā</t>
  </si>
  <si>
    <t>Virsārsts nefrologs</t>
  </si>
  <si>
    <t>Virsārsts pneimonologs</t>
  </si>
  <si>
    <t>Ambulatorā dienesta ārsta palīgs</t>
  </si>
  <si>
    <t>Ambulatorās aprūpes ārsta palīgs</t>
  </si>
  <si>
    <t>Ambulatorās aprūpes māsa</t>
  </si>
  <si>
    <t>Anestēzijas, intensīvās un neatliekamās aprūpes māsa</t>
  </si>
  <si>
    <t>Ārsta palīgs (feldšeris)</t>
  </si>
  <si>
    <t>Biomedicīnas laborants</t>
  </si>
  <si>
    <t>Neatliekamās medicīnas ārsta palīgs</t>
  </si>
  <si>
    <t>Radiogrāfers (dežūrām)</t>
  </si>
  <si>
    <t>Radiologa asistents (dežūrām)</t>
  </si>
  <si>
    <t>Māsas palīgs neatliekamajā palīdzībā</t>
  </si>
  <si>
    <t>Atbildīgais sanitārs-transportētājs</t>
  </si>
  <si>
    <t>Jaunākais māsas palīgs</t>
  </si>
  <si>
    <t>Klientu apkalpošanas speciālists</t>
  </si>
  <si>
    <t>Laboratorijas speciālists</t>
  </si>
  <si>
    <t>Sanitārs neatliekamajā palīdzībā</t>
  </si>
  <si>
    <t>Sanitārs-transportētājs</t>
  </si>
  <si>
    <t>Vecākais uzkopšanas speciālists</t>
  </si>
  <si>
    <t>Ārsts endokrinologs II</t>
  </si>
  <si>
    <t>Ārsts gastroenterologs - endoskopists I</t>
  </si>
  <si>
    <t>Ārsts gastroenterologs I</t>
  </si>
  <si>
    <t>Ārsts gastroenterologs II</t>
  </si>
  <si>
    <t>Ārsts gastroenterologs III</t>
  </si>
  <si>
    <t>Ārsts infektologs III</t>
  </si>
  <si>
    <t>Ārsts nefrologs II</t>
  </si>
  <si>
    <t>Ārsts nefrologs III</t>
  </si>
  <si>
    <t>Ārsts nefrologs, internists III</t>
  </si>
  <si>
    <t>Ārsts neonatologs</t>
  </si>
  <si>
    <t>Ārsts neonatologs (IT)</t>
  </si>
  <si>
    <t>Ārsts patologs</t>
  </si>
  <si>
    <t>Ārsts reimatologs III</t>
  </si>
  <si>
    <t>Ārsts sirds ķirurgs</t>
  </si>
  <si>
    <t>Ārsts urologs</t>
  </si>
  <si>
    <t>Nodaļas vadītājs ārsts urologs</t>
  </si>
  <si>
    <t>Virsārsts endokrinologs</t>
  </si>
  <si>
    <t>Virsārsts gastroenterologs</t>
  </si>
  <si>
    <t>Virsārsts gastroenterologs-endoskopists</t>
  </si>
  <si>
    <t>Bērnu aprūpes māsa</t>
  </si>
  <si>
    <t>Diabēta aprūpes māsa</t>
  </si>
  <si>
    <t>Endoskopijas māsa</t>
  </si>
  <si>
    <t>Elektriķis</t>
  </si>
  <si>
    <t>Krāvējs</t>
  </si>
  <si>
    <t>Metinātājs</t>
  </si>
  <si>
    <t>Namdaris</t>
  </si>
  <si>
    <t>Sanitārtehnisko iekārtu montētājs</t>
  </si>
  <si>
    <t>Tehniskais darbinieks</t>
  </si>
  <si>
    <t>Vecākais elektriķis</t>
  </si>
  <si>
    <t>Vecākais inženiertehnisko sistēmu speciālists</t>
  </si>
  <si>
    <t>Vecākais klientu apkalpošanas speciālists NMC</t>
  </si>
  <si>
    <t>Vecākais namdaris</t>
  </si>
  <si>
    <t>Vecākais tehniskais darbinieks</t>
  </si>
  <si>
    <t>Ārsts bronhologs, pneimonologs II</t>
  </si>
  <si>
    <t>Ārsts speciālists</t>
  </si>
  <si>
    <t>Virsārsts internists</t>
  </si>
  <si>
    <t>Virsārsts torakālais ķirurgs</t>
  </si>
  <si>
    <t>Nieru aizstājterapijas un nefroloģiskās aprūpes MĀSA</t>
  </si>
  <si>
    <t>Ārsta epidemiologa palīgs</t>
  </si>
  <si>
    <t>Funkcionālās diagnostikas māsa</t>
  </si>
  <si>
    <t>Veselības aprūpes datu analītiķis</t>
  </si>
  <si>
    <t>Vecākais veselības aprūpes datu analītiķis</t>
  </si>
  <si>
    <t>Vadītāja palīgs</t>
  </si>
  <si>
    <t>SIA "Ziemeļkurzemes reģionālā slimnīca" personāls strādā summētu darba laiku (saskaņā ar noslēgto koplīgumu un darba līgumiem), kas nozīmē, ka darbinieki strādā 6 darba dienas nedēļā. Tas ir 40 stundas nedēļā jeb 160 stundas  personālam bez kaitīguma, un 35 stundas nedeļā jeb 139 stundas  personalm ar kaitīgumu</t>
  </si>
  <si>
    <t>ANESTEZIOLOGS, REANIMATOLOGS</t>
  </si>
  <si>
    <t>1489</t>
  </si>
  <si>
    <t>NEONATOLOGS</t>
  </si>
  <si>
    <t>Veselības aprūpes vadības ĀRSTS</t>
  </si>
  <si>
    <t>2000</t>
  </si>
  <si>
    <t>6000</t>
  </si>
  <si>
    <t>REZIDENTS</t>
  </si>
  <si>
    <t>ĶIRURGS</t>
  </si>
  <si>
    <t>NEIROLOGS</t>
  </si>
  <si>
    <t>1600</t>
  </si>
  <si>
    <t>FIZIOTERAPEITS</t>
  </si>
  <si>
    <t>1311</t>
  </si>
  <si>
    <t>INTERNISTS</t>
  </si>
  <si>
    <t>985</t>
  </si>
  <si>
    <t>Medicīnas ASISTENTS</t>
  </si>
  <si>
    <t>867</t>
  </si>
  <si>
    <t>Bērnu aprūpes MĀSA</t>
  </si>
  <si>
    <t>995</t>
  </si>
  <si>
    <t>Operāciju MĀSA</t>
  </si>
  <si>
    <t>1000</t>
  </si>
  <si>
    <t>VECMĀTE</t>
  </si>
  <si>
    <t>Traumatoloģijas un ortopēdijas MĀSA</t>
  </si>
  <si>
    <t>Ķirurģijas MĀSA</t>
  </si>
  <si>
    <t>Ginekoloģijas MĀSA</t>
  </si>
  <si>
    <t>Terapijas MĀSA</t>
  </si>
  <si>
    <t>Uroloģijas MĀSA</t>
  </si>
  <si>
    <t>Medicīnas MĀSA</t>
  </si>
  <si>
    <t>1010</t>
  </si>
  <si>
    <t>Infektoloģijas MĀSA</t>
  </si>
  <si>
    <t>Intensīvās terapijas un anestēzijas MĀSA</t>
  </si>
  <si>
    <t>Ftiziopulmoloģijas MĀSA</t>
  </si>
  <si>
    <t>MĀSAS PALĪGS</t>
  </si>
  <si>
    <t>735</t>
  </si>
  <si>
    <t>723</t>
  </si>
  <si>
    <t>750</t>
  </si>
  <si>
    <r>
      <t>Iestādes nosaukums:</t>
    </r>
    <r>
      <rPr>
        <b/>
        <sz val="13"/>
        <color theme="1"/>
        <rFont val="Times New Roman"/>
        <family val="1"/>
        <charset val="186"/>
      </rPr>
      <t xml:space="preserve"> SIA "Balvu un Gulbenes slimnīcu apvienība"</t>
    </r>
  </si>
  <si>
    <t xml:space="preserve">Ārsts </t>
  </si>
  <si>
    <t>Virsmāsas vietnieks</t>
  </si>
  <si>
    <t>Atlases un apmācību speciālists</t>
  </si>
  <si>
    <t>Darbu vadītājs loģistikas un autotransporta jomā</t>
  </si>
  <si>
    <t>Jaunākais medicīnas iekārtu inženieris / medicīnas fiziķis</t>
  </si>
  <si>
    <t>Nodaļas vadītājs</t>
  </si>
  <si>
    <t>Vecākais medicīnas iekārtu inženieris</t>
  </si>
  <si>
    <t>Vecākais personāla speciālists</t>
  </si>
  <si>
    <t>oktobris</t>
  </si>
  <si>
    <t>septembris</t>
  </si>
  <si>
    <t xml:space="preserve">Ārsts stažieris                                                                                                                                                                                                                                          </t>
  </si>
  <si>
    <t>"Plaušu slimību un tuberkulozes centrs"  Intensīvās terapijas nodaļa Covid-19 nodaļa</t>
  </si>
  <si>
    <t>"Plaušu slimību un tuberkulozes centrs" Paliatīvās aprūpes nodaļa -pārprofilēta Covid-19 nodaļa</t>
  </si>
  <si>
    <t xml:space="preserve"> Centrālās slimnīcas Covid-19 nodaļa</t>
  </si>
  <si>
    <t xml:space="preserve"> Plānveida īslaicīgās ārstēšanas nodaļa - pārprofilēta Covid-19 nodaļa</t>
  </si>
  <si>
    <t>Pataloganatomijas nodaļa</t>
  </si>
  <si>
    <t xml:space="preserve">Biomedicīnas laborants                                                                                                                                                                                                                        </t>
  </si>
  <si>
    <t>Diagnostikas nodaļas radioloģijas daļa</t>
  </si>
  <si>
    <t xml:space="preserve">Rezidents                                                                                                                                                                                                                                                      </t>
  </si>
  <si>
    <t>nefrologs</t>
  </si>
  <si>
    <t>hemodialīzes un nieru transplantācijas māsa</t>
  </si>
  <si>
    <t>biomedicīnas laborants</t>
  </si>
  <si>
    <r>
      <t xml:space="preserve">  līdz normālam darba laikam </t>
    </r>
    <r>
      <rPr>
        <vertAlign val="superscript"/>
        <sz val="11"/>
        <rFont val="Times New Roman"/>
        <family val="1"/>
        <charset val="186"/>
      </rPr>
      <t>1</t>
    </r>
  </si>
  <si>
    <t xml:space="preserve">Ķirurģijas māsa                           </t>
  </si>
  <si>
    <t xml:space="preserve">Biomedicīnas laboranti   </t>
  </si>
  <si>
    <t>māsu palīgs ķirurģijā</t>
  </si>
  <si>
    <t>med. Asistents Ķirurģijā</t>
  </si>
  <si>
    <t>māsu palīgs Iekšķīgo slim. Nod.</t>
  </si>
  <si>
    <t>sanitārs ķirurģija</t>
  </si>
  <si>
    <t>sanitārs Iekšķīgo slim. nod.</t>
  </si>
  <si>
    <t>OKTOBRĪ - 168 Stundas, novembrī - 167 st., decembrī - 166 st.</t>
  </si>
  <si>
    <r>
      <rPr>
        <vertAlign val="superscript"/>
        <sz val="14"/>
        <color theme="1"/>
        <rFont val="Times New Roman"/>
        <family val="1"/>
        <charset val="186"/>
      </rPr>
      <t>2</t>
    </r>
    <r>
      <rPr>
        <sz val="12"/>
        <color theme="1"/>
        <rFont val="Times New Roman"/>
        <family val="1"/>
        <charset val="186"/>
      </rPr>
      <t xml:space="preserve"> Ja stundas likmes aprēķināšanai netiek izmantota "Piemērā" norādītā formula, lūdzam sniegt skaidrojumu, kā tiek noteikta stundas likme. Skaidrojums - dežūrpersonālam, kuriem ir summētais darba laiks, stundas likme tiek noteikta vienāda visam gadam, tas ir: pamatalga / vid. stundu skaitu 2020.g. 166.83 (40 st. darba nedēļai), 145.92 (35 st. darba nedēļai radioloģ. nod.)</t>
    </r>
  </si>
  <si>
    <t>Iestādes vadītājs ____________________Valdes priekšsēdētājs Egons Liepiņš</t>
  </si>
  <si>
    <t>Izpildītājs: finanšu direktore Daina Kampāne</t>
  </si>
  <si>
    <t>Tālr.29269965</t>
  </si>
  <si>
    <t>e-pasts: daina.kampane@jurmalasslimnica.lv</t>
  </si>
  <si>
    <t>sanitārs Iekšķīgo slim. Nod.</t>
  </si>
  <si>
    <t>VSIA "Piejūras slimnīca"</t>
  </si>
  <si>
    <r>
      <t xml:space="preserve">Iestādes nosaukums: </t>
    </r>
    <r>
      <rPr>
        <b/>
        <sz val="13"/>
        <color theme="1"/>
        <rFont val="Times New Roman"/>
        <family val="1"/>
        <charset val="186"/>
      </rPr>
      <t>VSIA ''Piejūras slimnīca''</t>
    </r>
  </si>
  <si>
    <t>Psihiatrs Nr.1</t>
  </si>
  <si>
    <t>Psihiatrs Nr.2</t>
  </si>
  <si>
    <t>Psihiatrs Nr.3</t>
  </si>
  <si>
    <t>Psihiatrs Nr.4</t>
  </si>
  <si>
    <t>Psihiatrs Nr.5</t>
  </si>
  <si>
    <t>Psihiatrs Nr.6</t>
  </si>
  <si>
    <t>Psihiatrs Nr.7</t>
  </si>
  <si>
    <t>Garīgās veselības aprūpes māsa</t>
  </si>
  <si>
    <t>VirsMĀSA</t>
  </si>
  <si>
    <t>Māsas palīgs Nr. 2</t>
  </si>
  <si>
    <t>Māsas palīgs Nr. 3</t>
  </si>
  <si>
    <t>Sanitārs Nr. 1</t>
  </si>
  <si>
    <t>Sanitārs Nr.4</t>
  </si>
  <si>
    <t>Klientu un pacientu reģistratore</t>
  </si>
  <si>
    <t xml:space="preserve">  līdz normālam darba laikam </t>
  </si>
  <si>
    <t>Ārsts  - covid nod 1</t>
  </si>
  <si>
    <t>Ārsts  - covid nod 2</t>
  </si>
  <si>
    <t>Ārsts  - covid nod 3</t>
  </si>
  <si>
    <t>Ārsts  - covid nod 4</t>
  </si>
  <si>
    <t>Ārsts  - covid nod 5</t>
  </si>
  <si>
    <t>Ārsts  - covid nod 6</t>
  </si>
  <si>
    <t>Ārsts  - covid nod 7</t>
  </si>
  <si>
    <t>Ārsts -  AITN 1</t>
  </si>
  <si>
    <t>Ārsts -  AITN 2</t>
  </si>
  <si>
    <t>Ārsts -  AITN 3</t>
  </si>
  <si>
    <t>Ārsts -  AITN 4</t>
  </si>
  <si>
    <t>Ārsts -  AITN 5</t>
  </si>
  <si>
    <t>Ārsts -  AITN 6</t>
  </si>
  <si>
    <t>Ārsts  - diagnostikas nod 1</t>
  </si>
  <si>
    <t>Ārsts  - diagnostikas nod 2</t>
  </si>
  <si>
    <t>Ārsts  - diagnostikas nod 3</t>
  </si>
  <si>
    <t>Ārsts  - diagnostikas nod 4</t>
  </si>
  <si>
    <t>Ārsts - NMPUN 1</t>
  </si>
  <si>
    <t>Ārsts - NMPUN 2</t>
  </si>
  <si>
    <t>Ārsts - NMPUN 3</t>
  </si>
  <si>
    <t>Ārsts - NMPUN 4</t>
  </si>
  <si>
    <t>Ārsts - NMPUN 5</t>
  </si>
  <si>
    <t>Ārsts - NMPUN 6</t>
  </si>
  <si>
    <t>Ārsts - NMPUN 7</t>
  </si>
  <si>
    <t>Ārsts - NMPUN 8</t>
  </si>
  <si>
    <t>Ārsts - NMPUN 9</t>
  </si>
  <si>
    <t>Ārsts - NMPUN 10</t>
  </si>
  <si>
    <t>Ārsts - NMPUN 11</t>
  </si>
  <si>
    <t>Ārsts - NMPUN 12</t>
  </si>
  <si>
    <t>Ārsts - NMPUN 13</t>
  </si>
  <si>
    <t>Ārsts - NMPUN 14</t>
  </si>
  <si>
    <t>Ārsts - NMPUN 15</t>
  </si>
  <si>
    <t>Ārsts - NMPUN 16</t>
  </si>
  <si>
    <t>Ārsts - NMPUN 17</t>
  </si>
  <si>
    <t>Ārsts - NMPUN 18</t>
  </si>
  <si>
    <t>Ārsts - NMPUN 19</t>
  </si>
  <si>
    <t>Ārsts - NMPUN 20</t>
  </si>
  <si>
    <t>Ārsts - NMPUN 21</t>
  </si>
  <si>
    <t>Ārsts - NMPUN 22</t>
  </si>
  <si>
    <t>Ārsts - NMPUN 23</t>
  </si>
  <si>
    <t>Ārsts - NMPUN 24</t>
  </si>
  <si>
    <t>Ārsts - NMPUN 25</t>
  </si>
  <si>
    <t>Ārsts - NMPUN 26</t>
  </si>
  <si>
    <t>Radialoga asistents - diagn. Nod</t>
  </si>
  <si>
    <t>Māsa - AITN 1</t>
  </si>
  <si>
    <t>Māsa - AITN 2</t>
  </si>
  <si>
    <t>Māsa - AITN 3</t>
  </si>
  <si>
    <t>Māsa - AITN 4</t>
  </si>
  <si>
    <t>Māsa - AITN 5</t>
  </si>
  <si>
    <t>Māsa - AITN 6</t>
  </si>
  <si>
    <t>Māsa - AITN 7</t>
  </si>
  <si>
    <t>Māsa - AITN 8</t>
  </si>
  <si>
    <t>Māsa - AITN 9</t>
  </si>
  <si>
    <t>Māsa - AITN 10</t>
  </si>
  <si>
    <t>Māsa - AITN 11</t>
  </si>
  <si>
    <t>Māsa - AITN 12</t>
  </si>
  <si>
    <t>Māsa - covid nod 1</t>
  </si>
  <si>
    <t>Māsa - covid nod 2</t>
  </si>
  <si>
    <t>Māsa - covid nod 3</t>
  </si>
  <si>
    <t>Māsa - covid nod 4</t>
  </si>
  <si>
    <t>Māsa - covid nod 5</t>
  </si>
  <si>
    <t>Māsa - covid nod 6</t>
  </si>
  <si>
    <t>Māsa - covid nod 7</t>
  </si>
  <si>
    <t>Māsa - covid nod 8</t>
  </si>
  <si>
    <t>Māsa - covid nod 9</t>
  </si>
  <si>
    <t>Māsa - covid nod 10</t>
  </si>
  <si>
    <t>Māsa - covid nod 11</t>
  </si>
  <si>
    <t>Māsa - covid nod 12</t>
  </si>
  <si>
    <t>Māsa - covid nod 13</t>
  </si>
  <si>
    <t>Māsa - covid nod 14</t>
  </si>
  <si>
    <t>Māsa - covid nod 15</t>
  </si>
  <si>
    <t>Māsa - covid nod 16</t>
  </si>
  <si>
    <t>Māsa - covid nod 17</t>
  </si>
  <si>
    <t>Māsa - covid nod 18</t>
  </si>
  <si>
    <t>Māsa - covid nod 19</t>
  </si>
  <si>
    <t>Māsa - NMPUN 1</t>
  </si>
  <si>
    <t>Māsa - NMPUN 2</t>
  </si>
  <si>
    <t>Māsa - NMPUN 3</t>
  </si>
  <si>
    <t>Māsa - NMPUN 4</t>
  </si>
  <si>
    <t>Māsa - NMPUN 5</t>
  </si>
  <si>
    <t>Māsa - NMPUN 6</t>
  </si>
  <si>
    <t>Māsa - NMPUN 7</t>
  </si>
  <si>
    <t>Māsa - NMPUN 8</t>
  </si>
  <si>
    <t>Māsa - NMPUN 9</t>
  </si>
  <si>
    <t>Māsa - NMPUN 10</t>
  </si>
  <si>
    <t>Māsa - NMPUN 11</t>
  </si>
  <si>
    <t>Māsa - NMPUN 12</t>
  </si>
  <si>
    <t>Māsa - NMPUN 13</t>
  </si>
  <si>
    <t>Māsa - NMPUN 14</t>
  </si>
  <si>
    <t>Māsa - NMPUN 15</t>
  </si>
  <si>
    <t>Māsa - NMPUN 16</t>
  </si>
  <si>
    <t>Māsu palīgs  - AITN 1</t>
  </si>
  <si>
    <t>Māsu palīgs  - AITN 2</t>
  </si>
  <si>
    <t>Māsu palīgs  - AITN 3</t>
  </si>
  <si>
    <t>Māsu palīgs  - AITN 4</t>
  </si>
  <si>
    <t>Māsu palīgs - covid nod 1</t>
  </si>
  <si>
    <t>Māsu palīgs - covid nod 2</t>
  </si>
  <si>
    <t>Māsu palīgs - covid nod 3</t>
  </si>
  <si>
    <t>Māsu palīgs - covid nod 4</t>
  </si>
  <si>
    <t>Māsu palīgs - covid nod 5</t>
  </si>
  <si>
    <t>Māsu palīgs - covid nod 6</t>
  </si>
  <si>
    <t>Māsu palīgs - covid nod 7</t>
  </si>
  <si>
    <t>Māsu palīgs - covid nod 8</t>
  </si>
  <si>
    <t>Māsu palīgs - covid nod 9</t>
  </si>
  <si>
    <t>Māsu palīgs - covid nod 10</t>
  </si>
  <si>
    <t>Māsu palīgs - covid nod 11</t>
  </si>
  <si>
    <t>Sanitārs - NMPUN</t>
  </si>
  <si>
    <t>Māsu palīgs - NMPUN 1</t>
  </si>
  <si>
    <t>Māsu palīgs - NMPUN 2</t>
  </si>
  <si>
    <t>Māsu palīgs - NMPUN 3</t>
  </si>
  <si>
    <t>Māsu palīgs - NMPUN 4</t>
  </si>
  <si>
    <t>Māsu palīgs - NMPUN 5</t>
  </si>
  <si>
    <t>Māsu palīgs - NMPUN 6</t>
  </si>
  <si>
    <t>Māsu palīgs - NMPUN 7</t>
  </si>
  <si>
    <t>Ārsts - stažieris</t>
  </si>
  <si>
    <t>Pacientu reģistrators</t>
  </si>
  <si>
    <t>9=8 + VSOAI</t>
  </si>
  <si>
    <t>Ārsti, zobārsti  un funkcionālie speciālisti, kopā, tai skaitā:</t>
  </si>
  <si>
    <t>Anesteziologs, reanimatologs</t>
  </si>
  <si>
    <t>Anesteziologs, reanimatologs (1.līmenis)</t>
  </si>
  <si>
    <t>Anesteziologs, reanimatologs (2.līmenis)</t>
  </si>
  <si>
    <t>Atbildīgais ķirurgs</t>
  </si>
  <si>
    <t>Ārsts (dežūrām)</t>
  </si>
  <si>
    <t>Ārsts stažieris</t>
  </si>
  <si>
    <t>Ārsts stažieris/anesteziologs, reanimatologs</t>
  </si>
  <si>
    <t>Ārsts stažieris/dežūrārsts</t>
  </si>
  <si>
    <t>Ārsts stažieris/dežūrkardiologs</t>
  </si>
  <si>
    <t>Ārsts stažieris/dežūrķirurgs</t>
  </si>
  <si>
    <t>Ārsts stažieris/ginekologs</t>
  </si>
  <si>
    <t>Ārsts stažieris/ķirurgs</t>
  </si>
  <si>
    <t>Ārsts stažieris/neirologs</t>
  </si>
  <si>
    <t>Ārsts stažieris/radiologs</t>
  </si>
  <si>
    <t>Ārsts stažieris/radiologs diagnosts</t>
  </si>
  <si>
    <t>Ārsts stažieris/traumatologs</t>
  </si>
  <si>
    <t>Ārsts stažieris/urologs</t>
  </si>
  <si>
    <t>Ārsts-stažieris</t>
  </si>
  <si>
    <t>Bakterioloģijas daļas vadītājs - laboratorijas ārsts</t>
  </si>
  <si>
    <t>Dežūrdienesta daļas vadītājs - laboratorijas speciālists</t>
  </si>
  <si>
    <t>Dežūrkardiologs</t>
  </si>
  <si>
    <t>Dežūrķirurgs</t>
  </si>
  <si>
    <t>Ginekologs</t>
  </si>
  <si>
    <t>Imūnhematoloģijas daļas vadītājs - laboratorijas ārsts</t>
  </si>
  <si>
    <t>Ķirurgs (1.līmenis)</t>
  </si>
  <si>
    <t>Ķirurgs (2.līmenis)</t>
  </si>
  <si>
    <t>Laboratorijas speciālists (stažieris)</t>
  </si>
  <si>
    <t>Molekulārās diagnostikas daļas vadītājs - laboratorijas speciālists</t>
  </si>
  <si>
    <t>Neatliekamās palīdzības ārsts</t>
  </si>
  <si>
    <t>Nefrologs, internists</t>
  </si>
  <si>
    <t>Neiroķirurgs</t>
  </si>
  <si>
    <t>Neirologs</t>
  </si>
  <si>
    <t>Nodaļas vadītājs-ārsts reanimatologs</t>
  </si>
  <si>
    <t>Oftalmologs</t>
  </si>
  <si>
    <t>Rezidents/anesteziologa, reanimatologa specialitātē</t>
  </si>
  <si>
    <t>Rezidents/asinsvadu ķirurga specialitātē</t>
  </si>
  <si>
    <t>Rezidents/endokrinologa specialitātē</t>
  </si>
  <si>
    <t>Rezidents/gastroenterologa specialitātē</t>
  </si>
  <si>
    <t>Rezidents/geriatra specialitātē</t>
  </si>
  <si>
    <t>Rezidents/ginekologa, dzemdību speciālista specialitātē</t>
  </si>
  <si>
    <t>Rezidents/ģimenes ārsta specialitātē</t>
  </si>
  <si>
    <t>Rezidents/hematologa specialitātē</t>
  </si>
  <si>
    <t>Rezidents/infektologa specialitātē</t>
  </si>
  <si>
    <t>Rezidents/internista specialitātē</t>
  </si>
  <si>
    <t>Rezidents/ķirurga specialitātē</t>
  </si>
  <si>
    <t>Rezidents/laboratorijas ārsta specialitātē</t>
  </si>
  <si>
    <t>Rezidents/neatliekamās palīdzības ārsta specialitātē</t>
  </si>
  <si>
    <t>Rezidents/neirologa specialitātē</t>
  </si>
  <si>
    <t>Rezidents/onkologa ķīmijterapeita specialitātē</t>
  </si>
  <si>
    <t>Rezidents/plastikas ķirurga specialitātē</t>
  </si>
  <si>
    <t>Rezidents/pneimonologa specialitātē</t>
  </si>
  <si>
    <t>Rezidents/radiologa diagnosta specialitātē</t>
  </si>
  <si>
    <t>Rezidents/radiologa specialitātē</t>
  </si>
  <si>
    <t>Rezidents/reimatologa specialitātē</t>
  </si>
  <si>
    <t>Rezidents/traumatologa, ortopēda specialitātē</t>
  </si>
  <si>
    <t>Rezidents/urologa specialitātē</t>
  </si>
  <si>
    <t>Transfuziologs</t>
  </si>
  <si>
    <t>Traumatologs, ortopēds</t>
  </si>
  <si>
    <t>Urologs</t>
  </si>
  <si>
    <t>Virusoloģijas daļas vadītājs - laboratorijas speciālists</t>
  </si>
  <si>
    <t>Ārstniecības un pacientu aprūpes personas un funkcionālo speciālistu asistenti, kopā, tai skaitā:</t>
  </si>
  <si>
    <t>Anestēzijas, intensīvās un neatliekamās aprūpes māsa (Sertificēta)</t>
  </si>
  <si>
    <t>Ārsta palīgs (feldšeris inform.sniegšanai)</t>
  </si>
  <si>
    <t>Ārsta palīgs (feldšeris)(EKG)</t>
  </si>
  <si>
    <t>Ārsta palīgs (feldšeris)(Reģistrēts)</t>
  </si>
  <si>
    <t>Ārsta palīgs (feldšeris)(reģistrēts)</t>
  </si>
  <si>
    <t>Ārsta palīgs (feldšeris)(sertificēts)</t>
  </si>
  <si>
    <t>Internās aprūpes māsa (sertificēta)</t>
  </si>
  <si>
    <t>Ķirurģiskās aprūpes māsa (COVID)</t>
  </si>
  <si>
    <t>Ķirurģiskās aprūpes māsa (sertificēta)</t>
  </si>
  <si>
    <t>Medicīnas māsa (COVID)</t>
  </si>
  <si>
    <t>Medicīnas māsa (EKG)</t>
  </si>
  <si>
    <t>Medicīnas māsa (reģistrēta)</t>
  </si>
  <si>
    <t>Medicīnas māsa (sertificēta)</t>
  </si>
  <si>
    <t>Neatliekamās medicīnas ārsta palīgs/feldšeris</t>
  </si>
  <si>
    <t>Neatliekamās medicīnas ārsta palīgs/feldšeris (inform. sniegšanai)</t>
  </si>
  <si>
    <t>Nieru aizstājterapijas un nefroloģiskās aprūpes māsa</t>
  </si>
  <si>
    <t>Sanitārs/slimnieku kopējs</t>
  </si>
  <si>
    <t>Vecākais biomedicīnas laborants</t>
  </si>
  <si>
    <t>Ārstniecības un pacientu aprūpes atbalsta personas, māsu palīgi, zobārstu aistenti, kopā, tai skaitā:</t>
  </si>
  <si>
    <t>Māsas palīgs (ar materiālo atbildību)</t>
  </si>
  <si>
    <t>Māsas palīgs (COVID)</t>
  </si>
  <si>
    <t>Pārējie darbinieki, kuri tieši iesaistīti darbā ar Covid-19, kopā, tai skaitā:</t>
  </si>
  <si>
    <t>Administrators</t>
  </si>
  <si>
    <t>Autovadītājs</t>
  </si>
  <si>
    <t>Ārstniecības iestādes klientu un pacientu reģistrators</t>
  </si>
  <si>
    <t>Biomedicīnas laboranta palīgs</t>
  </si>
  <si>
    <t>Drošības sistēmu speciālists</t>
  </si>
  <si>
    <t>Elektroapgādes meistars</t>
  </si>
  <si>
    <t>Galvenais statistiķis</t>
  </si>
  <si>
    <t>Galvenais statistiķis LIC</t>
  </si>
  <si>
    <t>Klientu apkalpošanas operators</t>
  </si>
  <si>
    <t>Klientu apkalpošanas speciālists (ārstniecības nodaļā)</t>
  </si>
  <si>
    <t>Klientu apkalpošanas speciālists (darbs ar kases aparātu)</t>
  </si>
  <si>
    <t>Kurjers</t>
  </si>
  <si>
    <t>Loģistikas nodaļas vadītājs</t>
  </si>
  <si>
    <t>Medicīnas asistents (otrā līmeņa)</t>
  </si>
  <si>
    <t>Medicīnas asistents (otrā līmeņa) (COVID)</t>
  </si>
  <si>
    <t>Medicīnas asistents (pirmā līmeņa)</t>
  </si>
  <si>
    <t>Medicīnas asistents (trešā līmeņa)</t>
  </si>
  <si>
    <t>Medicīnas asistents (trešā līmeņa) (COVID)</t>
  </si>
  <si>
    <t>Medicīnas iekārtu tehniķis</t>
  </si>
  <si>
    <t>Medicīnas ierīču daļas vadītājs</t>
  </si>
  <si>
    <t>Medicīnas statistiķis</t>
  </si>
  <si>
    <t>Medicīnas tehnoloģiju speciālists</t>
  </si>
  <si>
    <t>Medicīniskās palīdzības autovadītājs</t>
  </si>
  <si>
    <t>Medicīnisko gāzu dežūrtehniķis</t>
  </si>
  <si>
    <t>Medicīnisko iekārtu tehniķis</t>
  </si>
  <si>
    <t>Personāla administrēšanas daļas vadītājs</t>
  </si>
  <si>
    <t>Personāla analītiķis</t>
  </si>
  <si>
    <t>Personāla piesaistes un attīstības daļas vadītājs</t>
  </si>
  <si>
    <t>Personāla piesaistes un attīstības speciālists</t>
  </si>
  <si>
    <t>Personāla speciālists</t>
  </si>
  <si>
    <t>Reģistrators</t>
  </si>
  <si>
    <t>Remontstrādnieks</t>
  </si>
  <si>
    <t>Sanitārs/slimnieku kopējs (COVID)</t>
  </si>
  <si>
    <t>Statistikas datu bāzes analītiķis</t>
  </si>
  <si>
    <t>Tehniskais dežurants elektriķis</t>
  </si>
  <si>
    <t>Tehniskais direktors</t>
  </si>
  <si>
    <t>Tehniskais vadītājs stacionārā „Latvijas Infektoloģijas centrs”</t>
  </si>
  <si>
    <t>Tehniskais vadītājs stacionārā „Latvijas Onkoloģijas centrs”</t>
  </si>
  <si>
    <t>Tehniskā atbalsta daļas vadītājs</t>
  </si>
  <si>
    <t>Tehniskā nodrošinājuma daļas vadītājs</t>
  </si>
  <si>
    <t>Tehnisko sistēmu nodrošinājuma, drošības un transporta daļas vadītājs</t>
  </si>
  <si>
    <t>Ugunsdrošības speciālists</t>
  </si>
  <si>
    <t>Vecākais autovadītājs</t>
  </si>
  <si>
    <t>Vecākais klientu apkalpošanas speciālists</t>
  </si>
  <si>
    <t>Vecākais medicīnisko gāzu tehniķis</t>
  </si>
  <si>
    <t>Vecākais reģistrators</t>
  </si>
  <si>
    <t>Vecākais statistikas datu bāzes administrators</t>
  </si>
  <si>
    <t>Vecākais statistikas datu bāzes analītiķis (amb.sektors un NVD līgumattiecības)</t>
  </si>
  <si>
    <t>Ventilācijas automātikas tehniķis</t>
  </si>
  <si>
    <t>Ventilācijas un kondicionēšanas sistēmu nodaļas vadītājs</t>
  </si>
  <si>
    <r>
      <t xml:space="preserve">Iestādes nosaukums: </t>
    </r>
    <r>
      <rPr>
        <b/>
        <sz val="13"/>
        <color theme="1"/>
        <rFont val="Times New Roman"/>
        <family val="1"/>
        <charset val="186"/>
      </rPr>
      <t>SIA "Liepājas reģionālā slimnīca"</t>
    </r>
  </si>
  <si>
    <t>Vecākais medicīnas statistiķis</t>
  </si>
  <si>
    <t xml:space="preserve">Neatliekamās palīdzības māsa </t>
  </si>
  <si>
    <t>Ārsts infektologs</t>
  </si>
  <si>
    <t xml:space="preserve">Māsu palīgs </t>
  </si>
  <si>
    <t>Ārsts pneimatologs</t>
  </si>
  <si>
    <t xml:space="preserve">Sanitārs </t>
  </si>
  <si>
    <t xml:space="preserve">Medicīnas asistents </t>
  </si>
  <si>
    <t>1.pielikums MK rīkojuma projekta “Par finanšu līdzekļu piešķiršanu no valsts budžeta programmas “Līdzekļi neparedzētiem gadījumiem”” anotācijai</t>
  </si>
  <si>
    <t>jūlijs</t>
  </si>
  <si>
    <t>augusts</t>
  </si>
  <si>
    <t>Summētā darba laika periods, kurā uzskaitītas virsstundas un papildu snepieciešamais finansējums to apmaksai</t>
  </si>
  <si>
    <t>VISA "Bērnu klīniskā universitātes slimnīca"</t>
  </si>
  <si>
    <t>SIA Bauskas slimnīca</t>
  </si>
  <si>
    <t>SIA "Rīgas Dzemdību nams"</t>
  </si>
  <si>
    <t>VSIA "Tramatoloģijas un ortopēdijas slimnīca"</t>
  </si>
  <si>
    <r>
      <t xml:space="preserve">Izdevumi  par virsstundām (2021.gada janvāris - decembris) kopā ar VSOAI, </t>
    </r>
    <r>
      <rPr>
        <b/>
        <i/>
        <sz val="12"/>
        <rFont val="Times New Roman"/>
        <family val="1"/>
      </rPr>
      <t>euro</t>
    </r>
  </si>
  <si>
    <t xml:space="preserve">aprīlis </t>
  </si>
  <si>
    <t>Pārskats par  darba veicējiem (ārstniecības personām), virs normālā darba laika nostrādātām stundām, apmaksājamām stundām un izdevumiem, kas radušies saistībā ar mērķi ierobežot Covid-19 izplatību</t>
  </si>
  <si>
    <r>
      <t xml:space="preserve">Pārskata mēnesis: </t>
    </r>
    <r>
      <rPr>
        <b/>
        <sz val="13"/>
        <color theme="1"/>
        <rFont val="Times New Roman"/>
        <family val="1"/>
        <charset val="186"/>
      </rPr>
      <t>Septembris - Decembris</t>
    </r>
  </si>
  <si>
    <r>
      <t xml:space="preserve">Iestādes nosaukums: </t>
    </r>
    <r>
      <rPr>
        <b/>
        <sz val="13"/>
        <color theme="1"/>
        <rFont val="Times New Roman"/>
        <family val="1"/>
        <charset val="186"/>
      </rPr>
      <t>VISA "Bērnu klīniskā universitātes slimnīca"</t>
    </r>
  </si>
  <si>
    <t>Bērnu infektologs</t>
  </si>
  <si>
    <t xml:space="preserve">Māsa </t>
  </si>
  <si>
    <t>Sterilizācijas tehniskais darbinieks</t>
  </si>
  <si>
    <t>Noslēguma dezinfekciju veicējs</t>
  </si>
  <si>
    <t>Transporta pakalpojumu dienests</t>
  </si>
  <si>
    <t>Stundas likme (aprēķināta atbilstoši mēnešalgai vai darba līgumā noteiktā stundas likme)</t>
  </si>
  <si>
    <t>9=8 +VSOAI</t>
  </si>
  <si>
    <t>* Darbinieks var strādāt vairākās nodaļās, tamdēļ var rasties situācija, ka vienā nodaļā darbiniekam ir normālais darba laiks, bet citā tikai virsstundas</t>
  </si>
  <si>
    <r>
      <t>Stundas likme (aprēķināta atbilstoši mēnešalgai vai darba līgumā noteiktā stundas likme)</t>
    </r>
    <r>
      <rPr>
        <b/>
        <vertAlign val="superscript"/>
        <sz val="11"/>
        <rFont val="Times New Roman"/>
        <family val="1"/>
        <charset val="186"/>
      </rPr>
      <t>2</t>
    </r>
  </si>
  <si>
    <t xml:space="preserve">  līdz normālam darba laikam</t>
  </si>
  <si>
    <r>
      <t xml:space="preserve">Iestādes nosaukums: </t>
    </r>
    <r>
      <rPr>
        <b/>
        <sz val="13"/>
        <rFont val="Times New Roman"/>
        <family val="1"/>
      </rPr>
      <t xml:space="preserve">SIA “Rīgas Austrumu klīniskās universitātes slimnīca” </t>
    </r>
  </si>
  <si>
    <r>
      <rPr>
        <sz val="13"/>
        <color theme="1"/>
        <rFont val="Times New Roman"/>
        <family val="1"/>
      </rPr>
      <t xml:space="preserve">Pārskata mēnesis: </t>
    </r>
    <r>
      <rPr>
        <b/>
        <sz val="13"/>
        <color theme="1"/>
        <rFont val="Times New Roman"/>
        <family val="1"/>
        <charset val="186"/>
      </rPr>
      <t>Septembris - Decembris</t>
    </r>
  </si>
  <si>
    <t>Samazināta VSAOI likme - 20,77% vai 21,94%</t>
  </si>
  <si>
    <r>
      <t xml:space="preserve">Iestādes nosaukums:  </t>
    </r>
    <r>
      <rPr>
        <b/>
        <sz val="13"/>
        <color theme="1"/>
        <rFont val="Times New Roman"/>
        <family val="1"/>
      </rPr>
      <t>VSIA "Paula Stradiņa klīniskā universitātes slimnīca"</t>
    </r>
  </si>
  <si>
    <r>
      <t xml:space="preserve">Pārskata mēnesis: </t>
    </r>
    <r>
      <rPr>
        <b/>
        <sz val="13"/>
        <color theme="1"/>
        <rFont val="Times New Roman"/>
        <family val="1"/>
      </rPr>
      <t>Septembris</t>
    </r>
  </si>
  <si>
    <t>līdz normālam darba laikam</t>
  </si>
  <si>
    <t>Ārsti, zobārsti un funkcionālie speciālisti, kopā, tai skaitā:</t>
  </si>
  <si>
    <t>Ārstniecības un pacientu aprūpes atbalsta personas, māsu palīgi, zobārstu asistenti, kopā, tai skaitā:</t>
  </si>
  <si>
    <r>
      <t xml:space="preserve">Iestādes nosaukums: </t>
    </r>
    <r>
      <rPr>
        <b/>
        <sz val="13"/>
        <color theme="1"/>
        <rFont val="Times New Roman"/>
        <family val="1"/>
      </rPr>
      <t>VSIA "Paula Stradiņa klīniskā universitātes slimnīca"</t>
    </r>
  </si>
  <si>
    <r>
      <t xml:space="preserve">Pārskata mēnesis: </t>
    </r>
    <r>
      <rPr>
        <b/>
        <sz val="13"/>
        <color theme="1"/>
        <rFont val="Times New Roman"/>
        <family val="1"/>
      </rPr>
      <t>Oktobris</t>
    </r>
  </si>
  <si>
    <r>
      <t>Iestādes nosaukums:</t>
    </r>
    <r>
      <rPr>
        <b/>
        <sz val="13"/>
        <color theme="1"/>
        <rFont val="Times New Roman"/>
        <family val="1"/>
      </rPr>
      <t xml:space="preserve"> VSIA "Paula Stradiņa klīniskā universitātes slimnīca"</t>
    </r>
  </si>
  <si>
    <r>
      <t xml:space="preserve">Pārskata mēnesis: </t>
    </r>
    <r>
      <rPr>
        <b/>
        <sz val="13"/>
        <color theme="1"/>
        <rFont val="Times New Roman"/>
        <family val="1"/>
      </rPr>
      <t>Novembris</t>
    </r>
  </si>
  <si>
    <r>
      <t xml:space="preserve">Pārskata mēnesis: </t>
    </r>
    <r>
      <rPr>
        <b/>
        <sz val="13"/>
        <color theme="1"/>
        <rFont val="Times New Roman"/>
        <family val="1"/>
      </rPr>
      <t>Decembris</t>
    </r>
  </si>
  <si>
    <r>
      <t>Iestādes nosaukums:</t>
    </r>
    <r>
      <rPr>
        <b/>
        <sz val="13"/>
        <color theme="1"/>
        <rFont val="Times New Roman"/>
        <family val="1"/>
      </rPr>
      <t xml:space="preserve"> SIA "Daugavpils reģionālā slimnīca"</t>
    </r>
  </si>
  <si>
    <r>
      <t xml:space="preserve">Pārskata mēnesis:  </t>
    </r>
    <r>
      <rPr>
        <b/>
        <sz val="13"/>
        <color theme="1"/>
        <rFont val="Times New Roman"/>
        <family val="1"/>
      </rPr>
      <t>Novembris</t>
    </r>
  </si>
  <si>
    <t>"Plaušu slimību un tuberkulozes centrs" Infekcijas nodaļa - Covid19 nodaļa</t>
  </si>
  <si>
    <r>
      <t>Iestādes nosaukums:</t>
    </r>
    <r>
      <rPr>
        <b/>
        <sz val="13"/>
        <color theme="1"/>
        <rFont val="Times New Roman"/>
        <family val="1"/>
      </rPr>
      <t xml:space="preserve">  SIA "Daugavpils reģionālā slimnīca"</t>
    </r>
  </si>
  <si>
    <t>SIA "Ziemeļkurzemes reģionālā slimnīca" personāls strādā summētu darba laiku (saskaņā ar noslēgto koplīgumu un darba līgumiem), kas nozīmē, ka darbinieki strādā 6 darba dienas nedēļā. Tas ir 40 stundas nedēļā jeb 166 stundas  personālam bez kaitīguma riska, un 35 stundas nedeļā jeb 145 stundas  personalm ar kaitīguma risku</t>
  </si>
  <si>
    <t>Infekciju nodaļa (35 stundas nedēļā)</t>
  </si>
  <si>
    <t>ANESTEZIOLOĢIJAS UN INTENSĪVĀS TERAPIJAS NODAĻA (35 stundas nedēļā)</t>
  </si>
  <si>
    <r>
      <rPr>
        <sz val="13"/>
        <color theme="1"/>
        <rFont val="Times New Roman"/>
        <family val="1"/>
      </rPr>
      <t xml:space="preserve">Iestādes nosaukums: </t>
    </r>
    <r>
      <rPr>
        <b/>
        <sz val="13"/>
        <color theme="1"/>
        <rFont val="Times New Roman"/>
        <family val="1"/>
      </rPr>
      <t>SIA "Ziemeļkurzemes reģionālā slimnīca"</t>
    </r>
  </si>
  <si>
    <r>
      <t xml:space="preserve">Pārskata mēnesis: </t>
    </r>
    <r>
      <rPr>
        <b/>
        <sz val="13"/>
        <color theme="1"/>
        <rFont val="Times New Roman"/>
        <family val="1"/>
        <charset val="186"/>
      </rPr>
      <t>Jūlijs</t>
    </r>
  </si>
  <si>
    <r>
      <t xml:space="preserve">Pārskata mēnesis: </t>
    </r>
    <r>
      <rPr>
        <b/>
        <sz val="13"/>
        <color theme="1"/>
        <rFont val="Times New Roman"/>
        <family val="1"/>
        <charset val="186"/>
      </rPr>
      <t>Augusts</t>
    </r>
  </si>
  <si>
    <r>
      <t xml:space="preserve">Pārskata mēnesis: </t>
    </r>
    <r>
      <rPr>
        <b/>
        <sz val="13"/>
        <color theme="1"/>
        <rFont val="Times New Roman"/>
        <family val="1"/>
        <charset val="186"/>
      </rPr>
      <t>Septembris</t>
    </r>
  </si>
  <si>
    <r>
      <t xml:space="preserve">Pārskata mēnesis: </t>
    </r>
    <r>
      <rPr>
        <b/>
        <sz val="13"/>
        <color theme="1"/>
        <rFont val="Times New Roman"/>
        <family val="1"/>
        <charset val="186"/>
      </rPr>
      <t>Oktobris</t>
    </r>
  </si>
  <si>
    <r>
      <t xml:space="preserve">Pārskata mēnesis: </t>
    </r>
    <r>
      <rPr>
        <b/>
        <sz val="13"/>
        <color theme="1"/>
        <rFont val="Times New Roman"/>
        <family val="1"/>
        <charset val="186"/>
      </rPr>
      <t>Novembris</t>
    </r>
  </si>
  <si>
    <r>
      <t xml:space="preserve">Iestādes nosaukums: </t>
    </r>
    <r>
      <rPr>
        <b/>
        <sz val="13"/>
        <color theme="1"/>
        <rFont val="Times New Roman"/>
        <family val="1"/>
      </rPr>
      <t>SIA Jelgavas pilsētas slimnīca</t>
    </r>
  </si>
  <si>
    <r>
      <t>Iestādes nosaukums:</t>
    </r>
    <r>
      <rPr>
        <b/>
        <sz val="13"/>
        <color theme="1"/>
        <rFont val="Times New Roman"/>
        <family val="1"/>
      </rPr>
      <t xml:space="preserve"> SIA Vidzemes slimnīca</t>
    </r>
  </si>
  <si>
    <r>
      <t xml:space="preserve">Pārskata periods: </t>
    </r>
    <r>
      <rPr>
        <b/>
        <sz val="13"/>
        <color theme="1"/>
        <rFont val="Times New Roman"/>
        <family val="1"/>
      </rPr>
      <t>Novembris</t>
    </r>
  </si>
  <si>
    <r>
      <t xml:space="preserve">Iestādes nosaukums: </t>
    </r>
    <r>
      <rPr>
        <b/>
        <sz val="13"/>
        <color theme="1"/>
        <rFont val="Times New Roman"/>
        <family val="1"/>
      </rPr>
      <t>SIA JĒKABPILS REĢIONĀLĀ SLIMNĪCA</t>
    </r>
  </si>
  <si>
    <r>
      <t xml:space="preserve">Pārskata mēnesis: </t>
    </r>
    <r>
      <rPr>
        <b/>
        <sz val="13"/>
        <color theme="1"/>
        <rFont val="Times New Roman"/>
        <family val="1"/>
      </rPr>
      <t>Oktobris - Decembris</t>
    </r>
  </si>
  <si>
    <r>
      <t xml:space="preserve">Iestādes nosaukums:  </t>
    </r>
    <r>
      <rPr>
        <b/>
        <sz val="13"/>
        <color theme="1"/>
        <rFont val="Times New Roman"/>
        <family val="1"/>
      </rPr>
      <t>SIA Rēzeknes slimnīca</t>
    </r>
  </si>
  <si>
    <r>
      <rPr>
        <sz val="13"/>
        <color theme="1"/>
        <rFont val="Times New Roman"/>
        <family val="1"/>
      </rPr>
      <t xml:space="preserve">Pārskata periods: </t>
    </r>
    <r>
      <rPr>
        <b/>
        <sz val="13"/>
        <color theme="1"/>
        <rFont val="Times New Roman"/>
        <family val="1"/>
      </rPr>
      <t>Janvāris - Decembris</t>
    </r>
  </si>
  <si>
    <r>
      <t xml:space="preserve">Iestādes nosaukums: </t>
    </r>
    <r>
      <rPr>
        <b/>
        <sz val="13"/>
        <color theme="1"/>
        <rFont val="Times New Roman"/>
        <family val="1"/>
      </rPr>
      <t>SIA JŪRMALAS SLIMNĪCA</t>
    </r>
  </si>
  <si>
    <r>
      <t>Iestādes nosaukums:</t>
    </r>
    <r>
      <rPr>
        <b/>
        <sz val="13"/>
        <color theme="1"/>
        <rFont val="Times New Roman"/>
        <family val="1"/>
      </rPr>
      <t xml:space="preserve"> SIA "Madonas slimnīca"</t>
    </r>
  </si>
  <si>
    <r>
      <t xml:space="preserve">Pārskata mēnesis: </t>
    </r>
    <r>
      <rPr>
        <b/>
        <sz val="13"/>
        <color theme="1"/>
        <rFont val="Times New Roman"/>
        <family val="1"/>
      </rPr>
      <t>Jūlijs - Decembris</t>
    </r>
  </si>
  <si>
    <r>
      <t xml:space="preserve">Iestādes nosaukums:  </t>
    </r>
    <r>
      <rPr>
        <b/>
        <sz val="13"/>
        <color theme="1"/>
        <rFont val="Times New Roman"/>
        <family val="1"/>
      </rPr>
      <t>VSIA Rīgas psihiatrija sun narkoloģijas centrs</t>
    </r>
  </si>
  <si>
    <t>Kopsavilkums par stacionāro iestāžu iesniegto informāciju par darba veicējiem (ārstniecības personām), virs normālā darba laika nostrādātām stundām, apmaksājamām stundām un izdevumiem, sakarā ar Latvijā izsludināto ārkārtējo situāciju ar mērķi ierobežot Covid-19 izplatību par 2021.gadu</t>
  </si>
  <si>
    <r>
      <t xml:space="preserve">Iestādes nosaukums: </t>
    </r>
    <r>
      <rPr>
        <b/>
        <sz val="13"/>
        <color theme="1"/>
        <rFont val="Times New Roman"/>
        <family val="1"/>
      </rPr>
      <t>SIA"Rīgas Dzemdību nams"</t>
    </r>
  </si>
  <si>
    <r>
      <t xml:space="preserve">Pārskata mēnesis: </t>
    </r>
    <r>
      <rPr>
        <b/>
        <sz val="13"/>
        <color theme="1"/>
        <rFont val="Times New Roman"/>
        <family val="1"/>
      </rPr>
      <t>Septembris - Decembris</t>
    </r>
  </si>
  <si>
    <r>
      <t>Iestādes nosaukums:</t>
    </r>
    <r>
      <rPr>
        <b/>
        <sz val="13"/>
        <color theme="1"/>
        <rFont val="Times New Roman"/>
        <family val="1"/>
      </rPr>
      <t xml:space="preserve"> SIA Rīgas 2.slimnīca</t>
    </r>
  </si>
  <si>
    <r>
      <t xml:space="preserve">Iestādes nosaukums: </t>
    </r>
    <r>
      <rPr>
        <b/>
        <sz val="13"/>
        <color theme="1"/>
        <rFont val="Times New Roman"/>
        <family val="1"/>
      </rPr>
      <t xml:space="preserve">SIA </t>
    </r>
    <r>
      <rPr>
        <b/>
        <sz val="14"/>
        <color theme="1"/>
        <rFont val="Times New Roman"/>
        <family val="1"/>
        <charset val="186"/>
      </rPr>
      <t>Rīgas 1. slimnīca</t>
    </r>
  </si>
  <si>
    <r>
      <t>Pārskata mēnesis:</t>
    </r>
    <r>
      <rPr>
        <b/>
        <sz val="13"/>
        <color theme="1"/>
        <rFont val="Times New Roman"/>
        <family val="1"/>
      </rPr>
      <t xml:space="preserve"> Novembris</t>
    </r>
  </si>
  <si>
    <r>
      <t>Pārskata mēnesis:</t>
    </r>
    <r>
      <rPr>
        <b/>
        <sz val="14"/>
        <color theme="1"/>
        <rFont val="Times New Roman"/>
        <family val="1"/>
        <charset val="186"/>
      </rPr>
      <t xml:space="preserve"> Decembris</t>
    </r>
  </si>
  <si>
    <r>
      <t xml:space="preserve">Pārskata periods: </t>
    </r>
    <r>
      <rPr>
        <b/>
        <sz val="13"/>
        <color theme="1"/>
        <rFont val="Times New Roman"/>
        <family val="1"/>
      </rPr>
      <t>Septembris - Decembris</t>
    </r>
  </si>
  <si>
    <t>Stundas likme (aprēķināta atbilstoši mēnešalgai vai darba līgumā noteiktā stundas likme</t>
  </si>
  <si>
    <r>
      <t xml:space="preserve">Iestādes nosaukums: </t>
    </r>
    <r>
      <rPr>
        <b/>
        <sz val="13"/>
        <color theme="1"/>
        <rFont val="Times New Roman"/>
        <family val="1"/>
      </rPr>
      <t>VSIA „Daugavpils psihoneiroloģiskā slimnīca”</t>
    </r>
  </si>
  <si>
    <r>
      <t>Iestādes nosaukums:</t>
    </r>
    <r>
      <rPr>
        <b/>
        <sz val="13"/>
        <color theme="1"/>
        <rFont val="Times New Roman"/>
        <family val="1"/>
      </rPr>
      <t xml:space="preserve"> VSIA „Daugavpils psihoneiroloģiskā slimnīca”</t>
    </r>
  </si>
  <si>
    <r>
      <t>Pārskata mēnesis:</t>
    </r>
    <r>
      <rPr>
        <b/>
        <sz val="13"/>
        <color theme="1"/>
        <rFont val="Times New Roman"/>
        <family val="1"/>
      </rPr>
      <t xml:space="preserve"> Decembris</t>
    </r>
  </si>
  <si>
    <r>
      <t>Iestādes nosaukums:</t>
    </r>
    <r>
      <rPr>
        <b/>
        <sz val="13"/>
        <color theme="1"/>
        <rFont val="Times New Roman"/>
        <family val="1"/>
        <charset val="186"/>
      </rPr>
      <t xml:space="preserve"> VSIA "Traumatoloģijas un ortopēdijas slimnīca"</t>
    </r>
  </si>
  <si>
    <r>
      <t xml:space="preserve">Pārskata ceturksnis: </t>
    </r>
    <r>
      <rPr>
        <b/>
        <sz val="13"/>
        <color theme="1"/>
        <rFont val="Times New Roman"/>
        <family val="1"/>
      </rPr>
      <t>O</t>
    </r>
    <r>
      <rPr>
        <b/>
        <sz val="13"/>
        <color theme="1"/>
        <rFont val="Times New Roman"/>
        <family val="1"/>
        <charset val="186"/>
      </rPr>
      <t>ktobris - Decembris</t>
    </r>
  </si>
  <si>
    <r>
      <t xml:space="preserve">Iestādes nosaukums: </t>
    </r>
    <r>
      <rPr>
        <b/>
        <sz val="13"/>
        <color theme="1"/>
        <rFont val="Times New Roman"/>
        <family val="1"/>
        <charset val="186"/>
      </rPr>
      <t>SIA "Kuldīgas slimnīca"</t>
    </r>
  </si>
  <si>
    <r>
      <t>Pārskata mēnesis:</t>
    </r>
    <r>
      <rPr>
        <b/>
        <sz val="13"/>
        <color theme="1"/>
        <rFont val="Times New Roman"/>
        <family val="1"/>
        <charset val="186"/>
      </rPr>
      <t xml:space="preserve"> Novembris</t>
    </r>
  </si>
  <si>
    <r>
      <t xml:space="preserve">Pārskata mēnesis: </t>
    </r>
    <r>
      <rPr>
        <b/>
        <sz val="13"/>
        <color theme="1"/>
        <rFont val="Times New Roman"/>
        <family val="1"/>
        <charset val="186"/>
      </rPr>
      <t>Decembris</t>
    </r>
  </si>
  <si>
    <r>
      <t>Iestādes nosaukums:</t>
    </r>
    <r>
      <rPr>
        <b/>
        <sz val="13"/>
        <color theme="1"/>
        <rFont val="Times New Roman"/>
        <family val="1"/>
      </rPr>
      <t xml:space="preserve"> SIA "Bauskas slimnīca"</t>
    </r>
  </si>
  <si>
    <r>
      <t xml:space="preserve">Iestādes nosaukums: </t>
    </r>
    <r>
      <rPr>
        <b/>
        <sz val="13"/>
        <color rgb="FF000000"/>
        <rFont val="Times New Roman"/>
        <family val="1"/>
      </rPr>
      <t>SIA Vidzemes slimnīca</t>
    </r>
  </si>
  <si>
    <r>
      <t xml:space="preserve">Pārskata periods: </t>
    </r>
    <r>
      <rPr>
        <b/>
        <sz val="13"/>
        <color rgb="FF000000"/>
        <rFont val="Times New Roman"/>
        <family val="1"/>
      </rPr>
      <t>Decembris</t>
    </r>
  </si>
  <si>
    <t>1.1 Pielikums</t>
  </si>
  <si>
    <t>1.2.Pielikums</t>
  </si>
  <si>
    <t>1.3.Pielikums</t>
  </si>
  <si>
    <t>1.4.Pielikums</t>
  </si>
  <si>
    <t>1.5.Pielikums</t>
  </si>
  <si>
    <t>1.6.Pielikums</t>
  </si>
  <si>
    <t>1.7.Pielikums</t>
  </si>
  <si>
    <t>1.8.Pielikums</t>
  </si>
  <si>
    <t>1.9.Pielikums</t>
  </si>
  <si>
    <t>1.10.Pielikums</t>
  </si>
  <si>
    <t>1.11.Pielikums</t>
  </si>
  <si>
    <t>1.12.Pielikums</t>
  </si>
  <si>
    <t>1.13.Pielikums</t>
  </si>
  <si>
    <t>1.14.Pielikums</t>
  </si>
  <si>
    <t>1.15.Pielikums</t>
  </si>
  <si>
    <t>1.16.Pielikums</t>
  </si>
  <si>
    <t>1.17.Pielikums</t>
  </si>
  <si>
    <t>1.18.Pielikums</t>
  </si>
  <si>
    <t>1.19.Pielikums</t>
  </si>
  <si>
    <t>1.20.Pielikums</t>
  </si>
  <si>
    <t>1.21.Pielikums</t>
  </si>
  <si>
    <t>1.22.Pielikums</t>
  </si>
  <si>
    <t>1.23.Pielikums</t>
  </si>
  <si>
    <t>1.24.Pielikums</t>
  </si>
  <si>
    <t>1.25.Pielikums</t>
  </si>
  <si>
    <t>1.26.Pielikums</t>
  </si>
  <si>
    <t>1.27.Pielikums</t>
  </si>
  <si>
    <t>1.28.Pielikums</t>
  </si>
  <si>
    <t>1.29.Pielikums</t>
  </si>
  <si>
    <t>1.30.Pielikums</t>
  </si>
  <si>
    <t>1.31.Pielikums</t>
  </si>
  <si>
    <t>1.32.Pielikums</t>
  </si>
  <si>
    <t>1.33.Pielikums</t>
  </si>
  <si>
    <t>1.34.Pielikums</t>
  </si>
  <si>
    <t>1.35.Pielikums</t>
  </si>
  <si>
    <t>1.36.Pielikums</t>
  </si>
  <si>
    <t>1.37.Pielikums</t>
  </si>
  <si>
    <t>1.38.Pielikums</t>
  </si>
  <si>
    <t>1.39.Pielikums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</si>
</sst>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3" formatCode="_-* #,##0.00_-;\-* #,##0.00_-;_-* &quot;-&quot;??_-;_-@_-"/>
    <numFmt numFmtId="164" formatCode="0.000"/>
    <numFmt numFmtId="165" formatCode="#,##0.0"/>
    <numFmt numFmtId="166" formatCode="#,##0.000"/>
    <numFmt numFmtId="167" formatCode="#,##0.0000"/>
    <numFmt numFmtId="168" formatCode="0.00000"/>
    <numFmt numFmtId="169" formatCode="0.0000"/>
    <numFmt numFmtId="170" formatCode="0.000000"/>
  </numFmts>
  <fonts count="64" x14ac:knownFonts="1">
    <font>
      <sz val="11"/>
      <color theme="1"/>
      <name val="Calibri"/>
      <family val="2"/>
      <charset val="186"/>
      <scheme val="minor"/>
    </font>
    <font>
      <sz val="11"/>
      <color theme="1"/>
      <name val="Calibri"/>
      <family val="2"/>
      <scheme val="minor"/>
    </font>
    <font>
      <sz val="11"/>
      <color theme="1"/>
      <name val="Calibri"/>
      <family val="2"/>
      <charset val="186"/>
      <scheme val="minor"/>
    </font>
    <font>
      <sz val="11"/>
      <color theme="1"/>
      <name val="Times New Roman"/>
      <family val="1"/>
      <charset val="186"/>
    </font>
    <font>
      <b/>
      <sz val="11"/>
      <color theme="1"/>
      <name val="Calibri"/>
      <family val="2"/>
      <charset val="186"/>
      <scheme val="minor"/>
    </font>
    <font>
      <sz val="13"/>
      <color theme="1"/>
      <name val="Times New Roman"/>
      <family val="1"/>
      <charset val="186"/>
    </font>
    <font>
      <sz val="13"/>
      <name val="Times New Roman"/>
      <family val="1"/>
      <charset val="186"/>
    </font>
    <font>
      <i/>
      <sz val="12"/>
      <color theme="1"/>
      <name val="Times New Roman"/>
      <family val="1"/>
      <charset val="186"/>
    </font>
    <font>
      <b/>
      <sz val="13"/>
      <color theme="1"/>
      <name val="Times New Roman"/>
      <family val="1"/>
      <charset val="186"/>
    </font>
    <font>
      <b/>
      <sz val="13"/>
      <name val="Times New Roman"/>
      <family val="1"/>
      <charset val="186"/>
    </font>
    <font>
      <b/>
      <sz val="13"/>
      <color rgb="FFFF0000"/>
      <name val="Times New Roman"/>
      <family val="1"/>
      <charset val="186"/>
    </font>
    <font>
      <sz val="12"/>
      <color theme="1"/>
      <name val="Times New Roman"/>
      <family val="1"/>
      <charset val="186"/>
    </font>
    <font>
      <sz val="12"/>
      <name val="Times New Roman"/>
      <family val="1"/>
      <charset val="186"/>
    </font>
    <font>
      <i/>
      <sz val="13"/>
      <color theme="1"/>
      <name val="Times New Roman"/>
      <family val="1"/>
      <charset val="186"/>
    </font>
    <font>
      <u/>
      <sz val="12"/>
      <color theme="1"/>
      <name val="Times New Roman"/>
      <family val="1"/>
      <charset val="186"/>
    </font>
    <font>
      <vertAlign val="superscript"/>
      <sz val="12"/>
      <color theme="1"/>
      <name val="Times New Roman"/>
      <family val="1"/>
      <charset val="186"/>
    </font>
    <font>
      <sz val="11"/>
      <color rgb="FF000000"/>
      <name val="Calibri"/>
      <family val="2"/>
      <charset val="186"/>
      <scheme val="minor"/>
    </font>
    <font>
      <sz val="12"/>
      <name val="Arial"/>
      <family val="2"/>
      <charset val="186"/>
    </font>
    <font>
      <sz val="11"/>
      <name val="Times New Roman"/>
      <family val="1"/>
      <charset val="186"/>
    </font>
    <font>
      <sz val="11"/>
      <color theme="1"/>
      <name val="Calibri"/>
      <family val="2"/>
      <scheme val="minor"/>
    </font>
    <font>
      <b/>
      <sz val="12"/>
      <name val="Times New Roman"/>
      <family val="1"/>
      <charset val="186"/>
    </font>
    <font>
      <sz val="13"/>
      <color theme="1"/>
      <name val="Times New Roman"/>
      <family val="1"/>
    </font>
    <font>
      <b/>
      <sz val="12"/>
      <color theme="1"/>
      <name val="Times New Roman"/>
      <family val="1"/>
    </font>
    <font>
      <sz val="12"/>
      <name val="Times New Roman"/>
      <family val="1"/>
    </font>
    <font>
      <sz val="12"/>
      <color theme="1"/>
      <name val="Times New Roman"/>
      <family val="1"/>
    </font>
    <font>
      <b/>
      <sz val="12"/>
      <name val="Times New Roman"/>
      <family val="1"/>
    </font>
    <font>
      <sz val="10"/>
      <name val="Arial"/>
      <family val="2"/>
      <charset val="186"/>
    </font>
    <font>
      <vertAlign val="superscript"/>
      <sz val="14"/>
      <color theme="1"/>
      <name val="Times New Roman"/>
      <family val="1"/>
      <charset val="186"/>
    </font>
    <font>
      <b/>
      <sz val="12"/>
      <color rgb="FFFF0000"/>
      <name val="Times New Roman"/>
      <family val="1"/>
      <charset val="186"/>
    </font>
    <font>
      <b/>
      <sz val="14"/>
      <color theme="1"/>
      <name val="Times New Roman"/>
      <family val="1"/>
      <charset val="186"/>
    </font>
    <font>
      <b/>
      <sz val="16"/>
      <color theme="1"/>
      <name val="Times New Roman"/>
      <family val="1"/>
      <charset val="186"/>
    </font>
    <font>
      <b/>
      <sz val="12"/>
      <color theme="1"/>
      <name val="Times New Roman"/>
      <family val="1"/>
      <charset val="186"/>
    </font>
    <font>
      <sz val="13"/>
      <color theme="1"/>
      <name val="Calibri"/>
      <family val="2"/>
      <charset val="186"/>
      <scheme val="minor"/>
    </font>
    <font>
      <vertAlign val="superscript"/>
      <sz val="11"/>
      <name val="Times New Roman"/>
      <family val="1"/>
      <charset val="186"/>
    </font>
    <font>
      <i/>
      <sz val="11"/>
      <name val="Times New Roman"/>
      <family val="1"/>
      <charset val="186"/>
    </font>
    <font>
      <b/>
      <sz val="11"/>
      <color theme="1"/>
      <name val="Times New Roman"/>
      <family val="1"/>
      <charset val="186"/>
    </font>
    <font>
      <sz val="8"/>
      <color theme="1"/>
      <name val="Times New Roman"/>
      <family val="1"/>
      <charset val="186"/>
    </font>
    <font>
      <i/>
      <sz val="11"/>
      <color theme="1"/>
      <name val="Times New Roman"/>
      <family val="1"/>
      <charset val="186"/>
    </font>
    <font>
      <sz val="10"/>
      <name val="Times New Roman"/>
      <family val="1"/>
      <charset val="186"/>
    </font>
    <font>
      <i/>
      <sz val="11"/>
      <color theme="1"/>
      <name val="Times New Roman"/>
      <family val="1"/>
    </font>
    <font>
      <b/>
      <i/>
      <sz val="12"/>
      <name val="Times New Roman"/>
      <family val="1"/>
    </font>
    <font>
      <sz val="10"/>
      <color theme="1"/>
      <name val="Times New Roman"/>
      <family val="1"/>
    </font>
    <font>
      <sz val="13"/>
      <name val="Times New Roman"/>
      <family val="1"/>
    </font>
    <font>
      <b/>
      <sz val="13"/>
      <name val="Times New Roman"/>
      <family val="1"/>
    </font>
    <font>
      <b/>
      <sz val="13"/>
      <color theme="1"/>
      <name val="Times New Roman"/>
      <family val="1"/>
    </font>
    <font>
      <b/>
      <vertAlign val="superscript"/>
      <sz val="11"/>
      <name val="Times New Roman"/>
      <family val="1"/>
      <charset val="186"/>
    </font>
    <font>
      <sz val="11"/>
      <color rgb="FF000000"/>
      <name val="Calibri"/>
      <family val="2"/>
      <charset val="186"/>
    </font>
    <font>
      <sz val="10"/>
      <name val="Arial"/>
      <family val="2"/>
    </font>
    <font>
      <b/>
      <sz val="10"/>
      <color rgb="FF000000"/>
      <name val="Calibri"/>
      <family val="2"/>
      <charset val="186"/>
    </font>
    <font>
      <sz val="11"/>
      <color theme="1"/>
      <name val="Times New Roman"/>
      <family val="1"/>
    </font>
    <font>
      <b/>
      <sz val="11"/>
      <color theme="1"/>
      <name val="Times New Roman"/>
      <family val="1"/>
    </font>
    <font>
      <sz val="11"/>
      <name val="Times New Roman"/>
      <family val="1"/>
    </font>
    <font>
      <i/>
      <sz val="11"/>
      <name val="Times New Roman"/>
      <family val="1"/>
    </font>
    <font>
      <i/>
      <sz val="13"/>
      <color theme="1"/>
      <name val="Times New Roman"/>
      <family val="1"/>
    </font>
    <font>
      <b/>
      <sz val="13"/>
      <color rgb="FFFF0000"/>
      <name val="Times New Roman"/>
      <family val="1"/>
    </font>
    <font>
      <i/>
      <sz val="13"/>
      <name val="Times New Roman"/>
      <family val="1"/>
    </font>
    <font>
      <i/>
      <sz val="13"/>
      <color theme="0"/>
      <name val="Times New Roman"/>
      <family val="1"/>
    </font>
    <font>
      <b/>
      <sz val="11"/>
      <name val="Times New Roman"/>
      <family val="1"/>
      <charset val="186"/>
    </font>
    <font>
      <sz val="13"/>
      <color indexed="8"/>
      <name val="Times New Roman"/>
      <family val="1"/>
    </font>
    <font>
      <sz val="13"/>
      <color rgb="FF000000"/>
      <name val="Times New Roman"/>
      <family val="1"/>
    </font>
    <font>
      <b/>
      <sz val="13"/>
      <color rgb="FF000000"/>
      <name val="Times New Roman"/>
      <family val="1"/>
    </font>
    <font>
      <sz val="11"/>
      <color rgb="FF000000"/>
      <name val="Times New Roman"/>
      <family val="1"/>
    </font>
    <font>
      <i/>
      <sz val="11"/>
      <color rgb="FF000000"/>
      <name val="Times New Roman"/>
      <family val="1"/>
    </font>
    <font>
      <b/>
      <sz val="11"/>
      <color rgb="FF000000"/>
      <name val="Times New Roman"/>
      <family val="1"/>
    </font>
  </fonts>
  <fills count="12">
    <fill>
      <patternFill patternType="none"/>
    </fill>
    <fill>
      <patternFill patternType="gray125"/>
    </fill>
    <fill>
      <patternFill patternType="solid">
        <fgColor theme="9" tint="0.59996337778862885"/>
        <bgColor indexed="64"/>
      </patternFill>
    </fill>
    <fill>
      <patternFill patternType="solid">
        <fgColor theme="0"/>
        <bgColor indexed="64"/>
      </patternFill>
    </fill>
    <fill>
      <patternFill patternType="solid">
        <fgColor theme="9" tint="0.59999389629810485"/>
        <bgColor indexed="64"/>
      </patternFill>
    </fill>
    <fill>
      <patternFill patternType="solid">
        <fgColor theme="7" tint="0.79998168889431442"/>
        <bgColor indexed="64"/>
      </patternFill>
    </fill>
    <fill>
      <patternFill patternType="solid">
        <fgColor theme="0" tint="-4.9989318521683403E-2"/>
        <bgColor indexed="64"/>
      </patternFill>
    </fill>
    <fill>
      <patternFill patternType="solid">
        <fgColor theme="2" tint="-9.9978637043366805E-2"/>
        <bgColor indexed="64"/>
      </patternFill>
    </fill>
    <fill>
      <patternFill patternType="solid">
        <fgColor rgb="FFDDDDDD"/>
        <bgColor rgb="FFC5E0B4"/>
      </patternFill>
    </fill>
    <fill>
      <patternFill patternType="solid">
        <fgColor theme="0" tint="-0.249977111117893"/>
        <bgColor indexed="64"/>
      </patternFill>
    </fill>
    <fill>
      <patternFill patternType="solid">
        <fgColor rgb="FFFFFFFF"/>
        <bgColor rgb="FFFFFFFF"/>
      </patternFill>
    </fill>
    <fill>
      <patternFill patternType="solid">
        <fgColor rgb="FFC5E0B4"/>
        <bgColor rgb="FFC5E0B4"/>
      </patternFill>
    </fill>
  </fills>
  <borders count="2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style="thin">
        <color indexed="64"/>
      </left>
      <right style="thin">
        <color indexed="64"/>
      </right>
      <top/>
      <bottom/>
      <diagonal/>
    </border>
    <border>
      <left/>
      <right/>
      <top style="thin">
        <color indexed="64"/>
      </top>
      <bottom/>
      <diagonal/>
    </border>
    <border>
      <left style="thin">
        <color theme="0" tint="-0.14996795556505021"/>
      </left>
      <right style="thin">
        <color theme="0" tint="-0.14996795556505021"/>
      </right>
      <top style="thin">
        <color theme="0" tint="-0.14996795556505021"/>
      </top>
      <bottom style="thin">
        <color theme="0" tint="-0.14996795556505021"/>
      </bottom>
      <diagonal/>
    </border>
    <border>
      <left style="thin">
        <color indexed="64"/>
      </left>
      <right/>
      <top/>
      <bottom style="thin">
        <color indexed="64"/>
      </bottom>
      <diagonal/>
    </border>
    <border>
      <left/>
      <right/>
      <top/>
      <bottom style="thin">
        <color rgb="FF000000"/>
      </bottom>
      <diagonal/>
    </border>
    <border>
      <left style="thin">
        <color rgb="FF000000"/>
      </left>
      <right style="thin">
        <color rgb="FF000000"/>
      </right>
      <top style="thin">
        <color rgb="FF000000"/>
      </top>
      <bottom style="thin">
        <color rgb="FF000000"/>
      </bottom>
      <diagonal/>
    </border>
  </borders>
  <cellStyleXfs count="58">
    <xf numFmtId="0" fontId="0" fillId="0" borderId="0"/>
    <xf numFmtId="0" fontId="2" fillId="0" borderId="0"/>
    <xf numFmtId="0" fontId="17" fillId="0" borderId="0"/>
    <xf numFmtId="0" fontId="2" fillId="0" borderId="0"/>
    <xf numFmtId="0" fontId="19" fillId="0" borderId="0"/>
    <xf numFmtId="43" fontId="19" fillId="0" borderId="0" applyFont="0" applyFill="0" applyBorder="0" applyAlignment="0" applyProtection="0"/>
    <xf numFmtId="0" fontId="2" fillId="0" borderId="0"/>
    <xf numFmtId="0" fontId="26" fillId="0" borderId="0"/>
    <xf numFmtId="43" fontId="2" fillId="0" borderId="0" applyFont="0" applyFill="0" applyBorder="0" applyAlignment="0" applyProtection="0"/>
    <xf numFmtId="0" fontId="46" fillId="0" borderId="0"/>
    <xf numFmtId="9" fontId="46" fillId="0" borderId="0" applyBorder="0" applyProtection="0"/>
    <xf numFmtId="0" fontId="2" fillId="0" borderId="0"/>
    <xf numFmtId="0" fontId="1" fillId="0" borderId="0"/>
    <xf numFmtId="9" fontId="1" fillId="0" borderId="0" applyFont="0" applyFill="0" applyBorder="0" applyAlignment="0" applyProtection="0"/>
    <xf numFmtId="0" fontId="2" fillId="0" borderId="0"/>
    <xf numFmtId="0" fontId="2" fillId="0" borderId="0"/>
    <xf numFmtId="0" fontId="46" fillId="0" borderId="0"/>
    <xf numFmtId="0" fontId="17" fillId="0" borderId="0"/>
    <xf numFmtId="0" fontId="47" fillId="0" borderId="0"/>
    <xf numFmtId="0" fontId="46" fillId="0" borderId="0"/>
    <xf numFmtId="43" fontId="2" fillId="0" borderId="0" applyFont="0" applyFill="0" applyBorder="0" applyAlignment="0" applyProtection="0"/>
    <xf numFmtId="0" fontId="48" fillId="8" borderId="0" applyBorder="0" applyProtection="0"/>
    <xf numFmtId="9" fontId="2" fillId="0" borderId="0" applyFont="0" applyFill="0" applyBorder="0" applyAlignment="0" applyProtection="0"/>
    <xf numFmtId="0" fontId="2" fillId="0" borderId="0"/>
    <xf numFmtId="9" fontId="2" fillId="0" borderId="0" applyFont="0" applyFill="0" applyBorder="0" applyAlignment="0" applyProtection="0"/>
    <xf numFmtId="0" fontId="2" fillId="0" borderId="0"/>
    <xf numFmtId="9" fontId="2" fillId="0" borderId="0" applyFont="0" applyFill="0" applyBorder="0" applyAlignment="0" applyProtection="0"/>
    <xf numFmtId="0" fontId="2" fillId="0" borderId="0"/>
    <xf numFmtId="43" fontId="46" fillId="0" borderId="0" applyFont="0" applyFill="0" applyBorder="0" applyAlignment="0" applyProtection="0"/>
    <xf numFmtId="0" fontId="2" fillId="0" borderId="0"/>
    <xf numFmtId="9" fontId="2" fillId="0" borderId="0" applyFont="0" applyFill="0" applyBorder="0" applyAlignment="0" applyProtection="0"/>
    <xf numFmtId="0" fontId="2" fillId="0" borderId="0"/>
    <xf numFmtId="9" fontId="2" fillId="0" borderId="0" applyFont="0" applyFill="0" applyBorder="0" applyAlignment="0" applyProtection="0"/>
    <xf numFmtId="0" fontId="2" fillId="0" borderId="0"/>
    <xf numFmtId="9" fontId="2" fillId="0" borderId="0" applyFont="0" applyFill="0" applyBorder="0" applyAlignment="0" applyProtection="0"/>
    <xf numFmtId="0" fontId="2" fillId="0" borderId="0"/>
    <xf numFmtId="9" fontId="2" fillId="0" borderId="0" applyFont="0" applyFill="0" applyBorder="0" applyAlignment="0" applyProtection="0"/>
    <xf numFmtId="0" fontId="2" fillId="0" borderId="0"/>
    <xf numFmtId="9" fontId="2" fillId="0" borderId="0" applyFont="0" applyFill="0" applyBorder="0" applyAlignment="0" applyProtection="0"/>
    <xf numFmtId="0" fontId="2" fillId="0" borderId="0"/>
    <xf numFmtId="9" fontId="2" fillId="0" borderId="0" applyFont="0" applyFill="0" applyBorder="0" applyAlignment="0" applyProtection="0"/>
    <xf numFmtId="0" fontId="2" fillId="0" borderId="0"/>
    <xf numFmtId="9"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9" fontId="2" fillId="0" borderId="0" applyFont="0" applyFill="0" applyBorder="0" applyAlignment="0" applyProtection="0"/>
    <xf numFmtId="0" fontId="2" fillId="0" borderId="0"/>
    <xf numFmtId="9" fontId="2" fillId="0" borderId="0" applyFont="0" applyFill="0" applyBorder="0" applyAlignment="0" applyProtection="0"/>
    <xf numFmtId="0" fontId="2" fillId="0" borderId="0"/>
    <xf numFmtId="9" fontId="2" fillId="0" borderId="0" applyFont="0" applyFill="0" applyBorder="0" applyAlignment="0" applyProtection="0"/>
  </cellStyleXfs>
  <cellXfs count="476">
    <xf numFmtId="0" fontId="0" fillId="0" borderId="0" xfId="0"/>
    <xf numFmtId="0" fontId="5" fillId="0" borderId="0" xfId="0" applyFont="1"/>
    <xf numFmtId="0" fontId="6" fillId="0" borderId="0" xfId="0" applyFont="1"/>
    <xf numFmtId="0" fontId="8" fillId="0" borderId="0" xfId="0" applyFont="1"/>
    <xf numFmtId="0" fontId="10" fillId="0" borderId="0" xfId="0" applyFont="1" applyAlignment="1">
      <alignment horizontal="center"/>
    </xf>
    <xf numFmtId="3" fontId="8" fillId="2" borderId="1" xfId="0" applyNumberFormat="1" applyFont="1" applyFill="1" applyBorder="1"/>
    <xf numFmtId="4" fontId="8" fillId="2" borderId="1" xfId="0" applyNumberFormat="1" applyFont="1" applyFill="1" applyBorder="1"/>
    <xf numFmtId="4" fontId="8" fillId="0" borderId="0" xfId="0" applyNumberFormat="1" applyFont="1"/>
    <xf numFmtId="3" fontId="8" fillId="0" borderId="1" xfId="0" applyNumberFormat="1" applyFont="1" applyBorder="1"/>
    <xf numFmtId="4" fontId="8" fillId="0" borderId="1" xfId="0" applyNumberFormat="1" applyFont="1" applyBorder="1"/>
    <xf numFmtId="3" fontId="6" fillId="3" borderId="1" xfId="0" applyNumberFormat="1" applyFont="1" applyFill="1" applyBorder="1"/>
    <xf numFmtId="4" fontId="5" fillId="3" borderId="1" xfId="0" applyNumberFormat="1" applyFont="1" applyFill="1" applyBorder="1"/>
    <xf numFmtId="3" fontId="5" fillId="0" borderId="1" xfId="0" applyNumberFormat="1" applyFont="1" applyBorder="1"/>
    <xf numFmtId="3" fontId="6" fillId="0" borderId="1" xfId="0" applyNumberFormat="1" applyFont="1" applyBorder="1"/>
    <xf numFmtId="4" fontId="5" fillId="0" borderId="1" xfId="0" applyNumberFormat="1" applyFont="1" applyBorder="1"/>
    <xf numFmtId="4" fontId="5" fillId="0" borderId="0" xfId="0" applyNumberFormat="1" applyFont="1"/>
    <xf numFmtId="4" fontId="5" fillId="0" borderId="1" xfId="0" applyNumberFormat="1" applyFont="1" applyBorder="1" applyAlignment="1">
      <alignment horizontal="right"/>
    </xf>
    <xf numFmtId="0" fontId="14" fillId="0" borderId="0" xfId="0" applyFont="1"/>
    <xf numFmtId="0" fontId="11" fillId="0" borderId="0" xfId="0" applyFont="1"/>
    <xf numFmtId="0" fontId="16" fillId="0" borderId="0" xfId="0" applyFont="1" applyAlignment="1">
      <alignment vertical="center" wrapText="1"/>
    </xf>
    <xf numFmtId="0" fontId="4" fillId="0" borderId="0" xfId="0" applyFont="1"/>
    <xf numFmtId="0" fontId="23" fillId="0" borderId="1" xfId="0" applyFont="1" applyBorder="1" applyAlignment="1">
      <alignment horizontal="center" vertical="center" wrapText="1"/>
    </xf>
    <xf numFmtId="4" fontId="22" fillId="4" borderId="8" xfId="0" applyNumberFormat="1" applyFont="1" applyFill="1" applyBorder="1" applyAlignment="1">
      <alignment horizontal="right" vertical="center"/>
    </xf>
    <xf numFmtId="0" fontId="12" fillId="0" borderId="4" xfId="0" applyFont="1" applyBorder="1" applyAlignment="1">
      <alignment horizontal="right"/>
    </xf>
    <xf numFmtId="4" fontId="24" fillId="0" borderId="1" xfId="0" applyNumberFormat="1" applyFont="1" applyBorder="1" applyAlignment="1">
      <alignment horizontal="center" vertical="center"/>
    </xf>
    <xf numFmtId="4" fontId="24" fillId="0" borderId="8" xfId="0" applyNumberFormat="1" applyFont="1" applyBorder="1" applyAlignment="1">
      <alignment horizontal="right" vertical="center"/>
    </xf>
    <xf numFmtId="0" fontId="5" fillId="0" borderId="1" xfId="0" applyFont="1" applyBorder="1"/>
    <xf numFmtId="0" fontId="8" fillId="2" borderId="4" xfId="0" applyFont="1" applyFill="1" applyBorder="1" applyAlignment="1">
      <alignment horizontal="right"/>
    </xf>
    <xf numFmtId="0" fontId="5" fillId="0" borderId="4" xfId="0" applyFont="1" applyBorder="1" applyAlignment="1">
      <alignment horizontal="left" wrapText="1"/>
    </xf>
    <xf numFmtId="0" fontId="9" fillId="0" borderId="0" xfId="0" applyFont="1" applyAlignment="1">
      <alignment horizontal="center"/>
    </xf>
    <xf numFmtId="0" fontId="9" fillId="0" borderId="4" xfId="0" applyFont="1" applyBorder="1" applyAlignment="1">
      <alignment horizontal="left" wrapText="1"/>
    </xf>
    <xf numFmtId="0" fontId="13" fillId="0" borderId="0" xfId="0" applyFont="1"/>
    <xf numFmtId="0" fontId="10" fillId="0" borderId="14" xfId="0" applyFont="1" applyBorder="1" applyAlignment="1">
      <alignment horizontal="center"/>
    </xf>
    <xf numFmtId="0" fontId="8" fillId="2" borderId="1" xfId="0" applyFont="1" applyFill="1" applyBorder="1" applyAlignment="1">
      <alignment horizontal="right"/>
    </xf>
    <xf numFmtId="0" fontId="8" fillId="2" borderId="1" xfId="0" applyFont="1" applyFill="1" applyBorder="1"/>
    <xf numFmtId="0" fontId="5" fillId="0" borderId="1" xfId="0" applyFont="1" applyBorder="1" applyAlignment="1">
      <alignment horizontal="left" wrapText="1"/>
    </xf>
    <xf numFmtId="0" fontId="6" fillId="0" borderId="1" xfId="0" applyFont="1" applyBorder="1" applyAlignment="1">
      <alignment horizontal="left" wrapText="1"/>
    </xf>
    <xf numFmtId="2" fontId="5" fillId="0" borderId="1" xfId="0" applyNumberFormat="1" applyFont="1" applyBorder="1"/>
    <xf numFmtId="3" fontId="5" fillId="0" borderId="0" xfId="0" applyNumberFormat="1" applyFont="1"/>
    <xf numFmtId="49" fontId="5" fillId="0" borderId="1" xfId="0" applyNumberFormat="1" applyFont="1" applyBorder="1" applyAlignment="1">
      <alignment horizontal="left"/>
    </xf>
    <xf numFmtId="0" fontId="5" fillId="0" borderId="1" xfId="0" applyFont="1" applyBorder="1" applyAlignment="1">
      <alignment horizontal="right"/>
    </xf>
    <xf numFmtId="0" fontId="11" fillId="0" borderId="0" xfId="4" applyFont="1"/>
    <xf numFmtId="0" fontId="11" fillId="0" borderId="0" xfId="4" applyFont="1" applyAlignment="1">
      <alignment horizontal="center"/>
    </xf>
    <xf numFmtId="0" fontId="11" fillId="0" borderId="0" xfId="4" applyFont="1" applyAlignment="1">
      <alignment horizontal="right"/>
    </xf>
    <xf numFmtId="0" fontId="31" fillId="0" borderId="0" xfId="4" applyFont="1"/>
    <xf numFmtId="0" fontId="28" fillId="0" borderId="14" xfId="4" applyFont="1" applyBorder="1" applyAlignment="1">
      <alignment horizontal="center"/>
    </xf>
    <xf numFmtId="0" fontId="28" fillId="0" borderId="0" xfId="4" applyFont="1" applyAlignment="1">
      <alignment horizontal="center"/>
    </xf>
    <xf numFmtId="4" fontId="11" fillId="0" borderId="0" xfId="4" applyNumberFormat="1" applyFont="1"/>
    <xf numFmtId="165" fontId="11" fillId="0" borderId="0" xfId="4" applyNumberFormat="1" applyFont="1"/>
    <xf numFmtId="4" fontId="11" fillId="0" borderId="0" xfId="4" applyNumberFormat="1" applyFont="1" applyAlignment="1">
      <alignment horizontal="right"/>
    </xf>
    <xf numFmtId="4" fontId="7" fillId="0" borderId="0" xfId="4" applyNumberFormat="1" applyFont="1"/>
    <xf numFmtId="166" fontId="5" fillId="0" borderId="0" xfId="0" applyNumberFormat="1" applyFont="1"/>
    <xf numFmtId="3" fontId="8" fillId="2" borderId="1" xfId="0" applyNumberFormat="1" applyFont="1" applyFill="1" applyBorder="1" applyAlignment="1">
      <alignment horizontal="center"/>
    </xf>
    <xf numFmtId="4" fontId="5" fillId="0" borderId="9" xfId="0" applyNumberFormat="1" applyFont="1" applyBorder="1"/>
    <xf numFmtId="49" fontId="6" fillId="0" borderId="1" xfId="0" applyNumberFormat="1" applyFont="1" applyBorder="1" applyAlignment="1">
      <alignment horizontal="left"/>
    </xf>
    <xf numFmtId="0" fontId="5" fillId="0" borderId="0" xfId="6" applyFont="1"/>
    <xf numFmtId="0" fontId="8" fillId="0" borderId="0" xfId="6" applyFont="1"/>
    <xf numFmtId="0" fontId="10" fillId="0" borderId="14" xfId="6" applyFont="1" applyBorder="1" applyAlignment="1">
      <alignment horizontal="center"/>
    </xf>
    <xf numFmtId="0" fontId="10" fillId="0" borderId="0" xfId="6" applyFont="1" applyAlignment="1">
      <alignment horizontal="center"/>
    </xf>
    <xf numFmtId="0" fontId="8" fillId="2" borderId="1" xfId="6" applyFont="1" applyFill="1" applyBorder="1" applyAlignment="1">
      <alignment horizontal="right"/>
    </xf>
    <xf numFmtId="3" fontId="8" fillId="2" borderId="1" xfId="6" applyNumberFormat="1" applyFont="1" applyFill="1" applyBorder="1"/>
    <xf numFmtId="4" fontId="8" fillId="2" borderId="1" xfId="6" applyNumberFormat="1" applyFont="1" applyFill="1" applyBorder="1"/>
    <xf numFmtId="0" fontId="8" fillId="6" borderId="1" xfId="6" applyFont="1" applyFill="1" applyBorder="1"/>
    <xf numFmtId="3" fontId="8" fillId="6" borderId="1" xfId="6" applyNumberFormat="1" applyFont="1" applyFill="1" applyBorder="1"/>
    <xf numFmtId="4" fontId="8" fillId="6" borderId="1" xfId="6" applyNumberFormat="1" applyFont="1" applyFill="1" applyBorder="1"/>
    <xf numFmtId="0" fontId="6" fillId="0" borderId="1" xfId="6" applyFont="1" applyBorder="1" applyAlignment="1">
      <alignment horizontal="left" wrapText="1"/>
    </xf>
    <xf numFmtId="3" fontId="5" fillId="0" borderId="1" xfId="6" applyNumberFormat="1" applyFont="1" applyBorder="1"/>
    <xf numFmtId="4" fontId="5" fillId="0" borderId="1" xfId="6" applyNumberFormat="1" applyFont="1" applyBorder="1"/>
    <xf numFmtId="2" fontId="5" fillId="0" borderId="0" xfId="6" applyNumberFormat="1" applyFont="1"/>
    <xf numFmtId="2" fontId="5" fillId="0" borderId="1" xfId="6" applyNumberFormat="1" applyFont="1" applyBorder="1"/>
    <xf numFmtId="0" fontId="5" fillId="0" borderId="1" xfId="6" applyFont="1" applyBorder="1" applyAlignment="1">
      <alignment horizontal="left" wrapText="1"/>
    </xf>
    <xf numFmtId="3" fontId="5" fillId="0" borderId="0" xfId="6" applyNumberFormat="1" applyFont="1"/>
    <xf numFmtId="4" fontId="5" fillId="0" borderId="0" xfId="6" applyNumberFormat="1" applyFont="1"/>
    <xf numFmtId="43" fontId="5" fillId="0" borderId="1" xfId="8" applyFont="1" applyBorder="1"/>
    <xf numFmtId="0" fontId="32" fillId="0" borderId="0" xfId="0" applyFont="1"/>
    <xf numFmtId="0" fontId="6" fillId="0" borderId="4" xfId="0" applyFont="1" applyBorder="1" applyAlignment="1">
      <alignment horizontal="left" wrapText="1"/>
    </xf>
    <xf numFmtId="0" fontId="5" fillId="0" borderId="0" xfId="3" applyFont="1"/>
    <xf numFmtId="0" fontId="8" fillId="0" borderId="0" xfId="3" applyFont="1"/>
    <xf numFmtId="0" fontId="11" fillId="0" borderId="1" xfId="3" applyFont="1" applyBorder="1" applyAlignment="1">
      <alignment horizontal="center" vertical="center" wrapText="1"/>
    </xf>
    <xf numFmtId="0" fontId="6" fillId="0" borderId="1" xfId="3" applyFont="1" applyBorder="1" applyAlignment="1">
      <alignment horizontal="left" wrapText="1"/>
    </xf>
    <xf numFmtId="3" fontId="5" fillId="0" borderId="1" xfId="3" applyNumberFormat="1" applyFont="1" applyBorder="1"/>
    <xf numFmtId="4" fontId="5" fillId="0" borderId="1" xfId="3" applyNumberFormat="1" applyFont="1" applyBorder="1"/>
    <xf numFmtId="0" fontId="5" fillId="0" borderId="1" xfId="3" applyFont="1" applyBorder="1" applyAlignment="1">
      <alignment horizontal="left" wrapText="1"/>
    </xf>
    <xf numFmtId="0" fontId="11" fillId="0" borderId="0" xfId="0" applyFont="1" applyAlignment="1">
      <alignment horizontal="left"/>
    </xf>
    <xf numFmtId="0" fontId="5" fillId="0" borderId="14" xfId="0" applyFont="1" applyBorder="1" applyAlignment="1">
      <alignment horizontal="left" wrapText="1"/>
    </xf>
    <xf numFmtId="4" fontId="6" fillId="0" borderId="1" xfId="0" applyNumberFormat="1" applyFont="1" applyBorder="1"/>
    <xf numFmtId="0" fontId="6" fillId="0" borderId="0" xfId="0" applyFont="1" applyAlignment="1">
      <alignment horizontal="left" wrapText="1"/>
    </xf>
    <xf numFmtId="3" fontId="13" fillId="0" borderId="0" xfId="0" applyNumberFormat="1" applyFont="1"/>
    <xf numFmtId="4" fontId="13" fillId="0" borderId="0" xfId="0" applyNumberFormat="1" applyFont="1"/>
    <xf numFmtId="3" fontId="8" fillId="4" borderId="1" xfId="0" applyNumberFormat="1" applyFont="1" applyFill="1" applyBorder="1"/>
    <xf numFmtId="4" fontId="8" fillId="4" borderId="1" xfId="0" applyNumberFormat="1" applyFont="1" applyFill="1" applyBorder="1"/>
    <xf numFmtId="0" fontId="30" fillId="0" borderId="0" xfId="0" applyFont="1"/>
    <xf numFmtId="2" fontId="8" fillId="2" borderId="1" xfId="0" applyNumberFormat="1" applyFont="1" applyFill="1" applyBorder="1"/>
    <xf numFmtId="0" fontId="11" fillId="0" borderId="1" xfId="0" applyFont="1" applyBorder="1"/>
    <xf numFmtId="0" fontId="36" fillId="0" borderId="0" xfId="3" applyFont="1"/>
    <xf numFmtId="0" fontId="35" fillId="0" borderId="0" xfId="3" applyFont="1"/>
    <xf numFmtId="0" fontId="3" fillId="0" borderId="0" xfId="3" applyFont="1"/>
    <xf numFmtId="0" fontId="38" fillId="0" borderId="0" xfId="0" applyFont="1"/>
    <xf numFmtId="3" fontId="3" fillId="0" borderId="0" xfId="3" applyNumberFormat="1" applyFont="1"/>
    <xf numFmtId="4" fontId="3" fillId="0" borderId="0" xfId="3" applyNumberFormat="1" applyFont="1"/>
    <xf numFmtId="4" fontId="37" fillId="0" borderId="0" xfId="3" applyNumberFormat="1" applyFont="1"/>
    <xf numFmtId="0" fontId="5" fillId="0" borderId="0" xfId="0" applyFont="1" applyAlignment="1">
      <alignment vertical="center"/>
    </xf>
    <xf numFmtId="0" fontId="8" fillId="0" borderId="0" xfId="0" applyFont="1" applyAlignment="1">
      <alignment vertical="center"/>
    </xf>
    <xf numFmtId="0" fontId="10" fillId="0" borderId="14" xfId="0" applyFont="1" applyBorder="1" applyAlignment="1">
      <alignment horizontal="center" vertical="center"/>
    </xf>
    <xf numFmtId="0" fontId="10" fillId="0" borderId="0" xfId="0" applyFont="1" applyAlignment="1">
      <alignment horizontal="center" vertical="center"/>
    </xf>
    <xf numFmtId="0" fontId="8" fillId="2" borderId="1" xfId="0" applyFont="1" applyFill="1" applyBorder="1" applyAlignment="1">
      <alignment horizontal="right" vertical="center"/>
    </xf>
    <xf numFmtId="165" fontId="8" fillId="2" borderId="1" xfId="0" applyNumberFormat="1" applyFont="1" applyFill="1" applyBorder="1" applyAlignment="1">
      <alignment vertical="center"/>
    </xf>
    <xf numFmtId="3" fontId="8" fillId="2" borderId="1" xfId="0" applyNumberFormat="1" applyFont="1" applyFill="1" applyBorder="1" applyAlignment="1">
      <alignment vertical="center"/>
    </xf>
    <xf numFmtId="4" fontId="8" fillId="2" borderId="1" xfId="0" applyNumberFormat="1" applyFont="1" applyFill="1" applyBorder="1" applyAlignment="1">
      <alignment vertical="center"/>
    </xf>
    <xf numFmtId="0" fontId="6" fillId="0" borderId="1" xfId="0" applyFont="1" applyBorder="1" applyAlignment="1">
      <alignment horizontal="left" vertical="center" wrapText="1"/>
    </xf>
    <xf numFmtId="4" fontId="5" fillId="0" borderId="1" xfId="0" applyNumberFormat="1" applyFont="1" applyBorder="1" applyAlignment="1">
      <alignment vertical="center"/>
    </xf>
    <xf numFmtId="167" fontId="5" fillId="0" borderId="1" xfId="0" applyNumberFormat="1" applyFont="1" applyBorder="1" applyAlignment="1">
      <alignment vertical="center"/>
    </xf>
    <xf numFmtId="0" fontId="12" fillId="3" borderId="8" xfId="0" applyFont="1" applyFill="1" applyBorder="1"/>
    <xf numFmtId="0" fontId="8" fillId="0" borderId="0" xfId="0" applyFont="1" applyAlignment="1">
      <alignment horizontal="center" wrapText="1"/>
    </xf>
    <xf numFmtId="0" fontId="12" fillId="0" borderId="8" xfId="0" applyFont="1" applyBorder="1"/>
    <xf numFmtId="0" fontId="12" fillId="0" borderId="8" xfId="0" applyFont="1" applyBorder="1" applyAlignment="1">
      <alignment wrapText="1"/>
    </xf>
    <xf numFmtId="4" fontId="24" fillId="3" borderId="1" xfId="0" applyNumberFormat="1" applyFont="1" applyFill="1" applyBorder="1" applyAlignment="1">
      <alignment horizontal="center" vertical="center"/>
    </xf>
    <xf numFmtId="0" fontId="41" fillId="5" borderId="0" xfId="0" applyFont="1" applyFill="1"/>
    <xf numFmtId="4" fontId="12" fillId="0" borderId="1" xfId="0" applyNumberFormat="1" applyFont="1" applyFill="1" applyBorder="1" applyAlignment="1">
      <alignment horizontal="center" vertical="center"/>
    </xf>
    <xf numFmtId="0" fontId="12" fillId="0" borderId="1" xfId="0" applyFont="1" applyBorder="1"/>
    <xf numFmtId="0" fontId="41" fillId="0" borderId="0" xfId="0" applyFont="1" applyFill="1"/>
    <xf numFmtId="0" fontId="0" fillId="0" borderId="0" xfId="0" applyFill="1"/>
    <xf numFmtId="0" fontId="3" fillId="0" borderId="1" xfId="0" applyFont="1" applyBorder="1" applyAlignment="1">
      <alignment horizontal="center" vertical="center" wrapText="1"/>
    </xf>
    <xf numFmtId="0" fontId="43" fillId="0" borderId="1" xfId="0" applyFont="1" applyFill="1" applyBorder="1" applyAlignment="1">
      <alignment horizontal="left" wrapText="1"/>
    </xf>
    <xf numFmtId="0" fontId="42" fillId="0" borderId="1" xfId="0" applyFont="1" applyBorder="1" applyAlignment="1">
      <alignment wrapText="1"/>
    </xf>
    <xf numFmtId="49" fontId="43" fillId="0" borderId="1" xfId="0" applyNumberFormat="1" applyFont="1" applyFill="1" applyBorder="1" applyAlignment="1">
      <alignment wrapText="1"/>
    </xf>
    <xf numFmtId="49" fontId="42" fillId="0" borderId="1" xfId="0" applyNumberFormat="1" applyFont="1" applyBorder="1" applyAlignment="1">
      <alignment wrapText="1"/>
    </xf>
    <xf numFmtId="3" fontId="8" fillId="2" borderId="1" xfId="0" applyNumberFormat="1" applyFont="1" applyFill="1" applyBorder="1" applyAlignment="1">
      <alignment horizontal="right"/>
    </xf>
    <xf numFmtId="4" fontId="8" fillId="2" borderId="1" xfId="0" applyNumberFormat="1" applyFont="1" applyFill="1" applyBorder="1" applyAlignment="1">
      <alignment horizontal="right"/>
    </xf>
    <xf numFmtId="3" fontId="44" fillId="0" borderId="1" xfId="0" applyNumberFormat="1" applyFont="1" applyFill="1" applyBorder="1" applyAlignment="1">
      <alignment horizontal="right"/>
    </xf>
    <xf numFmtId="4" fontId="44" fillId="0" borderId="1" xfId="0" applyNumberFormat="1" applyFont="1" applyFill="1" applyBorder="1" applyAlignment="1">
      <alignment horizontal="right"/>
    </xf>
    <xf numFmtId="3" fontId="5" fillId="0" borderId="1" xfId="0" applyNumberFormat="1" applyFont="1" applyBorder="1" applyAlignment="1">
      <alignment horizontal="right"/>
    </xf>
    <xf numFmtId="0" fontId="12" fillId="0" borderId="11" xfId="0" applyFont="1" applyBorder="1" applyAlignment="1">
      <alignment horizontal="right"/>
    </xf>
    <xf numFmtId="0" fontId="12" fillId="0" borderId="13" xfId="0" applyFont="1" applyBorder="1"/>
    <xf numFmtId="0" fontId="12" fillId="0" borderId="1" xfId="0" applyFont="1" applyBorder="1" applyAlignment="1">
      <alignment horizontal="center"/>
    </xf>
    <xf numFmtId="0" fontId="23" fillId="0" borderId="8" xfId="0" applyFont="1" applyBorder="1" applyAlignment="1">
      <alignment horizontal="center" vertical="center" wrapText="1"/>
    </xf>
    <xf numFmtId="0" fontId="12" fillId="0" borderId="4" xfId="0" applyFont="1" applyBorder="1"/>
    <xf numFmtId="0" fontId="12" fillId="0" borderId="4" xfId="0" applyFont="1" applyBorder="1" applyAlignment="1">
      <alignment wrapText="1"/>
    </xf>
    <xf numFmtId="0" fontId="12" fillId="0" borderId="1" xfId="0" applyFont="1" applyBorder="1" applyAlignment="1">
      <alignment wrapText="1"/>
    </xf>
    <xf numFmtId="4" fontId="24" fillId="0" borderId="4" xfId="0" applyNumberFormat="1" applyFont="1" applyBorder="1" applyAlignment="1">
      <alignment horizontal="center" vertical="center"/>
    </xf>
    <xf numFmtId="4" fontId="22" fillId="0" borderId="8" xfId="0" applyNumberFormat="1" applyFont="1" applyBorder="1" applyAlignment="1">
      <alignment horizontal="right" vertical="center"/>
    </xf>
    <xf numFmtId="4" fontId="24" fillId="0" borderId="12" xfId="0" applyNumberFormat="1" applyFont="1" applyBorder="1" applyAlignment="1">
      <alignment horizontal="center" vertical="center"/>
    </xf>
    <xf numFmtId="0" fontId="6" fillId="0" borderId="0" xfId="3" applyFont="1" applyAlignment="1">
      <alignment horizontal="left"/>
    </xf>
    <xf numFmtId="0" fontId="3" fillId="0" borderId="1" xfId="3" applyFont="1" applyBorder="1" applyAlignment="1">
      <alignment horizontal="center" vertical="center" wrapText="1"/>
    </xf>
    <xf numFmtId="0" fontId="44" fillId="2" borderId="1" xfId="3" applyFont="1" applyFill="1" applyBorder="1" applyAlignment="1">
      <alignment horizontal="center" vertical="center" wrapText="1"/>
    </xf>
    <xf numFmtId="0" fontId="43" fillId="0" borderId="1" xfId="3" applyFont="1" applyBorder="1" applyAlignment="1">
      <alignment horizontal="left" vertical="center" wrapText="1"/>
    </xf>
    <xf numFmtId="0" fontId="42" fillId="0" borderId="1" xfId="0" applyFont="1" applyBorder="1"/>
    <xf numFmtId="0" fontId="43" fillId="0" borderId="1" xfId="3" applyFont="1" applyBorder="1" applyAlignment="1">
      <alignment horizontal="left" wrapText="1"/>
    </xf>
    <xf numFmtId="0" fontId="44" fillId="0" borderId="0" xfId="3" applyFont="1"/>
    <xf numFmtId="168" fontId="5" fillId="0" borderId="0" xfId="3" applyNumberFormat="1" applyFont="1"/>
    <xf numFmtId="168" fontId="10" fillId="0" borderId="14" xfId="3" applyNumberFormat="1" applyFont="1" applyBorder="1" applyAlignment="1">
      <alignment horizontal="center"/>
    </xf>
    <xf numFmtId="168" fontId="10" fillId="0" borderId="0" xfId="3" applyNumberFormat="1" applyFont="1" applyAlignment="1">
      <alignment horizontal="center"/>
    </xf>
    <xf numFmtId="3" fontId="21" fillId="0" borderId="1" xfId="3" applyNumberFormat="1" applyFont="1" applyBorder="1" applyAlignment="1">
      <alignment horizontal="right"/>
    </xf>
    <xf numFmtId="4" fontId="21" fillId="0" borderId="1" xfId="3" applyNumberFormat="1" applyFont="1" applyBorder="1" applyAlignment="1">
      <alignment horizontal="right"/>
    </xf>
    <xf numFmtId="4" fontId="21" fillId="7" borderId="1" xfId="3" applyNumberFormat="1" applyFont="1" applyFill="1" applyBorder="1" applyAlignment="1">
      <alignment horizontal="right"/>
    </xf>
    <xf numFmtId="4" fontId="21" fillId="0" borderId="1" xfId="3" applyNumberFormat="1" applyFont="1" applyFill="1" applyBorder="1" applyAlignment="1">
      <alignment horizontal="right"/>
    </xf>
    <xf numFmtId="3" fontId="44" fillId="2" borderId="1" xfId="3" applyNumberFormat="1" applyFont="1" applyFill="1" applyBorder="1" applyAlignment="1">
      <alignment horizontal="right" wrapText="1"/>
    </xf>
    <xf numFmtId="4" fontId="44" fillId="2" borderId="1" xfId="3" applyNumberFormat="1" applyFont="1" applyFill="1" applyBorder="1" applyAlignment="1">
      <alignment horizontal="right" wrapText="1"/>
    </xf>
    <xf numFmtId="3" fontId="44" fillId="0" borderId="1" xfId="3" applyNumberFormat="1" applyFont="1" applyBorder="1" applyAlignment="1">
      <alignment horizontal="right" wrapText="1"/>
    </xf>
    <xf numFmtId="4" fontId="44" fillId="0" borderId="1" xfId="3" applyNumberFormat="1" applyFont="1" applyBorder="1" applyAlignment="1">
      <alignment horizontal="right" wrapText="1"/>
    </xf>
    <xf numFmtId="0" fontId="3" fillId="0" borderId="1" xfId="0" applyFont="1" applyBorder="1" applyAlignment="1">
      <alignment horizontal="center" vertical="center" wrapText="1"/>
    </xf>
    <xf numFmtId="0" fontId="3" fillId="0" borderId="1" xfId="6" applyFont="1" applyBorder="1" applyAlignment="1">
      <alignment horizontal="center" vertical="center" wrapText="1"/>
    </xf>
    <xf numFmtId="0" fontId="43" fillId="6" borderId="1" xfId="6" applyFont="1" applyFill="1" applyBorder="1" applyAlignment="1">
      <alignment horizontal="left" wrapText="1"/>
    </xf>
    <xf numFmtId="3" fontId="44" fillId="6" borderId="1" xfId="6" applyNumberFormat="1" applyFont="1" applyFill="1" applyBorder="1"/>
    <xf numFmtId="4" fontId="44" fillId="6" borderId="1" xfId="6" applyNumberFormat="1" applyFont="1" applyFill="1" applyBorder="1"/>
    <xf numFmtId="0" fontId="5" fillId="0" borderId="0" xfId="4" applyFont="1"/>
    <xf numFmtId="0" fontId="5" fillId="0" borderId="0" xfId="4" applyFont="1" applyAlignment="1">
      <alignment horizontal="center"/>
    </xf>
    <xf numFmtId="0" fontId="5" fillId="0" borderId="0" xfId="4" applyFont="1" applyAlignment="1">
      <alignment horizontal="right"/>
    </xf>
    <xf numFmtId="0" fontId="3" fillId="0" borderId="1" xfId="4" applyFont="1" applyBorder="1" applyAlignment="1">
      <alignment horizontal="center" vertical="center" wrapText="1"/>
    </xf>
    <xf numFmtId="0" fontId="44" fillId="2" borderId="1" xfId="4" applyFont="1" applyFill="1" applyBorder="1" applyAlignment="1">
      <alignment horizontal="right"/>
    </xf>
    <xf numFmtId="0" fontId="43" fillId="5" borderId="1" xfId="4" applyFont="1" applyFill="1" applyBorder="1"/>
    <xf numFmtId="0" fontId="43" fillId="0" borderId="1" xfId="4" applyFont="1" applyBorder="1" applyAlignment="1">
      <alignment horizontal="left" wrapText="1"/>
    </xf>
    <xf numFmtId="4" fontId="44" fillId="0" borderId="1" xfId="4" applyNumberFormat="1" applyFont="1" applyBorder="1" applyAlignment="1">
      <alignment horizontal="right"/>
    </xf>
    <xf numFmtId="0" fontId="42" fillId="3" borderId="1" xfId="4" applyFont="1" applyFill="1" applyBorder="1" applyAlignment="1">
      <alignment horizontal="left" wrapText="1"/>
    </xf>
    <xf numFmtId="0" fontId="42" fillId="0" borderId="1" xfId="4" applyFont="1" applyBorder="1" applyAlignment="1">
      <alignment horizontal="left" wrapText="1"/>
    </xf>
    <xf numFmtId="0" fontId="43" fillId="5" borderId="1" xfId="4" applyFont="1" applyFill="1" applyBorder="1" applyAlignment="1">
      <alignment vertical="center" wrapText="1"/>
    </xf>
    <xf numFmtId="4" fontId="44" fillId="5" borderId="1" xfId="4" applyNumberFormat="1" applyFont="1" applyFill="1" applyBorder="1" applyAlignment="1">
      <alignment horizontal="right"/>
    </xf>
    <xf numFmtId="0" fontId="21" fillId="0" borderId="1" xfId="4" applyFont="1" applyBorder="1" applyAlignment="1">
      <alignment horizontal="left" wrapText="1"/>
    </xf>
    <xf numFmtId="0" fontId="42" fillId="0" borderId="1" xfId="4" applyFont="1" applyBorder="1" applyAlignment="1">
      <alignment vertical="center" wrapText="1"/>
    </xf>
    <xf numFmtId="3" fontId="21" fillId="0" borderId="1" xfId="4" applyNumberFormat="1" applyFont="1" applyBorder="1" applyAlignment="1">
      <alignment horizontal="right"/>
    </xf>
    <xf numFmtId="4" fontId="21" fillId="0" borderId="1" xfId="4" applyNumberFormat="1" applyFont="1" applyBorder="1" applyAlignment="1">
      <alignment horizontal="right"/>
    </xf>
    <xf numFmtId="4" fontId="44" fillId="2" borderId="1" xfId="4" applyNumberFormat="1" applyFont="1" applyFill="1" applyBorder="1" applyAlignment="1">
      <alignment horizontal="right"/>
    </xf>
    <xf numFmtId="3" fontId="21" fillId="3" borderId="1" xfId="4" applyNumberFormat="1" applyFont="1" applyFill="1" applyBorder="1" applyAlignment="1">
      <alignment horizontal="right"/>
    </xf>
    <xf numFmtId="4" fontId="21" fillId="3" borderId="1" xfId="4" applyNumberFormat="1" applyFont="1" applyFill="1" applyBorder="1" applyAlignment="1">
      <alignment horizontal="right"/>
    </xf>
    <xf numFmtId="4" fontId="21" fillId="7" borderId="1" xfId="4" applyNumberFormat="1" applyFont="1" applyFill="1" applyBorder="1" applyAlignment="1">
      <alignment horizontal="right"/>
    </xf>
    <xf numFmtId="3" fontId="44" fillId="2" borderId="1" xfId="4" applyNumberFormat="1" applyFont="1" applyFill="1" applyBorder="1" applyAlignment="1">
      <alignment horizontal="right"/>
    </xf>
    <xf numFmtId="3" fontId="44" fillId="5" borderId="1" xfId="4" applyNumberFormat="1" applyFont="1" applyFill="1" applyBorder="1" applyAlignment="1">
      <alignment horizontal="right"/>
    </xf>
    <xf numFmtId="3" fontId="44" fillId="0" borderId="1" xfId="4" applyNumberFormat="1" applyFont="1" applyBorder="1" applyAlignment="1">
      <alignment horizontal="right"/>
    </xf>
    <xf numFmtId="0" fontId="8" fillId="0" borderId="0" xfId="4" applyFont="1"/>
    <xf numFmtId="0" fontId="10" fillId="0" borderId="14" xfId="4" applyFont="1" applyBorder="1" applyAlignment="1">
      <alignment horizontal="center"/>
    </xf>
    <xf numFmtId="0" fontId="8" fillId="2" borderId="1" xfId="4" applyFont="1" applyFill="1" applyBorder="1" applyAlignment="1">
      <alignment horizontal="right"/>
    </xf>
    <xf numFmtId="165" fontId="5" fillId="0" borderId="0" xfId="4" applyNumberFormat="1" applyFont="1"/>
    <xf numFmtId="4" fontId="5" fillId="0" borderId="0" xfId="4" applyNumberFormat="1" applyFont="1" applyAlignment="1">
      <alignment horizontal="right"/>
    </xf>
    <xf numFmtId="4" fontId="5" fillId="0" borderId="0" xfId="4" applyNumberFormat="1" applyFont="1"/>
    <xf numFmtId="4" fontId="13" fillId="0" borderId="0" xfId="4" applyNumberFormat="1" applyFont="1"/>
    <xf numFmtId="0" fontId="44" fillId="0" borderId="0" xfId="4" applyFont="1"/>
    <xf numFmtId="0" fontId="21" fillId="0" borderId="0" xfId="4" applyFont="1"/>
    <xf numFmtId="0" fontId="21" fillId="0" borderId="0" xfId="4" applyFont="1" applyAlignment="1">
      <alignment vertical="center"/>
    </xf>
    <xf numFmtId="169" fontId="10" fillId="0" borderId="0" xfId="4" applyNumberFormat="1" applyFont="1" applyAlignment="1">
      <alignment horizontal="center"/>
    </xf>
    <xf numFmtId="169" fontId="5" fillId="0" borderId="0" xfId="4" applyNumberFormat="1" applyFont="1"/>
    <xf numFmtId="4" fontId="8" fillId="2" borderId="1" xfId="4" applyNumberFormat="1" applyFont="1" applyFill="1" applyBorder="1" applyAlignment="1">
      <alignment horizontal="right"/>
    </xf>
    <xf numFmtId="3" fontId="8" fillId="2" borderId="1" xfId="4" applyNumberFormat="1" applyFont="1" applyFill="1" applyBorder="1" applyAlignment="1">
      <alignment horizontal="right"/>
    </xf>
    <xf numFmtId="0" fontId="51" fillId="3" borderId="2" xfId="0" applyFont="1" applyFill="1" applyBorder="1" applyAlignment="1">
      <alignment horizontal="center" vertical="center" wrapText="1"/>
    </xf>
    <xf numFmtId="0" fontId="49" fillId="0" borderId="1" xfId="0" applyFont="1" applyBorder="1" applyAlignment="1">
      <alignment horizontal="center" vertical="center" wrapText="1"/>
    </xf>
    <xf numFmtId="1" fontId="49" fillId="0" borderId="1" xfId="0" applyNumberFormat="1" applyFont="1" applyBorder="1" applyAlignment="1">
      <alignment horizontal="center" vertical="center" wrapText="1"/>
    </xf>
    <xf numFmtId="0" fontId="21" fillId="0" borderId="0" xfId="0" applyFont="1"/>
    <xf numFmtId="2" fontId="21" fillId="0" borderId="0" xfId="0" applyNumberFormat="1" applyFont="1"/>
    <xf numFmtId="164" fontId="21" fillId="0" borderId="0" xfId="0" applyNumberFormat="1" applyFont="1"/>
    <xf numFmtId="0" fontId="44" fillId="0" borderId="0" xfId="0" applyFont="1"/>
    <xf numFmtId="0" fontId="42" fillId="0" borderId="0" xfId="0" applyFont="1"/>
    <xf numFmtId="0" fontId="54" fillId="0" borderId="0" xfId="0" applyFont="1" applyAlignment="1">
      <alignment horizontal="center"/>
    </xf>
    <xf numFmtId="0" fontId="44" fillId="2" borderId="1" xfId="0" applyFont="1" applyFill="1" applyBorder="1" applyAlignment="1">
      <alignment horizontal="right"/>
    </xf>
    <xf numFmtId="1" fontId="44" fillId="2" borderId="1" xfId="0" applyNumberFormat="1" applyFont="1" applyFill="1" applyBorder="1"/>
    <xf numFmtId="0" fontId="42" fillId="0" borderId="1" xfId="0" applyFont="1" applyBorder="1" applyAlignment="1">
      <alignment horizontal="left" wrapText="1"/>
    </xf>
    <xf numFmtId="1" fontId="44" fillId="0" borderId="1" xfId="0" applyNumberFormat="1" applyFont="1" applyBorder="1"/>
    <xf numFmtId="1" fontId="21" fillId="0" borderId="1" xfId="0" applyNumberFormat="1" applyFont="1" applyBorder="1"/>
    <xf numFmtId="1" fontId="44" fillId="3" borderId="1" xfId="0" applyNumberFormat="1" applyFont="1" applyFill="1" applyBorder="1"/>
    <xf numFmtId="0" fontId="21" fillId="0" borderId="1" xfId="0" applyFont="1" applyBorder="1"/>
    <xf numFmtId="1" fontId="21" fillId="3" borderId="1" xfId="0" applyNumberFormat="1" applyFont="1" applyFill="1" applyBorder="1"/>
    <xf numFmtId="0" fontId="21" fillId="3" borderId="1" xfId="0" applyFont="1" applyFill="1" applyBorder="1"/>
    <xf numFmtId="0" fontId="42" fillId="3" borderId="1" xfId="0" applyFont="1" applyFill="1" applyBorder="1" applyAlignment="1">
      <alignment horizontal="left" wrapText="1"/>
    </xf>
    <xf numFmtId="0" fontId="21" fillId="0" borderId="9" xfId="0" applyFont="1" applyBorder="1"/>
    <xf numFmtId="0" fontId="21" fillId="0" borderId="0" xfId="0" applyFont="1" applyAlignment="1">
      <alignment horizontal="right"/>
    </xf>
    <xf numFmtId="0" fontId="21" fillId="0" borderId="1" xfId="0" applyFont="1" applyBorder="1" applyAlignment="1">
      <alignment horizontal="right"/>
    </xf>
    <xf numFmtId="0" fontId="21" fillId="3" borderId="0" xfId="0" applyFont="1" applyFill="1"/>
    <xf numFmtId="0" fontId="42" fillId="3" borderId="20" xfId="0" applyFont="1" applyFill="1" applyBorder="1"/>
    <xf numFmtId="0" fontId="55" fillId="0" borderId="0" xfId="1" applyFont="1" applyAlignment="1">
      <alignment vertical="center"/>
    </xf>
    <xf numFmtId="2" fontId="55" fillId="0" borderId="0" xfId="1" applyNumberFormat="1" applyFont="1" applyAlignment="1">
      <alignment vertical="center"/>
    </xf>
    <xf numFmtId="164" fontId="55" fillId="0" borderId="0" xfId="1" applyNumberFormat="1" applyFont="1" applyAlignment="1">
      <alignment vertical="center"/>
    </xf>
    <xf numFmtId="0" fontId="21" fillId="0" borderId="20" xfId="0" applyFont="1" applyBorder="1"/>
    <xf numFmtId="3" fontId="21" fillId="0" borderId="0" xfId="0" applyNumberFormat="1" applyFont="1"/>
    <xf numFmtId="0" fontId="56" fillId="0" borderId="19" xfId="0" applyFont="1" applyBorder="1" applyAlignment="1">
      <alignment horizontal="left" wrapText="1"/>
    </xf>
    <xf numFmtId="1" fontId="56" fillId="0" borderId="19" xfId="0" applyNumberFormat="1" applyFont="1" applyBorder="1"/>
    <xf numFmtId="164" fontId="56" fillId="0" borderId="19" xfId="0" applyNumberFormat="1" applyFont="1" applyBorder="1"/>
    <xf numFmtId="164" fontId="54" fillId="0" borderId="0" xfId="0" applyNumberFormat="1" applyFont="1" applyAlignment="1">
      <alignment horizontal="center"/>
    </xf>
    <xf numFmtId="0" fontId="44" fillId="5" borderId="1" xfId="0" applyFont="1" applyFill="1" applyBorder="1" applyAlignment="1">
      <alignment horizontal="right"/>
    </xf>
    <xf numFmtId="1" fontId="44" fillId="5" borderId="1" xfId="0" applyNumberFormat="1" applyFont="1" applyFill="1" applyBorder="1"/>
    <xf numFmtId="0" fontId="44" fillId="5" borderId="1" xfId="0" applyFont="1" applyFill="1" applyBorder="1" applyAlignment="1">
      <alignment horizontal="right" wrapText="1"/>
    </xf>
    <xf numFmtId="0" fontId="43" fillId="5" borderId="1" xfId="0" applyFont="1" applyFill="1" applyBorder="1" applyAlignment="1">
      <alignment horizontal="right" wrapText="1"/>
    </xf>
    <xf numFmtId="3" fontId="44" fillId="2" borderId="1" xfId="0" applyNumberFormat="1" applyFont="1" applyFill="1" applyBorder="1"/>
    <xf numFmtId="3" fontId="44" fillId="5" borderId="1" xfId="0" applyNumberFormat="1" applyFont="1" applyFill="1" applyBorder="1"/>
    <xf numFmtId="3" fontId="44" fillId="0" borderId="1" xfId="0" applyNumberFormat="1" applyFont="1" applyBorder="1"/>
    <xf numFmtId="3" fontId="21" fillId="0" borderId="1" xfId="0" applyNumberFormat="1" applyFont="1" applyBorder="1"/>
    <xf numFmtId="3" fontId="21" fillId="3" borderId="1" xfId="0" applyNumberFormat="1" applyFont="1" applyFill="1" applyBorder="1"/>
    <xf numFmtId="3" fontId="44" fillId="3" borderId="1" xfId="0" applyNumberFormat="1" applyFont="1" applyFill="1" applyBorder="1"/>
    <xf numFmtId="3" fontId="21" fillId="0" borderId="1" xfId="0" applyNumberFormat="1" applyFont="1" applyBorder="1" applyAlignment="1">
      <alignment horizontal="right"/>
    </xf>
    <xf numFmtId="4" fontId="44" fillId="2" borderId="1" xfId="0" applyNumberFormat="1" applyFont="1" applyFill="1" applyBorder="1"/>
    <xf numFmtId="4" fontId="44" fillId="5" borderId="1" xfId="0" applyNumberFormat="1" applyFont="1" applyFill="1" applyBorder="1"/>
    <xf numFmtId="4" fontId="44" fillId="0" borderId="1" xfId="0" applyNumberFormat="1" applyFont="1" applyBorder="1"/>
    <xf numFmtId="4" fontId="21" fillId="0" borderId="1" xfId="0" applyNumberFormat="1" applyFont="1" applyBorder="1"/>
    <xf numFmtId="4" fontId="44" fillId="3" borderId="1" xfId="0" applyNumberFormat="1" applyFont="1" applyFill="1" applyBorder="1"/>
    <xf numFmtId="4" fontId="21" fillId="3" borderId="1" xfId="0" applyNumberFormat="1" applyFont="1" applyFill="1" applyBorder="1"/>
    <xf numFmtId="4" fontId="21" fillId="0" borderId="1" xfId="0" applyNumberFormat="1" applyFont="1" applyBorder="1" applyAlignment="1">
      <alignment horizontal="right"/>
    </xf>
    <xf numFmtId="4" fontId="21" fillId="3" borderId="1" xfId="0" applyNumberFormat="1" applyFont="1" applyFill="1" applyBorder="1" applyAlignment="1">
      <alignment horizontal="right"/>
    </xf>
    <xf numFmtId="0" fontId="43" fillId="0" borderId="1" xfId="0" applyFont="1" applyBorder="1" applyAlignment="1">
      <alignment horizontal="left" wrapText="1"/>
    </xf>
    <xf numFmtId="0" fontId="43" fillId="3" borderId="1" xfId="0" applyFont="1" applyFill="1" applyBorder="1" applyAlignment="1">
      <alignment horizontal="left" wrapText="1"/>
    </xf>
    <xf numFmtId="4" fontId="21" fillId="7" borderId="1" xfId="0" applyNumberFormat="1" applyFont="1" applyFill="1" applyBorder="1"/>
    <xf numFmtId="0" fontId="21" fillId="3" borderId="9" xfId="0" applyFont="1" applyFill="1" applyBorder="1"/>
    <xf numFmtId="1" fontId="21" fillId="3" borderId="1" xfId="0" applyNumberFormat="1" applyFont="1" applyFill="1" applyBorder="1" applyAlignment="1">
      <alignment horizontal="right"/>
    </xf>
    <xf numFmtId="0" fontId="43" fillId="0" borderId="1" xfId="0" applyFont="1" applyFill="1" applyBorder="1" applyAlignment="1">
      <alignment horizontal="left" vertical="center" wrapText="1"/>
    </xf>
    <xf numFmtId="165" fontId="44" fillId="0" borderId="1" xfId="0" applyNumberFormat="1" applyFont="1" applyFill="1" applyBorder="1" applyAlignment="1">
      <alignment vertical="center"/>
    </xf>
    <xf numFmtId="4" fontId="44" fillId="0" borderId="1" xfId="0" applyNumberFormat="1" applyFont="1" applyFill="1" applyBorder="1" applyAlignment="1">
      <alignment vertical="center"/>
    </xf>
    <xf numFmtId="3" fontId="5" fillId="0" borderId="1" xfId="0" applyNumberFormat="1" applyFont="1" applyBorder="1" applyAlignment="1">
      <alignment vertical="center"/>
    </xf>
    <xf numFmtId="3" fontId="44" fillId="0" borderId="1" xfId="0" applyNumberFormat="1" applyFont="1" applyFill="1" applyBorder="1" applyAlignment="1">
      <alignment vertical="center"/>
    </xf>
    <xf numFmtId="4" fontId="12" fillId="0" borderId="1" xfId="0" applyNumberFormat="1" applyFont="1" applyBorder="1"/>
    <xf numFmtId="2" fontId="5" fillId="0" borderId="0" xfId="0" applyNumberFormat="1" applyFont="1" applyAlignment="1">
      <alignment vertical="center"/>
    </xf>
    <xf numFmtId="2" fontId="10" fillId="0" borderId="14" xfId="0" applyNumberFormat="1" applyFont="1" applyBorder="1" applyAlignment="1">
      <alignment horizontal="center" vertical="center"/>
    </xf>
    <xf numFmtId="2" fontId="10" fillId="0" borderId="0" xfId="0" applyNumberFormat="1" applyFont="1" applyAlignment="1">
      <alignment horizontal="center" vertical="center"/>
    </xf>
    <xf numFmtId="3" fontId="44" fillId="0" borderId="1" xfId="0" applyNumberFormat="1" applyFont="1" applyBorder="1" applyAlignment="1">
      <alignment vertical="center"/>
    </xf>
    <xf numFmtId="4" fontId="44" fillId="0" borderId="1" xfId="0" applyNumberFormat="1" applyFont="1" applyBorder="1" applyAlignment="1">
      <alignment vertical="center"/>
    </xf>
    <xf numFmtId="0" fontId="5" fillId="0" borderId="1" xfId="0" applyFont="1" applyBorder="1" applyAlignment="1">
      <alignment vertical="center"/>
    </xf>
    <xf numFmtId="4" fontId="21" fillId="0" borderId="1" xfId="0" applyNumberFormat="1" applyFont="1" applyBorder="1" applyAlignment="1">
      <alignment vertical="center"/>
    </xf>
    <xf numFmtId="0" fontId="12" fillId="0" borderId="4" xfId="0" applyFont="1" applyBorder="1" applyAlignment="1">
      <alignment horizontal="center"/>
    </xf>
    <xf numFmtId="0" fontId="3" fillId="0" borderId="1" xfId="0" applyFont="1" applyBorder="1" applyAlignment="1">
      <alignment horizontal="center" vertical="center" wrapText="1"/>
    </xf>
    <xf numFmtId="0" fontId="18" fillId="0" borderId="1" xfId="0" applyFont="1" applyBorder="1" applyAlignment="1">
      <alignment horizontal="center" vertical="center" wrapText="1"/>
    </xf>
    <xf numFmtId="0" fontId="5" fillId="0" borderId="14" xfId="0" applyFont="1" applyBorder="1" applyAlignment="1">
      <alignment horizontal="left" wrapText="1"/>
    </xf>
    <xf numFmtId="0" fontId="11" fillId="0" borderId="0" xfId="0" applyFont="1" applyAlignment="1">
      <alignment horizontal="left"/>
    </xf>
    <xf numFmtId="169" fontId="5" fillId="0" borderId="0" xfId="0" applyNumberFormat="1" applyFont="1"/>
    <xf numFmtId="169" fontId="10" fillId="0" borderId="14" xfId="0" applyNumberFormat="1" applyFont="1" applyBorder="1" applyAlignment="1">
      <alignment horizontal="center"/>
    </xf>
    <xf numFmtId="169" fontId="10" fillId="0" borderId="0" xfId="0" applyNumberFormat="1" applyFont="1" applyAlignment="1">
      <alignment horizontal="center"/>
    </xf>
    <xf numFmtId="168" fontId="5" fillId="0" borderId="0" xfId="0" applyNumberFormat="1" applyFont="1"/>
    <xf numFmtId="168" fontId="10" fillId="0" borderId="14" xfId="0" applyNumberFormat="1" applyFont="1" applyBorder="1" applyAlignment="1">
      <alignment horizontal="center"/>
    </xf>
    <xf numFmtId="168" fontId="10" fillId="0" borderId="0" xfId="0" applyNumberFormat="1" applyFont="1" applyAlignment="1">
      <alignment horizontal="center"/>
    </xf>
    <xf numFmtId="3" fontId="8" fillId="0" borderId="1" xfId="0" applyNumberFormat="1" applyFont="1" applyFill="1" applyBorder="1"/>
    <xf numFmtId="4" fontId="8" fillId="0" borderId="1" xfId="0" applyNumberFormat="1" applyFont="1" applyFill="1" applyBorder="1"/>
    <xf numFmtId="0" fontId="8" fillId="0" borderId="0" xfId="0" applyFont="1" applyFill="1"/>
    <xf numFmtId="4" fontId="44" fillId="0" borderId="1" xfId="0" applyNumberFormat="1" applyFont="1" applyFill="1" applyBorder="1"/>
    <xf numFmtId="4" fontId="5" fillId="7" borderId="1" xfId="0" applyNumberFormat="1" applyFont="1" applyFill="1" applyBorder="1"/>
    <xf numFmtId="3" fontId="44" fillId="0" borderId="1" xfId="0" applyNumberFormat="1" applyFont="1" applyFill="1" applyBorder="1"/>
    <xf numFmtId="49" fontId="21" fillId="0" borderId="1" xfId="0" applyNumberFormat="1" applyFont="1" applyBorder="1" applyAlignment="1">
      <alignment horizontal="left"/>
    </xf>
    <xf numFmtId="49" fontId="42" fillId="0" borderId="1" xfId="7" applyNumberFormat="1" applyFont="1" applyBorder="1" applyAlignment="1">
      <alignment horizontal="left"/>
    </xf>
    <xf numFmtId="49" fontId="42" fillId="0" borderId="1" xfId="0" applyNumberFormat="1" applyFont="1" applyBorder="1" applyAlignment="1">
      <alignment horizontal="left"/>
    </xf>
    <xf numFmtId="3" fontId="42" fillId="0" borderId="1" xfId="7" applyNumberFormat="1" applyFont="1" applyBorder="1" applyAlignment="1">
      <alignment horizontal="right"/>
    </xf>
    <xf numFmtId="3" fontId="42" fillId="0" borderId="1" xfId="0" applyNumberFormat="1" applyFont="1" applyBorder="1" applyAlignment="1">
      <alignment horizontal="right"/>
    </xf>
    <xf numFmtId="4" fontId="42" fillId="0" borderId="1" xfId="7" applyNumberFormat="1" applyFont="1" applyBorder="1" applyAlignment="1">
      <alignment horizontal="right"/>
    </xf>
    <xf numFmtId="170" fontId="5" fillId="0" borderId="0" xfId="0" applyNumberFormat="1" applyFont="1"/>
    <xf numFmtId="170" fontId="10" fillId="0" borderId="14" xfId="0" applyNumberFormat="1" applyFont="1" applyBorder="1" applyAlignment="1">
      <alignment horizontal="center"/>
    </xf>
    <xf numFmtId="170" fontId="10" fillId="0" borderId="0" xfId="8" applyNumberFormat="1" applyFont="1" applyAlignment="1">
      <alignment horizontal="center"/>
    </xf>
    <xf numFmtId="170" fontId="9" fillId="0" borderId="0" xfId="8" applyNumberFormat="1" applyFont="1" applyAlignment="1">
      <alignment horizontal="center"/>
    </xf>
    <xf numFmtId="3" fontId="6" fillId="3" borderId="1" xfId="0" applyNumberFormat="1" applyFont="1" applyFill="1" applyBorder="1" applyAlignment="1">
      <alignment horizontal="right"/>
    </xf>
    <xf numFmtId="4" fontId="5" fillId="3" borderId="1" xfId="0" applyNumberFormat="1" applyFont="1" applyFill="1" applyBorder="1" applyAlignment="1">
      <alignment horizontal="right"/>
    </xf>
    <xf numFmtId="3" fontId="44" fillId="0" borderId="1" xfId="0" applyNumberFormat="1" applyFont="1" applyBorder="1" applyAlignment="1">
      <alignment horizontal="right"/>
    </xf>
    <xf numFmtId="4" fontId="44" fillId="0" borderId="1" xfId="0" applyNumberFormat="1" applyFont="1" applyBorder="1" applyAlignment="1">
      <alignment horizontal="right"/>
    </xf>
    <xf numFmtId="4" fontId="43" fillId="0" borderId="1" xfId="0" applyNumberFormat="1" applyFont="1" applyBorder="1" applyAlignment="1">
      <alignment horizontal="right"/>
    </xf>
    <xf numFmtId="3" fontId="8" fillId="0" borderId="1" xfId="0" applyNumberFormat="1" applyFont="1" applyBorder="1" applyAlignment="1">
      <alignment horizontal="right"/>
    </xf>
    <xf numFmtId="4" fontId="8" fillId="0" borderId="1" xfId="0" applyNumberFormat="1" applyFont="1" applyBorder="1" applyAlignment="1">
      <alignment horizontal="right"/>
    </xf>
    <xf numFmtId="3" fontId="44" fillId="2" borderId="1" xfId="0" applyNumberFormat="1" applyFont="1" applyFill="1" applyBorder="1" applyAlignment="1">
      <alignment horizontal="right"/>
    </xf>
    <xf numFmtId="4" fontId="44" fillId="2" borderId="1" xfId="0" applyNumberFormat="1" applyFont="1" applyFill="1" applyBorder="1" applyAlignment="1">
      <alignment horizontal="right"/>
    </xf>
    <xf numFmtId="4" fontId="43" fillId="2" borderId="1" xfId="0" applyNumberFormat="1" applyFont="1" applyFill="1" applyBorder="1" applyAlignment="1">
      <alignment horizontal="right"/>
    </xf>
    <xf numFmtId="3" fontId="42" fillId="3" borderId="1" xfId="0" applyNumberFormat="1" applyFont="1" applyFill="1" applyBorder="1" applyAlignment="1">
      <alignment horizontal="right"/>
    </xf>
    <xf numFmtId="4" fontId="42" fillId="0" borderId="1" xfId="0" applyNumberFormat="1" applyFont="1" applyBorder="1" applyAlignment="1">
      <alignment horizontal="right"/>
    </xf>
    <xf numFmtId="4" fontId="42" fillId="7" borderId="1" xfId="0" applyNumberFormat="1" applyFont="1" applyFill="1" applyBorder="1" applyAlignment="1">
      <alignment horizontal="right"/>
    </xf>
    <xf numFmtId="2" fontId="21" fillId="3" borderId="1" xfId="0" applyNumberFormat="1" applyFont="1" applyFill="1" applyBorder="1" applyAlignment="1">
      <alignment horizontal="right"/>
    </xf>
    <xf numFmtId="2" fontId="21" fillId="3" borderId="21" xfId="0" applyNumberFormat="1" applyFont="1" applyFill="1" applyBorder="1" applyAlignment="1">
      <alignment horizontal="right"/>
    </xf>
    <xf numFmtId="4" fontId="21" fillId="0" borderId="21" xfId="0" applyNumberFormat="1" applyFont="1" applyBorder="1" applyAlignment="1">
      <alignment horizontal="right"/>
    </xf>
    <xf numFmtId="3" fontId="43" fillId="3" borderId="1" xfId="0" applyNumberFormat="1" applyFont="1" applyFill="1" applyBorder="1" applyAlignment="1">
      <alignment horizontal="right"/>
    </xf>
    <xf numFmtId="3" fontId="21" fillId="3" borderId="1" xfId="0" applyNumberFormat="1" applyFont="1" applyFill="1" applyBorder="1" applyAlignment="1">
      <alignment horizontal="right"/>
    </xf>
    <xf numFmtId="0" fontId="21" fillId="3" borderId="15" xfId="0" applyFont="1" applyFill="1" applyBorder="1" applyAlignment="1">
      <alignment horizontal="right"/>
    </xf>
    <xf numFmtId="0" fontId="42" fillId="3" borderId="1" xfId="0" applyFont="1" applyFill="1" applyBorder="1"/>
    <xf numFmtId="0" fontId="42" fillId="3" borderId="15" xfId="0" applyFont="1" applyFill="1" applyBorder="1" applyAlignment="1">
      <alignment horizontal="right"/>
    </xf>
    <xf numFmtId="0" fontId="21" fillId="3" borderId="17" xfId="0" applyFont="1" applyFill="1" applyBorder="1" applyAlignment="1">
      <alignment horizontal="right"/>
    </xf>
    <xf numFmtId="0" fontId="21" fillId="3" borderId="15" xfId="0" quotePrefix="1" applyFont="1" applyFill="1" applyBorder="1" applyAlignment="1">
      <alignment horizontal="right"/>
    </xf>
    <xf numFmtId="4" fontId="44" fillId="0" borderId="2" xfId="0" applyNumberFormat="1" applyFont="1" applyBorder="1" applyAlignment="1">
      <alignment horizontal="right"/>
    </xf>
    <xf numFmtId="0" fontId="21" fillId="3" borderId="1" xfId="0" applyFont="1" applyFill="1" applyBorder="1" applyAlignment="1">
      <alignment horizontal="right"/>
    </xf>
    <xf numFmtId="169" fontId="5" fillId="0" borderId="14" xfId="0" applyNumberFormat="1" applyFont="1" applyBorder="1" applyAlignment="1">
      <alignment horizontal="left" wrapText="1"/>
    </xf>
    <xf numFmtId="0" fontId="8" fillId="4" borderId="1" xfId="0" applyFont="1" applyFill="1" applyBorder="1" applyAlignment="1">
      <alignment horizontal="right"/>
    </xf>
    <xf numFmtId="4" fontId="42" fillId="0" borderId="1" xfId="0" applyNumberFormat="1" applyFont="1" applyBorder="1"/>
    <xf numFmtId="3" fontId="42" fillId="0" borderId="1" xfId="0" applyNumberFormat="1" applyFont="1" applyBorder="1"/>
    <xf numFmtId="0" fontId="58" fillId="0" borderId="1" xfId="0" applyFont="1" applyBorder="1" applyAlignment="1">
      <alignment horizontal="left" wrapText="1"/>
    </xf>
    <xf numFmtId="4" fontId="13" fillId="0" borderId="0" xfId="0" applyNumberFormat="1" applyFont="1" applyBorder="1"/>
    <xf numFmtId="0" fontId="44" fillId="0" borderId="1" xfId="0" applyFont="1" applyBorder="1" applyAlignment="1">
      <alignment horizontal="left" wrapText="1"/>
    </xf>
    <xf numFmtId="0" fontId="44" fillId="0" borderId="1" xfId="0" applyFont="1" applyBorder="1"/>
    <xf numFmtId="4" fontId="24" fillId="0" borderId="11" xfId="0" applyNumberFormat="1" applyFont="1" applyBorder="1" applyAlignment="1">
      <alignment horizontal="center" vertical="center"/>
    </xf>
    <xf numFmtId="4" fontId="22" fillId="0" borderId="13" xfId="0" applyNumberFormat="1" applyFont="1" applyBorder="1" applyAlignment="1">
      <alignment horizontal="right" vertical="center"/>
    </xf>
    <xf numFmtId="3" fontId="44" fillId="0" borderId="1" xfId="0" applyNumberFormat="1" applyFont="1" applyFill="1" applyBorder="1" applyAlignment="1">
      <alignment horizontal="center"/>
    </xf>
    <xf numFmtId="2" fontId="44" fillId="0" borderId="1" xfId="0" applyNumberFormat="1" applyFont="1" applyBorder="1"/>
    <xf numFmtId="0" fontId="43" fillId="0" borderId="2" xfId="0" applyFont="1" applyBorder="1" applyAlignment="1">
      <alignment horizontal="left" wrapText="1"/>
    </xf>
    <xf numFmtId="3" fontId="44" fillId="0" borderId="2" xfId="0" applyNumberFormat="1" applyFont="1" applyBorder="1"/>
    <xf numFmtId="1" fontId="5" fillId="0" borderId="1" xfId="0" applyNumberFormat="1" applyFont="1" applyBorder="1"/>
    <xf numFmtId="4" fontId="44" fillId="0" borderId="2" xfId="0" applyNumberFormat="1" applyFont="1" applyBorder="1"/>
    <xf numFmtId="170" fontId="10" fillId="0" borderId="0" xfId="0" applyNumberFormat="1" applyFont="1" applyAlignment="1">
      <alignment horizontal="center"/>
    </xf>
    <xf numFmtId="0" fontId="3" fillId="0" borderId="4" xfId="0" applyFont="1" applyBorder="1" applyAlignment="1">
      <alignment horizontal="center" vertical="center" wrapText="1"/>
    </xf>
    <xf numFmtId="0" fontId="3" fillId="0" borderId="8" xfId="0" applyFont="1" applyBorder="1" applyAlignment="1">
      <alignment horizontal="center" vertical="center" wrapText="1"/>
    </xf>
    <xf numFmtId="49" fontId="21" fillId="3" borderId="1" xfId="0" applyNumberFormat="1" applyFont="1" applyFill="1" applyBorder="1" applyAlignment="1">
      <alignment horizontal="left"/>
    </xf>
    <xf numFmtId="0" fontId="21" fillId="0" borderId="1" xfId="0" applyFont="1" applyBorder="1" applyAlignment="1">
      <alignment horizontal="left" wrapText="1"/>
    </xf>
    <xf numFmtId="3" fontId="43" fillId="5" borderId="1" xfId="0" applyNumberFormat="1" applyFont="1" applyFill="1" applyBorder="1" applyAlignment="1">
      <alignment horizontal="right" wrapText="1"/>
    </xf>
    <xf numFmtId="3" fontId="43" fillId="0" borderId="1" xfId="0" applyNumberFormat="1" applyFont="1" applyBorder="1" applyAlignment="1">
      <alignment horizontal="right"/>
    </xf>
    <xf numFmtId="3" fontId="44" fillId="5" borderId="1" xfId="0" applyNumberFormat="1" applyFont="1" applyFill="1" applyBorder="1" applyAlignment="1">
      <alignment horizontal="right"/>
    </xf>
    <xf numFmtId="4" fontId="44" fillId="5" borderId="1" xfId="0" applyNumberFormat="1" applyFont="1" applyFill="1" applyBorder="1" applyAlignment="1">
      <alignment horizontal="right"/>
    </xf>
    <xf numFmtId="4" fontId="43" fillId="5" borderId="1" xfId="0" applyNumberFormat="1" applyFont="1" applyFill="1" applyBorder="1" applyAlignment="1">
      <alignment horizontal="right" wrapText="1"/>
    </xf>
    <xf numFmtId="169" fontId="6" fillId="0" borderId="0" xfId="0" applyNumberFormat="1" applyFont="1"/>
    <xf numFmtId="169" fontId="9" fillId="0" borderId="0" xfId="0" applyNumberFormat="1" applyFont="1" applyAlignment="1">
      <alignment horizontal="center"/>
    </xf>
    <xf numFmtId="0" fontId="9" fillId="5" borderId="4" xfId="0" applyFont="1" applyFill="1" applyBorder="1" applyAlignment="1">
      <alignment horizontal="right" wrapText="1"/>
    </xf>
    <xf numFmtId="4" fontId="8" fillId="2" borderId="8" xfId="0" applyNumberFormat="1" applyFont="1" applyFill="1" applyBorder="1" applyAlignment="1">
      <alignment horizontal="right"/>
    </xf>
    <xf numFmtId="3" fontId="9" fillId="5" borderId="1" xfId="0" applyNumberFormat="1" applyFont="1" applyFill="1" applyBorder="1" applyAlignment="1">
      <alignment horizontal="right" wrapText="1"/>
    </xf>
    <xf numFmtId="3" fontId="6" fillId="0" borderId="1" xfId="0" applyNumberFormat="1" applyFont="1" applyBorder="1" applyAlignment="1">
      <alignment horizontal="right"/>
    </xf>
    <xf numFmtId="4" fontId="5" fillId="3" borderId="8" xfId="0" applyNumberFormat="1" applyFont="1" applyFill="1" applyBorder="1" applyAlignment="1">
      <alignment horizontal="right"/>
    </xf>
    <xf numFmtId="3" fontId="8" fillId="5" borderId="1" xfId="0" applyNumberFormat="1" applyFont="1" applyFill="1" applyBorder="1" applyAlignment="1">
      <alignment horizontal="right"/>
    </xf>
    <xf numFmtId="4" fontId="9" fillId="5" borderId="1" xfId="0" applyNumberFormat="1" applyFont="1" applyFill="1" applyBorder="1" applyAlignment="1">
      <alignment horizontal="right" wrapText="1"/>
    </xf>
    <xf numFmtId="4" fontId="8" fillId="5" borderId="1" xfId="0" applyNumberFormat="1" applyFont="1" applyFill="1" applyBorder="1" applyAlignment="1">
      <alignment horizontal="right"/>
    </xf>
    <xf numFmtId="3" fontId="3" fillId="0" borderId="1" xfId="0" applyNumberFormat="1" applyFont="1" applyBorder="1" applyAlignment="1">
      <alignment horizontal="center" vertical="center" wrapText="1"/>
    </xf>
    <xf numFmtId="0" fontId="8" fillId="0" borderId="0" xfId="0" applyFont="1" applyAlignment="1">
      <alignment horizontal="center" wrapText="1"/>
    </xf>
    <xf numFmtId="0" fontId="12" fillId="0" borderId="5" xfId="0" applyFont="1" applyBorder="1" applyAlignment="1">
      <alignment horizontal="center"/>
    </xf>
    <xf numFmtId="0" fontId="12" fillId="0" borderId="6" xfId="0" applyFont="1" applyBorder="1" applyAlignment="1">
      <alignment horizontal="center"/>
    </xf>
    <xf numFmtId="0" fontId="12" fillId="0" borderId="4" xfId="0" applyFont="1" applyBorder="1" applyAlignment="1">
      <alignment horizontal="center"/>
    </xf>
    <xf numFmtId="0" fontId="12" fillId="0" borderId="8" xfId="0" applyFont="1" applyBorder="1" applyAlignment="1">
      <alignment horizontal="center"/>
    </xf>
    <xf numFmtId="4" fontId="24" fillId="5" borderId="1" xfId="0" applyNumberFormat="1" applyFont="1" applyFill="1" applyBorder="1" applyAlignment="1">
      <alignment horizontal="center" vertical="center"/>
    </xf>
    <xf numFmtId="4" fontId="24" fillId="5" borderId="12" xfId="0" applyNumberFormat="1" applyFont="1" applyFill="1" applyBorder="1" applyAlignment="1">
      <alignment horizontal="center" vertical="center"/>
    </xf>
    <xf numFmtId="0" fontId="20" fillId="4" borderId="10" xfId="0" applyFont="1" applyFill="1" applyBorder="1" applyAlignment="1">
      <alignment horizontal="center" vertical="center" wrapText="1"/>
    </xf>
    <xf numFmtId="0" fontId="20" fillId="4" borderId="16" xfId="0" applyFont="1" applyFill="1" applyBorder="1" applyAlignment="1">
      <alignment horizontal="center" vertical="center" wrapText="1"/>
    </xf>
    <xf numFmtId="0" fontId="20" fillId="4" borderId="9" xfId="0" applyFont="1" applyFill="1" applyBorder="1" applyAlignment="1">
      <alignment horizontal="center" vertical="center" wrapText="1"/>
    </xf>
    <xf numFmtId="4" fontId="12" fillId="5" borderId="4" xfId="0" applyNumberFormat="1" applyFont="1" applyFill="1" applyBorder="1" applyAlignment="1">
      <alignment horizontal="center"/>
    </xf>
    <xf numFmtId="0" fontId="12" fillId="5" borderId="1" xfId="0" applyFont="1" applyFill="1" applyBorder="1" applyAlignment="1">
      <alignment horizontal="center"/>
    </xf>
    <xf numFmtId="4" fontId="12" fillId="5" borderId="1" xfId="0" applyNumberFormat="1" applyFont="1" applyFill="1" applyBorder="1" applyAlignment="1">
      <alignment horizontal="center"/>
    </xf>
    <xf numFmtId="4" fontId="12" fillId="5" borderId="1" xfId="0" applyNumberFormat="1" applyFont="1" applyFill="1" applyBorder="1" applyAlignment="1">
      <alignment horizontal="center" wrapText="1"/>
    </xf>
    <xf numFmtId="0" fontId="12" fillId="5" borderId="1" xfId="0" applyFont="1" applyFill="1" applyBorder="1" applyAlignment="1">
      <alignment horizontal="center" wrapText="1"/>
    </xf>
    <xf numFmtId="0" fontId="25" fillId="0" borderId="5" xfId="0" applyFont="1" applyBorder="1" applyAlignment="1">
      <alignment horizontal="center" vertical="center"/>
    </xf>
    <xf numFmtId="0" fontId="25" fillId="0" borderId="7" xfId="0" applyFont="1" applyBorder="1" applyAlignment="1">
      <alignment horizontal="center" vertical="center"/>
    </xf>
    <xf numFmtId="0" fontId="25" fillId="0" borderId="6" xfId="0" applyFont="1" applyBorder="1" applyAlignment="1">
      <alignment horizontal="center" vertical="center"/>
    </xf>
    <xf numFmtId="0" fontId="39" fillId="0" borderId="0" xfId="0" applyFont="1" applyAlignment="1">
      <alignment horizontal="right" wrapText="1"/>
    </xf>
    <xf numFmtId="0" fontId="20" fillId="4" borderId="4" xfId="0" applyFont="1" applyFill="1" applyBorder="1" applyAlignment="1">
      <alignment horizontal="right" vertical="center" wrapText="1"/>
    </xf>
    <xf numFmtId="0" fontId="20" fillId="4" borderId="8" xfId="0" applyFont="1" applyFill="1" applyBorder="1" applyAlignment="1">
      <alignment horizontal="right" vertical="center" wrapText="1"/>
    </xf>
    <xf numFmtId="4" fontId="12" fillId="5" borderId="1" xfId="0" applyNumberFormat="1" applyFont="1" applyFill="1" applyBorder="1" applyAlignment="1">
      <alignment horizontal="center" vertical="center"/>
    </xf>
    <xf numFmtId="0" fontId="12" fillId="5" borderId="1" xfId="0" applyFont="1" applyFill="1" applyBorder="1" applyAlignment="1">
      <alignment horizontal="center" vertical="center"/>
    </xf>
    <xf numFmtId="0" fontId="7" fillId="0" borderId="0" xfId="0" applyFont="1" applyAlignment="1">
      <alignment horizontal="right"/>
    </xf>
    <xf numFmtId="0" fontId="8" fillId="0" borderId="0" xfId="0" applyFont="1" applyAlignment="1">
      <alignment horizontal="center" vertical="center" wrapText="1"/>
    </xf>
    <xf numFmtId="0" fontId="5" fillId="0" borderId="1" xfId="0" applyFont="1" applyBorder="1" applyAlignment="1">
      <alignment horizontal="center" vertical="center" wrapText="1"/>
    </xf>
    <xf numFmtId="0" fontId="3" fillId="0" borderId="1" xfId="0" applyFont="1" applyBorder="1" applyAlignment="1">
      <alignment horizontal="center" vertical="center" wrapText="1"/>
    </xf>
    <xf numFmtId="0" fontId="18" fillId="3" borderId="1" xfId="0" applyFont="1" applyFill="1" applyBorder="1" applyAlignment="1">
      <alignment horizontal="center" vertical="center" wrapText="1"/>
    </xf>
    <xf numFmtId="0" fontId="34" fillId="3" borderId="1" xfId="0" applyFont="1" applyFill="1" applyBorder="1" applyAlignment="1">
      <alignment horizontal="center" vertical="center" wrapText="1"/>
    </xf>
    <xf numFmtId="0" fontId="35" fillId="3" borderId="1" xfId="0" applyFont="1" applyFill="1" applyBorder="1" applyAlignment="1">
      <alignment horizontal="center" vertical="center" wrapText="1"/>
    </xf>
    <xf numFmtId="0" fontId="18" fillId="3" borderId="2" xfId="0" applyFont="1" applyFill="1" applyBorder="1" applyAlignment="1">
      <alignment horizontal="center" vertical="center" wrapText="1"/>
    </xf>
    <xf numFmtId="0" fontId="18" fillId="3" borderId="3" xfId="0" applyFont="1" applyFill="1" applyBorder="1" applyAlignment="1">
      <alignment horizontal="center" vertical="center" wrapText="1"/>
    </xf>
    <xf numFmtId="0" fontId="18" fillId="3" borderId="2" xfId="3" applyFont="1" applyFill="1" applyBorder="1" applyAlignment="1">
      <alignment horizontal="center" vertical="center" wrapText="1"/>
    </xf>
    <xf numFmtId="0" fontId="18" fillId="3" borderId="3" xfId="3" applyFont="1" applyFill="1" applyBorder="1" applyAlignment="1">
      <alignment horizontal="center" vertical="center" wrapText="1"/>
    </xf>
    <xf numFmtId="0" fontId="18" fillId="3" borderId="1" xfId="3" applyFont="1" applyFill="1" applyBorder="1" applyAlignment="1">
      <alignment horizontal="center" vertical="center" wrapText="1"/>
    </xf>
    <xf numFmtId="0" fontId="42" fillId="9" borderId="0" xfId="50" applyFont="1" applyFill="1" applyAlignment="1">
      <alignment horizontal="left" vertical="center"/>
    </xf>
    <xf numFmtId="0" fontId="7" fillId="0" borderId="0" xfId="3" applyFont="1" applyAlignment="1">
      <alignment horizontal="right"/>
    </xf>
    <xf numFmtId="0" fontId="8" fillId="0" borderId="0" xfId="3" applyFont="1" applyAlignment="1">
      <alignment horizontal="center" wrapText="1"/>
    </xf>
    <xf numFmtId="0" fontId="3" fillId="0" borderId="1" xfId="3" applyFont="1" applyBorder="1" applyAlignment="1">
      <alignment horizontal="center" vertical="center" wrapText="1"/>
    </xf>
    <xf numFmtId="0" fontId="34" fillId="3" borderId="1" xfId="3" applyFont="1" applyFill="1" applyBorder="1" applyAlignment="1">
      <alignment horizontal="center" vertical="center" wrapText="1"/>
    </xf>
    <xf numFmtId="0" fontId="35" fillId="3" borderId="1" xfId="3" applyFont="1" applyFill="1" applyBorder="1" applyAlignment="1">
      <alignment horizontal="center" vertical="center" wrapText="1"/>
    </xf>
    <xf numFmtId="0" fontId="7" fillId="0" borderId="0" xfId="6" applyFont="1" applyAlignment="1">
      <alignment horizontal="right"/>
    </xf>
    <xf numFmtId="0" fontId="3" fillId="0" borderId="1" xfId="6" applyFont="1" applyBorder="1" applyAlignment="1">
      <alignment horizontal="center" vertical="center" wrapText="1"/>
    </xf>
    <xf numFmtId="0" fontId="18" fillId="3" borderId="1" xfId="6" applyFont="1" applyFill="1" applyBorder="1" applyAlignment="1">
      <alignment horizontal="center" vertical="center" wrapText="1"/>
    </xf>
    <xf numFmtId="0" fontId="34" fillId="3" borderId="1" xfId="6" applyFont="1" applyFill="1" applyBorder="1" applyAlignment="1">
      <alignment horizontal="center" vertical="center" wrapText="1"/>
    </xf>
    <xf numFmtId="0" fontId="35" fillId="3" borderId="1" xfId="6" applyFont="1" applyFill="1" applyBorder="1" applyAlignment="1">
      <alignment horizontal="center" vertical="center" wrapText="1"/>
    </xf>
    <xf numFmtId="0" fontId="18" fillId="3" borderId="2" xfId="6" applyFont="1" applyFill="1" applyBorder="1" applyAlignment="1">
      <alignment horizontal="center" vertical="center" wrapText="1"/>
    </xf>
    <xf numFmtId="0" fontId="18" fillId="3" borderId="3" xfId="6" applyFont="1" applyFill="1" applyBorder="1" applyAlignment="1">
      <alignment horizontal="center" vertical="center" wrapText="1"/>
    </xf>
    <xf numFmtId="0" fontId="8" fillId="0" borderId="0" xfId="6" applyFont="1" applyAlignment="1">
      <alignment horizontal="center" wrapText="1"/>
    </xf>
    <xf numFmtId="0" fontId="18" fillId="3" borderId="2" xfId="4" applyFont="1" applyFill="1" applyBorder="1" applyAlignment="1">
      <alignment horizontal="center" vertical="center" wrapText="1"/>
    </xf>
    <xf numFmtId="0" fontId="18" fillId="3" borderId="3" xfId="4" applyFont="1" applyFill="1" applyBorder="1" applyAlignment="1">
      <alignment horizontal="center" vertical="center" wrapText="1"/>
    </xf>
    <xf numFmtId="0" fontId="18" fillId="3" borderId="1" xfId="4" applyFont="1" applyFill="1" applyBorder="1" applyAlignment="1">
      <alignment horizontal="center" vertical="center" wrapText="1"/>
    </xf>
    <xf numFmtId="0" fontId="7" fillId="0" borderId="0" xfId="4" applyFont="1" applyAlignment="1">
      <alignment horizontal="right"/>
    </xf>
    <xf numFmtId="0" fontId="8" fillId="0" borderId="0" xfId="4" applyFont="1" applyAlignment="1">
      <alignment horizontal="center" wrapText="1"/>
    </xf>
    <xf numFmtId="0" fontId="3" fillId="0" borderId="1" xfId="4" applyFont="1" applyBorder="1" applyAlignment="1">
      <alignment horizontal="center" vertical="center" wrapText="1"/>
    </xf>
    <xf numFmtId="0" fontId="34" fillId="3" borderId="1" xfId="4" applyFont="1" applyFill="1" applyBorder="1" applyAlignment="1">
      <alignment horizontal="center" vertical="center" wrapText="1"/>
    </xf>
    <xf numFmtId="0" fontId="35" fillId="3" borderId="1" xfId="4" applyFont="1" applyFill="1" applyBorder="1" applyAlignment="1">
      <alignment horizontal="center" vertical="center" wrapText="1"/>
    </xf>
    <xf numFmtId="0" fontId="13" fillId="0" borderId="0" xfId="4" applyFont="1" applyAlignment="1">
      <alignment horizontal="right"/>
    </xf>
    <xf numFmtId="0" fontId="42" fillId="3" borderId="0" xfId="0" applyFont="1" applyFill="1" applyBorder="1" applyAlignment="1">
      <alignment horizontal="left" wrapText="1"/>
    </xf>
    <xf numFmtId="0" fontId="42" fillId="3" borderId="0" xfId="0" applyFont="1" applyFill="1" applyAlignment="1">
      <alignment horizontal="left" wrapText="1"/>
    </xf>
    <xf numFmtId="0" fontId="53" fillId="0" borderId="0" xfId="0" applyFont="1" applyAlignment="1">
      <alignment horizontal="right"/>
    </xf>
    <xf numFmtId="0" fontId="44" fillId="0" borderId="0" xfId="0" applyFont="1" applyAlignment="1">
      <alignment horizontal="center" wrapText="1"/>
    </xf>
    <xf numFmtId="0" fontId="49" fillId="0" borderId="2" xfId="0" applyFont="1" applyBorder="1" applyAlignment="1">
      <alignment horizontal="center" vertical="center" wrapText="1"/>
    </xf>
    <xf numFmtId="0" fontId="49" fillId="0" borderId="18" xfId="0" applyFont="1" applyBorder="1" applyAlignment="1">
      <alignment horizontal="center" vertical="center" wrapText="1"/>
    </xf>
    <xf numFmtId="0" fontId="51" fillId="3" borderId="15" xfId="0" applyFont="1" applyFill="1" applyBorder="1" applyAlignment="1">
      <alignment horizontal="center" vertical="center" wrapText="1"/>
    </xf>
    <xf numFmtId="0" fontId="51" fillId="3" borderId="16" xfId="0" applyFont="1" applyFill="1" applyBorder="1" applyAlignment="1">
      <alignment horizontal="center" vertical="center" wrapText="1"/>
    </xf>
    <xf numFmtId="0" fontId="51" fillId="3" borderId="9" xfId="0" applyFont="1" applyFill="1" applyBorder="1" applyAlignment="1">
      <alignment horizontal="center" vertical="center" wrapText="1"/>
    </xf>
    <xf numFmtId="2" fontId="51" fillId="3" borderId="2" xfId="0" applyNumberFormat="1" applyFont="1" applyFill="1" applyBorder="1" applyAlignment="1">
      <alignment horizontal="center" vertical="center" wrapText="1"/>
    </xf>
    <xf numFmtId="2" fontId="51" fillId="3" borderId="18" xfId="0" applyNumberFormat="1" applyFont="1" applyFill="1" applyBorder="1" applyAlignment="1">
      <alignment horizontal="center" vertical="center" wrapText="1"/>
    </xf>
    <xf numFmtId="164" fontId="51" fillId="3" borderId="2" xfId="0" applyNumberFormat="1" applyFont="1" applyFill="1" applyBorder="1" applyAlignment="1">
      <alignment horizontal="center" vertical="center" wrapText="1"/>
    </xf>
    <xf numFmtId="164" fontId="51" fillId="3" borderId="18" xfId="0" applyNumberFormat="1" applyFont="1" applyFill="1" applyBorder="1" applyAlignment="1">
      <alignment horizontal="center" vertical="center" wrapText="1"/>
    </xf>
    <xf numFmtId="0" fontId="52" fillId="3" borderId="2" xfId="0" applyFont="1" applyFill="1" applyBorder="1" applyAlignment="1">
      <alignment horizontal="center" vertical="center" wrapText="1"/>
    </xf>
    <xf numFmtId="0" fontId="52" fillId="3" borderId="18" xfId="0" applyFont="1" applyFill="1" applyBorder="1" applyAlignment="1">
      <alignment horizontal="center" vertical="center" wrapText="1"/>
    </xf>
    <xf numFmtId="0" fontId="50" fillId="3" borderId="2" xfId="0" applyFont="1" applyFill="1" applyBorder="1" applyAlignment="1">
      <alignment horizontal="center" vertical="center" wrapText="1"/>
    </xf>
    <xf numFmtId="0" fontId="50" fillId="3" borderId="18" xfId="0" applyFont="1" applyFill="1" applyBorder="1" applyAlignment="1">
      <alignment horizontal="center" vertical="center" wrapText="1"/>
    </xf>
    <xf numFmtId="0" fontId="13" fillId="0" borderId="0" xfId="0" applyFont="1" applyAlignment="1">
      <alignment horizontal="right" vertical="center"/>
    </xf>
    <xf numFmtId="0" fontId="7" fillId="0" borderId="0" xfId="0" applyFont="1" applyAlignment="1">
      <alignment horizontal="right" vertical="center"/>
    </xf>
    <xf numFmtId="0" fontId="57" fillId="3" borderId="1" xfId="0" applyFont="1" applyFill="1" applyBorder="1" applyAlignment="1">
      <alignment horizontal="center" vertical="center" wrapText="1"/>
    </xf>
    <xf numFmtId="0" fontId="12" fillId="0" borderId="0" xfId="0" applyFont="1" applyAlignment="1">
      <alignment horizontal="left" wrapText="1"/>
    </xf>
    <xf numFmtId="0" fontId="20" fillId="0" borderId="0" xfId="0" applyFont="1" applyAlignment="1">
      <alignment horizontal="left" wrapText="1"/>
    </xf>
    <xf numFmtId="0" fontId="18" fillId="0" borderId="1" xfId="0" applyFont="1" applyBorder="1" applyAlignment="1">
      <alignment horizontal="center" vertical="center" wrapText="1"/>
    </xf>
    <xf numFmtId="0" fontId="11" fillId="0" borderId="0" xfId="0" applyFont="1" applyAlignment="1">
      <alignment horizontal="left" wrapText="1"/>
    </xf>
    <xf numFmtId="0" fontId="3" fillId="3" borderId="1" xfId="0" applyFont="1" applyFill="1" applyBorder="1" applyAlignment="1">
      <alignment horizontal="center" vertical="center" wrapText="1"/>
    </xf>
    <xf numFmtId="0" fontId="37" fillId="3" borderId="1" xfId="0" applyFont="1" applyFill="1" applyBorder="1" applyAlignment="1">
      <alignment horizontal="center" vertical="center" wrapText="1"/>
    </xf>
    <xf numFmtId="0" fontId="3" fillId="3" borderId="2" xfId="0" applyFont="1" applyFill="1" applyBorder="1" applyAlignment="1">
      <alignment horizontal="center" vertical="center" wrapText="1"/>
    </xf>
    <xf numFmtId="0" fontId="3" fillId="3" borderId="3" xfId="0" applyFont="1" applyFill="1" applyBorder="1" applyAlignment="1">
      <alignment horizontal="center" vertical="center" wrapText="1"/>
    </xf>
    <xf numFmtId="0" fontId="3" fillId="0" borderId="5" xfId="0" applyFont="1" applyBorder="1" applyAlignment="1">
      <alignment horizontal="center" vertical="center" wrapText="1"/>
    </xf>
    <xf numFmtId="0" fontId="3" fillId="0" borderId="4" xfId="0" applyFont="1" applyBorder="1" applyAlignment="1">
      <alignment horizontal="center" vertical="center" wrapText="1"/>
    </xf>
    <xf numFmtId="0" fontId="3" fillId="0" borderId="7" xfId="0" applyFont="1" applyBorder="1" applyAlignment="1">
      <alignment horizontal="center" vertical="center" wrapText="1"/>
    </xf>
    <xf numFmtId="0" fontId="18" fillId="3" borderId="7" xfId="0" applyFont="1" applyFill="1" applyBorder="1" applyAlignment="1">
      <alignment horizontal="center" vertical="center" wrapText="1"/>
    </xf>
    <xf numFmtId="0" fontId="34" fillId="3" borderId="7" xfId="0" applyFont="1" applyFill="1" applyBorder="1" applyAlignment="1">
      <alignment horizontal="center" vertical="center" wrapText="1"/>
    </xf>
    <xf numFmtId="0" fontId="35" fillId="3" borderId="6" xfId="0" applyFont="1" applyFill="1" applyBorder="1" applyAlignment="1">
      <alignment horizontal="center" vertical="center" wrapText="1"/>
    </xf>
    <xf numFmtId="0" fontId="35" fillId="3" borderId="8" xfId="0" applyFont="1" applyFill="1" applyBorder="1" applyAlignment="1">
      <alignment horizontal="center" vertical="center" wrapText="1"/>
    </xf>
    <xf numFmtId="166" fontId="18" fillId="3" borderId="1" xfId="0" applyNumberFormat="1" applyFont="1" applyFill="1" applyBorder="1" applyAlignment="1">
      <alignment horizontal="center" vertical="center" wrapText="1"/>
    </xf>
    <xf numFmtId="0" fontId="59" fillId="0" borderId="0" xfId="0" applyFont="1"/>
    <xf numFmtId="0" fontId="60" fillId="0" borderId="0" xfId="0" applyFont="1" applyAlignment="1">
      <alignment horizontal="center" wrapText="1"/>
    </xf>
    <xf numFmtId="0" fontId="60" fillId="0" borderId="0" xfId="0" applyFont="1"/>
    <xf numFmtId="0" fontId="54" fillId="0" borderId="22" xfId="0" applyFont="1" applyBorder="1" applyAlignment="1">
      <alignment horizontal="center"/>
    </xf>
    <xf numFmtId="0" fontId="0" fillId="0" borderId="23" xfId="0" applyBorder="1"/>
    <xf numFmtId="0" fontId="61" fillId="0" borderId="23" xfId="0" applyFont="1" applyBorder="1" applyAlignment="1">
      <alignment horizontal="center" vertical="center" wrapText="1"/>
    </xf>
    <xf numFmtId="0" fontId="61" fillId="10" borderId="23" xfId="0" applyFont="1" applyFill="1" applyBorder="1" applyAlignment="1">
      <alignment horizontal="center" vertical="center" wrapText="1"/>
    </xf>
    <xf numFmtId="0" fontId="62" fillId="10" borderId="23" xfId="0" applyFont="1" applyFill="1" applyBorder="1" applyAlignment="1">
      <alignment horizontal="center" vertical="center" wrapText="1"/>
    </xf>
    <xf numFmtId="0" fontId="63" fillId="10" borderId="23" xfId="0" applyFont="1" applyFill="1" applyBorder="1" applyAlignment="1">
      <alignment horizontal="center" vertical="center" wrapText="1"/>
    </xf>
    <xf numFmtId="0" fontId="61" fillId="0" borderId="23" xfId="0" applyFont="1" applyBorder="1" applyAlignment="1">
      <alignment horizontal="center" vertical="center" wrapText="1"/>
    </xf>
    <xf numFmtId="0" fontId="60" fillId="11" borderId="23" xfId="0" applyFont="1" applyFill="1" applyBorder="1" applyAlignment="1">
      <alignment horizontal="right"/>
    </xf>
    <xf numFmtId="4" fontId="60" fillId="11" borderId="23" xfId="0" applyNumberFormat="1" applyFont="1" applyFill="1" applyBorder="1"/>
    <xf numFmtId="0" fontId="60" fillId="0" borderId="23" xfId="0" applyFont="1" applyBorder="1" applyAlignment="1">
      <alignment horizontal="left" wrapText="1"/>
    </xf>
    <xf numFmtId="4" fontId="60" fillId="0" borderId="23" xfId="0" applyNumberFormat="1" applyFont="1" applyBorder="1"/>
    <xf numFmtId="0" fontId="59" fillId="0" borderId="23" xfId="0" applyFont="1" applyBorder="1" applyAlignment="1">
      <alignment horizontal="left" wrapText="1"/>
    </xf>
    <xf numFmtId="3" fontId="59" fillId="0" borderId="23" xfId="0" applyNumberFormat="1" applyFont="1" applyBorder="1"/>
    <xf numFmtId="4" fontId="59" fillId="0" borderId="23" xfId="0" applyNumberFormat="1" applyFont="1" applyBorder="1"/>
    <xf numFmtId="4" fontId="59" fillId="0" borderId="23" xfId="0" applyNumberFormat="1" applyFont="1" applyFill="1" applyBorder="1"/>
    <xf numFmtId="4" fontId="59" fillId="7" borderId="23" xfId="0" applyNumberFormat="1" applyFont="1" applyFill="1" applyBorder="1"/>
    <xf numFmtId="3" fontId="60" fillId="0" borderId="23" xfId="0" applyNumberFormat="1" applyFont="1" applyBorder="1"/>
    <xf numFmtId="3" fontId="60" fillId="11" borderId="23" xfId="0" applyNumberFormat="1" applyFont="1" applyFill="1" applyBorder="1"/>
  </cellXfs>
  <cellStyles count="58">
    <cellStyle name="Comma" xfId="8" builtinId="3"/>
    <cellStyle name="Comma 2" xfId="5" xr:uid="{6891657B-D700-455C-9874-2DB3B766557F}"/>
    <cellStyle name="Comma 2 2" xfId="49" xr:uid="{292EABAF-8A5D-435F-B10C-64DDCD1709C2}"/>
    <cellStyle name="Comma 2 3" xfId="20" xr:uid="{609759D1-7F44-4444-BFE3-B61654759D72}"/>
    <cellStyle name="Comma 3" xfId="28" xr:uid="{5FBDC296-2FA9-4D31-99B4-F748EB6ABB5B}"/>
    <cellStyle name="Explanatory Text 2" xfId="21" xr:uid="{3B25BFE2-CABD-4546-9D81-0817E2B8B15B}"/>
    <cellStyle name="Normal" xfId="0" builtinId="0"/>
    <cellStyle name="Normal 10" xfId="37" xr:uid="{F7CB8898-F987-4CE5-93BB-00C4A39C7A68}"/>
    <cellStyle name="Normal 11" xfId="39" xr:uid="{5ECA7D48-E43E-49C5-A26C-9CE1F7526C4D}"/>
    <cellStyle name="Normal 12" xfId="41" xr:uid="{950B143C-339F-4FB7-9054-8069D953FDD5}"/>
    <cellStyle name="Normal 13" xfId="43" xr:uid="{86AD2EC0-1A70-4BB8-AEC4-E227C02F9679}"/>
    <cellStyle name="Normal 14" xfId="15" xr:uid="{C5B28E74-EA59-40E8-AE44-9D83DC8AF543}"/>
    <cellStyle name="Normal 15" xfId="11" xr:uid="{E532E0BC-5291-4953-A561-5A4FD65796B0}"/>
    <cellStyle name="Normal 16" xfId="47" xr:uid="{52B36AB4-F19A-48EA-A7EE-A6F15BFC76EE}"/>
    <cellStyle name="Normal 17" xfId="50" xr:uid="{D127D43B-9B65-4C5D-B5D8-A7B39EF2BE84}"/>
    <cellStyle name="Normal 18" xfId="14" xr:uid="{0411EA35-DC48-41D3-9AA4-7B19B3D1B681}"/>
    <cellStyle name="Normal 19" xfId="51" xr:uid="{C4B2CB87-E7FA-4365-A9A7-7EADCA2382F0}"/>
    <cellStyle name="Normal 2" xfId="3" xr:uid="{C4FE183A-D6CA-4BFD-BDC5-30FC463227BB}"/>
    <cellStyle name="Normal 2 2" xfId="6" xr:uid="{7F2D46CE-23CE-48F3-82FC-0D029032C1FB}"/>
    <cellStyle name="Normal 2 3" xfId="9" xr:uid="{897615B8-E508-461C-9331-2FBAF92B47CD}"/>
    <cellStyle name="Normal 20" xfId="52" xr:uid="{C741BE7B-2AA9-4B59-9E9B-4960E5DCE7EF}"/>
    <cellStyle name="Normal 21" xfId="54" xr:uid="{CF09171E-2C86-4D50-BCAC-04DCE1C3DDC8}"/>
    <cellStyle name="Normal 22" xfId="56" xr:uid="{907AB5C9-0273-401E-9D48-96005692D21B}"/>
    <cellStyle name="Normal 3" xfId="2" xr:uid="{2BDA742B-2E38-4CC0-9E78-75D03348E4FA}"/>
    <cellStyle name="Normal 3 2" xfId="17" xr:uid="{BA4938BA-35D9-42AB-A79D-AF3336297CA5}"/>
    <cellStyle name="Normal 3 3" xfId="23" xr:uid="{EEE84E27-7746-48BE-82D9-ED2DBA58F6EB}"/>
    <cellStyle name="Normal 3 4" xfId="12" xr:uid="{8F311C93-8C7B-43A2-8005-783DEB634DBE}"/>
    <cellStyle name="Normal 4" xfId="4" xr:uid="{D13590ED-43BF-45C6-8A43-44DEF195E1EC}"/>
    <cellStyle name="Normal 4 2" xfId="25" xr:uid="{1E461EAA-C94D-4F63-858F-331567A9D439}"/>
    <cellStyle name="Normal 4 3" xfId="18" xr:uid="{EE18FEB2-8224-4085-AB9A-9E9C097AFCA6}"/>
    <cellStyle name="Normal 5" xfId="19" xr:uid="{594580B7-E57F-4A9F-9EDD-8DC364E8FDBF}"/>
    <cellStyle name="Normal 5 2" xfId="27" xr:uid="{BCFCF1A8-BCF3-4998-BF24-9A078DF47BEA}"/>
    <cellStyle name="Normal 6" xfId="29" xr:uid="{BD53400A-880C-4F2D-A3C8-4C29240905E7}"/>
    <cellStyle name="Normal 7" xfId="16" xr:uid="{8644EED2-2E5C-41F5-AB08-9F8240556258}"/>
    <cellStyle name="Normal 7 2" xfId="31" xr:uid="{5C582005-EE3E-4EA1-9399-EB4F22417C18}"/>
    <cellStyle name="Normal 8" xfId="33" xr:uid="{080B605A-A1C8-49D2-8DFA-4E8481793FBD}"/>
    <cellStyle name="Normal 9" xfId="35" xr:uid="{3B99F07D-9096-44E0-9300-E89AF5DF1214}"/>
    <cellStyle name="Parastais 2" xfId="7" xr:uid="{620978ED-AD5C-4CF3-ACFB-6BE0B4126470}"/>
    <cellStyle name="Parasts 4" xfId="1" xr:uid="{00000000-0005-0000-0000-000001000000}"/>
    <cellStyle name="Percent 10" xfId="40" xr:uid="{0D30E581-1766-4362-A7F0-689B2B6687EB}"/>
    <cellStyle name="Percent 11" xfId="42" xr:uid="{39A5C2A6-C57C-4D2E-BA50-9D0776A46C77}"/>
    <cellStyle name="Percent 12" xfId="44" xr:uid="{FE8AE913-0C80-4CF8-95AB-3D67F7E72783}"/>
    <cellStyle name="Percent 13" xfId="45" xr:uid="{80A300F3-287F-4FE8-8A36-5DFEC5685F51}"/>
    <cellStyle name="Percent 14" xfId="46" xr:uid="{EEC70D2A-4BF0-4936-9F6D-078A033C4411}"/>
    <cellStyle name="Percent 15" xfId="48" xr:uid="{FCA18F11-5517-4B56-A87F-397CCBAF8477}"/>
    <cellStyle name="Percent 16" xfId="53" xr:uid="{66A62776-7FA1-4479-9404-1430F19CF954}"/>
    <cellStyle name="Percent 17" xfId="55" xr:uid="{CA759156-F094-4A40-B48C-07898C9B14A1}"/>
    <cellStyle name="Percent 18" xfId="57" xr:uid="{99795289-8C3B-4933-9A8B-FB5A00DF22A7}"/>
    <cellStyle name="Percent 2" xfId="10" xr:uid="{06FF6787-CBFB-47EA-AEF3-C32094571492}"/>
    <cellStyle name="Percent 2 2" xfId="22" xr:uid="{3CD4729E-0191-4DC6-9E3B-172D08E5E3CA}"/>
    <cellStyle name="Percent 3" xfId="13" xr:uid="{5E14B30C-DF40-499C-89E1-07BAEEF6177C}"/>
    <cellStyle name="Percent 3 2" xfId="24" xr:uid="{2268745C-A45B-4B3E-B4B2-8C1F5CA95F3D}"/>
    <cellStyle name="Percent 4" xfId="26" xr:uid="{B843F410-CBD2-4FAF-9B63-C81D68DB69C9}"/>
    <cellStyle name="Percent 5" xfId="30" xr:uid="{7F8B334C-E841-4C0A-882C-9BBF647264A8}"/>
    <cellStyle name="Percent 6" xfId="32" xr:uid="{F8E3B33D-6748-44FD-8E44-35AF5508DBEC}"/>
    <cellStyle name="Percent 7" xfId="34" xr:uid="{BE3C4337-29DD-4F96-A938-290DCC3F9E6F}"/>
    <cellStyle name="Percent 8" xfId="36" xr:uid="{0AB991CB-E1E3-4352-ADE1-86B21E40BC23}"/>
    <cellStyle name="Percent 9" xfId="38" xr:uid="{A1D11C04-CF83-4C10-976C-612DF354657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styles" Target="styles.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sharedStrings" Target="sharedStrings.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58F2C5-1FD7-45BD-91BB-D6998A69A388}">
  <dimension ref="A1:O34"/>
  <sheetViews>
    <sheetView tabSelected="1" workbookViewId="0">
      <selection activeCell="S18" sqref="S18"/>
    </sheetView>
  </sheetViews>
  <sheetFormatPr defaultRowHeight="15" x14ac:dyDescent="0.25"/>
  <cols>
    <col min="1" max="1" width="6.28515625" customWidth="1"/>
    <col min="2" max="2" width="47.5703125" customWidth="1"/>
    <col min="3" max="14" width="11.140625" customWidth="1"/>
    <col min="15" max="15" width="15.140625" customWidth="1"/>
  </cols>
  <sheetData>
    <row r="1" spans="1:15" ht="42" customHeight="1" x14ac:dyDescent="0.25">
      <c r="J1" s="379" t="s">
        <v>710</v>
      </c>
      <c r="K1" s="379"/>
      <c r="L1" s="379"/>
      <c r="M1" s="379"/>
      <c r="N1" s="379"/>
      <c r="O1" s="379"/>
    </row>
    <row r="3" spans="1:15" ht="39.75" customHeight="1" x14ac:dyDescent="0.25">
      <c r="A3" s="361" t="s">
        <v>770</v>
      </c>
      <c r="B3" s="361"/>
      <c r="C3" s="361"/>
      <c r="D3" s="361"/>
      <c r="E3" s="361"/>
      <c r="F3" s="361"/>
      <c r="G3" s="361"/>
      <c r="H3" s="361"/>
      <c r="I3" s="361"/>
      <c r="J3" s="361"/>
      <c r="K3" s="361"/>
      <c r="L3" s="361"/>
      <c r="M3" s="361"/>
      <c r="N3" s="361"/>
      <c r="O3" s="361"/>
    </row>
    <row r="4" spans="1:15" ht="16.5" x14ac:dyDescent="0.25">
      <c r="A4" s="113"/>
      <c r="B4" s="113"/>
      <c r="C4" s="113"/>
      <c r="D4" s="113"/>
      <c r="E4" s="113"/>
      <c r="F4" s="113"/>
      <c r="G4" s="113"/>
      <c r="H4" s="113"/>
      <c r="I4" s="113"/>
      <c r="J4" s="113"/>
      <c r="K4" s="113"/>
      <c r="L4" s="113"/>
    </row>
    <row r="5" spans="1:15" ht="15.75" thickBot="1" x14ac:dyDescent="0.3">
      <c r="A5" s="20"/>
    </row>
    <row r="6" spans="1:15" ht="15.75" x14ac:dyDescent="0.25">
      <c r="A6" s="362"/>
      <c r="B6" s="363"/>
      <c r="C6" s="376" t="s">
        <v>718</v>
      </c>
      <c r="D6" s="377"/>
      <c r="E6" s="377"/>
      <c r="F6" s="377"/>
      <c r="G6" s="377"/>
      <c r="H6" s="377"/>
      <c r="I6" s="377"/>
      <c r="J6" s="377"/>
      <c r="K6" s="377"/>
      <c r="L6" s="377"/>
      <c r="M6" s="377"/>
      <c r="N6" s="377"/>
      <c r="O6" s="378"/>
    </row>
    <row r="7" spans="1:15" ht="15.75" x14ac:dyDescent="0.25">
      <c r="A7" s="364"/>
      <c r="B7" s="365"/>
      <c r="C7" s="272" t="s">
        <v>12</v>
      </c>
      <c r="D7" s="134" t="s">
        <v>13</v>
      </c>
      <c r="E7" s="134" t="s">
        <v>14</v>
      </c>
      <c r="F7" s="134" t="s">
        <v>719</v>
      </c>
      <c r="G7" s="134" t="s">
        <v>15</v>
      </c>
      <c r="H7" s="134" t="s">
        <v>16</v>
      </c>
      <c r="I7" s="134" t="s">
        <v>711</v>
      </c>
      <c r="J7" s="134" t="s">
        <v>712</v>
      </c>
      <c r="K7" s="134" t="s">
        <v>406</v>
      </c>
      <c r="L7" s="134" t="s">
        <v>405</v>
      </c>
      <c r="M7" s="21" t="s">
        <v>37</v>
      </c>
      <c r="N7" s="21" t="s">
        <v>38</v>
      </c>
      <c r="O7" s="135" t="s">
        <v>0</v>
      </c>
    </row>
    <row r="8" spans="1:15" ht="15.75" x14ac:dyDescent="0.25">
      <c r="A8" s="380" t="s">
        <v>0</v>
      </c>
      <c r="B8" s="381"/>
      <c r="C8" s="368"/>
      <c r="D8" s="369"/>
      <c r="E8" s="369"/>
      <c r="F8" s="369"/>
      <c r="G8" s="369"/>
      <c r="H8" s="369"/>
      <c r="I8" s="369"/>
      <c r="J8" s="369"/>
      <c r="K8" s="369"/>
      <c r="L8" s="369"/>
      <c r="M8" s="369"/>
      <c r="N8" s="370"/>
      <c r="O8" s="22">
        <f>SUM(O9:O32)</f>
        <v>5760351.3829000024</v>
      </c>
    </row>
    <row r="9" spans="1:15" ht="15.75" hidden="1" x14ac:dyDescent="0.25">
      <c r="A9" s="23">
        <v>1</v>
      </c>
      <c r="B9" s="114" t="s">
        <v>17</v>
      </c>
      <c r="C9" s="136"/>
      <c r="D9" s="119"/>
      <c r="E9" s="119"/>
      <c r="F9" s="119"/>
      <c r="G9" s="119"/>
      <c r="H9" s="119"/>
      <c r="I9" s="119"/>
      <c r="J9" s="119"/>
      <c r="K9" s="119"/>
      <c r="L9" s="119"/>
      <c r="M9" s="24" t="s">
        <v>11</v>
      </c>
      <c r="N9" s="24" t="s">
        <v>11</v>
      </c>
      <c r="O9" s="25">
        <f>SUM(M9:N9)</f>
        <v>0</v>
      </c>
    </row>
    <row r="10" spans="1:15" ht="31.5" hidden="1" x14ac:dyDescent="0.25">
      <c r="A10" s="23"/>
      <c r="B10" s="115" t="s">
        <v>18</v>
      </c>
      <c r="C10" s="137"/>
      <c r="D10" s="138"/>
      <c r="E10" s="138"/>
      <c r="F10" s="138"/>
      <c r="G10" s="138"/>
      <c r="H10" s="138"/>
      <c r="I10" s="138"/>
      <c r="J10" s="138"/>
      <c r="K10" s="138"/>
      <c r="L10" s="138"/>
      <c r="M10" s="24" t="s">
        <v>11</v>
      </c>
      <c r="N10" s="24" t="s">
        <v>11</v>
      </c>
      <c r="O10" s="25">
        <f>SUM(M10:N10)</f>
        <v>0</v>
      </c>
    </row>
    <row r="11" spans="1:15" ht="15.75" x14ac:dyDescent="0.25">
      <c r="A11" s="23">
        <v>1</v>
      </c>
      <c r="B11" s="115" t="s">
        <v>714</v>
      </c>
      <c r="C11" s="139" t="s">
        <v>11</v>
      </c>
      <c r="D11" s="24" t="s">
        <v>11</v>
      </c>
      <c r="E11" s="24" t="s">
        <v>11</v>
      </c>
      <c r="F11" s="24" t="s">
        <v>11</v>
      </c>
      <c r="G11" s="24" t="s">
        <v>11</v>
      </c>
      <c r="H11" s="24" t="s">
        <v>11</v>
      </c>
      <c r="I11" s="24" t="s">
        <v>11</v>
      </c>
      <c r="J11" s="24" t="s">
        <v>11</v>
      </c>
      <c r="K11" s="374">
        <f>BKUS_sept_dec!I11</f>
        <v>13156.310000000001</v>
      </c>
      <c r="L11" s="375"/>
      <c r="M11" s="375"/>
      <c r="N11" s="375"/>
      <c r="O11" s="140">
        <f t="shared" ref="O11:O12" si="0">SUM(C11:N11)</f>
        <v>13156.310000000001</v>
      </c>
    </row>
    <row r="12" spans="1:15" ht="15" customHeight="1" x14ac:dyDescent="0.25">
      <c r="A12" s="23">
        <v>2</v>
      </c>
      <c r="B12" s="115" t="s">
        <v>18</v>
      </c>
      <c r="C12" s="139" t="s">
        <v>11</v>
      </c>
      <c r="D12" s="24" t="s">
        <v>11</v>
      </c>
      <c r="E12" s="24" t="s">
        <v>11</v>
      </c>
      <c r="F12" s="24" t="s">
        <v>11</v>
      </c>
      <c r="G12" s="24" t="s">
        <v>11</v>
      </c>
      <c r="H12" s="24" t="s">
        <v>11</v>
      </c>
      <c r="I12" s="24" t="s">
        <v>11</v>
      </c>
      <c r="J12" s="24" t="s">
        <v>11</v>
      </c>
      <c r="K12" s="374">
        <f>RAKUS_sept_dec!I11</f>
        <v>2780409.760000003</v>
      </c>
      <c r="L12" s="375"/>
      <c r="M12" s="375"/>
      <c r="N12" s="375"/>
      <c r="O12" s="140">
        <f t="shared" si="0"/>
        <v>2780409.760000003</v>
      </c>
    </row>
    <row r="13" spans="1:15" ht="15" customHeight="1" x14ac:dyDescent="0.25">
      <c r="A13" s="23">
        <v>3</v>
      </c>
      <c r="B13" s="115" t="s">
        <v>19</v>
      </c>
      <c r="C13" s="139" t="s">
        <v>11</v>
      </c>
      <c r="D13" s="24" t="s">
        <v>11</v>
      </c>
      <c r="E13" s="24" t="s">
        <v>11</v>
      </c>
      <c r="F13" s="24" t="s">
        <v>11</v>
      </c>
      <c r="G13" s="24" t="s">
        <v>11</v>
      </c>
      <c r="H13" s="24" t="s">
        <v>11</v>
      </c>
      <c r="I13" s="24" t="s">
        <v>11</v>
      </c>
      <c r="J13" s="24" t="s">
        <v>11</v>
      </c>
      <c r="K13" s="24">
        <f>PSKUS_sept!I11</f>
        <v>196558.45000000007</v>
      </c>
      <c r="L13" s="24">
        <f>PSKUS_okt!I11</f>
        <v>460188.22000000003</v>
      </c>
      <c r="M13" s="24">
        <f>PSKUS_nov!I11</f>
        <v>399122.38000000006</v>
      </c>
      <c r="N13" s="116">
        <f>PSKUS_dec!I11</f>
        <v>250815.43000000002</v>
      </c>
      <c r="O13" s="140">
        <f>SUM(C13:N13)</f>
        <v>1306684.4800000002</v>
      </c>
    </row>
    <row r="14" spans="1:15" ht="15.75" x14ac:dyDescent="0.25">
      <c r="A14" s="23">
        <v>4</v>
      </c>
      <c r="B14" s="114" t="s">
        <v>21</v>
      </c>
      <c r="C14" s="139" t="s">
        <v>11</v>
      </c>
      <c r="D14" s="24" t="s">
        <v>11</v>
      </c>
      <c r="E14" s="24" t="s">
        <v>11</v>
      </c>
      <c r="F14" s="24" t="s">
        <v>11</v>
      </c>
      <c r="G14" s="24" t="s">
        <v>11</v>
      </c>
      <c r="H14" s="24" t="s">
        <v>11</v>
      </c>
      <c r="I14" s="24" t="s">
        <v>11</v>
      </c>
      <c r="J14" s="24" t="s">
        <v>11</v>
      </c>
      <c r="K14" s="24" t="s">
        <v>11</v>
      </c>
      <c r="L14" s="24" t="s">
        <v>11</v>
      </c>
      <c r="M14" s="24">
        <f>Daugavpils_reģ_nov!I11</f>
        <v>197972.41000000006</v>
      </c>
      <c r="N14" s="24">
        <f>Daugavpils_reģ_dec!I11</f>
        <v>162134.39999999997</v>
      </c>
      <c r="O14" s="140">
        <f t="shared" ref="O14:O32" si="1">SUM(C14:N14)</f>
        <v>360106.81000000006</v>
      </c>
    </row>
    <row r="15" spans="1:15" ht="15.75" x14ac:dyDescent="0.25">
      <c r="A15" s="23">
        <v>5</v>
      </c>
      <c r="B15" s="114" t="s">
        <v>22</v>
      </c>
      <c r="C15" s="139" t="s">
        <v>11</v>
      </c>
      <c r="D15" s="24" t="s">
        <v>11</v>
      </c>
      <c r="E15" s="24" t="s">
        <v>11</v>
      </c>
      <c r="F15" s="24" t="s">
        <v>11</v>
      </c>
      <c r="G15" s="24" t="s">
        <v>11</v>
      </c>
      <c r="H15" s="24" t="s">
        <v>11</v>
      </c>
      <c r="I15" s="24" t="s">
        <v>11</v>
      </c>
      <c r="J15" s="24" t="s">
        <v>11</v>
      </c>
      <c r="K15" s="24" t="s">
        <v>11</v>
      </c>
      <c r="L15" s="24" t="s">
        <v>11</v>
      </c>
      <c r="M15" s="24">
        <f>'Z-Kurzeme_nov'!I10</f>
        <v>115893.28</v>
      </c>
      <c r="N15" s="24">
        <f>'Z-Kurzeme_dec'!I10</f>
        <v>129777.12000000001</v>
      </c>
      <c r="O15" s="140">
        <f t="shared" si="1"/>
        <v>245670.40000000002</v>
      </c>
    </row>
    <row r="16" spans="1:15" ht="15.75" x14ac:dyDescent="0.25">
      <c r="A16" s="23">
        <v>6</v>
      </c>
      <c r="B16" s="114" t="s">
        <v>20</v>
      </c>
      <c r="C16" s="139" t="s">
        <v>11</v>
      </c>
      <c r="D16" s="24" t="s">
        <v>11</v>
      </c>
      <c r="E16" s="24" t="s">
        <v>11</v>
      </c>
      <c r="F16" s="24" t="s">
        <v>11</v>
      </c>
      <c r="G16" s="24" t="s">
        <v>11</v>
      </c>
      <c r="H16" s="24" t="s">
        <v>11</v>
      </c>
      <c r="I16" s="264">
        <f>Liepāja_jūl!I11</f>
        <v>363.19</v>
      </c>
      <c r="J16" s="264">
        <f>Liepāja_aug!I11</f>
        <v>1534.5900000000001</v>
      </c>
      <c r="K16" s="24">
        <f>Liepāja_sep!I11</f>
        <v>2150.3900000000003</v>
      </c>
      <c r="L16" s="24">
        <f>Liepāja_okt!I11</f>
        <v>5127.9299999999994</v>
      </c>
      <c r="M16" s="24">
        <f>Liepāja_nov!I11</f>
        <v>3672.9500000000003</v>
      </c>
      <c r="N16" s="24">
        <f>Liepāja_dec!I11</f>
        <v>1397.21</v>
      </c>
      <c r="O16" s="140">
        <f t="shared" si="1"/>
        <v>14246.260000000002</v>
      </c>
    </row>
    <row r="17" spans="1:15" ht="15.75" x14ac:dyDescent="0.25">
      <c r="A17" s="23">
        <v>7</v>
      </c>
      <c r="B17" s="114" t="s">
        <v>23</v>
      </c>
      <c r="C17" s="139" t="s">
        <v>11</v>
      </c>
      <c r="D17" s="24" t="s">
        <v>11</v>
      </c>
      <c r="E17" s="24" t="s">
        <v>11</v>
      </c>
      <c r="F17" s="24" t="s">
        <v>11</v>
      </c>
      <c r="G17" s="24" t="s">
        <v>11</v>
      </c>
      <c r="H17" s="24" t="s">
        <v>11</v>
      </c>
      <c r="I17" s="24" t="s">
        <v>11</v>
      </c>
      <c r="J17" s="24" t="s">
        <v>11</v>
      </c>
      <c r="K17" s="24" t="s">
        <v>11</v>
      </c>
      <c r="L17" s="24" t="s">
        <v>11</v>
      </c>
      <c r="M17" s="24">
        <f>Jelgava_nov!I11</f>
        <v>54686.92</v>
      </c>
      <c r="N17" s="24">
        <f>Jelgava_dec!I11</f>
        <v>45573.179999999993</v>
      </c>
      <c r="O17" s="140">
        <f t="shared" si="1"/>
        <v>100260.09999999999</v>
      </c>
    </row>
    <row r="18" spans="1:15" ht="15.75" x14ac:dyDescent="0.25">
      <c r="A18" s="23">
        <v>8</v>
      </c>
      <c r="B18" s="114" t="s">
        <v>24</v>
      </c>
      <c r="C18" s="139" t="s">
        <v>11</v>
      </c>
      <c r="D18" s="24" t="s">
        <v>11</v>
      </c>
      <c r="E18" s="24" t="s">
        <v>11</v>
      </c>
      <c r="F18" s="24" t="s">
        <v>11</v>
      </c>
      <c r="G18" s="24" t="s">
        <v>11</v>
      </c>
      <c r="H18" s="24" t="s">
        <v>11</v>
      </c>
      <c r="I18" s="24" t="s">
        <v>11</v>
      </c>
      <c r="J18" s="24" t="s">
        <v>11</v>
      </c>
      <c r="K18" s="24" t="s">
        <v>11</v>
      </c>
      <c r="L18" s="24" t="s">
        <v>11</v>
      </c>
      <c r="M18" s="24">
        <f>Vidzeme_nov!I11</f>
        <v>73993.409999999989</v>
      </c>
      <c r="N18" s="116">
        <f>Vidzeme_dec!I11</f>
        <v>65223.670000000006</v>
      </c>
      <c r="O18" s="140">
        <f t="shared" si="1"/>
        <v>139217.07999999999</v>
      </c>
    </row>
    <row r="19" spans="1:15" ht="15.75" x14ac:dyDescent="0.25">
      <c r="A19" s="23">
        <v>9</v>
      </c>
      <c r="B19" s="114" t="s">
        <v>25</v>
      </c>
      <c r="C19" s="139" t="s">
        <v>11</v>
      </c>
      <c r="D19" s="24" t="s">
        <v>11</v>
      </c>
      <c r="E19" s="24" t="s">
        <v>11</v>
      </c>
      <c r="F19" s="24" t="s">
        <v>11</v>
      </c>
      <c r="G19" s="24" t="s">
        <v>11</v>
      </c>
      <c r="H19" s="24" t="s">
        <v>11</v>
      </c>
      <c r="I19" s="24" t="s">
        <v>11</v>
      </c>
      <c r="J19" s="24" t="s">
        <v>11</v>
      </c>
      <c r="K19" s="24" t="s">
        <v>11</v>
      </c>
      <c r="L19" s="382">
        <f>Jēkabpils_okt_dec!I11</f>
        <v>222487.69999999995</v>
      </c>
      <c r="M19" s="383"/>
      <c r="N19" s="383"/>
      <c r="O19" s="140">
        <f t="shared" si="1"/>
        <v>222487.69999999995</v>
      </c>
    </row>
    <row r="20" spans="1:15" ht="15.75" x14ac:dyDescent="0.25">
      <c r="A20" s="23">
        <v>10</v>
      </c>
      <c r="B20" s="112" t="s">
        <v>26</v>
      </c>
      <c r="C20" s="371">
        <f>Rēzekne_janv_dec!I11</f>
        <v>297575.75000000006</v>
      </c>
      <c r="D20" s="372"/>
      <c r="E20" s="372"/>
      <c r="F20" s="372"/>
      <c r="G20" s="372"/>
      <c r="H20" s="372"/>
      <c r="I20" s="372"/>
      <c r="J20" s="372"/>
      <c r="K20" s="372"/>
      <c r="L20" s="372"/>
      <c r="M20" s="372"/>
      <c r="N20" s="372"/>
      <c r="O20" s="140">
        <f t="shared" si="1"/>
        <v>297575.75000000006</v>
      </c>
    </row>
    <row r="21" spans="1:15" ht="15.75" x14ac:dyDescent="0.25">
      <c r="A21" s="23">
        <v>11</v>
      </c>
      <c r="B21" s="112" t="s">
        <v>27</v>
      </c>
      <c r="C21" s="139" t="s">
        <v>11</v>
      </c>
      <c r="D21" s="24" t="s">
        <v>11</v>
      </c>
      <c r="E21" s="24" t="s">
        <v>11</v>
      </c>
      <c r="F21" s="24" t="s">
        <v>11</v>
      </c>
      <c r="G21" s="24" t="s">
        <v>11</v>
      </c>
      <c r="H21" s="24" t="s">
        <v>11</v>
      </c>
      <c r="I21" s="24" t="s">
        <v>11</v>
      </c>
      <c r="J21" s="24" t="s">
        <v>11</v>
      </c>
      <c r="K21" s="24" t="s">
        <v>11</v>
      </c>
      <c r="L21" s="24" t="s">
        <v>11</v>
      </c>
      <c r="M21" s="118">
        <f>Jūrmala_nov!I11</f>
        <v>13427.04</v>
      </c>
      <c r="N21" s="24">
        <f>Jūrmala_dec!I11</f>
        <v>11223.33</v>
      </c>
      <c r="O21" s="140">
        <f t="shared" si="1"/>
        <v>24650.370000000003</v>
      </c>
    </row>
    <row r="22" spans="1:15" ht="15.75" x14ac:dyDescent="0.25">
      <c r="A22" s="23">
        <v>12</v>
      </c>
      <c r="B22" s="112" t="s">
        <v>28</v>
      </c>
      <c r="C22" s="139" t="s">
        <v>11</v>
      </c>
      <c r="D22" s="24" t="s">
        <v>11</v>
      </c>
      <c r="E22" s="24" t="s">
        <v>11</v>
      </c>
      <c r="F22" s="24" t="s">
        <v>11</v>
      </c>
      <c r="G22" s="24" t="s">
        <v>11</v>
      </c>
      <c r="H22" s="24" t="s">
        <v>11</v>
      </c>
      <c r="I22" s="373">
        <f>Madona_jūl_dec!I11</f>
        <v>71013.372900000017</v>
      </c>
      <c r="J22" s="372"/>
      <c r="K22" s="372"/>
      <c r="L22" s="372"/>
      <c r="M22" s="372"/>
      <c r="N22" s="372"/>
      <c r="O22" s="140">
        <f t="shared" si="1"/>
        <v>71013.372900000017</v>
      </c>
    </row>
    <row r="23" spans="1:15" ht="15.75" x14ac:dyDescent="0.25">
      <c r="A23" s="23">
        <v>13</v>
      </c>
      <c r="B23" s="114" t="s">
        <v>35</v>
      </c>
      <c r="C23" s="139" t="s">
        <v>11</v>
      </c>
      <c r="D23" s="24" t="s">
        <v>11</v>
      </c>
      <c r="E23" s="24" t="s">
        <v>11</v>
      </c>
      <c r="F23" s="24" t="s">
        <v>11</v>
      </c>
      <c r="G23" s="24" t="s">
        <v>11</v>
      </c>
      <c r="H23" s="24" t="s">
        <v>11</v>
      </c>
      <c r="I23" s="24" t="s">
        <v>11</v>
      </c>
      <c r="J23" s="24" t="s">
        <v>11</v>
      </c>
      <c r="K23" s="24" t="s">
        <v>11</v>
      </c>
      <c r="L23" s="24" t="s">
        <v>11</v>
      </c>
      <c r="M23" s="24">
        <f>RPNC_nov!I11</f>
        <v>3892.6800000000003</v>
      </c>
      <c r="N23" s="24">
        <f>RPNC_dec!I11</f>
        <v>1848.83</v>
      </c>
      <c r="O23" s="140">
        <f t="shared" si="1"/>
        <v>5741.51</v>
      </c>
    </row>
    <row r="24" spans="1:15" ht="15.75" x14ac:dyDescent="0.25">
      <c r="A24" s="23">
        <v>14</v>
      </c>
      <c r="B24" s="114" t="s">
        <v>716</v>
      </c>
      <c r="C24" s="139" t="s">
        <v>11</v>
      </c>
      <c r="D24" s="24" t="s">
        <v>11</v>
      </c>
      <c r="E24" s="24" t="s">
        <v>11</v>
      </c>
      <c r="F24" s="24" t="s">
        <v>11</v>
      </c>
      <c r="G24" s="24" t="s">
        <v>11</v>
      </c>
      <c r="H24" s="24" t="s">
        <v>11</v>
      </c>
      <c r="I24" s="24" t="s">
        <v>11</v>
      </c>
      <c r="J24" s="24" t="s">
        <v>11</v>
      </c>
      <c r="K24" s="366">
        <f>Rīgas_DzN_sept_dec!I11</f>
        <v>4778.7699999999995</v>
      </c>
      <c r="L24" s="366"/>
      <c r="M24" s="366"/>
      <c r="N24" s="366"/>
      <c r="O24" s="140">
        <f t="shared" si="1"/>
        <v>4778.7699999999995</v>
      </c>
    </row>
    <row r="25" spans="1:15" ht="15.75" x14ac:dyDescent="0.25">
      <c r="A25" s="23">
        <v>15</v>
      </c>
      <c r="B25" s="112" t="s">
        <v>29</v>
      </c>
      <c r="C25" s="139" t="s">
        <v>11</v>
      </c>
      <c r="D25" s="24" t="s">
        <v>11</v>
      </c>
      <c r="E25" s="24" t="s">
        <v>11</v>
      </c>
      <c r="F25" s="24" t="s">
        <v>11</v>
      </c>
      <c r="G25" s="24" t="s">
        <v>11</v>
      </c>
      <c r="H25" s="24" t="s">
        <v>11</v>
      </c>
      <c r="I25" s="24" t="s">
        <v>11</v>
      </c>
      <c r="J25" s="24" t="s">
        <v>11</v>
      </c>
      <c r="K25" s="366">
        <f>'Rīgas_2.sl._sept_dec'!I11</f>
        <v>1623.3899999999999</v>
      </c>
      <c r="L25" s="366"/>
      <c r="M25" s="366"/>
      <c r="N25" s="366"/>
      <c r="O25" s="140">
        <f t="shared" si="1"/>
        <v>1623.3899999999999</v>
      </c>
    </row>
    <row r="26" spans="1:15" ht="15.75" x14ac:dyDescent="0.25">
      <c r="A26" s="23">
        <v>16</v>
      </c>
      <c r="B26" s="114" t="s">
        <v>36</v>
      </c>
      <c r="C26" s="139" t="s">
        <v>11</v>
      </c>
      <c r="D26" s="24" t="s">
        <v>11</v>
      </c>
      <c r="E26" s="24" t="s">
        <v>11</v>
      </c>
      <c r="F26" s="24" t="s">
        <v>11</v>
      </c>
      <c r="G26" s="24" t="s">
        <v>11</v>
      </c>
      <c r="H26" s="24" t="s">
        <v>11</v>
      </c>
      <c r="I26" s="24" t="s">
        <v>11</v>
      </c>
      <c r="J26" s="24" t="s">
        <v>11</v>
      </c>
      <c r="K26" s="24" t="s">
        <v>11</v>
      </c>
      <c r="L26" s="24" t="s">
        <v>11</v>
      </c>
      <c r="M26" s="24">
        <f>'Rīgas_1.sl._nov'!I11</f>
        <v>19389.120000000003</v>
      </c>
      <c r="N26" s="24">
        <f>'Rīgas_1.sl._dec'!I11</f>
        <v>4814.8899999999994</v>
      </c>
      <c r="O26" s="140">
        <f t="shared" si="1"/>
        <v>24204.010000000002</v>
      </c>
    </row>
    <row r="27" spans="1:15" ht="15.75" x14ac:dyDescent="0.25">
      <c r="A27" s="23">
        <v>17</v>
      </c>
      <c r="B27" s="112" t="s">
        <v>30</v>
      </c>
      <c r="C27" s="139" t="s">
        <v>11</v>
      </c>
      <c r="D27" s="24" t="s">
        <v>11</v>
      </c>
      <c r="E27" s="24" t="s">
        <v>11</v>
      </c>
      <c r="F27" s="24" t="s">
        <v>11</v>
      </c>
      <c r="G27" s="24" t="s">
        <v>11</v>
      </c>
      <c r="H27" s="24" t="s">
        <v>11</v>
      </c>
      <c r="I27" s="24" t="s">
        <v>11</v>
      </c>
      <c r="J27" s="24" t="s">
        <v>11</v>
      </c>
      <c r="K27" s="366">
        <f>Balvi_Gulbene_sept_dec!I11</f>
        <v>36167.009999999995</v>
      </c>
      <c r="L27" s="366"/>
      <c r="M27" s="366"/>
      <c r="N27" s="366"/>
      <c r="O27" s="140">
        <f t="shared" si="1"/>
        <v>36167.009999999995</v>
      </c>
    </row>
    <row r="28" spans="1:15" ht="15.75" x14ac:dyDescent="0.25">
      <c r="A28" s="23">
        <v>18</v>
      </c>
      <c r="B28" s="114" t="s">
        <v>31</v>
      </c>
      <c r="C28" s="139" t="s">
        <v>11</v>
      </c>
      <c r="D28" s="24" t="s">
        <v>11</v>
      </c>
      <c r="E28" s="24" t="s">
        <v>11</v>
      </c>
      <c r="F28" s="24" t="s">
        <v>11</v>
      </c>
      <c r="G28" s="24" t="s">
        <v>11</v>
      </c>
      <c r="H28" s="24" t="s">
        <v>11</v>
      </c>
      <c r="I28" s="24" t="s">
        <v>11</v>
      </c>
      <c r="J28" s="24" t="s">
        <v>11</v>
      </c>
      <c r="K28" s="24" t="s">
        <v>11</v>
      </c>
      <c r="L28" s="24" t="s">
        <v>11</v>
      </c>
      <c r="M28" s="24">
        <f>Daugavpils_psih_nov!I11</f>
        <v>10467.82</v>
      </c>
      <c r="N28" s="24">
        <f>Daugavpils_psih_dec!I11</f>
        <v>450.11</v>
      </c>
      <c r="O28" s="140">
        <f t="shared" si="1"/>
        <v>10917.93</v>
      </c>
    </row>
    <row r="29" spans="1:15" ht="15.75" x14ac:dyDescent="0.25">
      <c r="A29" s="23">
        <v>19</v>
      </c>
      <c r="B29" s="114" t="s">
        <v>717</v>
      </c>
      <c r="C29" s="139" t="s">
        <v>11</v>
      </c>
      <c r="D29" s="24" t="s">
        <v>11</v>
      </c>
      <c r="E29" s="24" t="s">
        <v>11</v>
      </c>
      <c r="F29" s="24" t="s">
        <v>11</v>
      </c>
      <c r="G29" s="24" t="s">
        <v>11</v>
      </c>
      <c r="H29" s="24" t="s">
        <v>11</v>
      </c>
      <c r="I29" s="24" t="s">
        <v>11</v>
      </c>
      <c r="J29" s="24" t="s">
        <v>11</v>
      </c>
      <c r="K29" s="24" t="s">
        <v>11</v>
      </c>
      <c r="L29" s="24" t="s">
        <v>11</v>
      </c>
      <c r="M29" s="24">
        <f>TOS_nov!I11</f>
        <v>6719.6900000000005</v>
      </c>
      <c r="N29" s="24" t="s">
        <v>11</v>
      </c>
      <c r="O29" s="140">
        <f t="shared" si="1"/>
        <v>6719.6900000000005</v>
      </c>
    </row>
    <row r="30" spans="1:15" ht="15.75" x14ac:dyDescent="0.25">
      <c r="A30" s="23">
        <v>20</v>
      </c>
      <c r="B30" s="112" t="s">
        <v>434</v>
      </c>
      <c r="C30" s="139" t="s">
        <v>11</v>
      </c>
      <c r="D30" s="24" t="s">
        <v>11</v>
      </c>
      <c r="E30" s="24" t="s">
        <v>11</v>
      </c>
      <c r="F30" s="24" t="s">
        <v>11</v>
      </c>
      <c r="G30" s="24" t="s">
        <v>11</v>
      </c>
      <c r="H30" s="24" t="s">
        <v>11</v>
      </c>
      <c r="I30" s="24" t="s">
        <v>11</v>
      </c>
      <c r="J30" s="24" t="s">
        <v>11</v>
      </c>
      <c r="K30" s="24" t="s">
        <v>11</v>
      </c>
      <c r="L30" s="366">
        <f>Piejūra_okt_dec!I11</f>
        <v>37377.83</v>
      </c>
      <c r="M30" s="366"/>
      <c r="N30" s="366"/>
      <c r="O30" s="140">
        <f t="shared" si="1"/>
        <v>37377.83</v>
      </c>
    </row>
    <row r="31" spans="1:15" ht="15.75" x14ac:dyDescent="0.25">
      <c r="A31" s="23">
        <v>21</v>
      </c>
      <c r="B31" s="114" t="s">
        <v>32</v>
      </c>
      <c r="C31" s="139" t="s">
        <v>11</v>
      </c>
      <c r="D31" s="24" t="s">
        <v>11</v>
      </c>
      <c r="E31" s="24" t="s">
        <v>11</v>
      </c>
      <c r="F31" s="24" t="s">
        <v>11</v>
      </c>
      <c r="G31" s="24" t="s">
        <v>11</v>
      </c>
      <c r="H31" s="24" t="s">
        <v>11</v>
      </c>
      <c r="I31" s="24" t="s">
        <v>11</v>
      </c>
      <c r="J31" s="24" t="s">
        <v>11</v>
      </c>
      <c r="K31" s="24" t="s">
        <v>11</v>
      </c>
      <c r="L31" s="24" t="s">
        <v>11</v>
      </c>
      <c r="M31" s="24">
        <f>Kuldīga_nov!I11</f>
        <v>21175.439999999995</v>
      </c>
      <c r="N31" s="116">
        <f>Kuldīga_dec!I11</f>
        <v>10288.760000000002</v>
      </c>
      <c r="O31" s="140">
        <f t="shared" si="1"/>
        <v>31464.199999999997</v>
      </c>
    </row>
    <row r="32" spans="1:15" ht="16.5" thickBot="1" x14ac:dyDescent="0.3">
      <c r="A32" s="132">
        <v>22</v>
      </c>
      <c r="B32" s="133" t="s">
        <v>715</v>
      </c>
      <c r="C32" s="332" t="s">
        <v>11</v>
      </c>
      <c r="D32" s="141" t="s">
        <v>11</v>
      </c>
      <c r="E32" s="141" t="s">
        <v>11</v>
      </c>
      <c r="F32" s="141" t="s">
        <v>11</v>
      </c>
      <c r="G32" s="141" t="s">
        <v>11</v>
      </c>
      <c r="H32" s="141" t="s">
        <v>11</v>
      </c>
      <c r="I32" s="141" t="s">
        <v>11</v>
      </c>
      <c r="J32" s="141" t="s">
        <v>11</v>
      </c>
      <c r="K32" s="367">
        <f>Bauska_sept_dec!I11</f>
        <v>25878.65</v>
      </c>
      <c r="L32" s="367"/>
      <c r="M32" s="367"/>
      <c r="N32" s="367"/>
      <c r="O32" s="333">
        <f t="shared" si="1"/>
        <v>25878.65</v>
      </c>
    </row>
    <row r="34" spans="2:13" x14ac:dyDescent="0.25">
      <c r="B34" s="117" t="s">
        <v>713</v>
      </c>
      <c r="C34" s="117"/>
      <c r="D34" s="117"/>
      <c r="E34" s="117"/>
      <c r="F34" s="117"/>
      <c r="G34" s="120"/>
      <c r="H34" s="120"/>
      <c r="I34" s="120"/>
      <c r="J34" s="120"/>
      <c r="K34" s="121"/>
      <c r="L34" s="121"/>
      <c r="M34" s="121"/>
    </row>
  </sheetData>
  <mergeCells count="16">
    <mergeCell ref="C6:O6"/>
    <mergeCell ref="J1:O1"/>
    <mergeCell ref="A3:O3"/>
    <mergeCell ref="A6:B7"/>
    <mergeCell ref="A8:B8"/>
    <mergeCell ref="L30:N30"/>
    <mergeCell ref="K32:N32"/>
    <mergeCell ref="C8:N8"/>
    <mergeCell ref="C20:N20"/>
    <mergeCell ref="I22:N22"/>
    <mergeCell ref="K24:N24"/>
    <mergeCell ref="K25:N25"/>
    <mergeCell ref="K27:N27"/>
    <mergeCell ref="K11:N11"/>
    <mergeCell ref="K12:N12"/>
    <mergeCell ref="L19:N19"/>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0F66D3-82DC-4C07-B359-D78124893B61}">
  <sheetPr>
    <tabColor theme="9" tint="0.59999389629810485"/>
  </sheetPr>
  <dimension ref="A1:I35"/>
  <sheetViews>
    <sheetView zoomScale="80" zoomScaleNormal="80" workbookViewId="0">
      <selection activeCell="N21" sqref="N21"/>
    </sheetView>
  </sheetViews>
  <sheetFormatPr defaultRowHeight="16.5" x14ac:dyDescent="0.25"/>
  <cols>
    <col min="1" max="1" width="64.7109375" style="1" customWidth="1"/>
    <col min="2" max="2" width="12.28515625" style="1" customWidth="1"/>
    <col min="3" max="3" width="12.42578125" style="1" customWidth="1"/>
    <col min="4" max="4" width="12.85546875" style="1" customWidth="1"/>
    <col min="5" max="5" width="20" style="1" customWidth="1"/>
    <col min="6" max="6" width="11.85546875" style="1" customWidth="1"/>
    <col min="7" max="7" width="18.28515625" style="1" customWidth="1"/>
    <col min="8" max="8" width="23.28515625" style="1" customWidth="1"/>
    <col min="9" max="9" width="17.7109375" style="1" customWidth="1"/>
    <col min="10" max="16384" width="9.140625" style="1"/>
  </cols>
  <sheetData>
    <row r="1" spans="1:9" x14ac:dyDescent="0.25">
      <c r="H1" s="384" t="s">
        <v>790</v>
      </c>
      <c r="I1" s="384"/>
    </row>
    <row r="2" spans="1:9" s="3" customFormat="1" x14ac:dyDescent="0.25">
      <c r="A2" s="385" t="s">
        <v>720</v>
      </c>
      <c r="B2" s="385"/>
      <c r="C2" s="385"/>
      <c r="D2" s="385"/>
      <c r="E2" s="385"/>
      <c r="F2" s="385"/>
      <c r="G2" s="385"/>
      <c r="H2" s="385"/>
      <c r="I2" s="385"/>
    </row>
    <row r="3" spans="1:9" x14ac:dyDescent="0.25">
      <c r="A3" s="385"/>
      <c r="B3" s="385"/>
      <c r="C3" s="385"/>
      <c r="D3" s="385"/>
      <c r="E3" s="385"/>
      <c r="F3" s="385"/>
      <c r="G3" s="385"/>
      <c r="H3" s="385"/>
      <c r="I3" s="385"/>
    </row>
    <row r="4" spans="1:9" x14ac:dyDescent="0.25">
      <c r="A4" s="1" t="s">
        <v>722</v>
      </c>
    </row>
    <row r="5" spans="1:9" x14ac:dyDescent="0.25">
      <c r="A5" s="1" t="s">
        <v>721</v>
      </c>
    </row>
    <row r="6" spans="1:9" x14ac:dyDescent="0.25">
      <c r="E6" s="32"/>
      <c r="H6" s="4"/>
    </row>
    <row r="7" spans="1:9" ht="27.75" customHeight="1" x14ac:dyDescent="0.25">
      <c r="A7" s="386"/>
      <c r="B7" s="387" t="s">
        <v>4</v>
      </c>
      <c r="C7" s="388" t="s">
        <v>5</v>
      </c>
      <c r="D7" s="388"/>
      <c r="E7" s="388"/>
      <c r="F7" s="388" t="s">
        <v>3</v>
      </c>
      <c r="G7" s="388" t="s">
        <v>728</v>
      </c>
      <c r="H7" s="389" t="s">
        <v>6</v>
      </c>
      <c r="I7" s="390" t="s">
        <v>2</v>
      </c>
    </row>
    <row r="8" spans="1:9" x14ac:dyDescent="0.25">
      <c r="A8" s="386"/>
      <c r="B8" s="387"/>
      <c r="C8" s="391" t="s">
        <v>81</v>
      </c>
      <c r="D8" s="391" t="s">
        <v>450</v>
      </c>
      <c r="E8" s="388" t="s">
        <v>7</v>
      </c>
      <c r="F8" s="388"/>
      <c r="G8" s="388"/>
      <c r="H8" s="389"/>
      <c r="I8" s="390"/>
    </row>
    <row r="9" spans="1:9" ht="40.5" customHeight="1" x14ac:dyDescent="0.25">
      <c r="A9" s="386"/>
      <c r="B9" s="387"/>
      <c r="C9" s="392"/>
      <c r="D9" s="392"/>
      <c r="E9" s="388"/>
      <c r="F9" s="388"/>
      <c r="G9" s="388"/>
      <c r="H9" s="389"/>
      <c r="I9" s="390"/>
    </row>
    <row r="10" spans="1:9" x14ac:dyDescent="0.25">
      <c r="A10" s="78">
        <v>1</v>
      </c>
      <c r="B10" s="78">
        <v>2</v>
      </c>
      <c r="C10" s="78" t="s">
        <v>82</v>
      </c>
      <c r="D10" s="78">
        <v>4</v>
      </c>
      <c r="E10" s="78">
        <v>5</v>
      </c>
      <c r="F10" s="78">
        <v>6</v>
      </c>
      <c r="G10" s="78">
        <v>7</v>
      </c>
      <c r="H10" s="78">
        <v>8</v>
      </c>
      <c r="I10" s="78" t="s">
        <v>729</v>
      </c>
    </row>
    <row r="11" spans="1:9" s="91" customFormat="1" ht="20.25" x14ac:dyDescent="0.3">
      <c r="A11" s="33" t="s">
        <v>0</v>
      </c>
      <c r="B11" s="127">
        <f>B12+B14+B26+B28</f>
        <v>19</v>
      </c>
      <c r="C11" s="127"/>
      <c r="D11" s="127"/>
      <c r="E11" s="127">
        <f>E12+E14+E26+E28</f>
        <v>929</v>
      </c>
      <c r="F11" s="127"/>
      <c r="G11" s="127"/>
      <c r="H11" s="128">
        <f>H12+H14+H26+H28</f>
        <v>10645.11</v>
      </c>
      <c r="I11" s="128">
        <f>I12+I14+I26+I28</f>
        <v>13156.310000000001</v>
      </c>
    </row>
    <row r="12" spans="1:9" s="3" customFormat="1" ht="33" x14ac:dyDescent="0.25">
      <c r="A12" s="123" t="s">
        <v>568</v>
      </c>
      <c r="B12" s="129">
        <f>SUM(B13:B13)</f>
        <v>1</v>
      </c>
      <c r="C12" s="129"/>
      <c r="D12" s="129"/>
      <c r="E12" s="129">
        <f>SUM(E13:E13)</f>
        <v>26</v>
      </c>
      <c r="F12" s="129"/>
      <c r="G12" s="129"/>
      <c r="H12" s="130">
        <f>SUM(H13:H13)</f>
        <v>520.52</v>
      </c>
      <c r="I12" s="130">
        <f>SUM(I13:I13)</f>
        <v>643.30999999999995</v>
      </c>
    </row>
    <row r="13" spans="1:9" s="3" customFormat="1" x14ac:dyDescent="0.25">
      <c r="A13" s="124" t="s">
        <v>723</v>
      </c>
      <c r="B13" s="131">
        <v>1</v>
      </c>
      <c r="C13" s="131">
        <f>D13+E13</f>
        <v>703</v>
      </c>
      <c r="D13" s="131">
        <v>677</v>
      </c>
      <c r="E13" s="131">
        <v>26</v>
      </c>
      <c r="F13" s="16"/>
      <c r="G13" s="16">
        <v>10.01</v>
      </c>
      <c r="H13" s="16">
        <f>ROUND(E13*G13*2,2)</f>
        <v>520.52</v>
      </c>
      <c r="I13" s="16">
        <f t="shared" ref="I13" si="0">ROUND(H13*1.2359,2)</f>
        <v>643.30999999999995</v>
      </c>
    </row>
    <row r="14" spans="1:9" s="3" customFormat="1" ht="33" x14ac:dyDescent="0.25">
      <c r="A14" s="125" t="s">
        <v>629</v>
      </c>
      <c r="B14" s="129">
        <f>SUM(B15:B25)</f>
        <v>11</v>
      </c>
      <c r="C14" s="129"/>
      <c r="D14" s="129"/>
      <c r="E14" s="129">
        <f t="shared" ref="E14:I14" si="1">SUM(E15:E25)</f>
        <v>393.5</v>
      </c>
      <c r="F14" s="129"/>
      <c r="G14" s="130"/>
      <c r="H14" s="130">
        <f>SUM(H15:H25)</f>
        <v>5555.83</v>
      </c>
      <c r="I14" s="130">
        <f t="shared" si="1"/>
        <v>6866.47</v>
      </c>
    </row>
    <row r="15" spans="1:9" s="3" customFormat="1" x14ac:dyDescent="0.25">
      <c r="A15" s="124" t="s">
        <v>138</v>
      </c>
      <c r="B15" s="131">
        <v>1</v>
      </c>
      <c r="C15" s="131">
        <f t="shared" ref="C15:C25" si="2">D15+E15</f>
        <v>728.5</v>
      </c>
      <c r="D15" s="131">
        <v>677</v>
      </c>
      <c r="E15" s="131">
        <v>51.5</v>
      </c>
      <c r="F15" s="16"/>
      <c r="G15" s="16">
        <v>6.89</v>
      </c>
      <c r="H15" s="16">
        <f t="shared" ref="H15:H25" si="3">ROUND(E15*G15*2,2)</f>
        <v>709.67</v>
      </c>
      <c r="I15" s="16">
        <f t="shared" ref="I15:I25" si="4">ROUND(H15*1.2359,2)</f>
        <v>877.08</v>
      </c>
    </row>
    <row r="16" spans="1:9" s="3" customFormat="1" x14ac:dyDescent="0.25">
      <c r="A16" s="124" t="s">
        <v>138</v>
      </c>
      <c r="B16" s="131">
        <v>1</v>
      </c>
      <c r="C16" s="131">
        <f t="shared" si="2"/>
        <v>700</v>
      </c>
      <c r="D16" s="131">
        <v>677</v>
      </c>
      <c r="E16" s="131">
        <v>23</v>
      </c>
      <c r="F16" s="16"/>
      <c r="G16" s="16">
        <v>7.06</v>
      </c>
      <c r="H16" s="16">
        <f t="shared" si="3"/>
        <v>324.76</v>
      </c>
      <c r="I16" s="16">
        <f t="shared" si="4"/>
        <v>401.37</v>
      </c>
    </row>
    <row r="17" spans="1:9" s="3" customFormat="1" x14ac:dyDescent="0.25">
      <c r="A17" s="124" t="s">
        <v>138</v>
      </c>
      <c r="B17" s="131">
        <v>1</v>
      </c>
      <c r="C17" s="131">
        <f t="shared" si="2"/>
        <v>728</v>
      </c>
      <c r="D17" s="131">
        <v>677</v>
      </c>
      <c r="E17" s="131">
        <v>51</v>
      </c>
      <c r="F17" s="16"/>
      <c r="G17" s="16">
        <v>7.06</v>
      </c>
      <c r="H17" s="16">
        <f t="shared" si="3"/>
        <v>720.12</v>
      </c>
      <c r="I17" s="16">
        <f t="shared" si="4"/>
        <v>890</v>
      </c>
    </row>
    <row r="18" spans="1:9" s="3" customFormat="1" x14ac:dyDescent="0.25">
      <c r="A18" s="124" t="s">
        <v>138</v>
      </c>
      <c r="B18" s="131">
        <v>1</v>
      </c>
      <c r="C18" s="131">
        <f t="shared" si="2"/>
        <v>714.5</v>
      </c>
      <c r="D18" s="131">
        <v>677</v>
      </c>
      <c r="E18" s="131">
        <v>37.5</v>
      </c>
      <c r="F18" s="16"/>
      <c r="G18" s="16">
        <v>6.89</v>
      </c>
      <c r="H18" s="16">
        <f t="shared" si="3"/>
        <v>516.75</v>
      </c>
      <c r="I18" s="16">
        <f t="shared" si="4"/>
        <v>638.65</v>
      </c>
    </row>
    <row r="19" spans="1:9" s="3" customFormat="1" x14ac:dyDescent="0.25">
      <c r="A19" s="126" t="s">
        <v>724</v>
      </c>
      <c r="B19" s="131">
        <v>1</v>
      </c>
      <c r="C19" s="131">
        <f t="shared" si="2"/>
        <v>693</v>
      </c>
      <c r="D19" s="131">
        <v>677</v>
      </c>
      <c r="E19" s="131">
        <v>16</v>
      </c>
      <c r="F19" s="16"/>
      <c r="G19" s="16">
        <v>8.25</v>
      </c>
      <c r="H19" s="16">
        <f t="shared" si="3"/>
        <v>264</v>
      </c>
      <c r="I19" s="16">
        <f t="shared" si="4"/>
        <v>326.27999999999997</v>
      </c>
    </row>
    <row r="20" spans="1:9" s="3" customFormat="1" x14ac:dyDescent="0.25">
      <c r="A20" s="124" t="s">
        <v>138</v>
      </c>
      <c r="B20" s="131">
        <v>1</v>
      </c>
      <c r="C20" s="131">
        <f t="shared" si="2"/>
        <v>685</v>
      </c>
      <c r="D20" s="131">
        <v>677</v>
      </c>
      <c r="E20" s="131">
        <v>8</v>
      </c>
      <c r="F20" s="16"/>
      <c r="G20" s="16">
        <v>7.06</v>
      </c>
      <c r="H20" s="16">
        <f t="shared" si="3"/>
        <v>112.96</v>
      </c>
      <c r="I20" s="16">
        <f t="shared" si="4"/>
        <v>139.61000000000001</v>
      </c>
    </row>
    <row r="21" spans="1:9" s="3" customFormat="1" x14ac:dyDescent="0.25">
      <c r="A21" s="124" t="s">
        <v>138</v>
      </c>
      <c r="B21" s="131">
        <v>1</v>
      </c>
      <c r="C21" s="131">
        <f t="shared" si="2"/>
        <v>700.5</v>
      </c>
      <c r="D21" s="131">
        <v>677</v>
      </c>
      <c r="E21" s="131">
        <v>23.5</v>
      </c>
      <c r="F21" s="16"/>
      <c r="G21" s="16">
        <v>7.06</v>
      </c>
      <c r="H21" s="16">
        <f t="shared" si="3"/>
        <v>331.82</v>
      </c>
      <c r="I21" s="16">
        <f t="shared" si="4"/>
        <v>410.1</v>
      </c>
    </row>
    <row r="22" spans="1:9" s="3" customFormat="1" x14ac:dyDescent="0.25">
      <c r="A22" s="124" t="s">
        <v>138</v>
      </c>
      <c r="B22" s="131">
        <v>1</v>
      </c>
      <c r="C22" s="131">
        <f t="shared" si="2"/>
        <v>688.5</v>
      </c>
      <c r="D22" s="131">
        <v>677</v>
      </c>
      <c r="E22" s="131">
        <v>11.5</v>
      </c>
      <c r="F22" s="16"/>
      <c r="G22" s="16">
        <v>7.06</v>
      </c>
      <c r="H22" s="16">
        <f t="shared" si="3"/>
        <v>162.38</v>
      </c>
      <c r="I22" s="16">
        <f t="shared" si="4"/>
        <v>200.69</v>
      </c>
    </row>
    <row r="23" spans="1:9" s="3" customFormat="1" x14ac:dyDescent="0.25">
      <c r="A23" s="126" t="s">
        <v>724</v>
      </c>
      <c r="B23" s="131">
        <v>1</v>
      </c>
      <c r="C23" s="131">
        <f t="shared" si="2"/>
        <v>687</v>
      </c>
      <c r="D23" s="131">
        <v>677</v>
      </c>
      <c r="E23" s="131">
        <v>10</v>
      </c>
      <c r="F23" s="16"/>
      <c r="G23" s="16">
        <v>8.25</v>
      </c>
      <c r="H23" s="16">
        <f t="shared" si="3"/>
        <v>165</v>
      </c>
      <c r="I23" s="16">
        <f t="shared" si="4"/>
        <v>203.92</v>
      </c>
    </row>
    <row r="24" spans="1:9" s="3" customFormat="1" x14ac:dyDescent="0.25">
      <c r="A24" s="124" t="s">
        <v>138</v>
      </c>
      <c r="B24" s="131">
        <v>1</v>
      </c>
      <c r="C24" s="131">
        <f t="shared" si="2"/>
        <v>743</v>
      </c>
      <c r="D24" s="131">
        <v>677</v>
      </c>
      <c r="E24" s="131">
        <v>66</v>
      </c>
      <c r="F24" s="16"/>
      <c r="G24" s="16">
        <v>8.25</v>
      </c>
      <c r="H24" s="16">
        <f t="shared" si="3"/>
        <v>1089</v>
      </c>
      <c r="I24" s="16">
        <f t="shared" si="4"/>
        <v>1345.9</v>
      </c>
    </row>
    <row r="25" spans="1:9" s="3" customFormat="1" x14ac:dyDescent="0.25">
      <c r="A25" s="124" t="s">
        <v>138</v>
      </c>
      <c r="B25" s="131">
        <v>1</v>
      </c>
      <c r="C25" s="131">
        <f t="shared" si="2"/>
        <v>772.5</v>
      </c>
      <c r="D25" s="131">
        <v>677</v>
      </c>
      <c r="E25" s="131">
        <v>95.5</v>
      </c>
      <c r="F25" s="16"/>
      <c r="G25" s="16">
        <v>6.07</v>
      </c>
      <c r="H25" s="16">
        <f t="shared" si="3"/>
        <v>1159.3699999999999</v>
      </c>
      <c r="I25" s="16">
        <f t="shared" si="4"/>
        <v>1432.87</v>
      </c>
    </row>
    <row r="26" spans="1:9" s="3" customFormat="1" ht="33" x14ac:dyDescent="0.25">
      <c r="A26" s="125" t="s">
        <v>648</v>
      </c>
      <c r="B26" s="129">
        <f>SUM(B27)</f>
        <v>1</v>
      </c>
      <c r="C26" s="129"/>
      <c r="D26" s="129"/>
      <c r="E26" s="129">
        <f t="shared" ref="E26:I26" si="5">SUM(E27)</f>
        <v>23</v>
      </c>
      <c r="F26" s="129"/>
      <c r="G26" s="130"/>
      <c r="H26" s="130">
        <f t="shared" si="5"/>
        <v>205.16</v>
      </c>
      <c r="I26" s="130">
        <f t="shared" si="5"/>
        <v>253.56</v>
      </c>
    </row>
    <row r="27" spans="1:9" s="3" customFormat="1" x14ac:dyDescent="0.25">
      <c r="A27" s="124" t="s">
        <v>96</v>
      </c>
      <c r="B27" s="131">
        <v>1</v>
      </c>
      <c r="C27" s="131">
        <f>D27+E27</f>
        <v>700</v>
      </c>
      <c r="D27" s="131">
        <v>677</v>
      </c>
      <c r="E27" s="131">
        <v>23</v>
      </c>
      <c r="F27" s="16"/>
      <c r="G27" s="16">
        <v>4.46</v>
      </c>
      <c r="H27" s="16">
        <f>ROUND(E27*G27*2,2)</f>
        <v>205.16</v>
      </c>
      <c r="I27" s="16">
        <f>ROUND(H27*1.2359,2)</f>
        <v>253.56</v>
      </c>
    </row>
    <row r="28" spans="1:9" ht="33" x14ac:dyDescent="0.25">
      <c r="A28" s="125" t="s">
        <v>651</v>
      </c>
      <c r="B28" s="129">
        <f>SUM(B29:B34)</f>
        <v>6</v>
      </c>
      <c r="C28" s="129"/>
      <c r="D28" s="129"/>
      <c r="E28" s="129">
        <f t="shared" ref="E28:I28" si="6">SUM(E29:E34)</f>
        <v>486.5</v>
      </c>
      <c r="F28" s="129"/>
      <c r="G28" s="130"/>
      <c r="H28" s="130">
        <f>SUM(H29:H34)</f>
        <v>4363.6000000000004</v>
      </c>
      <c r="I28" s="130">
        <f t="shared" si="6"/>
        <v>5392.97</v>
      </c>
    </row>
    <row r="29" spans="1:9" x14ac:dyDescent="0.25">
      <c r="A29" s="124" t="s">
        <v>725</v>
      </c>
      <c r="B29" s="131">
        <v>1</v>
      </c>
      <c r="C29" s="131">
        <f t="shared" ref="C29:C34" si="7">D29+E29</f>
        <v>741</v>
      </c>
      <c r="D29" s="131">
        <v>677</v>
      </c>
      <c r="E29" s="131">
        <v>64</v>
      </c>
      <c r="F29" s="16"/>
      <c r="G29" s="16">
        <v>5.21</v>
      </c>
      <c r="H29" s="16">
        <f t="shared" ref="H29:H34" si="8">ROUND(E29*G29*2,2)</f>
        <v>666.88</v>
      </c>
      <c r="I29" s="16">
        <f>ROUND(H29*1.2359,2)</f>
        <v>824.2</v>
      </c>
    </row>
    <row r="30" spans="1:9" x14ac:dyDescent="0.25">
      <c r="A30" s="126" t="s">
        <v>727</v>
      </c>
      <c r="B30" s="131">
        <v>1</v>
      </c>
      <c r="C30" s="131">
        <f t="shared" si="7"/>
        <v>753.5</v>
      </c>
      <c r="D30" s="131">
        <v>677</v>
      </c>
      <c r="E30" s="131">
        <v>76.5</v>
      </c>
      <c r="F30" s="16"/>
      <c r="G30" s="16">
        <v>5.3012048192770997</v>
      </c>
      <c r="H30" s="16">
        <f t="shared" si="8"/>
        <v>811.08</v>
      </c>
      <c r="I30" s="16">
        <f t="shared" ref="I30:I34" si="9">ROUND(H30*1.2359,2)</f>
        <v>1002.41</v>
      </c>
    </row>
    <row r="31" spans="1:9" x14ac:dyDescent="0.25">
      <c r="A31" s="124" t="s">
        <v>726</v>
      </c>
      <c r="B31" s="131">
        <v>1</v>
      </c>
      <c r="C31" s="131">
        <f t="shared" si="7"/>
        <v>768</v>
      </c>
      <c r="D31" s="131">
        <v>677</v>
      </c>
      <c r="E31" s="131">
        <v>91</v>
      </c>
      <c r="F31" s="16"/>
      <c r="G31" s="16">
        <v>4.17</v>
      </c>
      <c r="H31" s="16">
        <f t="shared" si="8"/>
        <v>758.94</v>
      </c>
      <c r="I31" s="16">
        <f t="shared" si="9"/>
        <v>937.97</v>
      </c>
    </row>
    <row r="32" spans="1:9" x14ac:dyDescent="0.25">
      <c r="A32" s="124" t="s">
        <v>726</v>
      </c>
      <c r="B32" s="131">
        <v>1</v>
      </c>
      <c r="C32" s="131">
        <f t="shared" si="7"/>
        <v>816</v>
      </c>
      <c r="D32" s="131">
        <v>677</v>
      </c>
      <c r="E32" s="131">
        <v>139</v>
      </c>
      <c r="F32" s="16"/>
      <c r="G32" s="16">
        <v>4.17</v>
      </c>
      <c r="H32" s="16">
        <f t="shared" si="8"/>
        <v>1159.26</v>
      </c>
      <c r="I32" s="16">
        <f t="shared" si="9"/>
        <v>1432.73</v>
      </c>
    </row>
    <row r="33" spans="1:9" x14ac:dyDescent="0.25">
      <c r="A33" s="124" t="s">
        <v>726</v>
      </c>
      <c r="B33" s="131">
        <v>1</v>
      </c>
      <c r="C33" s="131">
        <f t="shared" si="7"/>
        <v>750</v>
      </c>
      <c r="D33" s="131">
        <v>677</v>
      </c>
      <c r="E33" s="131">
        <v>73</v>
      </c>
      <c r="F33" s="16"/>
      <c r="G33" s="16">
        <v>4.17</v>
      </c>
      <c r="H33" s="16">
        <f t="shared" si="8"/>
        <v>608.82000000000005</v>
      </c>
      <c r="I33" s="16">
        <f t="shared" si="9"/>
        <v>752.44</v>
      </c>
    </row>
    <row r="34" spans="1:9" x14ac:dyDescent="0.25">
      <c r="A34" s="124" t="s">
        <v>726</v>
      </c>
      <c r="B34" s="131">
        <v>1</v>
      </c>
      <c r="C34" s="131">
        <f t="shared" si="7"/>
        <v>720</v>
      </c>
      <c r="D34" s="131">
        <v>677</v>
      </c>
      <c r="E34" s="131">
        <v>43</v>
      </c>
      <c r="F34" s="16"/>
      <c r="G34" s="16">
        <v>4.17</v>
      </c>
      <c r="H34" s="16">
        <f t="shared" si="8"/>
        <v>358.62</v>
      </c>
      <c r="I34" s="16">
        <f t="shared" si="9"/>
        <v>443.22</v>
      </c>
    </row>
    <row r="35" spans="1:9" x14ac:dyDescent="0.25">
      <c r="B35" s="38"/>
      <c r="C35" s="38"/>
      <c r="D35" s="38"/>
      <c r="E35" s="38"/>
      <c r="F35" s="15"/>
      <c r="G35" s="15"/>
      <c r="H35" s="15"/>
      <c r="I35" s="15"/>
    </row>
  </sheetData>
  <mergeCells count="12">
    <mergeCell ref="H1:I1"/>
    <mergeCell ref="A2:I3"/>
    <mergeCell ref="A7:A9"/>
    <mergeCell ref="B7:B9"/>
    <mergeCell ref="C7:E7"/>
    <mergeCell ref="F7:F9"/>
    <mergeCell ref="G7:G9"/>
    <mergeCell ref="H7:H9"/>
    <mergeCell ref="I7:I9"/>
    <mergeCell ref="C8:C9"/>
    <mergeCell ref="D8:D9"/>
    <mergeCell ref="E8:E9"/>
  </mergeCells>
  <pageMargins left="0.7" right="0.7" top="0.75" bottom="0.75" header="0.3" footer="0.3"/>
  <pageSetup orientation="portrait" horizontalDpi="90" verticalDpi="9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DE9A65-52E5-4FE7-9C72-1D832E2F2D40}">
  <sheetPr>
    <tabColor theme="5" tint="0.59999389629810485"/>
  </sheetPr>
  <dimension ref="A1:I2122"/>
  <sheetViews>
    <sheetView zoomScale="80" zoomScaleNormal="80" workbookViewId="0">
      <selection activeCell="L7" sqref="L7"/>
    </sheetView>
  </sheetViews>
  <sheetFormatPr defaultColWidth="9.140625" defaultRowHeight="16.5" x14ac:dyDescent="0.25"/>
  <cols>
    <col min="1" max="1" width="73.28515625" style="76" customWidth="1"/>
    <col min="2" max="2" width="12.5703125" style="76" customWidth="1"/>
    <col min="3" max="3" width="13.85546875" style="76" customWidth="1"/>
    <col min="4" max="4" width="16.5703125" style="76" customWidth="1"/>
    <col min="5" max="5" width="18.42578125" style="76" customWidth="1"/>
    <col min="6" max="6" width="12.42578125" style="76" customWidth="1"/>
    <col min="7" max="7" width="13.85546875" style="76" customWidth="1"/>
    <col min="8" max="8" width="18.5703125" style="76" customWidth="1"/>
    <col min="9" max="9" width="16.85546875" style="76" customWidth="1"/>
    <col min="10" max="16384" width="9.140625" style="76"/>
  </cols>
  <sheetData>
    <row r="1" spans="1:9" x14ac:dyDescent="0.25">
      <c r="H1" s="397" t="s">
        <v>791</v>
      </c>
      <c r="I1" s="397"/>
    </row>
    <row r="2" spans="1:9" s="77" customFormat="1" ht="36" customHeight="1" x14ac:dyDescent="0.25">
      <c r="A2" s="398" t="s">
        <v>720</v>
      </c>
      <c r="B2" s="398"/>
      <c r="C2" s="398"/>
      <c r="D2" s="398"/>
      <c r="E2" s="398"/>
      <c r="F2" s="398"/>
      <c r="G2" s="398"/>
      <c r="H2" s="398"/>
      <c r="I2" s="398"/>
    </row>
    <row r="3" spans="1:9" ht="22.15" customHeight="1" x14ac:dyDescent="0.25"/>
    <row r="4" spans="1:9" x14ac:dyDescent="0.25">
      <c r="A4" s="142" t="s">
        <v>733</v>
      </c>
    </row>
    <row r="5" spans="1:9" ht="23.45" customHeight="1" x14ac:dyDescent="0.25">
      <c r="A5" s="148" t="s">
        <v>734</v>
      </c>
    </row>
    <row r="6" spans="1:9" x14ac:dyDescent="0.25">
      <c r="B6" s="149"/>
      <c r="C6" s="149"/>
      <c r="D6" s="149"/>
      <c r="E6" s="150"/>
      <c r="F6" s="149"/>
      <c r="G6" s="149"/>
      <c r="H6" s="151"/>
      <c r="I6" s="149"/>
    </row>
    <row r="7" spans="1:9" s="94" customFormat="1" ht="27.75" customHeight="1" x14ac:dyDescent="0.2">
      <c r="A7" s="399"/>
      <c r="B7" s="399" t="s">
        <v>4</v>
      </c>
      <c r="C7" s="395" t="s">
        <v>5</v>
      </c>
      <c r="D7" s="395"/>
      <c r="E7" s="395"/>
      <c r="F7" s="395" t="s">
        <v>3</v>
      </c>
      <c r="G7" s="395" t="s">
        <v>731</v>
      </c>
      <c r="H7" s="400" t="s">
        <v>6</v>
      </c>
      <c r="I7" s="401" t="s">
        <v>2</v>
      </c>
    </row>
    <row r="8" spans="1:9" s="94" customFormat="1" ht="20.45" customHeight="1" x14ac:dyDescent="0.2">
      <c r="A8" s="399"/>
      <c r="B8" s="399"/>
      <c r="C8" s="393" t="s">
        <v>81</v>
      </c>
      <c r="D8" s="393" t="s">
        <v>732</v>
      </c>
      <c r="E8" s="395" t="s">
        <v>7</v>
      </c>
      <c r="F8" s="395"/>
      <c r="G8" s="395"/>
      <c r="H8" s="400"/>
      <c r="I8" s="401"/>
    </row>
    <row r="9" spans="1:9" s="94" customFormat="1" ht="39" customHeight="1" x14ac:dyDescent="0.2">
      <c r="A9" s="399"/>
      <c r="B9" s="399"/>
      <c r="C9" s="394"/>
      <c r="D9" s="394"/>
      <c r="E9" s="395"/>
      <c r="F9" s="395"/>
      <c r="G9" s="395"/>
      <c r="H9" s="400"/>
      <c r="I9" s="401"/>
    </row>
    <row r="10" spans="1:9" x14ac:dyDescent="0.25">
      <c r="A10" s="143">
        <v>1</v>
      </c>
      <c r="B10" s="143">
        <v>2</v>
      </c>
      <c r="C10" s="143" t="s">
        <v>82</v>
      </c>
      <c r="D10" s="143">
        <v>4</v>
      </c>
      <c r="E10" s="143">
        <v>5</v>
      </c>
      <c r="F10" s="143">
        <v>6</v>
      </c>
      <c r="G10" s="143">
        <v>7</v>
      </c>
      <c r="H10" s="143">
        <v>8</v>
      </c>
      <c r="I10" s="143" t="s">
        <v>567</v>
      </c>
    </row>
    <row r="11" spans="1:9" s="77" customFormat="1" x14ac:dyDescent="0.25">
      <c r="A11" s="144" t="s">
        <v>0</v>
      </c>
      <c r="B11" s="156">
        <f>B12+B707+B1702+B1516</f>
        <v>2103</v>
      </c>
      <c r="C11" s="156"/>
      <c r="D11" s="156"/>
      <c r="E11" s="156">
        <f>E12+E707+E1702+E1516</f>
        <v>133761.01006696545</v>
      </c>
      <c r="F11" s="157"/>
      <c r="G11" s="157"/>
      <c r="H11" s="157">
        <f>H12+H707+H1702+H1516</f>
        <v>2251726.1499999971</v>
      </c>
      <c r="I11" s="157">
        <f>I12+I707+I1702+I1516</f>
        <v>2780409.760000003</v>
      </c>
    </row>
    <row r="12" spans="1:9" s="95" customFormat="1" x14ac:dyDescent="0.25">
      <c r="A12" s="145" t="s">
        <v>568</v>
      </c>
      <c r="B12" s="158">
        <f>SUM(B13:B706)</f>
        <v>694</v>
      </c>
      <c r="C12" s="158"/>
      <c r="D12" s="158"/>
      <c r="E12" s="158">
        <f>SUM(E13:E706)</f>
        <v>56165.739922443339</v>
      </c>
      <c r="F12" s="159"/>
      <c r="G12" s="159"/>
      <c r="H12" s="159">
        <f>SUM(H13:H706)</f>
        <v>1225746.9299999974</v>
      </c>
      <c r="I12" s="159">
        <f>SUM(I13:I706)</f>
        <v>1513837.9200000034</v>
      </c>
    </row>
    <row r="13" spans="1:9" s="96" customFormat="1" ht="16.899999999999999" customHeight="1" x14ac:dyDescent="0.25">
      <c r="A13" s="146" t="s">
        <v>569</v>
      </c>
      <c r="B13" s="152">
        <v>1</v>
      </c>
      <c r="C13" s="152">
        <f>D13+E13</f>
        <v>701.5</v>
      </c>
      <c r="D13" s="152">
        <v>549</v>
      </c>
      <c r="E13" s="152">
        <v>152.5</v>
      </c>
      <c r="F13" s="153">
        <v>1993</v>
      </c>
      <c r="G13" s="153">
        <f>ROUND(F13/167.42,4)</f>
        <v>11.904199999999999</v>
      </c>
      <c r="H13" s="153">
        <f>ROUND(E13*G13*2,2)</f>
        <v>3630.78</v>
      </c>
      <c r="I13" s="154">
        <f>ROUND(H13*1.2077,2)</f>
        <v>4384.8900000000003</v>
      </c>
    </row>
    <row r="14" spans="1:9" s="96" customFormat="1" ht="16.899999999999999" customHeight="1" x14ac:dyDescent="0.25">
      <c r="A14" s="146" t="s">
        <v>569</v>
      </c>
      <c r="B14" s="152">
        <v>1</v>
      </c>
      <c r="C14" s="152">
        <f t="shared" ref="C14:C77" si="0">D14+E14</f>
        <v>842</v>
      </c>
      <c r="D14" s="152">
        <v>677</v>
      </c>
      <c r="E14" s="152">
        <v>165</v>
      </c>
      <c r="F14" s="153">
        <v>1993</v>
      </c>
      <c r="G14" s="153">
        <f t="shared" ref="G14:G77" si="1">ROUND(F14/167.42,4)</f>
        <v>11.904199999999999</v>
      </c>
      <c r="H14" s="153">
        <f t="shared" ref="H14:H77" si="2">ROUND(E14*G14*2,2)</f>
        <v>3928.39</v>
      </c>
      <c r="I14" s="153">
        <f t="shared" ref="I14:I76" si="3">ROUND(H14*1.2359,2)</f>
        <v>4855.1000000000004</v>
      </c>
    </row>
    <row r="15" spans="1:9" s="96" customFormat="1" ht="16.899999999999999" customHeight="1" x14ac:dyDescent="0.25">
      <c r="A15" s="146" t="s">
        <v>569</v>
      </c>
      <c r="B15" s="152">
        <v>1</v>
      </c>
      <c r="C15" s="152">
        <f t="shared" si="0"/>
        <v>408.5</v>
      </c>
      <c r="D15" s="152">
        <v>286.5</v>
      </c>
      <c r="E15" s="152">
        <v>122</v>
      </c>
      <c r="F15" s="153">
        <v>1993</v>
      </c>
      <c r="G15" s="153">
        <f t="shared" si="1"/>
        <v>11.904199999999999</v>
      </c>
      <c r="H15" s="153">
        <f t="shared" si="2"/>
        <v>2904.62</v>
      </c>
      <c r="I15" s="153">
        <f t="shared" si="3"/>
        <v>3589.82</v>
      </c>
    </row>
    <row r="16" spans="1:9" s="96" customFormat="1" ht="16.899999999999999" customHeight="1" x14ac:dyDescent="0.25">
      <c r="A16" s="146" t="s">
        <v>569</v>
      </c>
      <c r="B16" s="152">
        <v>1</v>
      </c>
      <c r="C16" s="152">
        <f t="shared" si="0"/>
        <v>875</v>
      </c>
      <c r="D16" s="152">
        <v>637</v>
      </c>
      <c r="E16" s="152">
        <v>238</v>
      </c>
      <c r="F16" s="153">
        <v>1993</v>
      </c>
      <c r="G16" s="153">
        <f t="shared" si="1"/>
        <v>11.904199999999999</v>
      </c>
      <c r="H16" s="153">
        <f t="shared" si="2"/>
        <v>5666.4</v>
      </c>
      <c r="I16" s="154">
        <f>ROUND(H16*1.2077,2)</f>
        <v>6843.31</v>
      </c>
    </row>
    <row r="17" spans="1:9" s="96" customFormat="1" ht="16.899999999999999" customHeight="1" x14ac:dyDescent="0.25">
      <c r="A17" s="146" t="s">
        <v>569</v>
      </c>
      <c r="B17" s="152">
        <v>1</v>
      </c>
      <c r="C17" s="152">
        <f t="shared" si="0"/>
        <v>732</v>
      </c>
      <c r="D17" s="152">
        <v>605</v>
      </c>
      <c r="E17" s="152">
        <v>127</v>
      </c>
      <c r="F17" s="153">
        <v>1899</v>
      </c>
      <c r="G17" s="153">
        <f t="shared" si="1"/>
        <v>11.342700000000001</v>
      </c>
      <c r="H17" s="153">
        <f t="shared" si="2"/>
        <v>2881.05</v>
      </c>
      <c r="I17" s="153">
        <f t="shared" si="3"/>
        <v>3560.69</v>
      </c>
    </row>
    <row r="18" spans="1:9" s="96" customFormat="1" ht="16.899999999999999" customHeight="1" x14ac:dyDescent="0.25">
      <c r="A18" s="146" t="s">
        <v>569</v>
      </c>
      <c r="B18" s="152">
        <v>1</v>
      </c>
      <c r="C18" s="152">
        <f t="shared" si="0"/>
        <v>600</v>
      </c>
      <c r="D18" s="152">
        <v>501</v>
      </c>
      <c r="E18" s="152">
        <v>99</v>
      </c>
      <c r="F18" s="153">
        <v>1993</v>
      </c>
      <c r="G18" s="153">
        <f>ROUND(F18/167.42,4)</f>
        <v>11.904199999999999</v>
      </c>
      <c r="H18" s="153">
        <f t="shared" si="2"/>
        <v>2357.0300000000002</v>
      </c>
      <c r="I18" s="154">
        <f>ROUND(H18*1.2077,2)</f>
        <v>2846.59</v>
      </c>
    </row>
    <row r="19" spans="1:9" s="96" customFormat="1" ht="16.899999999999999" customHeight="1" x14ac:dyDescent="0.25">
      <c r="A19" s="146" t="s">
        <v>569</v>
      </c>
      <c r="B19" s="152">
        <v>1</v>
      </c>
      <c r="C19" s="152">
        <f t="shared" si="0"/>
        <v>674</v>
      </c>
      <c r="D19" s="152">
        <v>541</v>
      </c>
      <c r="E19" s="152">
        <v>133</v>
      </c>
      <c r="F19" s="153">
        <v>1993</v>
      </c>
      <c r="G19" s="153">
        <f t="shared" si="1"/>
        <v>11.904199999999999</v>
      </c>
      <c r="H19" s="153">
        <f t="shared" si="2"/>
        <v>3166.52</v>
      </c>
      <c r="I19" s="153">
        <f t="shared" si="3"/>
        <v>3913.5</v>
      </c>
    </row>
    <row r="20" spans="1:9" s="96" customFormat="1" ht="16.899999999999999" customHeight="1" x14ac:dyDescent="0.25">
      <c r="A20" s="146" t="s">
        <v>569</v>
      </c>
      <c r="B20" s="152">
        <v>1</v>
      </c>
      <c r="C20" s="152">
        <f t="shared" si="0"/>
        <v>788</v>
      </c>
      <c r="D20" s="152">
        <v>645</v>
      </c>
      <c r="E20" s="152">
        <v>143</v>
      </c>
      <c r="F20" s="153">
        <v>1993</v>
      </c>
      <c r="G20" s="153">
        <f t="shared" si="1"/>
        <v>11.904199999999999</v>
      </c>
      <c r="H20" s="153">
        <f t="shared" si="2"/>
        <v>3404.6</v>
      </c>
      <c r="I20" s="153">
        <f t="shared" si="3"/>
        <v>4207.75</v>
      </c>
    </row>
    <row r="21" spans="1:9" s="96" customFormat="1" ht="16.899999999999999" customHeight="1" x14ac:dyDescent="0.25">
      <c r="A21" s="146" t="s">
        <v>569</v>
      </c>
      <c r="B21" s="152">
        <v>1</v>
      </c>
      <c r="C21" s="152">
        <f t="shared" si="0"/>
        <v>312.06100000000004</v>
      </c>
      <c r="D21" s="152">
        <v>238.5</v>
      </c>
      <c r="E21" s="152">
        <v>73.561000000000007</v>
      </c>
      <c r="F21" s="153">
        <v>1993</v>
      </c>
      <c r="G21" s="153">
        <f t="shared" si="1"/>
        <v>11.904199999999999</v>
      </c>
      <c r="H21" s="153">
        <f t="shared" si="2"/>
        <v>1751.37</v>
      </c>
      <c r="I21" s="153">
        <f t="shared" si="3"/>
        <v>2164.52</v>
      </c>
    </row>
    <row r="22" spans="1:9" s="96" customFormat="1" ht="16.899999999999999" customHeight="1" x14ac:dyDescent="0.25">
      <c r="A22" s="146" t="s">
        <v>569</v>
      </c>
      <c r="B22" s="152">
        <v>1</v>
      </c>
      <c r="C22" s="152">
        <f t="shared" si="0"/>
        <v>641</v>
      </c>
      <c r="D22" s="152">
        <v>533</v>
      </c>
      <c r="E22" s="152">
        <v>108</v>
      </c>
      <c r="F22" s="153">
        <v>1993</v>
      </c>
      <c r="G22" s="153">
        <f t="shared" si="1"/>
        <v>11.904199999999999</v>
      </c>
      <c r="H22" s="153">
        <f t="shared" si="2"/>
        <v>2571.31</v>
      </c>
      <c r="I22" s="154">
        <f>ROUND(H22*1.2077,2)</f>
        <v>3105.37</v>
      </c>
    </row>
    <row r="23" spans="1:9" s="96" customFormat="1" ht="16.899999999999999" customHeight="1" x14ac:dyDescent="0.25">
      <c r="A23" s="146" t="s">
        <v>569</v>
      </c>
      <c r="B23" s="152">
        <v>1</v>
      </c>
      <c r="C23" s="152">
        <f t="shared" si="0"/>
        <v>809</v>
      </c>
      <c r="D23" s="152">
        <v>661</v>
      </c>
      <c r="E23" s="152">
        <v>148</v>
      </c>
      <c r="F23" s="153">
        <v>1993</v>
      </c>
      <c r="G23" s="153">
        <f t="shared" si="1"/>
        <v>11.904199999999999</v>
      </c>
      <c r="H23" s="153">
        <f t="shared" si="2"/>
        <v>3523.64</v>
      </c>
      <c r="I23" s="153">
        <f t="shared" si="3"/>
        <v>4354.87</v>
      </c>
    </row>
    <row r="24" spans="1:9" s="96" customFormat="1" ht="16.899999999999999" customHeight="1" x14ac:dyDescent="0.25">
      <c r="A24" s="146" t="s">
        <v>569</v>
      </c>
      <c r="B24" s="152">
        <v>1</v>
      </c>
      <c r="C24" s="152">
        <f t="shared" si="0"/>
        <v>449</v>
      </c>
      <c r="D24" s="152">
        <v>0</v>
      </c>
      <c r="E24" s="152">
        <v>449</v>
      </c>
      <c r="F24" s="153">
        <v>2018</v>
      </c>
      <c r="G24" s="153">
        <f t="shared" si="1"/>
        <v>12.0535</v>
      </c>
      <c r="H24" s="153">
        <f t="shared" si="2"/>
        <v>10824.04</v>
      </c>
      <c r="I24" s="153">
        <f t="shared" si="3"/>
        <v>13377.43</v>
      </c>
    </row>
    <row r="25" spans="1:9" s="96" customFormat="1" ht="16.899999999999999" customHeight="1" x14ac:dyDescent="0.25">
      <c r="A25" s="146" t="s">
        <v>569</v>
      </c>
      <c r="B25" s="152">
        <v>1</v>
      </c>
      <c r="C25" s="152">
        <f t="shared" si="0"/>
        <v>287</v>
      </c>
      <c r="D25" s="152">
        <v>266.5</v>
      </c>
      <c r="E25" s="152">
        <v>20.5</v>
      </c>
      <c r="F25" s="153">
        <v>1993</v>
      </c>
      <c r="G25" s="153">
        <f t="shared" si="1"/>
        <v>11.904199999999999</v>
      </c>
      <c r="H25" s="153">
        <f t="shared" si="2"/>
        <v>488.07</v>
      </c>
      <c r="I25" s="153">
        <f t="shared" si="3"/>
        <v>603.21</v>
      </c>
    </row>
    <row r="26" spans="1:9" s="96" customFormat="1" ht="16.899999999999999" customHeight="1" x14ac:dyDescent="0.25">
      <c r="A26" s="146" t="s">
        <v>569</v>
      </c>
      <c r="B26" s="152">
        <v>1</v>
      </c>
      <c r="C26" s="152">
        <f t="shared" si="0"/>
        <v>184</v>
      </c>
      <c r="D26" s="152">
        <v>89.25</v>
      </c>
      <c r="E26" s="152">
        <v>94.75</v>
      </c>
      <c r="F26" s="153">
        <v>2018</v>
      </c>
      <c r="G26" s="153">
        <f t="shared" si="1"/>
        <v>12.0535</v>
      </c>
      <c r="H26" s="153">
        <f t="shared" si="2"/>
        <v>2284.14</v>
      </c>
      <c r="I26" s="153">
        <f t="shared" si="3"/>
        <v>2822.97</v>
      </c>
    </row>
    <row r="27" spans="1:9" s="96" customFormat="1" ht="16.899999999999999" customHeight="1" x14ac:dyDescent="0.25">
      <c r="A27" s="146" t="s">
        <v>569</v>
      </c>
      <c r="B27" s="152">
        <v>1</v>
      </c>
      <c r="C27" s="152">
        <f t="shared" si="0"/>
        <v>750</v>
      </c>
      <c r="D27" s="152">
        <v>629</v>
      </c>
      <c r="E27" s="152">
        <v>121</v>
      </c>
      <c r="F27" s="153">
        <v>1993</v>
      </c>
      <c r="G27" s="153">
        <f t="shared" si="1"/>
        <v>11.904199999999999</v>
      </c>
      <c r="H27" s="153">
        <f t="shared" si="2"/>
        <v>2880.82</v>
      </c>
      <c r="I27" s="153">
        <f t="shared" si="3"/>
        <v>3560.41</v>
      </c>
    </row>
    <row r="28" spans="1:9" s="96" customFormat="1" ht="16.899999999999999" customHeight="1" x14ac:dyDescent="0.25">
      <c r="A28" s="146" t="s">
        <v>569</v>
      </c>
      <c r="B28" s="152">
        <v>1</v>
      </c>
      <c r="C28" s="152">
        <f t="shared" si="0"/>
        <v>288</v>
      </c>
      <c r="D28" s="152">
        <v>0</v>
      </c>
      <c r="E28" s="152">
        <v>288</v>
      </c>
      <c r="F28" s="153">
        <v>1993</v>
      </c>
      <c r="G28" s="153">
        <f t="shared" si="1"/>
        <v>11.904199999999999</v>
      </c>
      <c r="H28" s="153">
        <f t="shared" si="2"/>
        <v>6856.82</v>
      </c>
      <c r="I28" s="153">
        <f t="shared" si="3"/>
        <v>8474.34</v>
      </c>
    </row>
    <row r="29" spans="1:9" s="96" customFormat="1" ht="16.899999999999999" customHeight="1" x14ac:dyDescent="0.25">
      <c r="A29" s="146" t="s">
        <v>569</v>
      </c>
      <c r="B29" s="152">
        <v>1</v>
      </c>
      <c r="C29" s="152">
        <f t="shared" si="0"/>
        <v>273</v>
      </c>
      <c r="D29" s="152">
        <v>0</v>
      </c>
      <c r="E29" s="152">
        <v>273</v>
      </c>
      <c r="F29" s="153">
        <v>1993</v>
      </c>
      <c r="G29" s="153">
        <f t="shared" si="1"/>
        <v>11.904199999999999</v>
      </c>
      <c r="H29" s="153">
        <f t="shared" si="2"/>
        <v>6499.69</v>
      </c>
      <c r="I29" s="153">
        <f t="shared" si="3"/>
        <v>8032.97</v>
      </c>
    </row>
    <row r="30" spans="1:9" s="96" customFormat="1" ht="16.899999999999999" customHeight="1" x14ac:dyDescent="0.25">
      <c r="A30" s="146" t="s">
        <v>569</v>
      </c>
      <c r="B30" s="152">
        <v>1</v>
      </c>
      <c r="C30" s="152">
        <f t="shared" si="0"/>
        <v>64</v>
      </c>
      <c r="D30" s="152">
        <v>0</v>
      </c>
      <c r="E30" s="152">
        <v>64</v>
      </c>
      <c r="F30" s="153">
        <v>1993</v>
      </c>
      <c r="G30" s="153">
        <f t="shared" si="1"/>
        <v>11.904199999999999</v>
      </c>
      <c r="H30" s="153">
        <f t="shared" si="2"/>
        <v>1523.74</v>
      </c>
      <c r="I30" s="154">
        <f>ROUND(H30*1.2077,2)</f>
        <v>1840.22</v>
      </c>
    </row>
    <row r="31" spans="1:9" s="96" customFormat="1" ht="16.899999999999999" customHeight="1" x14ac:dyDescent="0.25">
      <c r="A31" s="146" t="s">
        <v>569</v>
      </c>
      <c r="B31" s="152">
        <v>1</v>
      </c>
      <c r="C31" s="152">
        <f t="shared" si="0"/>
        <v>247.24700000000001</v>
      </c>
      <c r="D31" s="152">
        <v>174.3</v>
      </c>
      <c r="E31" s="152">
        <v>72.947000000000003</v>
      </c>
      <c r="F31" s="153">
        <v>1993</v>
      </c>
      <c r="G31" s="153">
        <f t="shared" si="1"/>
        <v>11.904199999999999</v>
      </c>
      <c r="H31" s="153">
        <f t="shared" si="2"/>
        <v>1736.75</v>
      </c>
      <c r="I31" s="153">
        <f t="shared" si="3"/>
        <v>2146.4499999999998</v>
      </c>
    </row>
    <row r="32" spans="1:9" s="96" customFormat="1" ht="16.899999999999999" customHeight="1" x14ac:dyDescent="0.25">
      <c r="A32" s="146" t="s">
        <v>569</v>
      </c>
      <c r="B32" s="152">
        <v>1</v>
      </c>
      <c r="C32" s="152">
        <f t="shared" si="0"/>
        <v>196.5</v>
      </c>
      <c r="D32" s="152">
        <v>0</v>
      </c>
      <c r="E32" s="152">
        <v>196.5</v>
      </c>
      <c r="F32" s="153">
        <v>2018</v>
      </c>
      <c r="G32" s="153">
        <f t="shared" si="1"/>
        <v>12.0535</v>
      </c>
      <c r="H32" s="153">
        <f t="shared" si="2"/>
        <v>4737.03</v>
      </c>
      <c r="I32" s="153">
        <f t="shared" si="3"/>
        <v>5854.5</v>
      </c>
    </row>
    <row r="33" spans="1:9" s="96" customFormat="1" ht="16.899999999999999" customHeight="1" x14ac:dyDescent="0.25">
      <c r="A33" s="146" t="s">
        <v>569</v>
      </c>
      <c r="B33" s="152">
        <v>1</v>
      </c>
      <c r="C33" s="152">
        <f t="shared" si="0"/>
        <v>774</v>
      </c>
      <c r="D33" s="152">
        <v>549</v>
      </c>
      <c r="E33" s="152">
        <v>225</v>
      </c>
      <c r="F33" s="153">
        <v>1993</v>
      </c>
      <c r="G33" s="153">
        <f t="shared" si="1"/>
        <v>11.904199999999999</v>
      </c>
      <c r="H33" s="153">
        <f t="shared" si="2"/>
        <v>5356.89</v>
      </c>
      <c r="I33" s="153">
        <f t="shared" si="3"/>
        <v>6620.58</v>
      </c>
    </row>
    <row r="34" spans="1:9" s="96" customFormat="1" ht="16.899999999999999" customHeight="1" x14ac:dyDescent="0.25">
      <c r="A34" s="146" t="s">
        <v>569</v>
      </c>
      <c r="B34" s="152">
        <v>1</v>
      </c>
      <c r="C34" s="152">
        <f t="shared" si="0"/>
        <v>333</v>
      </c>
      <c r="D34" s="152">
        <v>266.5</v>
      </c>
      <c r="E34" s="152">
        <v>66.5</v>
      </c>
      <c r="F34" s="153">
        <v>1993</v>
      </c>
      <c r="G34" s="153">
        <f t="shared" si="1"/>
        <v>11.904199999999999</v>
      </c>
      <c r="H34" s="153">
        <f t="shared" si="2"/>
        <v>1583.26</v>
      </c>
      <c r="I34" s="153">
        <f t="shared" si="3"/>
        <v>1956.75</v>
      </c>
    </row>
    <row r="35" spans="1:9" s="96" customFormat="1" ht="16.899999999999999" customHeight="1" x14ac:dyDescent="0.25">
      <c r="A35" s="146" t="s">
        <v>569</v>
      </c>
      <c r="B35" s="152">
        <v>1</v>
      </c>
      <c r="C35" s="152">
        <f t="shared" si="0"/>
        <v>144</v>
      </c>
      <c r="D35" s="152">
        <v>0</v>
      </c>
      <c r="E35" s="152">
        <v>144</v>
      </c>
      <c r="F35" s="153">
        <v>1993</v>
      </c>
      <c r="G35" s="153">
        <f t="shared" si="1"/>
        <v>11.904199999999999</v>
      </c>
      <c r="H35" s="153">
        <f t="shared" si="2"/>
        <v>3428.41</v>
      </c>
      <c r="I35" s="153">
        <f t="shared" si="3"/>
        <v>4237.17</v>
      </c>
    </row>
    <row r="36" spans="1:9" s="96" customFormat="1" ht="16.899999999999999" customHeight="1" x14ac:dyDescent="0.25">
      <c r="A36" s="146" t="s">
        <v>569</v>
      </c>
      <c r="B36" s="152">
        <v>1</v>
      </c>
      <c r="C36" s="152">
        <f t="shared" si="0"/>
        <v>123</v>
      </c>
      <c r="D36" s="152">
        <v>0</v>
      </c>
      <c r="E36" s="152">
        <v>123</v>
      </c>
      <c r="F36" s="153">
        <v>1899</v>
      </c>
      <c r="G36" s="153">
        <f t="shared" si="1"/>
        <v>11.342700000000001</v>
      </c>
      <c r="H36" s="153">
        <f t="shared" si="2"/>
        <v>2790.3</v>
      </c>
      <c r="I36" s="153">
        <f t="shared" si="3"/>
        <v>3448.53</v>
      </c>
    </row>
    <row r="37" spans="1:9" s="96" customFormat="1" ht="16.899999999999999" customHeight="1" x14ac:dyDescent="0.25">
      <c r="A37" s="146" t="s">
        <v>569</v>
      </c>
      <c r="B37" s="152">
        <v>1</v>
      </c>
      <c r="C37" s="152">
        <f t="shared" si="0"/>
        <v>373.67808219178085</v>
      </c>
      <c r="D37" s="152">
        <v>278.5</v>
      </c>
      <c r="E37" s="152">
        <v>95.178082191780817</v>
      </c>
      <c r="F37" s="153">
        <v>1993</v>
      </c>
      <c r="G37" s="153">
        <f t="shared" si="1"/>
        <v>11.904199999999999</v>
      </c>
      <c r="H37" s="153">
        <f t="shared" si="2"/>
        <v>2266.04</v>
      </c>
      <c r="I37" s="153">
        <f t="shared" si="3"/>
        <v>2800.6</v>
      </c>
    </row>
    <row r="38" spans="1:9" s="96" customFormat="1" ht="16.899999999999999" customHeight="1" x14ac:dyDescent="0.25">
      <c r="A38" s="146" t="s">
        <v>569</v>
      </c>
      <c r="B38" s="152">
        <v>1</v>
      </c>
      <c r="C38" s="152">
        <f t="shared" si="0"/>
        <v>362.1490566037736</v>
      </c>
      <c r="D38" s="152">
        <v>298.5</v>
      </c>
      <c r="E38" s="152">
        <v>63.649056603773587</v>
      </c>
      <c r="F38" s="153">
        <v>1993</v>
      </c>
      <c r="G38" s="153">
        <f t="shared" si="1"/>
        <v>11.904199999999999</v>
      </c>
      <c r="H38" s="153">
        <f t="shared" si="2"/>
        <v>1515.38</v>
      </c>
      <c r="I38" s="153">
        <f t="shared" si="3"/>
        <v>1872.86</v>
      </c>
    </row>
    <row r="39" spans="1:9" s="96" customFormat="1" ht="16.899999999999999" customHeight="1" x14ac:dyDescent="0.25">
      <c r="A39" s="146" t="s">
        <v>569</v>
      </c>
      <c r="B39" s="152">
        <v>1</v>
      </c>
      <c r="C39" s="152">
        <f t="shared" si="0"/>
        <v>316</v>
      </c>
      <c r="D39" s="152">
        <v>298.5</v>
      </c>
      <c r="E39" s="152">
        <v>17.5</v>
      </c>
      <c r="F39" s="153">
        <v>1993</v>
      </c>
      <c r="G39" s="153">
        <f t="shared" si="1"/>
        <v>11.904199999999999</v>
      </c>
      <c r="H39" s="153">
        <f t="shared" si="2"/>
        <v>416.65</v>
      </c>
      <c r="I39" s="153">
        <f t="shared" si="3"/>
        <v>514.94000000000005</v>
      </c>
    </row>
    <row r="40" spans="1:9" s="96" customFormat="1" ht="16.899999999999999" customHeight="1" x14ac:dyDescent="0.25">
      <c r="A40" s="146" t="s">
        <v>569</v>
      </c>
      <c r="B40" s="152">
        <v>1</v>
      </c>
      <c r="C40" s="152">
        <f t="shared" si="0"/>
        <v>326</v>
      </c>
      <c r="D40" s="152">
        <v>278.5</v>
      </c>
      <c r="E40" s="152">
        <v>47.5</v>
      </c>
      <c r="F40" s="153">
        <v>1993</v>
      </c>
      <c r="G40" s="153">
        <f t="shared" si="1"/>
        <v>11.904199999999999</v>
      </c>
      <c r="H40" s="153">
        <f t="shared" si="2"/>
        <v>1130.9000000000001</v>
      </c>
      <c r="I40" s="153">
        <f t="shared" si="3"/>
        <v>1397.68</v>
      </c>
    </row>
    <row r="41" spans="1:9" s="96" customFormat="1" ht="16.899999999999999" customHeight="1" x14ac:dyDescent="0.25">
      <c r="A41" s="146" t="s">
        <v>569</v>
      </c>
      <c r="B41" s="152">
        <v>1</v>
      </c>
      <c r="C41" s="152">
        <f t="shared" si="0"/>
        <v>326</v>
      </c>
      <c r="D41" s="152">
        <v>286.5</v>
      </c>
      <c r="E41" s="152">
        <v>39.5</v>
      </c>
      <c r="F41" s="153">
        <v>2952</v>
      </c>
      <c r="G41" s="153">
        <f t="shared" si="1"/>
        <v>17.632300000000001</v>
      </c>
      <c r="H41" s="153">
        <f t="shared" si="2"/>
        <v>1392.95</v>
      </c>
      <c r="I41" s="153">
        <f t="shared" si="3"/>
        <v>1721.55</v>
      </c>
    </row>
    <row r="42" spans="1:9" s="96" customFormat="1" ht="16.899999999999999" customHeight="1" x14ac:dyDescent="0.25">
      <c r="A42" s="146" t="s">
        <v>569</v>
      </c>
      <c r="B42" s="152">
        <v>1</v>
      </c>
      <c r="C42" s="152">
        <f t="shared" si="0"/>
        <v>661</v>
      </c>
      <c r="D42" s="152">
        <v>637</v>
      </c>
      <c r="E42" s="152">
        <v>24</v>
      </c>
      <c r="F42" s="153">
        <v>2952</v>
      </c>
      <c r="G42" s="153">
        <f t="shared" si="1"/>
        <v>17.632300000000001</v>
      </c>
      <c r="H42" s="153">
        <f t="shared" si="2"/>
        <v>846.35</v>
      </c>
      <c r="I42" s="153">
        <f t="shared" si="3"/>
        <v>1046</v>
      </c>
    </row>
    <row r="43" spans="1:9" s="96" customFormat="1" ht="16.899999999999999" customHeight="1" x14ac:dyDescent="0.25">
      <c r="A43" s="146" t="s">
        <v>569</v>
      </c>
      <c r="B43" s="152">
        <v>1</v>
      </c>
      <c r="C43" s="152">
        <f t="shared" si="0"/>
        <v>550.41700000000003</v>
      </c>
      <c r="D43" s="152">
        <v>533</v>
      </c>
      <c r="E43" s="152">
        <v>17.417000000000002</v>
      </c>
      <c r="F43" s="153">
        <v>2952</v>
      </c>
      <c r="G43" s="153">
        <f t="shared" si="1"/>
        <v>17.632300000000001</v>
      </c>
      <c r="H43" s="153">
        <f t="shared" si="2"/>
        <v>614.20000000000005</v>
      </c>
      <c r="I43" s="153">
        <f t="shared" si="3"/>
        <v>759.09</v>
      </c>
    </row>
    <row r="44" spans="1:9" s="96" customFormat="1" ht="16.899999999999999" customHeight="1" x14ac:dyDescent="0.25">
      <c r="A44" s="146" t="s">
        <v>569</v>
      </c>
      <c r="B44" s="152">
        <v>1</v>
      </c>
      <c r="C44" s="152">
        <f t="shared" si="0"/>
        <v>655.99699999999996</v>
      </c>
      <c r="D44" s="152">
        <v>589</v>
      </c>
      <c r="E44" s="152">
        <v>66.996999999999986</v>
      </c>
      <c r="F44" s="153">
        <v>2952</v>
      </c>
      <c r="G44" s="153">
        <f t="shared" si="1"/>
        <v>17.632300000000001</v>
      </c>
      <c r="H44" s="153">
        <f t="shared" si="2"/>
        <v>2362.62</v>
      </c>
      <c r="I44" s="153">
        <f t="shared" si="3"/>
        <v>2919.96</v>
      </c>
    </row>
    <row r="45" spans="1:9" s="96" customFormat="1" ht="16.899999999999999" customHeight="1" x14ac:dyDescent="0.25">
      <c r="A45" s="146" t="s">
        <v>569</v>
      </c>
      <c r="B45" s="152">
        <v>1</v>
      </c>
      <c r="C45" s="152">
        <f t="shared" si="0"/>
        <v>701</v>
      </c>
      <c r="D45" s="152">
        <v>677</v>
      </c>
      <c r="E45" s="152">
        <v>24</v>
      </c>
      <c r="F45" s="153">
        <v>2952</v>
      </c>
      <c r="G45" s="153">
        <f t="shared" si="1"/>
        <v>17.632300000000001</v>
      </c>
      <c r="H45" s="153">
        <f t="shared" si="2"/>
        <v>846.35</v>
      </c>
      <c r="I45" s="154">
        <f>ROUND(H45*1.2077,2)</f>
        <v>1022.14</v>
      </c>
    </row>
    <row r="46" spans="1:9" s="96" customFormat="1" ht="16.899999999999999" customHeight="1" x14ac:dyDescent="0.25">
      <c r="A46" s="146" t="s">
        <v>569</v>
      </c>
      <c r="B46" s="152">
        <v>1</v>
      </c>
      <c r="C46" s="152">
        <f t="shared" si="0"/>
        <v>391</v>
      </c>
      <c r="D46" s="152">
        <v>373</v>
      </c>
      <c r="E46" s="152">
        <v>18</v>
      </c>
      <c r="F46" s="153">
        <v>2952</v>
      </c>
      <c r="G46" s="153">
        <f t="shared" si="1"/>
        <v>17.632300000000001</v>
      </c>
      <c r="H46" s="153">
        <f t="shared" si="2"/>
        <v>634.76</v>
      </c>
      <c r="I46" s="153">
        <f t="shared" si="3"/>
        <v>784.5</v>
      </c>
    </row>
    <row r="47" spans="1:9" s="96" customFormat="1" ht="16.899999999999999" customHeight="1" x14ac:dyDescent="0.25">
      <c r="A47" s="146" t="s">
        <v>569</v>
      </c>
      <c r="B47" s="152">
        <v>1</v>
      </c>
      <c r="C47" s="152">
        <f t="shared" si="0"/>
        <v>585.99299999999994</v>
      </c>
      <c r="D47" s="152">
        <v>575</v>
      </c>
      <c r="E47" s="152">
        <v>10.992999999999995</v>
      </c>
      <c r="F47" s="153">
        <v>2952</v>
      </c>
      <c r="G47" s="153">
        <f t="shared" si="1"/>
        <v>17.632300000000001</v>
      </c>
      <c r="H47" s="153">
        <f t="shared" si="2"/>
        <v>387.66</v>
      </c>
      <c r="I47" s="153">
        <f t="shared" si="3"/>
        <v>479.11</v>
      </c>
    </row>
    <row r="48" spans="1:9" s="96" customFormat="1" ht="16.899999999999999" customHeight="1" x14ac:dyDescent="0.25">
      <c r="A48" s="146" t="s">
        <v>569</v>
      </c>
      <c r="B48" s="152">
        <v>1</v>
      </c>
      <c r="C48" s="152">
        <f t="shared" si="0"/>
        <v>626</v>
      </c>
      <c r="D48" s="152">
        <v>615</v>
      </c>
      <c r="E48" s="152">
        <v>11</v>
      </c>
      <c r="F48" s="153">
        <v>2952</v>
      </c>
      <c r="G48" s="153">
        <f t="shared" si="1"/>
        <v>17.632300000000001</v>
      </c>
      <c r="H48" s="153">
        <f t="shared" si="2"/>
        <v>387.91</v>
      </c>
      <c r="I48" s="153">
        <f t="shared" si="3"/>
        <v>479.42</v>
      </c>
    </row>
    <row r="49" spans="1:9" s="96" customFormat="1" ht="16.899999999999999" customHeight="1" x14ac:dyDescent="0.25">
      <c r="A49" s="146" t="s">
        <v>569</v>
      </c>
      <c r="B49" s="152">
        <v>1</v>
      </c>
      <c r="C49" s="152">
        <f t="shared" si="0"/>
        <v>213</v>
      </c>
      <c r="D49" s="152">
        <v>133.25</v>
      </c>
      <c r="E49" s="152">
        <v>79.75</v>
      </c>
      <c r="F49" s="153">
        <v>1993</v>
      </c>
      <c r="G49" s="153">
        <f t="shared" si="1"/>
        <v>11.904199999999999</v>
      </c>
      <c r="H49" s="153">
        <f t="shared" si="2"/>
        <v>1898.72</v>
      </c>
      <c r="I49" s="153">
        <f t="shared" si="3"/>
        <v>2346.63</v>
      </c>
    </row>
    <row r="50" spans="1:9" s="96" customFormat="1" ht="16.899999999999999" customHeight="1" x14ac:dyDescent="0.25">
      <c r="A50" s="146" t="s">
        <v>569</v>
      </c>
      <c r="B50" s="152">
        <v>1</v>
      </c>
      <c r="C50" s="152">
        <f t="shared" si="0"/>
        <v>841</v>
      </c>
      <c r="D50" s="152">
        <v>677</v>
      </c>
      <c r="E50" s="152">
        <v>164</v>
      </c>
      <c r="F50" s="153">
        <v>1993</v>
      </c>
      <c r="G50" s="153">
        <f t="shared" si="1"/>
        <v>11.904199999999999</v>
      </c>
      <c r="H50" s="153">
        <f t="shared" si="2"/>
        <v>3904.58</v>
      </c>
      <c r="I50" s="153">
        <f t="shared" si="3"/>
        <v>4825.67</v>
      </c>
    </row>
    <row r="51" spans="1:9" s="96" customFormat="1" ht="16.899999999999999" customHeight="1" x14ac:dyDescent="0.25">
      <c r="A51" s="146" t="s">
        <v>569</v>
      </c>
      <c r="B51" s="152">
        <v>1</v>
      </c>
      <c r="C51" s="152">
        <f t="shared" si="0"/>
        <v>808</v>
      </c>
      <c r="D51" s="152">
        <v>613</v>
      </c>
      <c r="E51" s="152">
        <v>195</v>
      </c>
      <c r="F51" s="153">
        <v>1993</v>
      </c>
      <c r="G51" s="153">
        <f t="shared" si="1"/>
        <v>11.904199999999999</v>
      </c>
      <c r="H51" s="153">
        <f t="shared" si="2"/>
        <v>4642.6400000000003</v>
      </c>
      <c r="I51" s="153">
        <f t="shared" si="3"/>
        <v>5737.84</v>
      </c>
    </row>
    <row r="52" spans="1:9" s="96" customFormat="1" ht="16.899999999999999" customHeight="1" x14ac:dyDescent="0.25">
      <c r="A52" s="146" t="s">
        <v>569</v>
      </c>
      <c r="B52" s="152">
        <v>1</v>
      </c>
      <c r="C52" s="152">
        <f t="shared" si="0"/>
        <v>746</v>
      </c>
      <c r="D52" s="152">
        <v>605</v>
      </c>
      <c r="E52" s="152">
        <v>141</v>
      </c>
      <c r="F52" s="153">
        <v>1993</v>
      </c>
      <c r="G52" s="153">
        <f t="shared" si="1"/>
        <v>11.904199999999999</v>
      </c>
      <c r="H52" s="153">
        <f t="shared" si="2"/>
        <v>3356.98</v>
      </c>
      <c r="I52" s="153">
        <f t="shared" si="3"/>
        <v>4148.8900000000003</v>
      </c>
    </row>
    <row r="53" spans="1:9" s="96" customFormat="1" ht="16.899999999999999" customHeight="1" x14ac:dyDescent="0.25">
      <c r="A53" s="146" t="s">
        <v>569</v>
      </c>
      <c r="B53" s="152">
        <v>1</v>
      </c>
      <c r="C53" s="152">
        <f t="shared" si="0"/>
        <v>173</v>
      </c>
      <c r="D53" s="152">
        <v>132</v>
      </c>
      <c r="E53" s="152">
        <v>41</v>
      </c>
      <c r="F53" s="153">
        <v>1993</v>
      </c>
      <c r="G53" s="153">
        <f t="shared" si="1"/>
        <v>11.904199999999999</v>
      </c>
      <c r="H53" s="153">
        <f t="shared" si="2"/>
        <v>976.14</v>
      </c>
      <c r="I53" s="154">
        <f>ROUND(H53*1.2077,2)</f>
        <v>1178.8800000000001</v>
      </c>
    </row>
    <row r="54" spans="1:9" s="96" customFormat="1" ht="16.899999999999999" customHeight="1" x14ac:dyDescent="0.25">
      <c r="A54" s="146" t="s">
        <v>569</v>
      </c>
      <c r="B54" s="152">
        <v>1</v>
      </c>
      <c r="C54" s="152">
        <f t="shared" si="0"/>
        <v>297.44960629921263</v>
      </c>
      <c r="D54" s="152">
        <v>234.5</v>
      </c>
      <c r="E54" s="152">
        <v>62.949606299212604</v>
      </c>
      <c r="F54" s="153">
        <v>1899</v>
      </c>
      <c r="G54" s="153">
        <f t="shared" si="1"/>
        <v>11.342700000000001</v>
      </c>
      <c r="H54" s="153">
        <f t="shared" si="2"/>
        <v>1428.04</v>
      </c>
      <c r="I54" s="153">
        <f t="shared" si="3"/>
        <v>1764.91</v>
      </c>
    </row>
    <row r="55" spans="1:9" s="96" customFormat="1" ht="16.899999999999999" customHeight="1" x14ac:dyDescent="0.25">
      <c r="A55" s="146" t="s">
        <v>569</v>
      </c>
      <c r="B55" s="152">
        <v>1</v>
      </c>
      <c r="C55" s="152">
        <f t="shared" si="0"/>
        <v>286</v>
      </c>
      <c r="D55" s="152">
        <v>249.75</v>
      </c>
      <c r="E55" s="152">
        <v>36.25</v>
      </c>
      <c r="F55" s="153">
        <v>1993</v>
      </c>
      <c r="G55" s="153">
        <f t="shared" si="1"/>
        <v>11.904199999999999</v>
      </c>
      <c r="H55" s="153">
        <f t="shared" si="2"/>
        <v>863.05</v>
      </c>
      <c r="I55" s="153">
        <f t="shared" si="3"/>
        <v>1066.6400000000001</v>
      </c>
    </row>
    <row r="56" spans="1:9" s="96" customFormat="1" ht="16.899999999999999" customHeight="1" x14ac:dyDescent="0.25">
      <c r="A56" s="146" t="s">
        <v>569</v>
      </c>
      <c r="B56" s="152">
        <v>1</v>
      </c>
      <c r="C56" s="152">
        <f t="shared" si="0"/>
        <v>291.27300000000002</v>
      </c>
      <c r="D56" s="152">
        <v>238.5</v>
      </c>
      <c r="E56" s="152">
        <v>52.773000000000003</v>
      </c>
      <c r="F56" s="153">
        <v>1993</v>
      </c>
      <c r="G56" s="153">
        <f t="shared" si="1"/>
        <v>11.904199999999999</v>
      </c>
      <c r="H56" s="153">
        <f t="shared" si="2"/>
        <v>1256.44</v>
      </c>
      <c r="I56" s="153">
        <f t="shared" si="3"/>
        <v>1552.83</v>
      </c>
    </row>
    <row r="57" spans="1:9" s="96" customFormat="1" ht="16.899999999999999" customHeight="1" x14ac:dyDescent="0.25">
      <c r="A57" s="146" t="s">
        <v>570</v>
      </c>
      <c r="B57" s="152">
        <v>1</v>
      </c>
      <c r="C57" s="152">
        <f t="shared" si="0"/>
        <v>643</v>
      </c>
      <c r="D57" s="152">
        <v>597</v>
      </c>
      <c r="E57" s="152">
        <v>46</v>
      </c>
      <c r="F57" s="153">
        <v>2416</v>
      </c>
      <c r="G57" s="153">
        <f t="shared" si="1"/>
        <v>14.4308</v>
      </c>
      <c r="H57" s="153">
        <f t="shared" si="2"/>
        <v>1327.63</v>
      </c>
      <c r="I57" s="153">
        <f t="shared" si="3"/>
        <v>1640.82</v>
      </c>
    </row>
    <row r="58" spans="1:9" s="96" customFormat="1" ht="16.899999999999999" customHeight="1" x14ac:dyDescent="0.25">
      <c r="A58" s="146" t="s">
        <v>570</v>
      </c>
      <c r="B58" s="152">
        <v>1</v>
      </c>
      <c r="C58" s="152">
        <f t="shared" si="0"/>
        <v>524</v>
      </c>
      <c r="D58" s="152">
        <v>460.5</v>
      </c>
      <c r="E58" s="152">
        <v>63.5</v>
      </c>
      <c r="F58" s="153">
        <v>2416</v>
      </c>
      <c r="G58" s="153">
        <f t="shared" si="1"/>
        <v>14.4308</v>
      </c>
      <c r="H58" s="153">
        <f t="shared" si="2"/>
        <v>1832.71</v>
      </c>
      <c r="I58" s="153">
        <f t="shared" si="3"/>
        <v>2265.0500000000002</v>
      </c>
    </row>
    <row r="59" spans="1:9" s="96" customFormat="1" ht="16.899999999999999" customHeight="1" x14ac:dyDescent="0.25">
      <c r="A59" s="146" t="s">
        <v>570</v>
      </c>
      <c r="B59" s="152">
        <v>1</v>
      </c>
      <c r="C59" s="152">
        <f t="shared" si="0"/>
        <v>626.99299999999994</v>
      </c>
      <c r="D59" s="152">
        <v>574</v>
      </c>
      <c r="E59" s="152">
        <v>52.992999999999995</v>
      </c>
      <c r="F59" s="153">
        <v>2416</v>
      </c>
      <c r="G59" s="153">
        <f t="shared" si="1"/>
        <v>14.4308</v>
      </c>
      <c r="H59" s="153">
        <f t="shared" si="2"/>
        <v>1529.46</v>
      </c>
      <c r="I59" s="153">
        <f t="shared" si="3"/>
        <v>1890.26</v>
      </c>
    </row>
    <row r="60" spans="1:9" s="96" customFormat="1" ht="16.899999999999999" customHeight="1" x14ac:dyDescent="0.25">
      <c r="A60" s="146" t="s">
        <v>570</v>
      </c>
      <c r="B60" s="152">
        <v>1</v>
      </c>
      <c r="C60" s="152">
        <f t="shared" si="0"/>
        <v>459.99299999999999</v>
      </c>
      <c r="D60" s="152">
        <v>422</v>
      </c>
      <c r="E60" s="152">
        <v>37.992999999999995</v>
      </c>
      <c r="F60" s="153">
        <v>2416</v>
      </c>
      <c r="G60" s="153">
        <f t="shared" si="1"/>
        <v>14.4308</v>
      </c>
      <c r="H60" s="153">
        <f t="shared" si="2"/>
        <v>1096.54</v>
      </c>
      <c r="I60" s="153">
        <f t="shared" si="3"/>
        <v>1355.21</v>
      </c>
    </row>
    <row r="61" spans="1:9" s="96" customFormat="1" ht="16.899999999999999" customHeight="1" x14ac:dyDescent="0.25">
      <c r="A61" s="146" t="s">
        <v>570</v>
      </c>
      <c r="B61" s="152">
        <v>1</v>
      </c>
      <c r="C61" s="152">
        <f t="shared" si="0"/>
        <v>713.66700000000003</v>
      </c>
      <c r="D61" s="152">
        <v>677</v>
      </c>
      <c r="E61" s="152">
        <v>36.667000000000002</v>
      </c>
      <c r="F61" s="153">
        <v>2416</v>
      </c>
      <c r="G61" s="153">
        <f t="shared" si="1"/>
        <v>14.4308</v>
      </c>
      <c r="H61" s="153">
        <f t="shared" si="2"/>
        <v>1058.27</v>
      </c>
      <c r="I61" s="153">
        <f t="shared" si="3"/>
        <v>1307.92</v>
      </c>
    </row>
    <row r="62" spans="1:9" s="96" customFormat="1" ht="16.899999999999999" customHeight="1" x14ac:dyDescent="0.25">
      <c r="A62" s="146" t="s">
        <v>570</v>
      </c>
      <c r="B62" s="152">
        <v>1</v>
      </c>
      <c r="C62" s="152">
        <f t="shared" si="0"/>
        <v>333.5</v>
      </c>
      <c r="D62" s="152">
        <v>266.5</v>
      </c>
      <c r="E62" s="152">
        <v>67</v>
      </c>
      <c r="F62" s="153">
        <v>2416</v>
      </c>
      <c r="G62" s="153">
        <f t="shared" si="1"/>
        <v>14.4308</v>
      </c>
      <c r="H62" s="153">
        <f t="shared" si="2"/>
        <v>1933.73</v>
      </c>
      <c r="I62" s="153">
        <f t="shared" si="3"/>
        <v>2389.9</v>
      </c>
    </row>
    <row r="63" spans="1:9" s="96" customFormat="1" ht="16.899999999999999" customHeight="1" x14ac:dyDescent="0.25">
      <c r="A63" s="146" t="s">
        <v>570</v>
      </c>
      <c r="B63" s="152">
        <v>1</v>
      </c>
      <c r="C63" s="152">
        <f t="shared" si="0"/>
        <v>158.58120087735333</v>
      </c>
      <c r="D63" s="152">
        <v>145.25</v>
      </c>
      <c r="E63" s="152">
        <v>13.33120087735332</v>
      </c>
      <c r="F63" s="153">
        <v>2416</v>
      </c>
      <c r="G63" s="153">
        <f t="shared" si="1"/>
        <v>14.4308</v>
      </c>
      <c r="H63" s="153">
        <f t="shared" si="2"/>
        <v>384.76</v>
      </c>
      <c r="I63" s="153">
        <f t="shared" si="3"/>
        <v>475.52</v>
      </c>
    </row>
    <row r="64" spans="1:9" s="96" customFormat="1" ht="16.899999999999999" customHeight="1" x14ac:dyDescent="0.25">
      <c r="A64" s="146" t="s">
        <v>570</v>
      </c>
      <c r="B64" s="152">
        <v>1</v>
      </c>
      <c r="C64" s="152">
        <f t="shared" si="0"/>
        <v>403.94900000000007</v>
      </c>
      <c r="D64" s="152">
        <v>261.45000000000005</v>
      </c>
      <c r="E64" s="152">
        <v>142.499</v>
      </c>
      <c r="F64" s="153">
        <v>2416</v>
      </c>
      <c r="G64" s="153">
        <f t="shared" si="1"/>
        <v>14.4308</v>
      </c>
      <c r="H64" s="153">
        <f t="shared" si="2"/>
        <v>4112.75</v>
      </c>
      <c r="I64" s="153">
        <f t="shared" si="3"/>
        <v>5082.95</v>
      </c>
    </row>
    <row r="65" spans="1:9" s="96" customFormat="1" ht="16.899999999999999" customHeight="1" x14ac:dyDescent="0.25">
      <c r="A65" s="146" t="s">
        <v>570</v>
      </c>
      <c r="B65" s="152">
        <v>1</v>
      </c>
      <c r="C65" s="152">
        <f t="shared" si="0"/>
        <v>567.5</v>
      </c>
      <c r="D65" s="152">
        <v>501</v>
      </c>
      <c r="E65" s="152">
        <v>66.5</v>
      </c>
      <c r="F65" s="153">
        <v>2416</v>
      </c>
      <c r="G65" s="153">
        <f t="shared" si="1"/>
        <v>14.4308</v>
      </c>
      <c r="H65" s="153">
        <f t="shared" si="2"/>
        <v>1919.3</v>
      </c>
      <c r="I65" s="153">
        <f t="shared" si="3"/>
        <v>2372.06</v>
      </c>
    </row>
    <row r="66" spans="1:9" s="96" customFormat="1" ht="16.899999999999999" customHeight="1" x14ac:dyDescent="0.25">
      <c r="A66" s="146" t="s">
        <v>570</v>
      </c>
      <c r="B66" s="152">
        <v>1</v>
      </c>
      <c r="C66" s="152">
        <f t="shared" si="0"/>
        <v>145.5</v>
      </c>
      <c r="D66" s="152">
        <v>83.25</v>
      </c>
      <c r="E66" s="152">
        <v>62.25</v>
      </c>
      <c r="F66" s="153">
        <v>2416</v>
      </c>
      <c r="G66" s="153">
        <f t="shared" si="1"/>
        <v>14.4308</v>
      </c>
      <c r="H66" s="153">
        <f t="shared" si="2"/>
        <v>1796.63</v>
      </c>
      <c r="I66" s="153">
        <f t="shared" si="3"/>
        <v>2220.46</v>
      </c>
    </row>
    <row r="67" spans="1:9" s="96" customFormat="1" ht="16.899999999999999" customHeight="1" x14ac:dyDescent="0.25">
      <c r="A67" s="146" t="s">
        <v>570</v>
      </c>
      <c r="B67" s="152">
        <v>1</v>
      </c>
      <c r="C67" s="152">
        <f t="shared" si="0"/>
        <v>250.60399999999998</v>
      </c>
      <c r="D67" s="152">
        <v>238.5</v>
      </c>
      <c r="E67" s="152">
        <v>12.103999999999999</v>
      </c>
      <c r="F67" s="153">
        <v>2416</v>
      </c>
      <c r="G67" s="153">
        <f t="shared" si="1"/>
        <v>14.4308</v>
      </c>
      <c r="H67" s="153">
        <f t="shared" si="2"/>
        <v>349.34</v>
      </c>
      <c r="I67" s="153">
        <f t="shared" si="3"/>
        <v>431.75</v>
      </c>
    </row>
    <row r="68" spans="1:9" s="96" customFormat="1" ht="16.899999999999999" customHeight="1" x14ac:dyDescent="0.25">
      <c r="A68" s="146" t="s">
        <v>571</v>
      </c>
      <c r="B68" s="152">
        <v>1</v>
      </c>
      <c r="C68" s="152">
        <f t="shared" si="0"/>
        <v>123.14730423620026</v>
      </c>
      <c r="D68" s="152">
        <v>119.25</v>
      </c>
      <c r="E68" s="152">
        <v>3.8973042362002563</v>
      </c>
      <c r="F68" s="153">
        <v>2416</v>
      </c>
      <c r="G68" s="153">
        <f t="shared" si="1"/>
        <v>14.4308</v>
      </c>
      <c r="H68" s="153">
        <f t="shared" si="2"/>
        <v>112.48</v>
      </c>
      <c r="I68" s="153">
        <f t="shared" si="3"/>
        <v>139.01</v>
      </c>
    </row>
    <row r="69" spans="1:9" s="96" customFormat="1" ht="16.899999999999999" customHeight="1" x14ac:dyDescent="0.25">
      <c r="A69" s="146" t="s">
        <v>571</v>
      </c>
      <c r="B69" s="152">
        <v>1</v>
      </c>
      <c r="C69" s="152">
        <f t="shared" si="0"/>
        <v>598</v>
      </c>
      <c r="D69" s="152">
        <v>597</v>
      </c>
      <c r="E69" s="152">
        <v>1</v>
      </c>
      <c r="F69" s="153">
        <v>2684</v>
      </c>
      <c r="G69" s="153">
        <f t="shared" si="1"/>
        <v>16.031500000000001</v>
      </c>
      <c r="H69" s="153">
        <f t="shared" si="2"/>
        <v>32.06</v>
      </c>
      <c r="I69" s="153">
        <f t="shared" si="3"/>
        <v>39.619999999999997</v>
      </c>
    </row>
    <row r="70" spans="1:9" s="96" customFormat="1" ht="16.899999999999999" customHeight="1" x14ac:dyDescent="0.25">
      <c r="A70" s="146" t="s">
        <v>571</v>
      </c>
      <c r="B70" s="152">
        <v>1</v>
      </c>
      <c r="C70" s="152">
        <f t="shared" si="0"/>
        <v>610.5</v>
      </c>
      <c r="D70" s="152">
        <v>597</v>
      </c>
      <c r="E70" s="152">
        <v>13.5</v>
      </c>
      <c r="F70" s="153">
        <v>2416</v>
      </c>
      <c r="G70" s="153">
        <f t="shared" si="1"/>
        <v>14.4308</v>
      </c>
      <c r="H70" s="153">
        <f t="shared" si="2"/>
        <v>389.63</v>
      </c>
      <c r="I70" s="153">
        <f t="shared" si="3"/>
        <v>481.54</v>
      </c>
    </row>
    <row r="71" spans="1:9" s="96" customFormat="1" ht="16.899999999999999" customHeight="1" x14ac:dyDescent="0.25">
      <c r="A71" s="146" t="s">
        <v>571</v>
      </c>
      <c r="B71" s="152">
        <v>1</v>
      </c>
      <c r="C71" s="152">
        <f t="shared" si="0"/>
        <v>647.99700000000007</v>
      </c>
      <c r="D71" s="152">
        <v>581</v>
      </c>
      <c r="E71" s="152">
        <v>66.997000000000014</v>
      </c>
      <c r="F71" s="153">
        <v>2416</v>
      </c>
      <c r="G71" s="153">
        <f t="shared" si="1"/>
        <v>14.4308</v>
      </c>
      <c r="H71" s="153">
        <f t="shared" si="2"/>
        <v>1933.64</v>
      </c>
      <c r="I71" s="153">
        <f t="shared" si="3"/>
        <v>2389.79</v>
      </c>
    </row>
    <row r="72" spans="1:9" s="96" customFormat="1" ht="16.899999999999999" customHeight="1" x14ac:dyDescent="0.25">
      <c r="A72" s="146" t="s">
        <v>571</v>
      </c>
      <c r="B72" s="152">
        <v>1</v>
      </c>
      <c r="C72" s="152">
        <f t="shared" si="0"/>
        <v>630.66700000000003</v>
      </c>
      <c r="D72" s="152">
        <v>629</v>
      </c>
      <c r="E72" s="152">
        <v>1.667</v>
      </c>
      <c r="F72" s="153">
        <v>2684</v>
      </c>
      <c r="G72" s="153">
        <f t="shared" si="1"/>
        <v>16.031500000000001</v>
      </c>
      <c r="H72" s="153">
        <f t="shared" si="2"/>
        <v>53.45</v>
      </c>
      <c r="I72" s="153">
        <f t="shared" si="3"/>
        <v>66.06</v>
      </c>
    </row>
    <row r="73" spans="1:9" s="96" customFormat="1" ht="16.899999999999999" customHeight="1" x14ac:dyDescent="0.25">
      <c r="A73" s="146" t="s">
        <v>571</v>
      </c>
      <c r="B73" s="152">
        <v>1</v>
      </c>
      <c r="C73" s="152">
        <f t="shared" si="0"/>
        <v>711</v>
      </c>
      <c r="D73" s="152">
        <v>653</v>
      </c>
      <c r="E73" s="152">
        <v>58</v>
      </c>
      <c r="F73" s="153">
        <v>2684</v>
      </c>
      <c r="G73" s="153">
        <f t="shared" si="1"/>
        <v>16.031500000000001</v>
      </c>
      <c r="H73" s="153">
        <f t="shared" si="2"/>
        <v>1859.65</v>
      </c>
      <c r="I73" s="153">
        <f t="shared" si="3"/>
        <v>2298.34</v>
      </c>
    </row>
    <row r="74" spans="1:9" s="96" customFormat="1" ht="16.899999999999999" customHeight="1" x14ac:dyDescent="0.25">
      <c r="A74" s="146" t="s">
        <v>571</v>
      </c>
      <c r="B74" s="152">
        <v>1</v>
      </c>
      <c r="C74" s="152">
        <f t="shared" si="0"/>
        <v>686</v>
      </c>
      <c r="D74" s="152">
        <v>637</v>
      </c>
      <c r="E74" s="152">
        <v>49</v>
      </c>
      <c r="F74" s="153">
        <v>2684</v>
      </c>
      <c r="G74" s="153">
        <f t="shared" si="1"/>
        <v>16.031500000000001</v>
      </c>
      <c r="H74" s="153">
        <f t="shared" si="2"/>
        <v>1571.09</v>
      </c>
      <c r="I74" s="153">
        <f t="shared" si="3"/>
        <v>1941.71</v>
      </c>
    </row>
    <row r="75" spans="1:9" s="96" customFormat="1" ht="16.899999999999999" customHeight="1" x14ac:dyDescent="0.25">
      <c r="A75" s="146" t="s">
        <v>571</v>
      </c>
      <c r="B75" s="152">
        <v>1</v>
      </c>
      <c r="C75" s="152">
        <f t="shared" si="0"/>
        <v>116</v>
      </c>
      <c r="D75" s="152">
        <v>104</v>
      </c>
      <c r="E75" s="152">
        <v>12</v>
      </c>
      <c r="F75" s="153">
        <v>2684</v>
      </c>
      <c r="G75" s="153">
        <f t="shared" si="1"/>
        <v>16.031500000000001</v>
      </c>
      <c r="H75" s="153">
        <f t="shared" si="2"/>
        <v>384.76</v>
      </c>
      <c r="I75" s="153">
        <f t="shared" si="3"/>
        <v>475.52</v>
      </c>
    </row>
    <row r="76" spans="1:9" s="96" customFormat="1" ht="16.899999999999999" customHeight="1" x14ac:dyDescent="0.25">
      <c r="A76" s="146" t="s">
        <v>571</v>
      </c>
      <c r="B76" s="152">
        <v>1</v>
      </c>
      <c r="C76" s="152">
        <f t="shared" si="0"/>
        <v>631</v>
      </c>
      <c r="D76" s="152">
        <v>597</v>
      </c>
      <c r="E76" s="152">
        <v>34</v>
      </c>
      <c r="F76" s="153">
        <v>2684</v>
      </c>
      <c r="G76" s="153">
        <f t="shared" si="1"/>
        <v>16.031500000000001</v>
      </c>
      <c r="H76" s="153">
        <f t="shared" si="2"/>
        <v>1090.1400000000001</v>
      </c>
      <c r="I76" s="153">
        <f t="shared" si="3"/>
        <v>1347.3</v>
      </c>
    </row>
    <row r="77" spans="1:9" s="96" customFormat="1" ht="16.899999999999999" customHeight="1" x14ac:dyDescent="0.25">
      <c r="A77" s="146" t="s">
        <v>571</v>
      </c>
      <c r="B77" s="152">
        <v>1</v>
      </c>
      <c r="C77" s="152">
        <f t="shared" si="0"/>
        <v>556.5</v>
      </c>
      <c r="D77" s="152">
        <v>338.5</v>
      </c>
      <c r="E77" s="152">
        <v>218</v>
      </c>
      <c r="F77" s="153">
        <v>2684</v>
      </c>
      <c r="G77" s="153">
        <f t="shared" si="1"/>
        <v>16.031500000000001</v>
      </c>
      <c r="H77" s="153">
        <f t="shared" si="2"/>
        <v>6989.73</v>
      </c>
      <c r="I77" s="154">
        <f>ROUND(H77*1.2077,2)</f>
        <v>8441.5</v>
      </c>
    </row>
    <row r="78" spans="1:9" s="96" customFormat="1" ht="16.899999999999999" customHeight="1" x14ac:dyDescent="0.25">
      <c r="A78" s="146" t="s">
        <v>571</v>
      </c>
      <c r="B78" s="152">
        <v>1</v>
      </c>
      <c r="C78" s="152">
        <f t="shared" ref="C78:C141" si="4">D78+E78</f>
        <v>196</v>
      </c>
      <c r="D78" s="152">
        <v>161.25</v>
      </c>
      <c r="E78" s="152">
        <v>34.75</v>
      </c>
      <c r="F78" s="153">
        <v>2684</v>
      </c>
      <c r="G78" s="153">
        <f t="shared" ref="G78:G141" si="5">ROUND(F78/167.42,4)</f>
        <v>16.031500000000001</v>
      </c>
      <c r="H78" s="153">
        <f t="shared" ref="H78:H141" si="6">ROUND(E78*G78*2,2)</f>
        <v>1114.19</v>
      </c>
      <c r="I78" s="153">
        <f t="shared" ref="I78:I141" si="7">ROUND(H78*1.2359,2)</f>
        <v>1377.03</v>
      </c>
    </row>
    <row r="79" spans="1:9" s="96" customFormat="1" ht="16.899999999999999" customHeight="1" x14ac:dyDescent="0.25">
      <c r="A79" s="146" t="s">
        <v>571</v>
      </c>
      <c r="B79" s="152">
        <v>1</v>
      </c>
      <c r="C79" s="152">
        <f t="shared" si="4"/>
        <v>357.5</v>
      </c>
      <c r="D79" s="152">
        <v>338.5</v>
      </c>
      <c r="E79" s="152">
        <v>19</v>
      </c>
      <c r="F79" s="153">
        <v>2684</v>
      </c>
      <c r="G79" s="153">
        <f t="shared" si="5"/>
        <v>16.031500000000001</v>
      </c>
      <c r="H79" s="153">
        <f t="shared" si="6"/>
        <v>609.20000000000005</v>
      </c>
      <c r="I79" s="153">
        <f t="shared" si="7"/>
        <v>752.91</v>
      </c>
    </row>
    <row r="80" spans="1:9" s="96" customFormat="1" ht="16.899999999999999" customHeight="1" x14ac:dyDescent="0.25">
      <c r="A80" s="146" t="s">
        <v>571</v>
      </c>
      <c r="B80" s="152">
        <v>1</v>
      </c>
      <c r="C80" s="152">
        <f t="shared" si="4"/>
        <v>520</v>
      </c>
      <c r="D80" s="152">
        <v>486</v>
      </c>
      <c r="E80" s="152">
        <v>34</v>
      </c>
      <c r="F80" s="153">
        <v>2684</v>
      </c>
      <c r="G80" s="153">
        <f t="shared" si="5"/>
        <v>16.031500000000001</v>
      </c>
      <c r="H80" s="153">
        <f t="shared" si="6"/>
        <v>1090.1400000000001</v>
      </c>
      <c r="I80" s="153">
        <f t="shared" si="7"/>
        <v>1347.3</v>
      </c>
    </row>
    <row r="81" spans="1:9" s="96" customFormat="1" ht="16.899999999999999" customHeight="1" x14ac:dyDescent="0.25">
      <c r="A81" s="146" t="s">
        <v>571</v>
      </c>
      <c r="B81" s="152">
        <v>1</v>
      </c>
      <c r="C81" s="152">
        <f t="shared" si="4"/>
        <v>720</v>
      </c>
      <c r="D81" s="152">
        <v>677</v>
      </c>
      <c r="E81" s="152">
        <v>43</v>
      </c>
      <c r="F81" s="153">
        <v>2684</v>
      </c>
      <c r="G81" s="153">
        <f t="shared" si="5"/>
        <v>16.031500000000001</v>
      </c>
      <c r="H81" s="153">
        <f t="shared" si="6"/>
        <v>1378.71</v>
      </c>
      <c r="I81" s="153">
        <f t="shared" si="7"/>
        <v>1703.95</v>
      </c>
    </row>
    <row r="82" spans="1:9" s="96" customFormat="1" ht="16.899999999999999" customHeight="1" x14ac:dyDescent="0.25">
      <c r="A82" s="146" t="s">
        <v>571</v>
      </c>
      <c r="B82" s="152">
        <v>1</v>
      </c>
      <c r="C82" s="152">
        <f t="shared" si="4"/>
        <v>496</v>
      </c>
      <c r="D82" s="152">
        <v>472</v>
      </c>
      <c r="E82" s="152">
        <v>24</v>
      </c>
      <c r="F82" s="153">
        <v>2684</v>
      </c>
      <c r="G82" s="153">
        <f t="shared" si="5"/>
        <v>16.031500000000001</v>
      </c>
      <c r="H82" s="153">
        <f t="shared" si="6"/>
        <v>769.51</v>
      </c>
      <c r="I82" s="154">
        <f>ROUND(H82*1.2077,2)</f>
        <v>929.34</v>
      </c>
    </row>
    <row r="83" spans="1:9" s="96" customFormat="1" ht="16.899999999999999" customHeight="1" x14ac:dyDescent="0.25">
      <c r="A83" s="146" t="s">
        <v>571</v>
      </c>
      <c r="B83" s="152">
        <v>1</v>
      </c>
      <c r="C83" s="152">
        <f t="shared" si="4"/>
        <v>590.75</v>
      </c>
      <c r="D83" s="152">
        <v>507.75</v>
      </c>
      <c r="E83" s="152">
        <v>83</v>
      </c>
      <c r="F83" s="153">
        <v>2684</v>
      </c>
      <c r="G83" s="153">
        <f t="shared" si="5"/>
        <v>16.031500000000001</v>
      </c>
      <c r="H83" s="153">
        <f t="shared" si="6"/>
        <v>2661.23</v>
      </c>
      <c r="I83" s="154">
        <f>ROUND(H83*1.2077,2)</f>
        <v>3213.97</v>
      </c>
    </row>
    <row r="84" spans="1:9" s="96" customFormat="1" ht="16.899999999999999" customHeight="1" x14ac:dyDescent="0.25">
      <c r="A84" s="146" t="s">
        <v>571</v>
      </c>
      <c r="B84" s="152">
        <v>1</v>
      </c>
      <c r="C84" s="152">
        <f t="shared" si="4"/>
        <v>6</v>
      </c>
      <c r="D84" s="152">
        <v>0</v>
      </c>
      <c r="E84" s="152">
        <v>6</v>
      </c>
      <c r="F84" s="153">
        <v>2684</v>
      </c>
      <c r="G84" s="153">
        <f t="shared" si="5"/>
        <v>16.031500000000001</v>
      </c>
      <c r="H84" s="153">
        <f t="shared" si="6"/>
        <v>192.38</v>
      </c>
      <c r="I84" s="153">
        <f t="shared" si="7"/>
        <v>237.76</v>
      </c>
    </row>
    <row r="85" spans="1:9" s="96" customFormat="1" ht="16.899999999999999" customHeight="1" x14ac:dyDescent="0.25">
      <c r="A85" s="146" t="s">
        <v>571</v>
      </c>
      <c r="B85" s="152">
        <v>1</v>
      </c>
      <c r="C85" s="152">
        <f t="shared" si="4"/>
        <v>112</v>
      </c>
      <c r="D85" s="152">
        <v>0</v>
      </c>
      <c r="E85" s="152">
        <v>112</v>
      </c>
      <c r="F85" s="153">
        <v>2684</v>
      </c>
      <c r="G85" s="153">
        <f t="shared" si="5"/>
        <v>16.031500000000001</v>
      </c>
      <c r="H85" s="153">
        <f t="shared" si="6"/>
        <v>3591.06</v>
      </c>
      <c r="I85" s="153">
        <f t="shared" si="7"/>
        <v>4438.1899999999996</v>
      </c>
    </row>
    <row r="86" spans="1:9" s="96" customFormat="1" ht="16.899999999999999" customHeight="1" x14ac:dyDescent="0.25">
      <c r="A86" s="146" t="s">
        <v>571</v>
      </c>
      <c r="B86" s="152">
        <v>1</v>
      </c>
      <c r="C86" s="152">
        <f t="shared" si="4"/>
        <v>48</v>
      </c>
      <c r="D86" s="152">
        <v>0</v>
      </c>
      <c r="E86" s="152">
        <v>48</v>
      </c>
      <c r="F86" s="153">
        <v>2416</v>
      </c>
      <c r="G86" s="153">
        <f t="shared" si="5"/>
        <v>14.4308</v>
      </c>
      <c r="H86" s="153">
        <f t="shared" si="6"/>
        <v>1385.36</v>
      </c>
      <c r="I86" s="153">
        <f t="shared" si="7"/>
        <v>1712.17</v>
      </c>
    </row>
    <row r="87" spans="1:9" s="96" customFormat="1" ht="16.899999999999999" customHeight="1" x14ac:dyDescent="0.25">
      <c r="A87" s="146" t="s">
        <v>572</v>
      </c>
      <c r="B87" s="152">
        <v>1</v>
      </c>
      <c r="C87" s="152">
        <f t="shared" si="4"/>
        <v>200</v>
      </c>
      <c r="D87" s="152">
        <v>0</v>
      </c>
      <c r="E87" s="152">
        <v>200</v>
      </c>
      <c r="F87" s="153">
        <v>2926</v>
      </c>
      <c r="G87" s="153">
        <f t="shared" si="5"/>
        <v>17.477</v>
      </c>
      <c r="H87" s="153">
        <f t="shared" si="6"/>
        <v>6990.8</v>
      </c>
      <c r="I87" s="153">
        <f t="shared" si="7"/>
        <v>8639.93</v>
      </c>
    </row>
    <row r="88" spans="1:9" s="96" customFormat="1" ht="16.899999999999999" customHeight="1" x14ac:dyDescent="0.25">
      <c r="A88" s="146" t="s">
        <v>572</v>
      </c>
      <c r="B88" s="152">
        <v>1</v>
      </c>
      <c r="C88" s="152">
        <f t="shared" si="4"/>
        <v>312</v>
      </c>
      <c r="D88" s="152">
        <v>0</v>
      </c>
      <c r="E88" s="152">
        <v>312</v>
      </c>
      <c r="F88" s="153">
        <v>2926</v>
      </c>
      <c r="G88" s="153">
        <f t="shared" si="5"/>
        <v>17.477</v>
      </c>
      <c r="H88" s="153">
        <f t="shared" si="6"/>
        <v>10905.65</v>
      </c>
      <c r="I88" s="153">
        <f t="shared" si="7"/>
        <v>13478.29</v>
      </c>
    </row>
    <row r="89" spans="1:9" s="96" customFormat="1" ht="16.899999999999999" customHeight="1" x14ac:dyDescent="0.25">
      <c r="A89" s="146" t="s">
        <v>572</v>
      </c>
      <c r="B89" s="152">
        <v>1</v>
      </c>
      <c r="C89" s="152">
        <f t="shared" si="4"/>
        <v>288</v>
      </c>
      <c r="D89" s="152">
        <v>0</v>
      </c>
      <c r="E89" s="152">
        <v>288</v>
      </c>
      <c r="F89" s="153">
        <v>2926</v>
      </c>
      <c r="G89" s="153">
        <f t="shared" si="5"/>
        <v>17.477</v>
      </c>
      <c r="H89" s="153">
        <f t="shared" si="6"/>
        <v>10066.75</v>
      </c>
      <c r="I89" s="153">
        <f t="shared" si="7"/>
        <v>12441.5</v>
      </c>
    </row>
    <row r="90" spans="1:9" s="96" customFormat="1" ht="16.899999999999999" customHeight="1" x14ac:dyDescent="0.25">
      <c r="A90" s="146" t="s">
        <v>572</v>
      </c>
      <c r="B90" s="152">
        <v>1</v>
      </c>
      <c r="C90" s="152">
        <f t="shared" si="4"/>
        <v>264</v>
      </c>
      <c r="D90" s="152">
        <v>0</v>
      </c>
      <c r="E90" s="152">
        <v>264</v>
      </c>
      <c r="F90" s="153">
        <v>2926</v>
      </c>
      <c r="G90" s="153">
        <f t="shared" si="5"/>
        <v>17.477</v>
      </c>
      <c r="H90" s="153">
        <f t="shared" si="6"/>
        <v>9227.86</v>
      </c>
      <c r="I90" s="153">
        <f t="shared" si="7"/>
        <v>11404.71</v>
      </c>
    </row>
    <row r="91" spans="1:9" s="96" customFormat="1" ht="16.899999999999999" customHeight="1" x14ac:dyDescent="0.25">
      <c r="A91" s="146" t="s">
        <v>572</v>
      </c>
      <c r="B91" s="152">
        <v>1</v>
      </c>
      <c r="C91" s="152">
        <f t="shared" si="4"/>
        <v>226</v>
      </c>
      <c r="D91" s="152">
        <v>0</v>
      </c>
      <c r="E91" s="152">
        <v>226</v>
      </c>
      <c r="F91" s="153">
        <v>2926</v>
      </c>
      <c r="G91" s="153">
        <f t="shared" si="5"/>
        <v>17.477</v>
      </c>
      <c r="H91" s="153">
        <f t="shared" si="6"/>
        <v>7899.6</v>
      </c>
      <c r="I91" s="153">
        <f t="shared" si="7"/>
        <v>9763.1200000000008</v>
      </c>
    </row>
    <row r="92" spans="1:9" s="96" customFormat="1" ht="16.899999999999999" customHeight="1" x14ac:dyDescent="0.25">
      <c r="A92" s="146" t="s">
        <v>572</v>
      </c>
      <c r="B92" s="152">
        <v>1</v>
      </c>
      <c r="C92" s="152">
        <f t="shared" si="4"/>
        <v>288</v>
      </c>
      <c r="D92" s="152">
        <v>0</v>
      </c>
      <c r="E92" s="152">
        <v>288</v>
      </c>
      <c r="F92" s="153">
        <v>2926</v>
      </c>
      <c r="G92" s="153">
        <f t="shared" si="5"/>
        <v>17.477</v>
      </c>
      <c r="H92" s="153">
        <f t="shared" si="6"/>
        <v>10066.75</v>
      </c>
      <c r="I92" s="153">
        <f t="shared" si="7"/>
        <v>12441.5</v>
      </c>
    </row>
    <row r="93" spans="1:9" s="96" customFormat="1" ht="16.899999999999999" customHeight="1" x14ac:dyDescent="0.25">
      <c r="A93" s="146" t="s">
        <v>572</v>
      </c>
      <c r="B93" s="152">
        <v>1</v>
      </c>
      <c r="C93" s="152">
        <f t="shared" si="4"/>
        <v>240</v>
      </c>
      <c r="D93" s="152">
        <v>0</v>
      </c>
      <c r="E93" s="152">
        <v>240</v>
      </c>
      <c r="F93" s="153">
        <v>2926</v>
      </c>
      <c r="G93" s="153">
        <f t="shared" si="5"/>
        <v>17.477</v>
      </c>
      <c r="H93" s="153">
        <f t="shared" si="6"/>
        <v>8388.9599999999991</v>
      </c>
      <c r="I93" s="153">
        <f t="shared" si="7"/>
        <v>10367.92</v>
      </c>
    </row>
    <row r="94" spans="1:9" s="96" customFormat="1" ht="16.899999999999999" customHeight="1" x14ac:dyDescent="0.25">
      <c r="A94" s="146" t="s">
        <v>572</v>
      </c>
      <c r="B94" s="152">
        <v>1</v>
      </c>
      <c r="C94" s="152">
        <f t="shared" si="4"/>
        <v>408</v>
      </c>
      <c r="D94" s="152">
        <v>0</v>
      </c>
      <c r="E94" s="152">
        <v>408</v>
      </c>
      <c r="F94" s="153">
        <v>2926</v>
      </c>
      <c r="G94" s="153">
        <f t="shared" si="5"/>
        <v>17.477</v>
      </c>
      <c r="H94" s="153">
        <f t="shared" si="6"/>
        <v>14261.23</v>
      </c>
      <c r="I94" s="153">
        <f t="shared" si="7"/>
        <v>17625.45</v>
      </c>
    </row>
    <row r="95" spans="1:9" s="96" customFormat="1" ht="16.899999999999999" customHeight="1" x14ac:dyDescent="0.25">
      <c r="A95" s="146" t="s">
        <v>572</v>
      </c>
      <c r="B95" s="152">
        <v>1</v>
      </c>
      <c r="C95" s="152">
        <f t="shared" si="4"/>
        <v>265</v>
      </c>
      <c r="D95" s="152">
        <v>0</v>
      </c>
      <c r="E95" s="152">
        <v>265</v>
      </c>
      <c r="F95" s="153">
        <v>2926</v>
      </c>
      <c r="G95" s="153">
        <f t="shared" si="5"/>
        <v>17.477</v>
      </c>
      <c r="H95" s="153">
        <f t="shared" si="6"/>
        <v>9262.81</v>
      </c>
      <c r="I95" s="153">
        <f t="shared" si="7"/>
        <v>11447.91</v>
      </c>
    </row>
    <row r="96" spans="1:9" s="96" customFormat="1" ht="16.899999999999999" customHeight="1" x14ac:dyDescent="0.25">
      <c r="A96" s="146" t="s">
        <v>572</v>
      </c>
      <c r="B96" s="152">
        <v>1</v>
      </c>
      <c r="C96" s="152">
        <f t="shared" si="4"/>
        <v>312</v>
      </c>
      <c r="D96" s="152">
        <v>0</v>
      </c>
      <c r="E96" s="152">
        <v>312</v>
      </c>
      <c r="F96" s="153">
        <v>2926</v>
      </c>
      <c r="G96" s="153">
        <f t="shared" si="5"/>
        <v>17.477</v>
      </c>
      <c r="H96" s="153">
        <f t="shared" si="6"/>
        <v>10905.65</v>
      </c>
      <c r="I96" s="153">
        <f t="shared" si="7"/>
        <v>13478.29</v>
      </c>
    </row>
    <row r="97" spans="1:9" s="96" customFormat="1" ht="16.899999999999999" customHeight="1" x14ac:dyDescent="0.25">
      <c r="A97" s="146" t="s">
        <v>573</v>
      </c>
      <c r="B97" s="152">
        <v>1</v>
      </c>
      <c r="C97" s="152">
        <f t="shared" si="4"/>
        <v>72</v>
      </c>
      <c r="D97" s="152">
        <v>0</v>
      </c>
      <c r="E97" s="152">
        <v>72</v>
      </c>
      <c r="F97" s="153">
        <v>1800</v>
      </c>
      <c r="G97" s="153">
        <f t="shared" si="5"/>
        <v>10.7514</v>
      </c>
      <c r="H97" s="153">
        <f t="shared" si="6"/>
        <v>1548.2</v>
      </c>
      <c r="I97" s="153">
        <f t="shared" si="7"/>
        <v>1913.42</v>
      </c>
    </row>
    <row r="98" spans="1:9" s="96" customFormat="1" ht="16.899999999999999" customHeight="1" x14ac:dyDescent="0.25">
      <c r="A98" s="146" t="s">
        <v>573</v>
      </c>
      <c r="B98" s="152">
        <v>1</v>
      </c>
      <c r="C98" s="152">
        <f t="shared" si="4"/>
        <v>144</v>
      </c>
      <c r="D98" s="152">
        <v>0</v>
      </c>
      <c r="E98" s="152">
        <v>144</v>
      </c>
      <c r="F98" s="153">
        <v>1800</v>
      </c>
      <c r="G98" s="153">
        <f t="shared" si="5"/>
        <v>10.7514</v>
      </c>
      <c r="H98" s="153">
        <f t="shared" si="6"/>
        <v>3096.4</v>
      </c>
      <c r="I98" s="153">
        <f t="shared" si="7"/>
        <v>3826.84</v>
      </c>
    </row>
    <row r="99" spans="1:9" s="96" customFormat="1" ht="16.899999999999999" customHeight="1" x14ac:dyDescent="0.25">
      <c r="A99" s="146" t="s">
        <v>573</v>
      </c>
      <c r="B99" s="152">
        <v>1</v>
      </c>
      <c r="C99" s="152">
        <f t="shared" si="4"/>
        <v>72</v>
      </c>
      <c r="D99" s="152">
        <v>0</v>
      </c>
      <c r="E99" s="152">
        <v>72</v>
      </c>
      <c r="F99" s="153">
        <v>1800</v>
      </c>
      <c r="G99" s="153">
        <f t="shared" si="5"/>
        <v>10.7514</v>
      </c>
      <c r="H99" s="153">
        <f t="shared" si="6"/>
        <v>1548.2</v>
      </c>
      <c r="I99" s="153">
        <f t="shared" si="7"/>
        <v>1913.42</v>
      </c>
    </row>
    <row r="100" spans="1:9" s="96" customFormat="1" ht="16.899999999999999" customHeight="1" x14ac:dyDescent="0.25">
      <c r="A100" s="146" t="s">
        <v>573</v>
      </c>
      <c r="B100" s="152">
        <v>1</v>
      </c>
      <c r="C100" s="152">
        <f t="shared" si="4"/>
        <v>80</v>
      </c>
      <c r="D100" s="152">
        <v>0</v>
      </c>
      <c r="E100" s="152">
        <v>80</v>
      </c>
      <c r="F100" s="153">
        <v>1800</v>
      </c>
      <c r="G100" s="153">
        <f t="shared" si="5"/>
        <v>10.7514</v>
      </c>
      <c r="H100" s="153">
        <f t="shared" si="6"/>
        <v>1720.22</v>
      </c>
      <c r="I100" s="153">
        <f t="shared" si="7"/>
        <v>2126.02</v>
      </c>
    </row>
    <row r="101" spans="1:9" s="96" customFormat="1" ht="16.899999999999999" customHeight="1" x14ac:dyDescent="0.25">
      <c r="A101" s="146" t="s">
        <v>573</v>
      </c>
      <c r="B101" s="152">
        <v>1</v>
      </c>
      <c r="C101" s="152">
        <f t="shared" si="4"/>
        <v>48</v>
      </c>
      <c r="D101" s="152">
        <v>0</v>
      </c>
      <c r="E101" s="152">
        <v>48</v>
      </c>
      <c r="F101" s="153">
        <v>1800</v>
      </c>
      <c r="G101" s="153">
        <f t="shared" si="5"/>
        <v>10.7514</v>
      </c>
      <c r="H101" s="153">
        <f t="shared" si="6"/>
        <v>1032.1300000000001</v>
      </c>
      <c r="I101" s="153">
        <f t="shared" si="7"/>
        <v>1275.6099999999999</v>
      </c>
    </row>
    <row r="102" spans="1:9" s="96" customFormat="1" ht="16.899999999999999" customHeight="1" x14ac:dyDescent="0.25">
      <c r="A102" s="146" t="s">
        <v>573</v>
      </c>
      <c r="B102" s="152">
        <v>1</v>
      </c>
      <c r="C102" s="152">
        <f t="shared" si="4"/>
        <v>160</v>
      </c>
      <c r="D102" s="152">
        <v>0</v>
      </c>
      <c r="E102" s="152">
        <v>160</v>
      </c>
      <c r="F102" s="153">
        <v>1800</v>
      </c>
      <c r="G102" s="153">
        <f t="shared" si="5"/>
        <v>10.7514</v>
      </c>
      <c r="H102" s="153">
        <f t="shared" si="6"/>
        <v>3440.45</v>
      </c>
      <c r="I102" s="153">
        <f t="shared" si="7"/>
        <v>4252.05</v>
      </c>
    </row>
    <row r="103" spans="1:9" s="96" customFormat="1" ht="16.899999999999999" customHeight="1" x14ac:dyDescent="0.25">
      <c r="A103" s="146" t="s">
        <v>573</v>
      </c>
      <c r="B103" s="152">
        <v>1</v>
      </c>
      <c r="C103" s="152">
        <f t="shared" si="4"/>
        <v>72</v>
      </c>
      <c r="D103" s="152">
        <v>0</v>
      </c>
      <c r="E103" s="152">
        <v>72</v>
      </c>
      <c r="F103" s="153">
        <v>1800</v>
      </c>
      <c r="G103" s="153">
        <f t="shared" si="5"/>
        <v>10.7514</v>
      </c>
      <c r="H103" s="153">
        <f t="shared" si="6"/>
        <v>1548.2</v>
      </c>
      <c r="I103" s="153">
        <f t="shared" si="7"/>
        <v>1913.42</v>
      </c>
    </row>
    <row r="104" spans="1:9" s="96" customFormat="1" ht="16.899999999999999" customHeight="1" x14ac:dyDescent="0.25">
      <c r="A104" s="146" t="s">
        <v>573</v>
      </c>
      <c r="B104" s="152">
        <v>1</v>
      </c>
      <c r="C104" s="152">
        <f t="shared" si="4"/>
        <v>65</v>
      </c>
      <c r="D104" s="152">
        <v>0</v>
      </c>
      <c r="E104" s="152">
        <v>65</v>
      </c>
      <c r="F104" s="153">
        <v>1800</v>
      </c>
      <c r="G104" s="153">
        <f t="shared" si="5"/>
        <v>10.7514</v>
      </c>
      <c r="H104" s="153">
        <f t="shared" si="6"/>
        <v>1397.68</v>
      </c>
      <c r="I104" s="153">
        <f t="shared" si="7"/>
        <v>1727.39</v>
      </c>
    </row>
    <row r="105" spans="1:9" s="96" customFormat="1" ht="16.899999999999999" customHeight="1" x14ac:dyDescent="0.25">
      <c r="A105" s="146" t="s">
        <v>573</v>
      </c>
      <c r="B105" s="152">
        <v>1</v>
      </c>
      <c r="C105" s="152">
        <f t="shared" si="4"/>
        <v>224</v>
      </c>
      <c r="D105" s="152">
        <v>0</v>
      </c>
      <c r="E105" s="152">
        <v>224</v>
      </c>
      <c r="F105" s="153">
        <v>1800</v>
      </c>
      <c r="G105" s="153">
        <f t="shared" si="5"/>
        <v>10.7514</v>
      </c>
      <c r="H105" s="153">
        <f t="shared" si="6"/>
        <v>4816.63</v>
      </c>
      <c r="I105" s="153">
        <f t="shared" si="7"/>
        <v>5952.87</v>
      </c>
    </row>
    <row r="106" spans="1:9" s="96" customFormat="1" ht="16.899999999999999" customHeight="1" x14ac:dyDescent="0.25">
      <c r="A106" s="146" t="s">
        <v>573</v>
      </c>
      <c r="B106" s="152">
        <v>1</v>
      </c>
      <c r="C106" s="152">
        <f t="shared" si="4"/>
        <v>64</v>
      </c>
      <c r="D106" s="152">
        <v>0</v>
      </c>
      <c r="E106" s="152">
        <v>64</v>
      </c>
      <c r="F106" s="153">
        <v>1800</v>
      </c>
      <c r="G106" s="153">
        <f t="shared" si="5"/>
        <v>10.7514</v>
      </c>
      <c r="H106" s="153">
        <f t="shared" si="6"/>
        <v>1376.18</v>
      </c>
      <c r="I106" s="153">
        <f t="shared" si="7"/>
        <v>1700.82</v>
      </c>
    </row>
    <row r="107" spans="1:9" s="96" customFormat="1" ht="16.899999999999999" customHeight="1" x14ac:dyDescent="0.25">
      <c r="A107" s="146" t="s">
        <v>573</v>
      </c>
      <c r="B107" s="152">
        <v>1</v>
      </c>
      <c r="C107" s="152">
        <f t="shared" si="4"/>
        <v>16</v>
      </c>
      <c r="D107" s="152">
        <v>0</v>
      </c>
      <c r="E107" s="152">
        <v>16</v>
      </c>
      <c r="F107" s="153">
        <v>1800</v>
      </c>
      <c r="G107" s="153">
        <f t="shared" si="5"/>
        <v>10.7514</v>
      </c>
      <c r="H107" s="153">
        <f t="shared" si="6"/>
        <v>344.04</v>
      </c>
      <c r="I107" s="153">
        <f t="shared" si="7"/>
        <v>425.2</v>
      </c>
    </row>
    <row r="108" spans="1:9" s="96" customFormat="1" ht="16.899999999999999" customHeight="1" x14ac:dyDescent="0.25">
      <c r="A108" s="146" t="s">
        <v>573</v>
      </c>
      <c r="B108" s="152">
        <v>1</v>
      </c>
      <c r="C108" s="152">
        <f t="shared" si="4"/>
        <v>184</v>
      </c>
      <c r="D108" s="152">
        <v>0</v>
      </c>
      <c r="E108" s="152">
        <v>184</v>
      </c>
      <c r="F108" s="153">
        <v>1800</v>
      </c>
      <c r="G108" s="153">
        <f t="shared" si="5"/>
        <v>10.7514</v>
      </c>
      <c r="H108" s="153">
        <f t="shared" si="6"/>
        <v>3956.52</v>
      </c>
      <c r="I108" s="153">
        <f t="shared" si="7"/>
        <v>4889.8599999999997</v>
      </c>
    </row>
    <row r="109" spans="1:9" s="96" customFormat="1" ht="16.899999999999999" customHeight="1" x14ac:dyDescent="0.25">
      <c r="A109" s="146" t="s">
        <v>573</v>
      </c>
      <c r="B109" s="152">
        <v>1</v>
      </c>
      <c r="C109" s="152">
        <f t="shared" si="4"/>
        <v>24</v>
      </c>
      <c r="D109" s="152">
        <v>0</v>
      </c>
      <c r="E109" s="152">
        <v>24</v>
      </c>
      <c r="F109" s="153">
        <v>1800</v>
      </c>
      <c r="G109" s="153">
        <f t="shared" si="5"/>
        <v>10.7514</v>
      </c>
      <c r="H109" s="153">
        <f t="shared" si="6"/>
        <v>516.07000000000005</v>
      </c>
      <c r="I109" s="153">
        <f t="shared" si="7"/>
        <v>637.80999999999995</v>
      </c>
    </row>
    <row r="110" spans="1:9" s="96" customFormat="1" ht="16.899999999999999" customHeight="1" x14ac:dyDescent="0.25">
      <c r="A110" s="146" t="s">
        <v>573</v>
      </c>
      <c r="B110" s="152">
        <v>1</v>
      </c>
      <c r="C110" s="152">
        <f t="shared" si="4"/>
        <v>192</v>
      </c>
      <c r="D110" s="152">
        <v>0</v>
      </c>
      <c r="E110" s="152">
        <v>192</v>
      </c>
      <c r="F110" s="153">
        <v>1800</v>
      </c>
      <c r="G110" s="153">
        <f t="shared" si="5"/>
        <v>10.7514</v>
      </c>
      <c r="H110" s="153">
        <f t="shared" si="6"/>
        <v>4128.54</v>
      </c>
      <c r="I110" s="153">
        <f t="shared" si="7"/>
        <v>5102.46</v>
      </c>
    </row>
    <row r="111" spans="1:9" s="96" customFormat="1" ht="16.899999999999999" customHeight="1" x14ac:dyDescent="0.25">
      <c r="A111" s="146" t="s">
        <v>573</v>
      </c>
      <c r="B111" s="152">
        <v>1</v>
      </c>
      <c r="C111" s="152">
        <f t="shared" si="4"/>
        <v>93</v>
      </c>
      <c r="D111" s="152">
        <v>0</v>
      </c>
      <c r="E111" s="152">
        <v>93</v>
      </c>
      <c r="F111" s="153">
        <v>1800</v>
      </c>
      <c r="G111" s="153">
        <f t="shared" si="5"/>
        <v>10.7514</v>
      </c>
      <c r="H111" s="153">
        <f t="shared" si="6"/>
        <v>1999.76</v>
      </c>
      <c r="I111" s="153">
        <f t="shared" si="7"/>
        <v>2471.5</v>
      </c>
    </row>
    <row r="112" spans="1:9" s="96" customFormat="1" ht="16.899999999999999" customHeight="1" x14ac:dyDescent="0.25">
      <c r="A112" s="146" t="s">
        <v>573</v>
      </c>
      <c r="B112" s="152">
        <v>1</v>
      </c>
      <c r="C112" s="152">
        <f t="shared" si="4"/>
        <v>169</v>
      </c>
      <c r="D112" s="152">
        <v>0</v>
      </c>
      <c r="E112" s="152">
        <v>169</v>
      </c>
      <c r="F112" s="153">
        <v>1800</v>
      </c>
      <c r="G112" s="153">
        <f t="shared" si="5"/>
        <v>10.7514</v>
      </c>
      <c r="H112" s="153">
        <f t="shared" si="6"/>
        <v>3633.97</v>
      </c>
      <c r="I112" s="153">
        <f t="shared" si="7"/>
        <v>4491.22</v>
      </c>
    </row>
    <row r="113" spans="1:9" s="96" customFormat="1" ht="16.899999999999999" customHeight="1" x14ac:dyDescent="0.25">
      <c r="A113" s="146" t="s">
        <v>573</v>
      </c>
      <c r="B113" s="152">
        <v>1</v>
      </c>
      <c r="C113" s="152">
        <f t="shared" si="4"/>
        <v>160</v>
      </c>
      <c r="D113" s="152">
        <v>0</v>
      </c>
      <c r="E113" s="152">
        <v>160</v>
      </c>
      <c r="F113" s="153">
        <v>1800</v>
      </c>
      <c r="G113" s="153">
        <f t="shared" si="5"/>
        <v>10.7514</v>
      </c>
      <c r="H113" s="153">
        <f t="shared" si="6"/>
        <v>3440.45</v>
      </c>
      <c r="I113" s="153">
        <f t="shared" si="7"/>
        <v>4252.05</v>
      </c>
    </row>
    <row r="114" spans="1:9" s="96" customFormat="1" ht="16.899999999999999" customHeight="1" x14ac:dyDescent="0.25">
      <c r="A114" s="146" t="s">
        <v>573</v>
      </c>
      <c r="B114" s="152">
        <v>1</v>
      </c>
      <c r="C114" s="152">
        <f t="shared" si="4"/>
        <v>224</v>
      </c>
      <c r="D114" s="152">
        <v>0</v>
      </c>
      <c r="E114" s="152">
        <v>224</v>
      </c>
      <c r="F114" s="153">
        <v>1800</v>
      </c>
      <c r="G114" s="153">
        <f t="shared" si="5"/>
        <v>10.7514</v>
      </c>
      <c r="H114" s="153">
        <f t="shared" si="6"/>
        <v>4816.63</v>
      </c>
      <c r="I114" s="153">
        <f t="shared" si="7"/>
        <v>5952.87</v>
      </c>
    </row>
    <row r="115" spans="1:9" s="96" customFormat="1" ht="16.899999999999999" customHeight="1" x14ac:dyDescent="0.25">
      <c r="A115" s="146" t="s">
        <v>573</v>
      </c>
      <c r="B115" s="152">
        <v>1</v>
      </c>
      <c r="C115" s="152">
        <f t="shared" si="4"/>
        <v>185</v>
      </c>
      <c r="D115" s="152">
        <v>0</v>
      </c>
      <c r="E115" s="152">
        <v>185</v>
      </c>
      <c r="F115" s="153">
        <v>1800</v>
      </c>
      <c r="G115" s="153">
        <f t="shared" si="5"/>
        <v>10.7514</v>
      </c>
      <c r="H115" s="153">
        <f t="shared" si="6"/>
        <v>3978.02</v>
      </c>
      <c r="I115" s="153">
        <f t="shared" si="7"/>
        <v>4916.43</v>
      </c>
    </row>
    <row r="116" spans="1:9" s="96" customFormat="1" ht="16.899999999999999" customHeight="1" x14ac:dyDescent="0.25">
      <c r="A116" s="146" t="s">
        <v>573</v>
      </c>
      <c r="B116" s="152">
        <v>1</v>
      </c>
      <c r="C116" s="152">
        <f t="shared" si="4"/>
        <v>16</v>
      </c>
      <c r="D116" s="152">
        <v>0</v>
      </c>
      <c r="E116" s="152">
        <v>16</v>
      </c>
      <c r="F116" s="153">
        <v>1766</v>
      </c>
      <c r="G116" s="153">
        <f t="shared" si="5"/>
        <v>10.548299999999999</v>
      </c>
      <c r="H116" s="153">
        <f t="shared" si="6"/>
        <v>337.55</v>
      </c>
      <c r="I116" s="153">
        <f t="shared" si="7"/>
        <v>417.18</v>
      </c>
    </row>
    <row r="117" spans="1:9" s="96" customFormat="1" ht="16.899999999999999" customHeight="1" x14ac:dyDescent="0.25">
      <c r="A117" s="146" t="s">
        <v>573</v>
      </c>
      <c r="B117" s="152">
        <v>1</v>
      </c>
      <c r="C117" s="152">
        <f t="shared" si="4"/>
        <v>305</v>
      </c>
      <c r="D117" s="152">
        <v>0</v>
      </c>
      <c r="E117" s="152">
        <v>305</v>
      </c>
      <c r="F117" s="153">
        <v>1766</v>
      </c>
      <c r="G117" s="153">
        <f t="shared" si="5"/>
        <v>10.548299999999999</v>
      </c>
      <c r="H117" s="153">
        <f t="shared" si="6"/>
        <v>6434.46</v>
      </c>
      <c r="I117" s="153">
        <f t="shared" si="7"/>
        <v>7952.35</v>
      </c>
    </row>
    <row r="118" spans="1:9" s="96" customFormat="1" ht="16.899999999999999" customHeight="1" x14ac:dyDescent="0.25">
      <c r="A118" s="146" t="s">
        <v>573</v>
      </c>
      <c r="B118" s="152">
        <v>1</v>
      </c>
      <c r="C118" s="152">
        <f t="shared" si="4"/>
        <v>137</v>
      </c>
      <c r="D118" s="152">
        <v>0</v>
      </c>
      <c r="E118" s="152">
        <v>137</v>
      </c>
      <c r="F118" s="153">
        <v>1766</v>
      </c>
      <c r="G118" s="153">
        <f t="shared" si="5"/>
        <v>10.548299999999999</v>
      </c>
      <c r="H118" s="153">
        <f t="shared" si="6"/>
        <v>2890.23</v>
      </c>
      <c r="I118" s="153">
        <f t="shared" si="7"/>
        <v>3572.04</v>
      </c>
    </row>
    <row r="119" spans="1:9" s="96" customFormat="1" ht="16.899999999999999" customHeight="1" x14ac:dyDescent="0.25">
      <c r="A119" s="146" t="s">
        <v>573</v>
      </c>
      <c r="B119" s="152">
        <v>1</v>
      </c>
      <c r="C119" s="152">
        <f t="shared" si="4"/>
        <v>465</v>
      </c>
      <c r="D119" s="152">
        <v>0</v>
      </c>
      <c r="E119" s="152">
        <v>465</v>
      </c>
      <c r="F119" s="153">
        <v>1766</v>
      </c>
      <c r="G119" s="153">
        <f t="shared" si="5"/>
        <v>10.548299999999999</v>
      </c>
      <c r="H119" s="153">
        <f t="shared" si="6"/>
        <v>9809.92</v>
      </c>
      <c r="I119" s="153">
        <f t="shared" si="7"/>
        <v>12124.08</v>
      </c>
    </row>
    <row r="120" spans="1:9" s="96" customFormat="1" ht="16.899999999999999" customHeight="1" x14ac:dyDescent="0.25">
      <c r="A120" s="146" t="s">
        <v>573</v>
      </c>
      <c r="B120" s="152">
        <v>1</v>
      </c>
      <c r="C120" s="152">
        <f t="shared" si="4"/>
        <v>144</v>
      </c>
      <c r="D120" s="152">
        <v>0</v>
      </c>
      <c r="E120" s="152">
        <v>144</v>
      </c>
      <c r="F120" s="153">
        <v>1766</v>
      </c>
      <c r="G120" s="153">
        <f t="shared" si="5"/>
        <v>10.548299999999999</v>
      </c>
      <c r="H120" s="153">
        <f t="shared" si="6"/>
        <v>3037.91</v>
      </c>
      <c r="I120" s="153">
        <f t="shared" si="7"/>
        <v>3754.55</v>
      </c>
    </row>
    <row r="121" spans="1:9" s="96" customFormat="1" ht="16.899999999999999" customHeight="1" x14ac:dyDescent="0.25">
      <c r="A121" s="146" t="s">
        <v>573</v>
      </c>
      <c r="B121" s="152">
        <v>1</v>
      </c>
      <c r="C121" s="152">
        <f t="shared" si="4"/>
        <v>112</v>
      </c>
      <c r="D121" s="152">
        <v>0</v>
      </c>
      <c r="E121" s="152">
        <v>112</v>
      </c>
      <c r="F121" s="153">
        <v>1766</v>
      </c>
      <c r="G121" s="153">
        <f t="shared" si="5"/>
        <v>10.548299999999999</v>
      </c>
      <c r="H121" s="153">
        <f t="shared" si="6"/>
        <v>2362.8200000000002</v>
      </c>
      <c r="I121" s="153">
        <f t="shared" si="7"/>
        <v>2920.21</v>
      </c>
    </row>
    <row r="122" spans="1:9" s="96" customFormat="1" ht="16.899999999999999" customHeight="1" x14ac:dyDescent="0.25">
      <c r="A122" s="146" t="s">
        <v>573</v>
      </c>
      <c r="B122" s="152">
        <v>1</v>
      </c>
      <c r="C122" s="152">
        <f t="shared" si="4"/>
        <v>204</v>
      </c>
      <c r="D122" s="152">
        <v>0</v>
      </c>
      <c r="E122" s="152">
        <v>204</v>
      </c>
      <c r="F122" s="153">
        <v>1766</v>
      </c>
      <c r="G122" s="153">
        <f t="shared" si="5"/>
        <v>10.548299999999999</v>
      </c>
      <c r="H122" s="153">
        <f t="shared" si="6"/>
        <v>4303.71</v>
      </c>
      <c r="I122" s="153">
        <f t="shared" si="7"/>
        <v>5318.96</v>
      </c>
    </row>
    <row r="123" spans="1:9" s="96" customFormat="1" ht="16.899999999999999" customHeight="1" x14ac:dyDescent="0.25">
      <c r="A123" s="146" t="s">
        <v>573</v>
      </c>
      <c r="B123" s="152">
        <v>1</v>
      </c>
      <c r="C123" s="152">
        <f t="shared" si="4"/>
        <v>64</v>
      </c>
      <c r="D123" s="152">
        <v>0</v>
      </c>
      <c r="E123" s="152">
        <v>64</v>
      </c>
      <c r="F123" s="153">
        <v>1766</v>
      </c>
      <c r="G123" s="153">
        <f t="shared" si="5"/>
        <v>10.548299999999999</v>
      </c>
      <c r="H123" s="153">
        <f t="shared" si="6"/>
        <v>1350.18</v>
      </c>
      <c r="I123" s="153">
        <f t="shared" si="7"/>
        <v>1668.69</v>
      </c>
    </row>
    <row r="124" spans="1:9" s="96" customFormat="1" ht="16.899999999999999" customHeight="1" x14ac:dyDescent="0.25">
      <c r="A124" s="146" t="s">
        <v>573</v>
      </c>
      <c r="B124" s="152">
        <v>1</v>
      </c>
      <c r="C124" s="152">
        <f t="shared" si="4"/>
        <v>453</v>
      </c>
      <c r="D124" s="152">
        <v>86</v>
      </c>
      <c r="E124" s="152">
        <v>367</v>
      </c>
      <c r="F124" s="153">
        <v>1766</v>
      </c>
      <c r="G124" s="153">
        <f t="shared" si="5"/>
        <v>10.548299999999999</v>
      </c>
      <c r="H124" s="153">
        <f t="shared" si="6"/>
        <v>7742.45</v>
      </c>
      <c r="I124" s="153">
        <f t="shared" si="7"/>
        <v>9568.89</v>
      </c>
    </row>
    <row r="125" spans="1:9" s="96" customFormat="1" ht="16.899999999999999" customHeight="1" x14ac:dyDescent="0.25">
      <c r="A125" s="146" t="s">
        <v>574</v>
      </c>
      <c r="B125" s="152">
        <v>1</v>
      </c>
      <c r="C125" s="152">
        <f t="shared" si="4"/>
        <v>106.5</v>
      </c>
      <c r="D125" s="152">
        <v>0</v>
      </c>
      <c r="E125" s="152">
        <v>106.5</v>
      </c>
      <c r="F125" s="153">
        <v>1654</v>
      </c>
      <c r="G125" s="153">
        <f t="shared" si="5"/>
        <v>9.8793000000000006</v>
      </c>
      <c r="H125" s="153">
        <f t="shared" si="6"/>
        <v>2104.29</v>
      </c>
      <c r="I125" s="153">
        <f t="shared" si="7"/>
        <v>2600.69</v>
      </c>
    </row>
    <row r="126" spans="1:9" s="96" customFormat="1" ht="16.899999999999999" customHeight="1" x14ac:dyDescent="0.25">
      <c r="A126" s="146" t="s">
        <v>574</v>
      </c>
      <c r="B126" s="152">
        <v>1</v>
      </c>
      <c r="C126" s="152">
        <f t="shared" si="4"/>
        <v>406</v>
      </c>
      <c r="D126" s="152">
        <v>0</v>
      </c>
      <c r="E126" s="152">
        <v>406</v>
      </c>
      <c r="F126" s="153">
        <v>1594</v>
      </c>
      <c r="G126" s="153">
        <f t="shared" si="5"/>
        <v>9.5210000000000008</v>
      </c>
      <c r="H126" s="153">
        <f t="shared" si="6"/>
        <v>7731.05</v>
      </c>
      <c r="I126" s="153">
        <f t="shared" si="7"/>
        <v>9554.7999999999993</v>
      </c>
    </row>
    <row r="127" spans="1:9" s="96" customFormat="1" ht="16.899999999999999" customHeight="1" x14ac:dyDescent="0.25">
      <c r="A127" s="146" t="s">
        <v>574</v>
      </c>
      <c r="B127" s="152">
        <v>1</v>
      </c>
      <c r="C127" s="152">
        <f t="shared" si="4"/>
        <v>48</v>
      </c>
      <c r="D127" s="152">
        <v>0</v>
      </c>
      <c r="E127" s="152">
        <v>48</v>
      </c>
      <c r="F127" s="153">
        <v>1654</v>
      </c>
      <c r="G127" s="153">
        <f t="shared" si="5"/>
        <v>9.8793000000000006</v>
      </c>
      <c r="H127" s="153">
        <f t="shared" si="6"/>
        <v>948.41</v>
      </c>
      <c r="I127" s="153">
        <f t="shared" si="7"/>
        <v>1172.1400000000001</v>
      </c>
    </row>
    <row r="128" spans="1:9" s="96" customFormat="1" ht="16.899999999999999" customHeight="1" x14ac:dyDescent="0.25">
      <c r="A128" s="146" t="s">
        <v>574</v>
      </c>
      <c r="B128" s="152">
        <v>1</v>
      </c>
      <c r="C128" s="152">
        <f t="shared" si="4"/>
        <v>136</v>
      </c>
      <c r="D128" s="152">
        <v>0</v>
      </c>
      <c r="E128" s="152">
        <v>136</v>
      </c>
      <c r="F128" s="153">
        <v>1594</v>
      </c>
      <c r="G128" s="153">
        <f t="shared" si="5"/>
        <v>9.5210000000000008</v>
      </c>
      <c r="H128" s="153">
        <f t="shared" si="6"/>
        <v>2589.71</v>
      </c>
      <c r="I128" s="153">
        <f t="shared" si="7"/>
        <v>3200.62</v>
      </c>
    </row>
    <row r="129" spans="1:9" s="96" customFormat="1" ht="16.899999999999999" customHeight="1" x14ac:dyDescent="0.25">
      <c r="A129" s="146" t="s">
        <v>574</v>
      </c>
      <c r="B129" s="152">
        <v>1</v>
      </c>
      <c r="C129" s="152">
        <f t="shared" si="4"/>
        <v>140</v>
      </c>
      <c r="D129" s="152">
        <v>0</v>
      </c>
      <c r="E129" s="152">
        <v>140</v>
      </c>
      <c r="F129" s="153">
        <v>1654</v>
      </c>
      <c r="G129" s="153">
        <f t="shared" si="5"/>
        <v>9.8793000000000006</v>
      </c>
      <c r="H129" s="153">
        <f t="shared" si="6"/>
        <v>2766.2</v>
      </c>
      <c r="I129" s="153">
        <f t="shared" si="7"/>
        <v>3418.75</v>
      </c>
    </row>
    <row r="130" spans="1:9" s="96" customFormat="1" ht="16.899999999999999" customHeight="1" x14ac:dyDescent="0.25">
      <c r="A130" s="146" t="s">
        <v>574</v>
      </c>
      <c r="B130" s="152">
        <v>1</v>
      </c>
      <c r="C130" s="152">
        <f t="shared" si="4"/>
        <v>76.167664670658681</v>
      </c>
      <c r="D130" s="152">
        <v>0</v>
      </c>
      <c r="E130" s="152">
        <v>76.167664670658681</v>
      </c>
      <c r="F130" s="153">
        <v>1594</v>
      </c>
      <c r="G130" s="153">
        <f t="shared" si="5"/>
        <v>9.5210000000000008</v>
      </c>
      <c r="H130" s="153">
        <f t="shared" si="6"/>
        <v>1450.38</v>
      </c>
      <c r="I130" s="153">
        <f t="shared" si="7"/>
        <v>1792.52</v>
      </c>
    </row>
    <row r="131" spans="1:9" s="96" customFormat="1" ht="16.899999999999999" customHeight="1" x14ac:dyDescent="0.25">
      <c r="A131" s="146" t="s">
        <v>574</v>
      </c>
      <c r="B131" s="152">
        <v>1</v>
      </c>
      <c r="C131" s="152">
        <f t="shared" si="4"/>
        <v>234</v>
      </c>
      <c r="D131" s="152">
        <v>0</v>
      </c>
      <c r="E131" s="152">
        <v>234</v>
      </c>
      <c r="F131" s="153">
        <v>1594</v>
      </c>
      <c r="G131" s="153">
        <f t="shared" si="5"/>
        <v>9.5210000000000008</v>
      </c>
      <c r="H131" s="153">
        <f t="shared" si="6"/>
        <v>4455.83</v>
      </c>
      <c r="I131" s="153">
        <f t="shared" si="7"/>
        <v>5506.96</v>
      </c>
    </row>
    <row r="132" spans="1:9" s="96" customFormat="1" ht="16.899999999999999" customHeight="1" x14ac:dyDescent="0.25">
      <c r="A132" s="146" t="s">
        <v>574</v>
      </c>
      <c r="B132" s="152">
        <v>1</v>
      </c>
      <c r="C132" s="152">
        <f t="shared" si="4"/>
        <v>364</v>
      </c>
      <c r="D132" s="152">
        <v>0</v>
      </c>
      <c r="E132" s="152">
        <v>364</v>
      </c>
      <c r="F132" s="153">
        <v>1594</v>
      </c>
      <c r="G132" s="153">
        <f t="shared" si="5"/>
        <v>9.5210000000000008</v>
      </c>
      <c r="H132" s="153">
        <f t="shared" si="6"/>
        <v>6931.29</v>
      </c>
      <c r="I132" s="153">
        <f t="shared" si="7"/>
        <v>8566.3799999999992</v>
      </c>
    </row>
    <row r="133" spans="1:9" s="96" customFormat="1" ht="16.899999999999999" customHeight="1" x14ac:dyDescent="0.25">
      <c r="A133" s="146" t="s">
        <v>574</v>
      </c>
      <c r="B133" s="152">
        <v>1</v>
      </c>
      <c r="C133" s="152">
        <f t="shared" si="4"/>
        <v>328</v>
      </c>
      <c r="D133" s="152">
        <v>0</v>
      </c>
      <c r="E133" s="152">
        <v>328</v>
      </c>
      <c r="F133" s="153">
        <v>1594</v>
      </c>
      <c r="G133" s="153">
        <f t="shared" si="5"/>
        <v>9.5210000000000008</v>
      </c>
      <c r="H133" s="153">
        <f t="shared" si="6"/>
        <v>6245.78</v>
      </c>
      <c r="I133" s="153">
        <f t="shared" si="7"/>
        <v>7719.16</v>
      </c>
    </row>
    <row r="134" spans="1:9" s="96" customFormat="1" ht="16.899999999999999" customHeight="1" x14ac:dyDescent="0.25">
      <c r="A134" s="146" t="s">
        <v>574</v>
      </c>
      <c r="B134" s="152">
        <v>1</v>
      </c>
      <c r="C134" s="152">
        <f t="shared" si="4"/>
        <v>805</v>
      </c>
      <c r="D134" s="152">
        <v>677</v>
      </c>
      <c r="E134" s="152">
        <v>128</v>
      </c>
      <c r="F134" s="153">
        <v>1594</v>
      </c>
      <c r="G134" s="153">
        <f t="shared" si="5"/>
        <v>9.5210000000000008</v>
      </c>
      <c r="H134" s="153">
        <f t="shared" si="6"/>
        <v>2437.38</v>
      </c>
      <c r="I134" s="153">
        <f t="shared" si="7"/>
        <v>3012.36</v>
      </c>
    </row>
    <row r="135" spans="1:9" s="96" customFormat="1" ht="16.899999999999999" customHeight="1" x14ac:dyDescent="0.25">
      <c r="A135" s="146" t="s">
        <v>574</v>
      </c>
      <c r="B135" s="152">
        <v>1</v>
      </c>
      <c r="C135" s="152">
        <f t="shared" si="4"/>
        <v>352</v>
      </c>
      <c r="D135" s="152">
        <v>0</v>
      </c>
      <c r="E135" s="152">
        <v>352</v>
      </c>
      <c r="F135" s="153">
        <v>1654</v>
      </c>
      <c r="G135" s="153">
        <f t="shared" si="5"/>
        <v>9.8793000000000006</v>
      </c>
      <c r="H135" s="153">
        <f t="shared" si="6"/>
        <v>6955.03</v>
      </c>
      <c r="I135" s="153">
        <f t="shared" si="7"/>
        <v>8595.7199999999993</v>
      </c>
    </row>
    <row r="136" spans="1:9" s="96" customFormat="1" ht="16.899999999999999" customHeight="1" x14ac:dyDescent="0.25">
      <c r="A136" s="146" t="s">
        <v>574</v>
      </c>
      <c r="B136" s="152">
        <v>1</v>
      </c>
      <c r="C136" s="152">
        <f t="shared" si="4"/>
        <v>96.5</v>
      </c>
      <c r="D136" s="152">
        <v>0</v>
      </c>
      <c r="E136" s="152">
        <v>96.5</v>
      </c>
      <c r="F136" s="153">
        <v>1459</v>
      </c>
      <c r="G136" s="153">
        <f t="shared" si="5"/>
        <v>8.7146000000000008</v>
      </c>
      <c r="H136" s="153">
        <f t="shared" si="6"/>
        <v>1681.92</v>
      </c>
      <c r="I136" s="153">
        <f t="shared" si="7"/>
        <v>2078.6799999999998</v>
      </c>
    </row>
    <row r="137" spans="1:9" s="96" customFormat="1" ht="16.899999999999999" customHeight="1" x14ac:dyDescent="0.25">
      <c r="A137" s="146" t="s">
        <v>574</v>
      </c>
      <c r="B137" s="152">
        <v>1</v>
      </c>
      <c r="C137" s="152">
        <f t="shared" si="4"/>
        <v>289</v>
      </c>
      <c r="D137" s="152">
        <v>0</v>
      </c>
      <c r="E137" s="152">
        <v>289</v>
      </c>
      <c r="F137" s="153">
        <v>1594</v>
      </c>
      <c r="G137" s="153">
        <f t="shared" si="5"/>
        <v>9.5210000000000008</v>
      </c>
      <c r="H137" s="153">
        <f t="shared" si="6"/>
        <v>5503.14</v>
      </c>
      <c r="I137" s="153">
        <f t="shared" si="7"/>
        <v>6801.33</v>
      </c>
    </row>
    <row r="138" spans="1:9" s="96" customFormat="1" ht="16.899999999999999" customHeight="1" x14ac:dyDescent="0.25">
      <c r="A138" s="146" t="s">
        <v>574</v>
      </c>
      <c r="B138" s="152">
        <v>1</v>
      </c>
      <c r="C138" s="152">
        <f t="shared" si="4"/>
        <v>338</v>
      </c>
      <c r="D138" s="152">
        <v>0</v>
      </c>
      <c r="E138" s="152">
        <v>338</v>
      </c>
      <c r="F138" s="153">
        <v>1594</v>
      </c>
      <c r="G138" s="153">
        <f t="shared" si="5"/>
        <v>9.5210000000000008</v>
      </c>
      <c r="H138" s="153">
        <f t="shared" si="6"/>
        <v>6436.2</v>
      </c>
      <c r="I138" s="153">
        <f t="shared" si="7"/>
        <v>7954.5</v>
      </c>
    </row>
    <row r="139" spans="1:9" s="96" customFormat="1" ht="16.899999999999999" customHeight="1" x14ac:dyDescent="0.25">
      <c r="A139" s="146" t="s">
        <v>574</v>
      </c>
      <c r="B139" s="152">
        <v>1</v>
      </c>
      <c r="C139" s="152">
        <f t="shared" si="4"/>
        <v>139</v>
      </c>
      <c r="D139" s="152">
        <v>0</v>
      </c>
      <c r="E139" s="152">
        <v>139</v>
      </c>
      <c r="F139" s="153">
        <v>1790</v>
      </c>
      <c r="G139" s="153">
        <f t="shared" si="5"/>
        <v>10.691700000000001</v>
      </c>
      <c r="H139" s="153">
        <f t="shared" si="6"/>
        <v>2972.29</v>
      </c>
      <c r="I139" s="153">
        <f t="shared" si="7"/>
        <v>3673.45</v>
      </c>
    </row>
    <row r="140" spans="1:9" s="96" customFormat="1" ht="16.899999999999999" customHeight="1" x14ac:dyDescent="0.25">
      <c r="A140" s="146" t="s">
        <v>574</v>
      </c>
      <c r="B140" s="152">
        <v>1</v>
      </c>
      <c r="C140" s="152">
        <f t="shared" si="4"/>
        <v>98</v>
      </c>
      <c r="D140" s="152">
        <v>0</v>
      </c>
      <c r="E140" s="152">
        <v>98</v>
      </c>
      <c r="F140" s="153">
        <v>1790</v>
      </c>
      <c r="G140" s="153">
        <f t="shared" si="5"/>
        <v>10.691700000000001</v>
      </c>
      <c r="H140" s="153">
        <f t="shared" si="6"/>
        <v>2095.5700000000002</v>
      </c>
      <c r="I140" s="153">
        <f t="shared" si="7"/>
        <v>2589.91</v>
      </c>
    </row>
    <row r="141" spans="1:9" s="96" customFormat="1" ht="16.899999999999999" customHeight="1" x14ac:dyDescent="0.25">
      <c r="A141" s="146" t="s">
        <v>574</v>
      </c>
      <c r="B141" s="152">
        <v>1</v>
      </c>
      <c r="C141" s="152">
        <f t="shared" si="4"/>
        <v>30</v>
      </c>
      <c r="D141" s="152">
        <v>0</v>
      </c>
      <c r="E141" s="152">
        <v>30</v>
      </c>
      <c r="F141" s="153">
        <v>1790</v>
      </c>
      <c r="G141" s="153">
        <f t="shared" si="5"/>
        <v>10.691700000000001</v>
      </c>
      <c r="H141" s="153">
        <f t="shared" si="6"/>
        <v>641.5</v>
      </c>
      <c r="I141" s="153">
        <f t="shared" si="7"/>
        <v>792.83</v>
      </c>
    </row>
    <row r="142" spans="1:9" s="96" customFormat="1" ht="16.899999999999999" customHeight="1" x14ac:dyDescent="0.25">
      <c r="A142" s="146" t="s">
        <v>574</v>
      </c>
      <c r="B142" s="152">
        <v>1</v>
      </c>
      <c r="C142" s="152">
        <f t="shared" ref="C142:C205" si="8">D142+E142</f>
        <v>337</v>
      </c>
      <c r="D142" s="152">
        <v>0</v>
      </c>
      <c r="E142" s="152">
        <v>337</v>
      </c>
      <c r="F142" s="153">
        <v>1594</v>
      </c>
      <c r="G142" s="153">
        <f t="shared" ref="G142:G205" si="9">ROUND(F142/167.42,4)</f>
        <v>9.5210000000000008</v>
      </c>
      <c r="H142" s="153">
        <f t="shared" ref="H142:H205" si="10">ROUND(E142*G142*2,2)</f>
        <v>6417.15</v>
      </c>
      <c r="I142" s="153">
        <f t="shared" ref="I142:I205" si="11">ROUND(H142*1.2359,2)</f>
        <v>7930.96</v>
      </c>
    </row>
    <row r="143" spans="1:9" s="96" customFormat="1" ht="16.899999999999999" customHeight="1" x14ac:dyDescent="0.25">
      <c r="A143" s="146" t="s">
        <v>574</v>
      </c>
      <c r="B143" s="152">
        <v>1</v>
      </c>
      <c r="C143" s="152">
        <f t="shared" si="8"/>
        <v>69.718999999999994</v>
      </c>
      <c r="D143" s="152">
        <v>0</v>
      </c>
      <c r="E143" s="152">
        <v>69.718999999999994</v>
      </c>
      <c r="F143" s="153">
        <v>1654</v>
      </c>
      <c r="G143" s="153">
        <f t="shared" si="9"/>
        <v>9.8793000000000006</v>
      </c>
      <c r="H143" s="153">
        <f t="shared" si="10"/>
        <v>1377.55</v>
      </c>
      <c r="I143" s="153">
        <f t="shared" si="11"/>
        <v>1702.51</v>
      </c>
    </row>
    <row r="144" spans="1:9" s="96" customFormat="1" ht="16.899999999999999" customHeight="1" x14ac:dyDescent="0.25">
      <c r="A144" s="146" t="s">
        <v>574</v>
      </c>
      <c r="B144" s="152">
        <v>1</v>
      </c>
      <c r="C144" s="152">
        <f t="shared" si="8"/>
        <v>203</v>
      </c>
      <c r="D144" s="152">
        <v>0</v>
      </c>
      <c r="E144" s="152">
        <v>203</v>
      </c>
      <c r="F144" s="153">
        <v>1654</v>
      </c>
      <c r="G144" s="153">
        <f t="shared" si="9"/>
        <v>9.8793000000000006</v>
      </c>
      <c r="H144" s="153">
        <f t="shared" si="10"/>
        <v>4011</v>
      </c>
      <c r="I144" s="153">
        <f t="shared" si="11"/>
        <v>4957.1899999999996</v>
      </c>
    </row>
    <row r="145" spans="1:9" s="96" customFormat="1" ht="16.899999999999999" customHeight="1" x14ac:dyDescent="0.25">
      <c r="A145" s="146" t="s">
        <v>574</v>
      </c>
      <c r="B145" s="152">
        <v>1</v>
      </c>
      <c r="C145" s="152">
        <f t="shared" si="8"/>
        <v>352</v>
      </c>
      <c r="D145" s="152">
        <v>0</v>
      </c>
      <c r="E145" s="152">
        <v>352</v>
      </c>
      <c r="F145" s="153">
        <v>1654</v>
      </c>
      <c r="G145" s="153">
        <f t="shared" si="9"/>
        <v>9.8793000000000006</v>
      </c>
      <c r="H145" s="153">
        <f t="shared" si="10"/>
        <v>6955.03</v>
      </c>
      <c r="I145" s="153">
        <f t="shared" si="11"/>
        <v>8595.7199999999993</v>
      </c>
    </row>
    <row r="146" spans="1:9" s="96" customFormat="1" ht="16.899999999999999" customHeight="1" x14ac:dyDescent="0.25">
      <c r="A146" s="146" t="s">
        <v>574</v>
      </c>
      <c r="B146" s="152">
        <v>1</v>
      </c>
      <c r="C146" s="152">
        <f t="shared" si="8"/>
        <v>341</v>
      </c>
      <c r="D146" s="152">
        <v>0</v>
      </c>
      <c r="E146" s="152">
        <v>341</v>
      </c>
      <c r="F146" s="153">
        <v>1654</v>
      </c>
      <c r="G146" s="153">
        <f t="shared" si="9"/>
        <v>9.8793000000000006</v>
      </c>
      <c r="H146" s="153">
        <f t="shared" si="10"/>
        <v>6737.68</v>
      </c>
      <c r="I146" s="153">
        <f t="shared" si="11"/>
        <v>8327.1</v>
      </c>
    </row>
    <row r="147" spans="1:9" s="96" customFormat="1" ht="16.899999999999999" customHeight="1" x14ac:dyDescent="0.25">
      <c r="A147" s="146" t="s">
        <v>574</v>
      </c>
      <c r="B147" s="152">
        <v>1</v>
      </c>
      <c r="C147" s="152">
        <f t="shared" si="8"/>
        <v>265</v>
      </c>
      <c r="D147" s="152">
        <v>0</v>
      </c>
      <c r="E147" s="152">
        <v>265</v>
      </c>
      <c r="F147" s="153">
        <v>1654</v>
      </c>
      <c r="G147" s="153">
        <f t="shared" si="9"/>
        <v>9.8793000000000006</v>
      </c>
      <c r="H147" s="153">
        <f t="shared" si="10"/>
        <v>5236.03</v>
      </c>
      <c r="I147" s="153">
        <f t="shared" si="11"/>
        <v>6471.21</v>
      </c>
    </row>
    <row r="148" spans="1:9" s="96" customFormat="1" ht="16.899999999999999" customHeight="1" x14ac:dyDescent="0.25">
      <c r="A148" s="146" t="s">
        <v>574</v>
      </c>
      <c r="B148" s="152">
        <v>1</v>
      </c>
      <c r="C148" s="152">
        <f t="shared" si="8"/>
        <v>420</v>
      </c>
      <c r="D148" s="152">
        <v>176</v>
      </c>
      <c r="E148" s="152">
        <v>244</v>
      </c>
      <c r="F148" s="153">
        <v>1594</v>
      </c>
      <c r="G148" s="153">
        <f t="shared" si="9"/>
        <v>9.5210000000000008</v>
      </c>
      <c r="H148" s="153">
        <f t="shared" si="10"/>
        <v>4646.25</v>
      </c>
      <c r="I148" s="153">
        <f t="shared" si="11"/>
        <v>5742.3</v>
      </c>
    </row>
    <row r="149" spans="1:9" s="96" customFormat="1" ht="16.899999999999999" customHeight="1" x14ac:dyDescent="0.25">
      <c r="A149" s="146" t="s">
        <v>574</v>
      </c>
      <c r="B149" s="152">
        <v>1</v>
      </c>
      <c r="C149" s="152">
        <f t="shared" si="8"/>
        <v>317.44299999999998</v>
      </c>
      <c r="D149" s="152">
        <v>88</v>
      </c>
      <c r="E149" s="152">
        <v>229.44299999999998</v>
      </c>
      <c r="F149" s="153">
        <v>1594</v>
      </c>
      <c r="G149" s="153">
        <f t="shared" si="9"/>
        <v>9.5210000000000008</v>
      </c>
      <c r="H149" s="153">
        <f t="shared" si="10"/>
        <v>4369.05</v>
      </c>
      <c r="I149" s="153">
        <f t="shared" si="11"/>
        <v>5399.71</v>
      </c>
    </row>
    <row r="150" spans="1:9" s="96" customFormat="1" ht="16.899999999999999" customHeight="1" x14ac:dyDescent="0.25">
      <c r="A150" s="146" t="s">
        <v>574</v>
      </c>
      <c r="B150" s="152">
        <v>1</v>
      </c>
      <c r="C150" s="152">
        <f t="shared" si="8"/>
        <v>71</v>
      </c>
      <c r="D150" s="152">
        <v>0</v>
      </c>
      <c r="E150" s="152">
        <v>71</v>
      </c>
      <c r="F150" s="153">
        <v>1459</v>
      </c>
      <c r="G150" s="153">
        <f t="shared" si="9"/>
        <v>8.7146000000000008</v>
      </c>
      <c r="H150" s="153">
        <f t="shared" si="10"/>
        <v>1237.47</v>
      </c>
      <c r="I150" s="153">
        <f t="shared" si="11"/>
        <v>1529.39</v>
      </c>
    </row>
    <row r="151" spans="1:9" s="96" customFormat="1" ht="16.899999999999999" customHeight="1" x14ac:dyDescent="0.25">
      <c r="A151" s="146" t="s">
        <v>574</v>
      </c>
      <c r="B151" s="152">
        <v>1</v>
      </c>
      <c r="C151" s="152">
        <f t="shared" si="8"/>
        <v>12</v>
      </c>
      <c r="D151" s="152">
        <v>0</v>
      </c>
      <c r="E151" s="152">
        <v>12</v>
      </c>
      <c r="F151" s="153">
        <v>1459</v>
      </c>
      <c r="G151" s="153">
        <f t="shared" si="9"/>
        <v>8.7146000000000008</v>
      </c>
      <c r="H151" s="153">
        <f t="shared" si="10"/>
        <v>209.15</v>
      </c>
      <c r="I151" s="153">
        <f t="shared" si="11"/>
        <v>258.49</v>
      </c>
    </row>
    <row r="152" spans="1:9" s="96" customFormat="1" ht="16.899999999999999" customHeight="1" x14ac:dyDescent="0.25">
      <c r="A152" s="146" t="s">
        <v>574</v>
      </c>
      <c r="B152" s="152">
        <v>1</v>
      </c>
      <c r="C152" s="152">
        <f t="shared" si="8"/>
        <v>36</v>
      </c>
      <c r="D152" s="152">
        <v>0</v>
      </c>
      <c r="E152" s="152">
        <v>36</v>
      </c>
      <c r="F152" s="153">
        <v>1459</v>
      </c>
      <c r="G152" s="153">
        <f t="shared" si="9"/>
        <v>8.7146000000000008</v>
      </c>
      <c r="H152" s="153">
        <f t="shared" si="10"/>
        <v>627.45000000000005</v>
      </c>
      <c r="I152" s="153">
        <f t="shared" si="11"/>
        <v>775.47</v>
      </c>
    </row>
    <row r="153" spans="1:9" s="96" customFormat="1" ht="16.899999999999999" customHeight="1" x14ac:dyDescent="0.25">
      <c r="A153" s="146" t="s">
        <v>574</v>
      </c>
      <c r="B153" s="152">
        <v>1</v>
      </c>
      <c r="C153" s="152">
        <f t="shared" si="8"/>
        <v>228</v>
      </c>
      <c r="D153" s="152">
        <v>191</v>
      </c>
      <c r="E153" s="152">
        <v>37</v>
      </c>
      <c r="F153" s="153">
        <v>1594</v>
      </c>
      <c r="G153" s="153">
        <f t="shared" si="9"/>
        <v>9.5210000000000008</v>
      </c>
      <c r="H153" s="153">
        <f t="shared" si="10"/>
        <v>704.55</v>
      </c>
      <c r="I153" s="153">
        <f t="shared" si="11"/>
        <v>870.75</v>
      </c>
    </row>
    <row r="154" spans="1:9" s="96" customFormat="1" ht="16.899999999999999" customHeight="1" x14ac:dyDescent="0.25">
      <c r="A154" s="146" t="s">
        <v>574</v>
      </c>
      <c r="B154" s="152">
        <v>1</v>
      </c>
      <c r="C154" s="152">
        <f t="shared" si="8"/>
        <v>221</v>
      </c>
      <c r="D154" s="152">
        <v>0</v>
      </c>
      <c r="E154" s="152">
        <v>221</v>
      </c>
      <c r="F154" s="153">
        <v>1654</v>
      </c>
      <c r="G154" s="153">
        <f t="shared" si="9"/>
        <v>9.8793000000000006</v>
      </c>
      <c r="H154" s="153">
        <f t="shared" si="10"/>
        <v>4366.6499999999996</v>
      </c>
      <c r="I154" s="153">
        <f t="shared" si="11"/>
        <v>5396.74</v>
      </c>
    </row>
    <row r="155" spans="1:9" s="96" customFormat="1" ht="16.899999999999999" customHeight="1" x14ac:dyDescent="0.25">
      <c r="A155" s="146" t="s">
        <v>574</v>
      </c>
      <c r="B155" s="152">
        <v>1</v>
      </c>
      <c r="C155" s="152">
        <f t="shared" si="8"/>
        <v>23.5</v>
      </c>
      <c r="D155" s="152">
        <v>0</v>
      </c>
      <c r="E155" s="152">
        <v>23.5</v>
      </c>
      <c r="F155" s="153">
        <v>1459</v>
      </c>
      <c r="G155" s="153">
        <f t="shared" si="9"/>
        <v>8.7146000000000008</v>
      </c>
      <c r="H155" s="153">
        <f t="shared" si="10"/>
        <v>409.59</v>
      </c>
      <c r="I155" s="153">
        <f t="shared" si="11"/>
        <v>506.21</v>
      </c>
    </row>
    <row r="156" spans="1:9" s="96" customFormat="1" ht="16.899999999999999" customHeight="1" x14ac:dyDescent="0.25">
      <c r="A156" s="146" t="s">
        <v>574</v>
      </c>
      <c r="B156" s="152">
        <v>1</v>
      </c>
      <c r="C156" s="152">
        <f t="shared" si="8"/>
        <v>4.5</v>
      </c>
      <c r="D156" s="152">
        <v>0</v>
      </c>
      <c r="E156" s="152">
        <v>4.5</v>
      </c>
      <c r="F156" s="153">
        <v>1459</v>
      </c>
      <c r="G156" s="153">
        <f t="shared" si="9"/>
        <v>8.7146000000000008</v>
      </c>
      <c r="H156" s="153">
        <f t="shared" si="10"/>
        <v>78.430000000000007</v>
      </c>
      <c r="I156" s="153">
        <f t="shared" si="11"/>
        <v>96.93</v>
      </c>
    </row>
    <row r="157" spans="1:9" s="96" customFormat="1" ht="16.899999999999999" customHeight="1" x14ac:dyDescent="0.25">
      <c r="A157" s="146" t="s">
        <v>574</v>
      </c>
      <c r="B157" s="152">
        <v>1</v>
      </c>
      <c r="C157" s="152">
        <f t="shared" si="8"/>
        <v>16.5</v>
      </c>
      <c r="D157" s="152">
        <v>0</v>
      </c>
      <c r="E157" s="152">
        <v>16.5</v>
      </c>
      <c r="F157" s="153">
        <v>1594</v>
      </c>
      <c r="G157" s="153">
        <f t="shared" si="9"/>
        <v>9.5210000000000008</v>
      </c>
      <c r="H157" s="153">
        <f t="shared" si="10"/>
        <v>314.19</v>
      </c>
      <c r="I157" s="153">
        <f t="shared" si="11"/>
        <v>388.31</v>
      </c>
    </row>
    <row r="158" spans="1:9" s="96" customFormat="1" ht="16.899999999999999" customHeight="1" x14ac:dyDescent="0.25">
      <c r="A158" s="146" t="s">
        <v>574</v>
      </c>
      <c r="B158" s="152">
        <v>1</v>
      </c>
      <c r="C158" s="152">
        <f t="shared" si="8"/>
        <v>29.999999999999996</v>
      </c>
      <c r="D158" s="152">
        <v>0</v>
      </c>
      <c r="E158" s="152">
        <v>29.999999999999996</v>
      </c>
      <c r="F158" s="153">
        <v>1594</v>
      </c>
      <c r="G158" s="153">
        <f t="shared" si="9"/>
        <v>9.5210000000000008</v>
      </c>
      <c r="H158" s="153">
        <f t="shared" si="10"/>
        <v>571.26</v>
      </c>
      <c r="I158" s="153">
        <f t="shared" si="11"/>
        <v>706.02</v>
      </c>
    </row>
    <row r="159" spans="1:9" s="96" customFormat="1" ht="16.899999999999999" customHeight="1" x14ac:dyDescent="0.25">
      <c r="A159" s="146" t="s">
        <v>574</v>
      </c>
      <c r="B159" s="152">
        <v>1</v>
      </c>
      <c r="C159" s="152">
        <f t="shared" si="8"/>
        <v>25</v>
      </c>
      <c r="D159" s="152">
        <v>0</v>
      </c>
      <c r="E159" s="152">
        <v>25</v>
      </c>
      <c r="F159" s="153">
        <v>1594</v>
      </c>
      <c r="G159" s="153">
        <f t="shared" si="9"/>
        <v>9.5210000000000008</v>
      </c>
      <c r="H159" s="153">
        <f t="shared" si="10"/>
        <v>476.05</v>
      </c>
      <c r="I159" s="153">
        <f t="shared" si="11"/>
        <v>588.35</v>
      </c>
    </row>
    <row r="160" spans="1:9" s="96" customFormat="1" ht="16.899999999999999" customHeight="1" x14ac:dyDescent="0.25">
      <c r="A160" s="146" t="s">
        <v>574</v>
      </c>
      <c r="B160" s="152">
        <v>1</v>
      </c>
      <c r="C160" s="152">
        <f t="shared" si="8"/>
        <v>20</v>
      </c>
      <c r="D160" s="152">
        <v>0</v>
      </c>
      <c r="E160" s="152">
        <v>20</v>
      </c>
      <c r="F160" s="153">
        <v>1594</v>
      </c>
      <c r="G160" s="153">
        <f t="shared" si="9"/>
        <v>9.5210000000000008</v>
      </c>
      <c r="H160" s="153">
        <f t="shared" si="10"/>
        <v>380.84</v>
      </c>
      <c r="I160" s="153">
        <f t="shared" si="11"/>
        <v>470.68</v>
      </c>
    </row>
    <row r="161" spans="1:9" s="96" customFormat="1" ht="16.899999999999999" customHeight="1" x14ac:dyDescent="0.25">
      <c r="A161" s="146" t="s">
        <v>574</v>
      </c>
      <c r="B161" s="152">
        <v>1</v>
      </c>
      <c r="C161" s="152">
        <f t="shared" si="8"/>
        <v>20</v>
      </c>
      <c r="D161" s="152">
        <v>0</v>
      </c>
      <c r="E161" s="152">
        <v>20</v>
      </c>
      <c r="F161" s="153">
        <v>1594</v>
      </c>
      <c r="G161" s="153">
        <f t="shared" si="9"/>
        <v>9.5210000000000008</v>
      </c>
      <c r="H161" s="153">
        <f t="shared" si="10"/>
        <v>380.84</v>
      </c>
      <c r="I161" s="153">
        <f t="shared" si="11"/>
        <v>470.68</v>
      </c>
    </row>
    <row r="162" spans="1:9" s="96" customFormat="1" ht="16.899999999999999" customHeight="1" x14ac:dyDescent="0.25">
      <c r="A162" s="146" t="s">
        <v>574</v>
      </c>
      <c r="B162" s="152">
        <v>1</v>
      </c>
      <c r="C162" s="152">
        <f t="shared" si="8"/>
        <v>29.999999999999996</v>
      </c>
      <c r="D162" s="152">
        <v>0</v>
      </c>
      <c r="E162" s="152">
        <v>29.999999999999996</v>
      </c>
      <c r="F162" s="153">
        <v>1594</v>
      </c>
      <c r="G162" s="153">
        <f t="shared" si="9"/>
        <v>9.5210000000000008</v>
      </c>
      <c r="H162" s="153">
        <f t="shared" si="10"/>
        <v>571.26</v>
      </c>
      <c r="I162" s="153">
        <f t="shared" si="11"/>
        <v>706.02</v>
      </c>
    </row>
    <row r="163" spans="1:9" s="96" customFormat="1" ht="16.899999999999999" customHeight="1" x14ac:dyDescent="0.25">
      <c r="A163" s="146" t="s">
        <v>574</v>
      </c>
      <c r="B163" s="152">
        <v>1</v>
      </c>
      <c r="C163" s="152">
        <f t="shared" si="8"/>
        <v>40</v>
      </c>
      <c r="D163" s="152">
        <v>0</v>
      </c>
      <c r="E163" s="152">
        <v>40</v>
      </c>
      <c r="F163" s="153">
        <v>1594</v>
      </c>
      <c r="G163" s="153">
        <f t="shared" si="9"/>
        <v>9.5210000000000008</v>
      </c>
      <c r="H163" s="153">
        <f t="shared" si="10"/>
        <v>761.68</v>
      </c>
      <c r="I163" s="153">
        <f t="shared" si="11"/>
        <v>941.36</v>
      </c>
    </row>
    <row r="164" spans="1:9" s="96" customFormat="1" ht="16.899999999999999" customHeight="1" x14ac:dyDescent="0.25">
      <c r="A164" s="146" t="s">
        <v>574</v>
      </c>
      <c r="B164" s="152">
        <v>1</v>
      </c>
      <c r="C164" s="152">
        <f t="shared" si="8"/>
        <v>71</v>
      </c>
      <c r="D164" s="152">
        <v>0</v>
      </c>
      <c r="E164" s="152">
        <v>71</v>
      </c>
      <c r="F164" s="153">
        <v>1594</v>
      </c>
      <c r="G164" s="153">
        <f t="shared" si="9"/>
        <v>9.5210000000000008</v>
      </c>
      <c r="H164" s="153">
        <f t="shared" si="10"/>
        <v>1351.98</v>
      </c>
      <c r="I164" s="153">
        <f t="shared" si="11"/>
        <v>1670.91</v>
      </c>
    </row>
    <row r="165" spans="1:9" s="96" customFormat="1" ht="16.899999999999999" customHeight="1" x14ac:dyDescent="0.25">
      <c r="A165" s="146" t="s">
        <v>574</v>
      </c>
      <c r="B165" s="152">
        <v>1</v>
      </c>
      <c r="C165" s="152">
        <f t="shared" si="8"/>
        <v>27</v>
      </c>
      <c r="D165" s="152">
        <v>0</v>
      </c>
      <c r="E165" s="152">
        <v>27</v>
      </c>
      <c r="F165" s="153">
        <v>1594</v>
      </c>
      <c r="G165" s="153">
        <f t="shared" si="9"/>
        <v>9.5210000000000008</v>
      </c>
      <c r="H165" s="153">
        <f t="shared" si="10"/>
        <v>514.13</v>
      </c>
      <c r="I165" s="153">
        <f t="shared" si="11"/>
        <v>635.41</v>
      </c>
    </row>
    <row r="166" spans="1:9" s="96" customFormat="1" ht="16.899999999999999" customHeight="1" x14ac:dyDescent="0.25">
      <c r="A166" s="146" t="s">
        <v>574</v>
      </c>
      <c r="B166" s="152">
        <v>1</v>
      </c>
      <c r="C166" s="152">
        <f t="shared" si="8"/>
        <v>13.6</v>
      </c>
      <c r="D166" s="152">
        <v>0</v>
      </c>
      <c r="E166" s="152">
        <v>13.6</v>
      </c>
      <c r="F166" s="153">
        <v>1594</v>
      </c>
      <c r="G166" s="153">
        <f t="shared" si="9"/>
        <v>9.5210000000000008</v>
      </c>
      <c r="H166" s="153">
        <f t="shared" si="10"/>
        <v>258.97000000000003</v>
      </c>
      <c r="I166" s="153">
        <f t="shared" si="11"/>
        <v>320.06</v>
      </c>
    </row>
    <row r="167" spans="1:9" s="96" customFormat="1" ht="16.899999999999999" customHeight="1" x14ac:dyDescent="0.25">
      <c r="A167" s="146" t="s">
        <v>574</v>
      </c>
      <c r="B167" s="152">
        <v>1</v>
      </c>
      <c r="C167" s="152">
        <f t="shared" si="8"/>
        <v>84</v>
      </c>
      <c r="D167" s="152">
        <v>0</v>
      </c>
      <c r="E167" s="152">
        <v>84</v>
      </c>
      <c r="F167" s="153">
        <v>1594</v>
      </c>
      <c r="G167" s="153">
        <f t="shared" si="9"/>
        <v>9.5210000000000008</v>
      </c>
      <c r="H167" s="153">
        <f t="shared" si="10"/>
        <v>1599.53</v>
      </c>
      <c r="I167" s="153">
        <f t="shared" si="11"/>
        <v>1976.86</v>
      </c>
    </row>
    <row r="168" spans="1:9" s="96" customFormat="1" ht="16.899999999999999" customHeight="1" x14ac:dyDescent="0.25">
      <c r="A168" s="146" t="s">
        <v>575</v>
      </c>
      <c r="B168" s="152">
        <v>1</v>
      </c>
      <c r="C168" s="152">
        <f t="shared" si="8"/>
        <v>20.05</v>
      </c>
      <c r="D168" s="152">
        <v>12</v>
      </c>
      <c r="E168" s="152">
        <v>8.0500000000000007</v>
      </c>
      <c r="F168" s="153">
        <v>1568</v>
      </c>
      <c r="G168" s="153">
        <f t="shared" si="9"/>
        <v>9.3657000000000004</v>
      </c>
      <c r="H168" s="153">
        <f t="shared" si="10"/>
        <v>150.79</v>
      </c>
      <c r="I168" s="153">
        <f t="shared" si="11"/>
        <v>186.36</v>
      </c>
    </row>
    <row r="169" spans="1:9" s="96" customFormat="1" ht="16.899999999999999" customHeight="1" x14ac:dyDescent="0.25">
      <c r="A169" s="146" t="s">
        <v>575</v>
      </c>
      <c r="B169" s="152">
        <v>1</v>
      </c>
      <c r="C169" s="152">
        <f t="shared" si="8"/>
        <v>305</v>
      </c>
      <c r="D169" s="152">
        <v>0</v>
      </c>
      <c r="E169" s="152">
        <v>305</v>
      </c>
      <c r="F169" s="153">
        <v>1568</v>
      </c>
      <c r="G169" s="153">
        <f t="shared" si="9"/>
        <v>9.3657000000000004</v>
      </c>
      <c r="H169" s="153">
        <f t="shared" si="10"/>
        <v>5713.08</v>
      </c>
      <c r="I169" s="153">
        <f t="shared" si="11"/>
        <v>7060.8</v>
      </c>
    </row>
    <row r="170" spans="1:9" s="96" customFormat="1" ht="16.899999999999999" customHeight="1" x14ac:dyDescent="0.25">
      <c r="A170" s="146" t="s">
        <v>575</v>
      </c>
      <c r="B170" s="152">
        <v>1</v>
      </c>
      <c r="C170" s="152">
        <f t="shared" si="8"/>
        <v>104.63528336380256</v>
      </c>
      <c r="D170" s="152">
        <v>0</v>
      </c>
      <c r="E170" s="152">
        <v>104.63528336380256</v>
      </c>
      <c r="F170" s="153">
        <v>1654</v>
      </c>
      <c r="G170" s="153">
        <f t="shared" si="9"/>
        <v>9.8793000000000006</v>
      </c>
      <c r="H170" s="153">
        <f t="shared" si="10"/>
        <v>2067.4499999999998</v>
      </c>
      <c r="I170" s="153">
        <f t="shared" si="11"/>
        <v>2555.16</v>
      </c>
    </row>
    <row r="171" spans="1:9" s="96" customFormat="1" ht="16.899999999999999" customHeight="1" x14ac:dyDescent="0.25">
      <c r="A171" s="146" t="s">
        <v>575</v>
      </c>
      <c r="B171" s="152">
        <v>1</v>
      </c>
      <c r="C171" s="152">
        <f t="shared" si="8"/>
        <v>92</v>
      </c>
      <c r="D171" s="152">
        <v>0</v>
      </c>
      <c r="E171" s="152">
        <v>92</v>
      </c>
      <c r="F171" s="153">
        <v>1790</v>
      </c>
      <c r="G171" s="153">
        <f t="shared" si="9"/>
        <v>10.691700000000001</v>
      </c>
      <c r="H171" s="153">
        <f t="shared" si="10"/>
        <v>1967.27</v>
      </c>
      <c r="I171" s="153">
        <f t="shared" si="11"/>
        <v>2431.35</v>
      </c>
    </row>
    <row r="172" spans="1:9" s="96" customFormat="1" ht="16.899999999999999" customHeight="1" x14ac:dyDescent="0.25">
      <c r="A172" s="146" t="s">
        <v>575</v>
      </c>
      <c r="B172" s="152">
        <v>1</v>
      </c>
      <c r="C172" s="152">
        <f t="shared" si="8"/>
        <v>259</v>
      </c>
      <c r="D172" s="152">
        <v>0</v>
      </c>
      <c r="E172" s="152">
        <v>259</v>
      </c>
      <c r="F172" s="153">
        <v>1654</v>
      </c>
      <c r="G172" s="153">
        <f t="shared" si="9"/>
        <v>9.8793000000000006</v>
      </c>
      <c r="H172" s="153">
        <f t="shared" si="10"/>
        <v>5117.4799999999996</v>
      </c>
      <c r="I172" s="153">
        <f t="shared" si="11"/>
        <v>6324.69</v>
      </c>
    </row>
    <row r="173" spans="1:9" s="96" customFormat="1" ht="16.899999999999999" customHeight="1" x14ac:dyDescent="0.25">
      <c r="A173" s="146" t="s">
        <v>575</v>
      </c>
      <c r="B173" s="152">
        <v>1</v>
      </c>
      <c r="C173" s="152">
        <f t="shared" si="8"/>
        <v>193</v>
      </c>
      <c r="D173" s="152">
        <v>0</v>
      </c>
      <c r="E173" s="152">
        <v>193</v>
      </c>
      <c r="F173" s="153">
        <v>1654</v>
      </c>
      <c r="G173" s="153">
        <f t="shared" si="9"/>
        <v>9.8793000000000006</v>
      </c>
      <c r="H173" s="153">
        <f t="shared" si="10"/>
        <v>3813.41</v>
      </c>
      <c r="I173" s="153">
        <f t="shared" si="11"/>
        <v>4712.99</v>
      </c>
    </row>
    <row r="174" spans="1:9" s="96" customFormat="1" ht="16.899999999999999" customHeight="1" x14ac:dyDescent="0.25">
      <c r="A174" s="146" t="s">
        <v>575</v>
      </c>
      <c r="B174" s="152">
        <v>1</v>
      </c>
      <c r="C174" s="152">
        <f t="shared" si="8"/>
        <v>227.5</v>
      </c>
      <c r="D174" s="152">
        <v>0</v>
      </c>
      <c r="E174" s="152">
        <v>227.5</v>
      </c>
      <c r="F174" s="153">
        <v>1654</v>
      </c>
      <c r="G174" s="153">
        <f t="shared" si="9"/>
        <v>9.8793000000000006</v>
      </c>
      <c r="H174" s="153">
        <f t="shared" si="10"/>
        <v>4495.08</v>
      </c>
      <c r="I174" s="153">
        <f t="shared" si="11"/>
        <v>5555.47</v>
      </c>
    </row>
    <row r="175" spans="1:9" s="96" customFormat="1" ht="16.899999999999999" customHeight="1" x14ac:dyDescent="0.25">
      <c r="A175" s="146" t="s">
        <v>575</v>
      </c>
      <c r="B175" s="152">
        <v>1</v>
      </c>
      <c r="C175" s="152">
        <f t="shared" si="8"/>
        <v>118</v>
      </c>
      <c r="D175" s="152">
        <v>0</v>
      </c>
      <c r="E175" s="152">
        <v>118</v>
      </c>
      <c r="F175" s="153">
        <v>1790</v>
      </c>
      <c r="G175" s="153">
        <f t="shared" si="9"/>
        <v>10.691700000000001</v>
      </c>
      <c r="H175" s="153">
        <f t="shared" si="10"/>
        <v>2523.2399999999998</v>
      </c>
      <c r="I175" s="153">
        <f t="shared" si="11"/>
        <v>3118.47</v>
      </c>
    </row>
    <row r="176" spans="1:9" s="96" customFormat="1" ht="16.899999999999999" customHeight="1" x14ac:dyDescent="0.25">
      <c r="A176" s="146" t="s">
        <v>575</v>
      </c>
      <c r="B176" s="152">
        <v>1</v>
      </c>
      <c r="C176" s="152">
        <f t="shared" si="8"/>
        <v>208</v>
      </c>
      <c r="D176" s="152">
        <v>0</v>
      </c>
      <c r="E176" s="152">
        <v>208</v>
      </c>
      <c r="F176" s="153">
        <v>1654</v>
      </c>
      <c r="G176" s="153">
        <f t="shared" si="9"/>
        <v>9.8793000000000006</v>
      </c>
      <c r="H176" s="153">
        <f t="shared" si="10"/>
        <v>4109.79</v>
      </c>
      <c r="I176" s="153">
        <f t="shared" si="11"/>
        <v>5079.29</v>
      </c>
    </row>
    <row r="177" spans="1:9" s="96" customFormat="1" ht="16.899999999999999" customHeight="1" x14ac:dyDescent="0.25">
      <c r="A177" s="146" t="s">
        <v>575</v>
      </c>
      <c r="B177" s="152">
        <v>1</v>
      </c>
      <c r="C177" s="152">
        <f t="shared" si="8"/>
        <v>48</v>
      </c>
      <c r="D177" s="152">
        <v>0</v>
      </c>
      <c r="E177" s="152">
        <v>48</v>
      </c>
      <c r="F177" s="153">
        <v>1568</v>
      </c>
      <c r="G177" s="153">
        <f t="shared" si="9"/>
        <v>9.3657000000000004</v>
      </c>
      <c r="H177" s="153">
        <f t="shared" si="10"/>
        <v>899.11</v>
      </c>
      <c r="I177" s="153">
        <f t="shared" si="11"/>
        <v>1111.21</v>
      </c>
    </row>
    <row r="178" spans="1:9" s="96" customFormat="1" ht="16.899999999999999" customHeight="1" x14ac:dyDescent="0.25">
      <c r="A178" s="146" t="s">
        <v>575</v>
      </c>
      <c r="B178" s="152">
        <v>1</v>
      </c>
      <c r="C178" s="152">
        <f t="shared" si="8"/>
        <v>140</v>
      </c>
      <c r="D178" s="152">
        <v>0</v>
      </c>
      <c r="E178" s="152">
        <v>140</v>
      </c>
      <c r="F178" s="153">
        <v>1790</v>
      </c>
      <c r="G178" s="153">
        <f t="shared" si="9"/>
        <v>10.691700000000001</v>
      </c>
      <c r="H178" s="153">
        <f t="shared" si="10"/>
        <v>2993.68</v>
      </c>
      <c r="I178" s="153">
        <f t="shared" si="11"/>
        <v>3699.89</v>
      </c>
    </row>
    <row r="179" spans="1:9" s="96" customFormat="1" ht="16.899999999999999" customHeight="1" x14ac:dyDescent="0.25">
      <c r="A179" s="146" t="s">
        <v>575</v>
      </c>
      <c r="B179" s="152">
        <v>1</v>
      </c>
      <c r="C179" s="152">
        <f t="shared" si="8"/>
        <v>24</v>
      </c>
      <c r="D179" s="152">
        <v>0</v>
      </c>
      <c r="E179" s="152">
        <v>24</v>
      </c>
      <c r="F179" s="153">
        <v>1568</v>
      </c>
      <c r="G179" s="153">
        <f t="shared" si="9"/>
        <v>9.3657000000000004</v>
      </c>
      <c r="H179" s="153">
        <f t="shared" si="10"/>
        <v>449.55</v>
      </c>
      <c r="I179" s="153">
        <f t="shared" si="11"/>
        <v>555.6</v>
      </c>
    </row>
    <row r="180" spans="1:9" s="96" customFormat="1" ht="16.899999999999999" customHeight="1" x14ac:dyDescent="0.25">
      <c r="A180" s="146" t="s">
        <v>575</v>
      </c>
      <c r="B180" s="152">
        <v>1</v>
      </c>
      <c r="C180" s="152">
        <f t="shared" si="8"/>
        <v>95</v>
      </c>
      <c r="D180" s="152">
        <v>0</v>
      </c>
      <c r="E180" s="152">
        <v>95</v>
      </c>
      <c r="F180" s="153">
        <v>1790</v>
      </c>
      <c r="G180" s="153">
        <f t="shared" si="9"/>
        <v>10.691700000000001</v>
      </c>
      <c r="H180" s="153">
        <f t="shared" si="10"/>
        <v>2031.42</v>
      </c>
      <c r="I180" s="153">
        <f t="shared" si="11"/>
        <v>2510.63</v>
      </c>
    </row>
    <row r="181" spans="1:9" s="96" customFormat="1" ht="16.899999999999999" customHeight="1" x14ac:dyDescent="0.25">
      <c r="A181" s="146" t="s">
        <v>575</v>
      </c>
      <c r="B181" s="152">
        <v>1</v>
      </c>
      <c r="C181" s="152">
        <f t="shared" si="8"/>
        <v>72</v>
      </c>
      <c r="D181" s="152">
        <v>0</v>
      </c>
      <c r="E181" s="152">
        <v>72</v>
      </c>
      <c r="F181" s="153">
        <v>1790</v>
      </c>
      <c r="G181" s="153">
        <f t="shared" si="9"/>
        <v>10.691700000000001</v>
      </c>
      <c r="H181" s="153">
        <f t="shared" si="10"/>
        <v>1539.6</v>
      </c>
      <c r="I181" s="153">
        <f t="shared" si="11"/>
        <v>1902.79</v>
      </c>
    </row>
    <row r="182" spans="1:9" s="96" customFormat="1" ht="16.899999999999999" customHeight="1" x14ac:dyDescent="0.25">
      <c r="A182" s="146" t="s">
        <v>575</v>
      </c>
      <c r="B182" s="152">
        <v>1</v>
      </c>
      <c r="C182" s="152">
        <f t="shared" si="8"/>
        <v>55.192</v>
      </c>
      <c r="D182" s="152">
        <v>0</v>
      </c>
      <c r="E182" s="152">
        <v>55.192</v>
      </c>
      <c r="F182" s="153">
        <v>1790</v>
      </c>
      <c r="G182" s="153">
        <f t="shared" si="9"/>
        <v>10.691700000000001</v>
      </c>
      <c r="H182" s="153">
        <f t="shared" si="10"/>
        <v>1180.19</v>
      </c>
      <c r="I182" s="153">
        <f t="shared" si="11"/>
        <v>1458.6</v>
      </c>
    </row>
    <row r="183" spans="1:9" s="96" customFormat="1" ht="16.899999999999999" customHeight="1" x14ac:dyDescent="0.25">
      <c r="A183" s="146" t="s">
        <v>576</v>
      </c>
      <c r="B183" s="152">
        <v>1</v>
      </c>
      <c r="C183" s="152">
        <f t="shared" si="8"/>
        <v>930.5</v>
      </c>
      <c r="D183" s="152">
        <v>677</v>
      </c>
      <c r="E183" s="152">
        <v>253.5</v>
      </c>
      <c r="F183" s="153">
        <v>1459</v>
      </c>
      <c r="G183" s="153">
        <f t="shared" si="9"/>
        <v>8.7146000000000008</v>
      </c>
      <c r="H183" s="153">
        <f t="shared" si="10"/>
        <v>4418.3</v>
      </c>
      <c r="I183" s="153">
        <f t="shared" si="11"/>
        <v>5460.58</v>
      </c>
    </row>
    <row r="184" spans="1:9" s="96" customFormat="1" ht="16.899999999999999" customHeight="1" x14ac:dyDescent="0.25">
      <c r="A184" s="146" t="s">
        <v>576</v>
      </c>
      <c r="B184" s="152">
        <v>1</v>
      </c>
      <c r="C184" s="152">
        <f t="shared" si="8"/>
        <v>329</v>
      </c>
      <c r="D184" s="152">
        <v>176</v>
      </c>
      <c r="E184" s="152">
        <v>153</v>
      </c>
      <c r="F184" s="153">
        <v>1459</v>
      </c>
      <c r="G184" s="153">
        <f t="shared" si="9"/>
        <v>8.7146000000000008</v>
      </c>
      <c r="H184" s="153">
        <f t="shared" si="10"/>
        <v>2666.67</v>
      </c>
      <c r="I184" s="153">
        <f t="shared" si="11"/>
        <v>3295.74</v>
      </c>
    </row>
    <row r="185" spans="1:9" s="96" customFormat="1" ht="16.899999999999999" customHeight="1" x14ac:dyDescent="0.25">
      <c r="A185" s="146" t="s">
        <v>576</v>
      </c>
      <c r="B185" s="152">
        <v>1</v>
      </c>
      <c r="C185" s="152">
        <f t="shared" si="8"/>
        <v>66.5</v>
      </c>
      <c r="D185" s="152">
        <v>0</v>
      </c>
      <c r="E185" s="152">
        <v>66.5</v>
      </c>
      <c r="F185" s="153">
        <v>1459</v>
      </c>
      <c r="G185" s="153">
        <f t="shared" si="9"/>
        <v>8.7146000000000008</v>
      </c>
      <c r="H185" s="153">
        <f t="shared" si="10"/>
        <v>1159.04</v>
      </c>
      <c r="I185" s="153">
        <f t="shared" si="11"/>
        <v>1432.46</v>
      </c>
    </row>
    <row r="186" spans="1:9" s="96" customFormat="1" ht="16.899999999999999" customHeight="1" x14ac:dyDescent="0.25">
      <c r="A186" s="146" t="s">
        <v>577</v>
      </c>
      <c r="B186" s="152">
        <v>1</v>
      </c>
      <c r="C186" s="152">
        <f t="shared" si="8"/>
        <v>195.5</v>
      </c>
      <c r="D186" s="152">
        <v>0</v>
      </c>
      <c r="E186" s="152">
        <v>195.5</v>
      </c>
      <c r="F186" s="153">
        <v>1577</v>
      </c>
      <c r="G186" s="153">
        <f t="shared" si="9"/>
        <v>9.4193999999999996</v>
      </c>
      <c r="H186" s="153">
        <f t="shared" si="10"/>
        <v>3682.99</v>
      </c>
      <c r="I186" s="153">
        <f t="shared" si="11"/>
        <v>4551.8100000000004</v>
      </c>
    </row>
    <row r="187" spans="1:9" s="96" customFormat="1" ht="16.899999999999999" customHeight="1" x14ac:dyDescent="0.25">
      <c r="A187" s="146" t="s">
        <v>577</v>
      </c>
      <c r="B187" s="152">
        <v>1</v>
      </c>
      <c r="C187" s="152">
        <f t="shared" si="8"/>
        <v>182.5</v>
      </c>
      <c r="D187" s="152">
        <v>0</v>
      </c>
      <c r="E187" s="152">
        <v>182.5</v>
      </c>
      <c r="F187" s="153">
        <v>1577</v>
      </c>
      <c r="G187" s="153">
        <f t="shared" si="9"/>
        <v>9.4193999999999996</v>
      </c>
      <c r="H187" s="153">
        <f t="shared" si="10"/>
        <v>3438.08</v>
      </c>
      <c r="I187" s="153">
        <f t="shared" si="11"/>
        <v>4249.12</v>
      </c>
    </row>
    <row r="188" spans="1:9" s="96" customFormat="1" ht="16.899999999999999" customHeight="1" x14ac:dyDescent="0.25">
      <c r="A188" s="146" t="s">
        <v>577</v>
      </c>
      <c r="B188" s="152">
        <v>1</v>
      </c>
      <c r="C188" s="152">
        <f t="shared" si="8"/>
        <v>146</v>
      </c>
      <c r="D188" s="152">
        <v>0</v>
      </c>
      <c r="E188" s="152">
        <v>146</v>
      </c>
      <c r="F188" s="153">
        <v>1577</v>
      </c>
      <c r="G188" s="153">
        <f t="shared" si="9"/>
        <v>9.4193999999999996</v>
      </c>
      <c r="H188" s="153">
        <f t="shared" si="10"/>
        <v>2750.46</v>
      </c>
      <c r="I188" s="153">
        <f t="shared" si="11"/>
        <v>3399.29</v>
      </c>
    </row>
    <row r="189" spans="1:9" s="96" customFormat="1" ht="16.899999999999999" customHeight="1" x14ac:dyDescent="0.25">
      <c r="A189" s="146" t="s">
        <v>578</v>
      </c>
      <c r="B189" s="152">
        <v>1</v>
      </c>
      <c r="C189" s="152">
        <f t="shared" si="8"/>
        <v>15.5</v>
      </c>
      <c r="D189" s="152">
        <v>0</v>
      </c>
      <c r="E189" s="152">
        <v>15.5</v>
      </c>
      <c r="F189" s="153">
        <v>1459</v>
      </c>
      <c r="G189" s="153">
        <f t="shared" si="9"/>
        <v>8.7146000000000008</v>
      </c>
      <c r="H189" s="153">
        <f t="shared" si="10"/>
        <v>270.14999999999998</v>
      </c>
      <c r="I189" s="153">
        <f t="shared" si="11"/>
        <v>333.88</v>
      </c>
    </row>
    <row r="190" spans="1:9" s="96" customFormat="1" ht="16.899999999999999" customHeight="1" x14ac:dyDescent="0.25">
      <c r="A190" s="146" t="s">
        <v>578</v>
      </c>
      <c r="B190" s="152">
        <v>1</v>
      </c>
      <c r="C190" s="152">
        <f t="shared" si="8"/>
        <v>15.5</v>
      </c>
      <c r="D190" s="152">
        <v>0</v>
      </c>
      <c r="E190" s="152">
        <v>15.5</v>
      </c>
      <c r="F190" s="153">
        <v>1459</v>
      </c>
      <c r="G190" s="153">
        <f t="shared" si="9"/>
        <v>8.7146000000000008</v>
      </c>
      <c r="H190" s="153">
        <f t="shared" si="10"/>
        <v>270.14999999999998</v>
      </c>
      <c r="I190" s="153">
        <f t="shared" si="11"/>
        <v>333.88</v>
      </c>
    </row>
    <row r="191" spans="1:9" s="96" customFormat="1" ht="16.899999999999999" customHeight="1" x14ac:dyDescent="0.25">
      <c r="A191" s="146" t="s">
        <v>579</v>
      </c>
      <c r="B191" s="152">
        <v>1</v>
      </c>
      <c r="C191" s="152">
        <f t="shared" si="8"/>
        <v>393</v>
      </c>
      <c r="D191" s="152">
        <v>338.5</v>
      </c>
      <c r="E191" s="152">
        <v>54.5</v>
      </c>
      <c r="F191" s="153">
        <v>1594</v>
      </c>
      <c r="G191" s="153">
        <f t="shared" si="9"/>
        <v>9.5210000000000008</v>
      </c>
      <c r="H191" s="153">
        <f t="shared" si="10"/>
        <v>1037.79</v>
      </c>
      <c r="I191" s="153">
        <f t="shared" si="11"/>
        <v>1282.5999999999999</v>
      </c>
    </row>
    <row r="192" spans="1:9" s="96" customFormat="1" ht="16.899999999999999" customHeight="1" x14ac:dyDescent="0.25">
      <c r="A192" s="146" t="s">
        <v>579</v>
      </c>
      <c r="B192" s="152">
        <v>1</v>
      </c>
      <c r="C192" s="152">
        <f t="shared" si="8"/>
        <v>45.063097514340349</v>
      </c>
      <c r="D192" s="152">
        <v>0</v>
      </c>
      <c r="E192" s="152">
        <v>45.063097514340349</v>
      </c>
      <c r="F192" s="153">
        <v>1594</v>
      </c>
      <c r="G192" s="153">
        <f t="shared" si="9"/>
        <v>9.5210000000000008</v>
      </c>
      <c r="H192" s="153">
        <f t="shared" si="10"/>
        <v>858.09</v>
      </c>
      <c r="I192" s="153">
        <f t="shared" si="11"/>
        <v>1060.51</v>
      </c>
    </row>
    <row r="193" spans="1:9" s="96" customFormat="1" ht="16.899999999999999" customHeight="1" x14ac:dyDescent="0.25">
      <c r="A193" s="146" t="s">
        <v>579</v>
      </c>
      <c r="B193" s="152">
        <v>1</v>
      </c>
      <c r="C193" s="152">
        <f t="shared" si="8"/>
        <v>208</v>
      </c>
      <c r="D193" s="152">
        <v>0</v>
      </c>
      <c r="E193" s="152">
        <v>208</v>
      </c>
      <c r="F193" s="153">
        <v>1594</v>
      </c>
      <c r="G193" s="153">
        <f t="shared" si="9"/>
        <v>9.5210000000000008</v>
      </c>
      <c r="H193" s="153">
        <f t="shared" si="10"/>
        <v>3960.74</v>
      </c>
      <c r="I193" s="153">
        <f t="shared" si="11"/>
        <v>4895.08</v>
      </c>
    </row>
    <row r="194" spans="1:9" s="96" customFormat="1" ht="16.899999999999999" customHeight="1" x14ac:dyDescent="0.25">
      <c r="A194" s="146" t="s">
        <v>579</v>
      </c>
      <c r="B194" s="152">
        <v>1</v>
      </c>
      <c r="C194" s="152">
        <f t="shared" si="8"/>
        <v>192</v>
      </c>
      <c r="D194" s="152">
        <v>0</v>
      </c>
      <c r="E194" s="152">
        <v>192</v>
      </c>
      <c r="F194" s="153">
        <v>1594</v>
      </c>
      <c r="G194" s="153">
        <f t="shared" si="9"/>
        <v>9.5210000000000008</v>
      </c>
      <c r="H194" s="153">
        <f t="shared" si="10"/>
        <v>3656.06</v>
      </c>
      <c r="I194" s="153">
        <f t="shared" si="11"/>
        <v>4518.5200000000004</v>
      </c>
    </row>
    <row r="195" spans="1:9" s="96" customFormat="1" ht="16.899999999999999" customHeight="1" x14ac:dyDescent="0.25">
      <c r="A195" s="146" t="s">
        <v>579</v>
      </c>
      <c r="B195" s="152">
        <v>1</v>
      </c>
      <c r="C195" s="152">
        <f t="shared" si="8"/>
        <v>104</v>
      </c>
      <c r="D195" s="152">
        <v>0</v>
      </c>
      <c r="E195" s="152">
        <v>104</v>
      </c>
      <c r="F195" s="153">
        <v>1594</v>
      </c>
      <c r="G195" s="153">
        <f t="shared" si="9"/>
        <v>9.5210000000000008</v>
      </c>
      <c r="H195" s="153">
        <f t="shared" si="10"/>
        <v>1980.37</v>
      </c>
      <c r="I195" s="153">
        <f t="shared" si="11"/>
        <v>2447.54</v>
      </c>
    </row>
    <row r="196" spans="1:9" s="96" customFormat="1" ht="16.899999999999999" customHeight="1" x14ac:dyDescent="0.25">
      <c r="A196" s="146" t="s">
        <v>579</v>
      </c>
      <c r="B196" s="152">
        <v>1</v>
      </c>
      <c r="C196" s="152">
        <f t="shared" si="8"/>
        <v>64</v>
      </c>
      <c r="D196" s="152">
        <v>0</v>
      </c>
      <c r="E196" s="152">
        <v>64</v>
      </c>
      <c r="F196" s="153">
        <v>1592</v>
      </c>
      <c r="G196" s="153">
        <f t="shared" si="9"/>
        <v>9.5090000000000003</v>
      </c>
      <c r="H196" s="153">
        <f t="shared" si="10"/>
        <v>1217.1500000000001</v>
      </c>
      <c r="I196" s="153">
        <f t="shared" si="11"/>
        <v>1504.28</v>
      </c>
    </row>
    <row r="197" spans="1:9" s="96" customFormat="1" ht="16.899999999999999" customHeight="1" x14ac:dyDescent="0.25">
      <c r="A197" s="146" t="s">
        <v>580</v>
      </c>
      <c r="B197" s="152">
        <v>1</v>
      </c>
      <c r="C197" s="152">
        <f t="shared" si="8"/>
        <v>160</v>
      </c>
      <c r="D197" s="152">
        <v>0</v>
      </c>
      <c r="E197" s="152">
        <v>160</v>
      </c>
      <c r="F197" s="153">
        <v>1594</v>
      </c>
      <c r="G197" s="153">
        <f t="shared" si="9"/>
        <v>9.5210000000000008</v>
      </c>
      <c r="H197" s="153">
        <f t="shared" si="10"/>
        <v>3046.72</v>
      </c>
      <c r="I197" s="153">
        <f t="shared" si="11"/>
        <v>3765.44</v>
      </c>
    </row>
    <row r="198" spans="1:9" s="96" customFormat="1" ht="16.899999999999999" customHeight="1" x14ac:dyDescent="0.25">
      <c r="A198" s="146" t="s">
        <v>580</v>
      </c>
      <c r="B198" s="152">
        <v>1</v>
      </c>
      <c r="C198" s="152">
        <f t="shared" si="8"/>
        <v>103.03400000000001</v>
      </c>
      <c r="D198" s="152">
        <v>0</v>
      </c>
      <c r="E198" s="152">
        <v>103.03400000000001</v>
      </c>
      <c r="F198" s="153">
        <v>1594</v>
      </c>
      <c r="G198" s="153">
        <f t="shared" si="9"/>
        <v>9.5210000000000008</v>
      </c>
      <c r="H198" s="153">
        <f t="shared" si="10"/>
        <v>1961.97</v>
      </c>
      <c r="I198" s="153">
        <f t="shared" si="11"/>
        <v>2424.8000000000002</v>
      </c>
    </row>
    <row r="199" spans="1:9" s="96" customFormat="1" ht="16.899999999999999" customHeight="1" x14ac:dyDescent="0.25">
      <c r="A199" s="146" t="s">
        <v>580</v>
      </c>
      <c r="B199" s="152">
        <v>1</v>
      </c>
      <c r="C199" s="152">
        <f t="shared" si="8"/>
        <v>289</v>
      </c>
      <c r="D199" s="152">
        <v>0</v>
      </c>
      <c r="E199" s="152">
        <v>289</v>
      </c>
      <c r="F199" s="153">
        <v>1594</v>
      </c>
      <c r="G199" s="153">
        <f t="shared" si="9"/>
        <v>9.5210000000000008</v>
      </c>
      <c r="H199" s="153">
        <f t="shared" si="10"/>
        <v>5503.14</v>
      </c>
      <c r="I199" s="153">
        <f t="shared" si="11"/>
        <v>6801.33</v>
      </c>
    </row>
    <row r="200" spans="1:9" s="96" customFormat="1" ht="16.899999999999999" customHeight="1" x14ac:dyDescent="0.25">
      <c r="A200" s="146" t="s">
        <v>580</v>
      </c>
      <c r="B200" s="152">
        <v>1</v>
      </c>
      <c r="C200" s="152">
        <f t="shared" si="8"/>
        <v>292</v>
      </c>
      <c r="D200" s="152">
        <v>0</v>
      </c>
      <c r="E200" s="152">
        <v>292</v>
      </c>
      <c r="F200" s="153">
        <v>1594</v>
      </c>
      <c r="G200" s="153">
        <f t="shared" si="9"/>
        <v>9.5210000000000008</v>
      </c>
      <c r="H200" s="153">
        <f t="shared" si="10"/>
        <v>5560.26</v>
      </c>
      <c r="I200" s="153">
        <f t="shared" si="11"/>
        <v>6871.93</v>
      </c>
    </row>
    <row r="201" spans="1:9" s="96" customFormat="1" ht="16.899999999999999" customHeight="1" x14ac:dyDescent="0.25">
      <c r="A201" s="146" t="s">
        <v>580</v>
      </c>
      <c r="B201" s="152">
        <v>1</v>
      </c>
      <c r="C201" s="152">
        <f t="shared" si="8"/>
        <v>64</v>
      </c>
      <c r="D201" s="152">
        <v>0</v>
      </c>
      <c r="E201" s="152">
        <v>64</v>
      </c>
      <c r="F201" s="153">
        <v>1594</v>
      </c>
      <c r="G201" s="153">
        <f t="shared" si="9"/>
        <v>9.5210000000000008</v>
      </c>
      <c r="H201" s="153">
        <f t="shared" si="10"/>
        <v>1218.69</v>
      </c>
      <c r="I201" s="153">
        <f t="shared" si="11"/>
        <v>1506.18</v>
      </c>
    </row>
    <row r="202" spans="1:9" s="96" customFormat="1" ht="16.899999999999999" customHeight="1" x14ac:dyDescent="0.25">
      <c r="A202" s="146" t="s">
        <v>580</v>
      </c>
      <c r="B202" s="152">
        <v>1</v>
      </c>
      <c r="C202" s="152">
        <f t="shared" si="8"/>
        <v>284</v>
      </c>
      <c r="D202" s="152">
        <v>0</v>
      </c>
      <c r="E202" s="152">
        <v>284</v>
      </c>
      <c r="F202" s="153">
        <v>1594</v>
      </c>
      <c r="G202" s="153">
        <f t="shared" si="9"/>
        <v>9.5210000000000008</v>
      </c>
      <c r="H202" s="153">
        <f t="shared" si="10"/>
        <v>5407.93</v>
      </c>
      <c r="I202" s="153">
        <f t="shared" si="11"/>
        <v>6683.66</v>
      </c>
    </row>
    <row r="203" spans="1:9" s="96" customFormat="1" ht="16.899999999999999" customHeight="1" x14ac:dyDescent="0.25">
      <c r="A203" s="146" t="s">
        <v>580</v>
      </c>
      <c r="B203" s="152">
        <v>1</v>
      </c>
      <c r="C203" s="152">
        <f t="shared" si="8"/>
        <v>67.668049792531122</v>
      </c>
      <c r="D203" s="152">
        <v>0</v>
      </c>
      <c r="E203" s="152">
        <v>67.668049792531122</v>
      </c>
      <c r="F203" s="153">
        <v>1594</v>
      </c>
      <c r="G203" s="153">
        <f t="shared" si="9"/>
        <v>9.5210000000000008</v>
      </c>
      <c r="H203" s="153">
        <f t="shared" si="10"/>
        <v>1288.54</v>
      </c>
      <c r="I203" s="153">
        <f t="shared" si="11"/>
        <v>1592.51</v>
      </c>
    </row>
    <row r="204" spans="1:9" s="96" customFormat="1" ht="16.899999999999999" customHeight="1" x14ac:dyDescent="0.25">
      <c r="A204" s="146" t="s">
        <v>580</v>
      </c>
      <c r="B204" s="152">
        <v>1</v>
      </c>
      <c r="C204" s="152">
        <f t="shared" si="8"/>
        <v>108</v>
      </c>
      <c r="D204" s="152">
        <v>0</v>
      </c>
      <c r="E204" s="152">
        <v>108</v>
      </c>
      <c r="F204" s="153">
        <v>1594</v>
      </c>
      <c r="G204" s="153">
        <f t="shared" si="9"/>
        <v>9.5210000000000008</v>
      </c>
      <c r="H204" s="153">
        <f t="shared" si="10"/>
        <v>2056.54</v>
      </c>
      <c r="I204" s="153">
        <f t="shared" si="11"/>
        <v>2541.6799999999998</v>
      </c>
    </row>
    <row r="205" spans="1:9" s="96" customFormat="1" ht="16.899999999999999" customHeight="1" x14ac:dyDescent="0.25">
      <c r="A205" s="146" t="s">
        <v>580</v>
      </c>
      <c r="B205" s="152">
        <v>1</v>
      </c>
      <c r="C205" s="152">
        <f t="shared" si="8"/>
        <v>72</v>
      </c>
      <c r="D205" s="152">
        <v>0</v>
      </c>
      <c r="E205" s="152">
        <v>72</v>
      </c>
      <c r="F205" s="153">
        <v>1594</v>
      </c>
      <c r="G205" s="153">
        <f t="shared" si="9"/>
        <v>9.5210000000000008</v>
      </c>
      <c r="H205" s="153">
        <f t="shared" si="10"/>
        <v>1371.02</v>
      </c>
      <c r="I205" s="153">
        <f t="shared" si="11"/>
        <v>1694.44</v>
      </c>
    </row>
    <row r="206" spans="1:9" s="96" customFormat="1" ht="16.899999999999999" customHeight="1" x14ac:dyDescent="0.25">
      <c r="A206" s="146" t="s">
        <v>580</v>
      </c>
      <c r="B206" s="152">
        <v>1</v>
      </c>
      <c r="C206" s="152">
        <f t="shared" ref="C206:C269" si="12">D206+E206</f>
        <v>176</v>
      </c>
      <c r="D206" s="152">
        <v>0</v>
      </c>
      <c r="E206" s="152">
        <v>176</v>
      </c>
      <c r="F206" s="153">
        <v>1594</v>
      </c>
      <c r="G206" s="153">
        <f t="shared" ref="G206:G269" si="13">ROUND(F206/167.42,4)</f>
        <v>9.5210000000000008</v>
      </c>
      <c r="H206" s="153">
        <f t="shared" ref="H206:H269" si="14">ROUND(E206*G206*2,2)</f>
        <v>3351.39</v>
      </c>
      <c r="I206" s="153">
        <f t="shared" ref="I206:I269" si="15">ROUND(H206*1.2359,2)</f>
        <v>4141.9799999999996</v>
      </c>
    </row>
    <row r="207" spans="1:9" s="96" customFormat="1" ht="16.899999999999999" customHeight="1" x14ac:dyDescent="0.25">
      <c r="A207" s="146" t="s">
        <v>580</v>
      </c>
      <c r="B207" s="152">
        <v>1</v>
      </c>
      <c r="C207" s="152">
        <f t="shared" si="12"/>
        <v>168</v>
      </c>
      <c r="D207" s="152">
        <v>0</v>
      </c>
      <c r="E207" s="152">
        <v>168</v>
      </c>
      <c r="F207" s="153">
        <v>1594</v>
      </c>
      <c r="G207" s="153">
        <f t="shared" si="13"/>
        <v>9.5210000000000008</v>
      </c>
      <c r="H207" s="153">
        <f t="shared" si="14"/>
        <v>3199.06</v>
      </c>
      <c r="I207" s="153">
        <f t="shared" si="15"/>
        <v>3953.72</v>
      </c>
    </row>
    <row r="208" spans="1:9" s="96" customFormat="1" ht="16.899999999999999" customHeight="1" x14ac:dyDescent="0.25">
      <c r="A208" s="146" t="s">
        <v>580</v>
      </c>
      <c r="B208" s="152">
        <v>1</v>
      </c>
      <c r="C208" s="152">
        <f t="shared" si="12"/>
        <v>276</v>
      </c>
      <c r="D208" s="152">
        <v>0</v>
      </c>
      <c r="E208" s="152">
        <v>276</v>
      </c>
      <c r="F208" s="153">
        <v>1594</v>
      </c>
      <c r="G208" s="153">
        <f t="shared" si="13"/>
        <v>9.5210000000000008</v>
      </c>
      <c r="H208" s="153">
        <f t="shared" si="14"/>
        <v>5255.59</v>
      </c>
      <c r="I208" s="153">
        <f t="shared" si="15"/>
        <v>6495.38</v>
      </c>
    </row>
    <row r="209" spans="1:9" s="96" customFormat="1" ht="16.899999999999999" customHeight="1" x14ac:dyDescent="0.25">
      <c r="A209" s="146" t="s">
        <v>580</v>
      </c>
      <c r="B209" s="152">
        <v>1</v>
      </c>
      <c r="C209" s="152">
        <f t="shared" si="12"/>
        <v>197</v>
      </c>
      <c r="D209" s="152">
        <v>0</v>
      </c>
      <c r="E209" s="152">
        <v>197</v>
      </c>
      <c r="F209" s="153">
        <v>1594</v>
      </c>
      <c r="G209" s="153">
        <f t="shared" si="13"/>
        <v>9.5210000000000008</v>
      </c>
      <c r="H209" s="153">
        <f t="shared" si="14"/>
        <v>3751.27</v>
      </c>
      <c r="I209" s="153">
        <f t="shared" si="15"/>
        <v>4636.1899999999996</v>
      </c>
    </row>
    <row r="210" spans="1:9" s="96" customFormat="1" ht="16.899999999999999" customHeight="1" x14ac:dyDescent="0.25">
      <c r="A210" s="146" t="s">
        <v>580</v>
      </c>
      <c r="B210" s="152">
        <v>1</v>
      </c>
      <c r="C210" s="152">
        <f t="shared" si="12"/>
        <v>113</v>
      </c>
      <c r="D210" s="152">
        <v>0</v>
      </c>
      <c r="E210" s="152">
        <v>113</v>
      </c>
      <c r="F210" s="153">
        <v>1594</v>
      </c>
      <c r="G210" s="153">
        <f t="shared" si="13"/>
        <v>9.5210000000000008</v>
      </c>
      <c r="H210" s="153">
        <f t="shared" si="14"/>
        <v>2151.75</v>
      </c>
      <c r="I210" s="153">
        <f t="shared" si="15"/>
        <v>2659.35</v>
      </c>
    </row>
    <row r="211" spans="1:9" s="96" customFormat="1" ht="16.899999999999999" customHeight="1" x14ac:dyDescent="0.25">
      <c r="A211" s="146" t="s">
        <v>580</v>
      </c>
      <c r="B211" s="152">
        <v>1</v>
      </c>
      <c r="C211" s="152">
        <f t="shared" si="12"/>
        <v>148</v>
      </c>
      <c r="D211" s="152">
        <v>0</v>
      </c>
      <c r="E211" s="152">
        <v>148</v>
      </c>
      <c r="F211" s="153">
        <v>1594</v>
      </c>
      <c r="G211" s="153">
        <f t="shared" si="13"/>
        <v>9.5210000000000008</v>
      </c>
      <c r="H211" s="153">
        <f t="shared" si="14"/>
        <v>2818.22</v>
      </c>
      <c r="I211" s="153">
        <f t="shared" si="15"/>
        <v>3483.04</v>
      </c>
    </row>
    <row r="212" spans="1:9" s="96" customFormat="1" ht="16.899999999999999" customHeight="1" x14ac:dyDescent="0.25">
      <c r="A212" s="146" t="s">
        <v>580</v>
      </c>
      <c r="B212" s="152">
        <v>1</v>
      </c>
      <c r="C212" s="152">
        <f t="shared" si="12"/>
        <v>37</v>
      </c>
      <c r="D212" s="152">
        <v>0</v>
      </c>
      <c r="E212" s="152">
        <v>37</v>
      </c>
      <c r="F212" s="153">
        <v>1594</v>
      </c>
      <c r="G212" s="153">
        <f t="shared" si="13"/>
        <v>9.5210000000000008</v>
      </c>
      <c r="H212" s="153">
        <f t="shared" si="14"/>
        <v>704.55</v>
      </c>
      <c r="I212" s="153">
        <f t="shared" si="15"/>
        <v>870.75</v>
      </c>
    </row>
    <row r="213" spans="1:9" s="96" customFormat="1" ht="16.899999999999999" customHeight="1" x14ac:dyDescent="0.25">
      <c r="A213" s="146" t="s">
        <v>581</v>
      </c>
      <c r="B213" s="152">
        <v>1</v>
      </c>
      <c r="C213" s="152">
        <f t="shared" si="12"/>
        <v>144</v>
      </c>
      <c r="D213" s="152">
        <v>0</v>
      </c>
      <c r="E213" s="152">
        <v>144</v>
      </c>
      <c r="F213" s="153">
        <v>1594</v>
      </c>
      <c r="G213" s="153">
        <f t="shared" si="13"/>
        <v>9.5210000000000008</v>
      </c>
      <c r="H213" s="153">
        <f t="shared" si="14"/>
        <v>2742.05</v>
      </c>
      <c r="I213" s="153">
        <f t="shared" si="15"/>
        <v>3388.9</v>
      </c>
    </row>
    <row r="214" spans="1:9" s="96" customFormat="1" ht="16.899999999999999" customHeight="1" x14ac:dyDescent="0.25">
      <c r="A214" s="146" t="s">
        <v>581</v>
      </c>
      <c r="B214" s="152">
        <v>1</v>
      </c>
      <c r="C214" s="152">
        <f t="shared" si="12"/>
        <v>216</v>
      </c>
      <c r="D214" s="152">
        <v>0</v>
      </c>
      <c r="E214" s="152">
        <v>216</v>
      </c>
      <c r="F214" s="153">
        <v>1594</v>
      </c>
      <c r="G214" s="153">
        <f t="shared" si="13"/>
        <v>9.5210000000000008</v>
      </c>
      <c r="H214" s="153">
        <f t="shared" si="14"/>
        <v>4113.07</v>
      </c>
      <c r="I214" s="153">
        <f t="shared" si="15"/>
        <v>5083.34</v>
      </c>
    </row>
    <row r="215" spans="1:9" s="96" customFormat="1" ht="16.899999999999999" customHeight="1" x14ac:dyDescent="0.25">
      <c r="A215" s="146" t="s">
        <v>581</v>
      </c>
      <c r="B215" s="152">
        <v>1</v>
      </c>
      <c r="C215" s="152">
        <f t="shared" si="12"/>
        <v>218</v>
      </c>
      <c r="D215" s="152">
        <v>0</v>
      </c>
      <c r="E215" s="152">
        <v>218</v>
      </c>
      <c r="F215" s="153">
        <v>1594</v>
      </c>
      <c r="G215" s="153">
        <f t="shared" si="13"/>
        <v>9.5210000000000008</v>
      </c>
      <c r="H215" s="153">
        <f t="shared" si="14"/>
        <v>4151.16</v>
      </c>
      <c r="I215" s="153">
        <f t="shared" si="15"/>
        <v>5130.42</v>
      </c>
    </row>
    <row r="216" spans="1:9" s="96" customFormat="1" ht="16.899999999999999" customHeight="1" x14ac:dyDescent="0.25">
      <c r="A216" s="146" t="s">
        <v>582</v>
      </c>
      <c r="B216" s="152">
        <v>1</v>
      </c>
      <c r="C216" s="152">
        <f t="shared" si="12"/>
        <v>54</v>
      </c>
      <c r="D216" s="152">
        <v>0</v>
      </c>
      <c r="E216" s="152">
        <v>54</v>
      </c>
      <c r="F216" s="153">
        <v>1530</v>
      </c>
      <c r="G216" s="153">
        <f t="shared" si="13"/>
        <v>9.1387</v>
      </c>
      <c r="H216" s="153">
        <f t="shared" si="14"/>
        <v>986.98</v>
      </c>
      <c r="I216" s="153">
        <f t="shared" si="15"/>
        <v>1219.81</v>
      </c>
    </row>
    <row r="217" spans="1:9" s="96" customFormat="1" ht="16.899999999999999" customHeight="1" x14ac:dyDescent="0.25">
      <c r="A217" s="146" t="s">
        <v>582</v>
      </c>
      <c r="B217" s="152">
        <v>1</v>
      </c>
      <c r="C217" s="152">
        <f t="shared" si="12"/>
        <v>14</v>
      </c>
      <c r="D217" s="152">
        <v>0</v>
      </c>
      <c r="E217" s="152">
        <v>14</v>
      </c>
      <c r="F217" s="153">
        <v>1530</v>
      </c>
      <c r="G217" s="153">
        <f t="shared" si="13"/>
        <v>9.1387</v>
      </c>
      <c r="H217" s="153">
        <f t="shared" si="14"/>
        <v>255.88</v>
      </c>
      <c r="I217" s="153">
        <f t="shared" si="15"/>
        <v>316.24</v>
      </c>
    </row>
    <row r="218" spans="1:9" s="96" customFormat="1" ht="16.899999999999999" customHeight="1" x14ac:dyDescent="0.25">
      <c r="A218" s="146" t="s">
        <v>582</v>
      </c>
      <c r="B218" s="152">
        <v>1</v>
      </c>
      <c r="C218" s="152">
        <f t="shared" si="12"/>
        <v>8</v>
      </c>
      <c r="D218" s="152">
        <v>0</v>
      </c>
      <c r="E218" s="152">
        <v>8</v>
      </c>
      <c r="F218" s="153">
        <v>1429</v>
      </c>
      <c r="G218" s="153">
        <f t="shared" si="13"/>
        <v>8.5353999999999992</v>
      </c>
      <c r="H218" s="153">
        <f t="shared" si="14"/>
        <v>136.57</v>
      </c>
      <c r="I218" s="153">
        <f t="shared" si="15"/>
        <v>168.79</v>
      </c>
    </row>
    <row r="219" spans="1:9" s="96" customFormat="1" ht="16.899999999999999" customHeight="1" x14ac:dyDescent="0.25">
      <c r="A219" s="146" t="s">
        <v>582</v>
      </c>
      <c r="B219" s="152">
        <v>1</v>
      </c>
      <c r="C219" s="152">
        <f t="shared" si="12"/>
        <v>42</v>
      </c>
      <c r="D219" s="152">
        <v>0</v>
      </c>
      <c r="E219" s="152">
        <v>42</v>
      </c>
      <c r="F219" s="153">
        <v>1530</v>
      </c>
      <c r="G219" s="153">
        <f t="shared" si="13"/>
        <v>9.1387</v>
      </c>
      <c r="H219" s="153">
        <f t="shared" si="14"/>
        <v>767.65</v>
      </c>
      <c r="I219" s="153">
        <f t="shared" si="15"/>
        <v>948.74</v>
      </c>
    </row>
    <row r="220" spans="1:9" s="96" customFormat="1" ht="16.899999999999999" customHeight="1" x14ac:dyDescent="0.25">
      <c r="A220" s="146" t="s">
        <v>582</v>
      </c>
      <c r="B220" s="152">
        <v>1</v>
      </c>
      <c r="C220" s="152">
        <f t="shared" si="12"/>
        <v>45</v>
      </c>
      <c r="D220" s="152">
        <v>0</v>
      </c>
      <c r="E220" s="152">
        <v>45</v>
      </c>
      <c r="F220" s="153">
        <v>1530</v>
      </c>
      <c r="G220" s="153">
        <f t="shared" si="13"/>
        <v>9.1387</v>
      </c>
      <c r="H220" s="153">
        <f t="shared" si="14"/>
        <v>822.48</v>
      </c>
      <c r="I220" s="153">
        <f t="shared" si="15"/>
        <v>1016.5</v>
      </c>
    </row>
    <row r="221" spans="1:9" s="96" customFormat="1" ht="16.899999999999999" customHeight="1" x14ac:dyDescent="0.25">
      <c r="A221" s="146" t="s">
        <v>582</v>
      </c>
      <c r="B221" s="152">
        <v>1</v>
      </c>
      <c r="C221" s="152">
        <f t="shared" si="12"/>
        <v>4</v>
      </c>
      <c r="D221" s="152">
        <v>0</v>
      </c>
      <c r="E221" s="152">
        <v>4</v>
      </c>
      <c r="F221" s="153">
        <v>1429</v>
      </c>
      <c r="G221" s="153">
        <f t="shared" si="13"/>
        <v>8.5353999999999992</v>
      </c>
      <c r="H221" s="153">
        <f t="shared" si="14"/>
        <v>68.28</v>
      </c>
      <c r="I221" s="153">
        <f t="shared" si="15"/>
        <v>84.39</v>
      </c>
    </row>
    <row r="222" spans="1:9" s="96" customFormat="1" ht="16.899999999999999" customHeight="1" x14ac:dyDescent="0.25">
      <c r="A222" s="146" t="s">
        <v>583</v>
      </c>
      <c r="B222" s="152">
        <v>1</v>
      </c>
      <c r="C222" s="152">
        <f t="shared" si="12"/>
        <v>67.600999999999999</v>
      </c>
      <c r="D222" s="152">
        <v>64</v>
      </c>
      <c r="E222" s="152">
        <v>3.601</v>
      </c>
      <c r="F222" s="153">
        <v>1530</v>
      </c>
      <c r="G222" s="153">
        <f t="shared" si="13"/>
        <v>9.1387</v>
      </c>
      <c r="H222" s="153">
        <f t="shared" si="14"/>
        <v>65.819999999999993</v>
      </c>
      <c r="I222" s="153">
        <f t="shared" si="15"/>
        <v>81.349999999999994</v>
      </c>
    </row>
    <row r="223" spans="1:9" s="96" customFormat="1" ht="16.899999999999999" customHeight="1" x14ac:dyDescent="0.25">
      <c r="A223" s="146" t="s">
        <v>583</v>
      </c>
      <c r="B223" s="152">
        <v>1</v>
      </c>
      <c r="C223" s="152">
        <f t="shared" si="12"/>
        <v>97</v>
      </c>
      <c r="D223" s="152">
        <v>0</v>
      </c>
      <c r="E223" s="152">
        <v>97</v>
      </c>
      <c r="F223" s="153">
        <v>1530</v>
      </c>
      <c r="G223" s="153">
        <f t="shared" si="13"/>
        <v>9.1387</v>
      </c>
      <c r="H223" s="153">
        <f t="shared" si="14"/>
        <v>1772.91</v>
      </c>
      <c r="I223" s="153">
        <f t="shared" si="15"/>
        <v>2191.14</v>
      </c>
    </row>
    <row r="224" spans="1:9" s="96" customFormat="1" ht="16.899999999999999" customHeight="1" x14ac:dyDescent="0.25">
      <c r="A224" s="146" t="s">
        <v>583</v>
      </c>
      <c r="B224" s="152">
        <v>1</v>
      </c>
      <c r="C224" s="152">
        <f t="shared" si="12"/>
        <v>14</v>
      </c>
      <c r="D224" s="152">
        <v>0</v>
      </c>
      <c r="E224" s="152">
        <v>14</v>
      </c>
      <c r="F224" s="153">
        <v>1429</v>
      </c>
      <c r="G224" s="153">
        <f t="shared" si="13"/>
        <v>8.5353999999999992</v>
      </c>
      <c r="H224" s="153">
        <f t="shared" si="14"/>
        <v>238.99</v>
      </c>
      <c r="I224" s="153">
        <f t="shared" si="15"/>
        <v>295.37</v>
      </c>
    </row>
    <row r="225" spans="1:9" s="96" customFormat="1" ht="16.899999999999999" customHeight="1" x14ac:dyDescent="0.25">
      <c r="A225" s="146" t="s">
        <v>583</v>
      </c>
      <c r="B225" s="152">
        <v>1</v>
      </c>
      <c r="C225" s="152">
        <f t="shared" si="12"/>
        <v>127</v>
      </c>
      <c r="D225" s="152">
        <v>0</v>
      </c>
      <c r="E225" s="152">
        <v>127</v>
      </c>
      <c r="F225" s="153">
        <v>1530</v>
      </c>
      <c r="G225" s="153">
        <f t="shared" si="13"/>
        <v>9.1387</v>
      </c>
      <c r="H225" s="153">
        <f t="shared" si="14"/>
        <v>2321.23</v>
      </c>
      <c r="I225" s="153">
        <f t="shared" si="15"/>
        <v>2868.81</v>
      </c>
    </row>
    <row r="226" spans="1:9" s="96" customFormat="1" ht="16.899999999999999" customHeight="1" x14ac:dyDescent="0.25">
      <c r="A226" s="146" t="s">
        <v>583</v>
      </c>
      <c r="B226" s="152">
        <v>1</v>
      </c>
      <c r="C226" s="152">
        <f t="shared" si="12"/>
        <v>8</v>
      </c>
      <c r="D226" s="152">
        <v>0</v>
      </c>
      <c r="E226" s="152">
        <v>8</v>
      </c>
      <c r="F226" s="153">
        <v>1429</v>
      </c>
      <c r="G226" s="153">
        <f t="shared" si="13"/>
        <v>8.5353999999999992</v>
      </c>
      <c r="H226" s="153">
        <f t="shared" si="14"/>
        <v>136.57</v>
      </c>
      <c r="I226" s="153">
        <f t="shared" si="15"/>
        <v>168.79</v>
      </c>
    </row>
    <row r="227" spans="1:9" s="96" customFormat="1" ht="16.899999999999999" customHeight="1" x14ac:dyDescent="0.25">
      <c r="A227" s="146" t="s">
        <v>583</v>
      </c>
      <c r="B227" s="152">
        <v>1</v>
      </c>
      <c r="C227" s="152">
        <f t="shared" si="12"/>
        <v>157</v>
      </c>
      <c r="D227" s="152">
        <v>0</v>
      </c>
      <c r="E227" s="152">
        <v>157</v>
      </c>
      <c r="F227" s="153">
        <v>1530</v>
      </c>
      <c r="G227" s="153">
        <f t="shared" si="13"/>
        <v>9.1387</v>
      </c>
      <c r="H227" s="153">
        <f t="shared" si="14"/>
        <v>2869.55</v>
      </c>
      <c r="I227" s="153">
        <f t="shared" si="15"/>
        <v>3546.48</v>
      </c>
    </row>
    <row r="228" spans="1:9" s="96" customFormat="1" ht="16.899999999999999" customHeight="1" x14ac:dyDescent="0.25">
      <c r="A228" s="146" t="s">
        <v>583</v>
      </c>
      <c r="B228" s="152">
        <v>1</v>
      </c>
      <c r="C228" s="152">
        <f t="shared" si="12"/>
        <v>91</v>
      </c>
      <c r="D228" s="152">
        <v>0</v>
      </c>
      <c r="E228" s="152">
        <v>91</v>
      </c>
      <c r="F228" s="153">
        <v>1530</v>
      </c>
      <c r="G228" s="153">
        <f t="shared" si="13"/>
        <v>9.1387</v>
      </c>
      <c r="H228" s="153">
        <f t="shared" si="14"/>
        <v>1663.24</v>
      </c>
      <c r="I228" s="153">
        <f t="shared" si="15"/>
        <v>2055.6</v>
      </c>
    </row>
    <row r="229" spans="1:9" s="96" customFormat="1" ht="16.899999999999999" customHeight="1" x14ac:dyDescent="0.25">
      <c r="A229" s="146" t="s">
        <v>584</v>
      </c>
      <c r="B229" s="152">
        <v>1</v>
      </c>
      <c r="C229" s="152">
        <f t="shared" si="12"/>
        <v>73.056603773584911</v>
      </c>
      <c r="D229" s="152">
        <v>0</v>
      </c>
      <c r="E229" s="152">
        <v>73.056603773584911</v>
      </c>
      <c r="F229" s="153">
        <v>1594</v>
      </c>
      <c r="G229" s="153">
        <f t="shared" si="13"/>
        <v>9.5210000000000008</v>
      </c>
      <c r="H229" s="153">
        <f t="shared" si="14"/>
        <v>1391.14</v>
      </c>
      <c r="I229" s="153">
        <f t="shared" si="15"/>
        <v>1719.31</v>
      </c>
    </row>
    <row r="230" spans="1:9" s="96" customFormat="1" ht="16.899999999999999" customHeight="1" x14ac:dyDescent="0.25">
      <c r="A230" s="146" t="s">
        <v>584</v>
      </c>
      <c r="B230" s="152">
        <v>1</v>
      </c>
      <c r="C230" s="152">
        <f t="shared" si="12"/>
        <v>362</v>
      </c>
      <c r="D230" s="152">
        <v>0</v>
      </c>
      <c r="E230" s="152">
        <v>362</v>
      </c>
      <c r="F230" s="153">
        <v>1594</v>
      </c>
      <c r="G230" s="153">
        <f t="shared" si="13"/>
        <v>9.5210000000000008</v>
      </c>
      <c r="H230" s="153">
        <f t="shared" si="14"/>
        <v>6893.2</v>
      </c>
      <c r="I230" s="153">
        <f t="shared" si="15"/>
        <v>8519.31</v>
      </c>
    </row>
    <row r="231" spans="1:9" s="96" customFormat="1" ht="16.899999999999999" customHeight="1" x14ac:dyDescent="0.25">
      <c r="A231" s="146" t="s">
        <v>584</v>
      </c>
      <c r="B231" s="152">
        <v>1</v>
      </c>
      <c r="C231" s="152">
        <f t="shared" si="12"/>
        <v>264</v>
      </c>
      <c r="D231" s="152">
        <v>0</v>
      </c>
      <c r="E231" s="152">
        <v>264</v>
      </c>
      <c r="F231" s="153">
        <v>1594</v>
      </c>
      <c r="G231" s="153">
        <f t="shared" si="13"/>
        <v>9.5210000000000008</v>
      </c>
      <c r="H231" s="153">
        <f t="shared" si="14"/>
        <v>5027.09</v>
      </c>
      <c r="I231" s="153">
        <f t="shared" si="15"/>
        <v>6212.98</v>
      </c>
    </row>
    <row r="232" spans="1:9" s="96" customFormat="1" ht="16.899999999999999" customHeight="1" x14ac:dyDescent="0.25">
      <c r="A232" s="146" t="s">
        <v>584</v>
      </c>
      <c r="B232" s="152">
        <v>1</v>
      </c>
      <c r="C232" s="152">
        <f t="shared" si="12"/>
        <v>88.614999999999995</v>
      </c>
      <c r="D232" s="152">
        <v>64</v>
      </c>
      <c r="E232" s="152">
        <v>24.614999999999998</v>
      </c>
      <c r="F232" s="153">
        <v>1594</v>
      </c>
      <c r="G232" s="153">
        <f t="shared" si="13"/>
        <v>9.5210000000000008</v>
      </c>
      <c r="H232" s="153">
        <f t="shared" si="14"/>
        <v>468.72</v>
      </c>
      <c r="I232" s="153">
        <f t="shared" si="15"/>
        <v>579.29</v>
      </c>
    </row>
    <row r="233" spans="1:9" s="96" customFormat="1" ht="16.899999999999999" customHeight="1" x14ac:dyDescent="0.25">
      <c r="A233" s="146" t="s">
        <v>584</v>
      </c>
      <c r="B233" s="152">
        <v>1</v>
      </c>
      <c r="C233" s="152">
        <f t="shared" si="12"/>
        <v>19.924528301886792</v>
      </c>
      <c r="D233" s="152">
        <v>0</v>
      </c>
      <c r="E233" s="152">
        <v>19.924528301886792</v>
      </c>
      <c r="F233" s="153">
        <v>1594</v>
      </c>
      <c r="G233" s="153">
        <f t="shared" si="13"/>
        <v>9.5210000000000008</v>
      </c>
      <c r="H233" s="153">
        <f t="shared" si="14"/>
        <v>379.4</v>
      </c>
      <c r="I233" s="153">
        <f t="shared" si="15"/>
        <v>468.9</v>
      </c>
    </row>
    <row r="234" spans="1:9" s="96" customFormat="1" ht="16.899999999999999" customHeight="1" x14ac:dyDescent="0.25">
      <c r="A234" s="146" t="s">
        <v>584</v>
      </c>
      <c r="B234" s="152">
        <v>1</v>
      </c>
      <c r="C234" s="152">
        <f t="shared" si="12"/>
        <v>113</v>
      </c>
      <c r="D234" s="152">
        <v>0</v>
      </c>
      <c r="E234" s="152">
        <v>113</v>
      </c>
      <c r="F234" s="153">
        <v>1594</v>
      </c>
      <c r="G234" s="153">
        <f t="shared" si="13"/>
        <v>9.5210000000000008</v>
      </c>
      <c r="H234" s="153">
        <f t="shared" si="14"/>
        <v>2151.75</v>
      </c>
      <c r="I234" s="153">
        <f t="shared" si="15"/>
        <v>2659.35</v>
      </c>
    </row>
    <row r="235" spans="1:9" s="96" customFormat="1" ht="16.899999999999999" customHeight="1" x14ac:dyDescent="0.25">
      <c r="A235" s="146" t="s">
        <v>585</v>
      </c>
      <c r="B235" s="152">
        <v>1</v>
      </c>
      <c r="C235" s="152">
        <f t="shared" si="12"/>
        <v>27.5</v>
      </c>
      <c r="D235" s="152">
        <v>0</v>
      </c>
      <c r="E235" s="152">
        <v>27.5</v>
      </c>
      <c r="F235" s="153">
        <v>1594</v>
      </c>
      <c r="G235" s="153">
        <f t="shared" si="13"/>
        <v>9.5210000000000008</v>
      </c>
      <c r="H235" s="153">
        <f t="shared" si="14"/>
        <v>523.66</v>
      </c>
      <c r="I235" s="153">
        <f t="shared" si="15"/>
        <v>647.19000000000005</v>
      </c>
    </row>
    <row r="236" spans="1:9" s="96" customFormat="1" ht="16.899999999999999" customHeight="1" x14ac:dyDescent="0.25">
      <c r="A236" s="146" t="s">
        <v>585</v>
      </c>
      <c r="B236" s="152">
        <v>1</v>
      </c>
      <c r="C236" s="152">
        <f t="shared" si="12"/>
        <v>146.5</v>
      </c>
      <c r="D236" s="152">
        <v>0</v>
      </c>
      <c r="E236" s="152">
        <v>146.5</v>
      </c>
      <c r="F236" s="153">
        <v>1594</v>
      </c>
      <c r="G236" s="153">
        <f t="shared" si="13"/>
        <v>9.5210000000000008</v>
      </c>
      <c r="H236" s="153">
        <f t="shared" si="14"/>
        <v>2789.65</v>
      </c>
      <c r="I236" s="153">
        <f t="shared" si="15"/>
        <v>3447.73</v>
      </c>
    </row>
    <row r="237" spans="1:9" s="96" customFormat="1" ht="16.899999999999999" customHeight="1" x14ac:dyDescent="0.25">
      <c r="A237" s="146" t="s">
        <v>585</v>
      </c>
      <c r="B237" s="152">
        <v>1</v>
      </c>
      <c r="C237" s="152">
        <f t="shared" si="12"/>
        <v>65.5</v>
      </c>
      <c r="D237" s="152">
        <v>0</v>
      </c>
      <c r="E237" s="152">
        <v>65.5</v>
      </c>
      <c r="F237" s="153">
        <v>1594</v>
      </c>
      <c r="G237" s="153">
        <f t="shared" si="13"/>
        <v>9.5210000000000008</v>
      </c>
      <c r="H237" s="153">
        <f t="shared" si="14"/>
        <v>1247.25</v>
      </c>
      <c r="I237" s="153">
        <f t="shared" si="15"/>
        <v>1541.48</v>
      </c>
    </row>
    <row r="238" spans="1:9" s="96" customFormat="1" ht="16.899999999999999" customHeight="1" x14ac:dyDescent="0.25">
      <c r="A238" s="146" t="s">
        <v>585</v>
      </c>
      <c r="B238" s="152">
        <v>1</v>
      </c>
      <c r="C238" s="152">
        <f t="shared" si="12"/>
        <v>70.5</v>
      </c>
      <c r="D238" s="152">
        <v>0</v>
      </c>
      <c r="E238" s="152">
        <v>70.5</v>
      </c>
      <c r="F238" s="153">
        <v>1594</v>
      </c>
      <c r="G238" s="153">
        <f t="shared" si="13"/>
        <v>9.5210000000000008</v>
      </c>
      <c r="H238" s="153">
        <f t="shared" si="14"/>
        <v>1342.46</v>
      </c>
      <c r="I238" s="153">
        <f t="shared" si="15"/>
        <v>1659.15</v>
      </c>
    </row>
    <row r="239" spans="1:9" s="96" customFormat="1" ht="16.899999999999999" customHeight="1" x14ac:dyDescent="0.25">
      <c r="A239" s="146" t="s">
        <v>586</v>
      </c>
      <c r="B239" s="152">
        <v>1</v>
      </c>
      <c r="C239" s="152">
        <f t="shared" si="12"/>
        <v>46</v>
      </c>
      <c r="D239" s="152">
        <v>0</v>
      </c>
      <c r="E239" s="152">
        <v>46</v>
      </c>
      <c r="F239" s="153">
        <v>1790</v>
      </c>
      <c r="G239" s="153">
        <f t="shared" si="13"/>
        <v>10.691700000000001</v>
      </c>
      <c r="H239" s="153">
        <f t="shared" si="14"/>
        <v>983.64</v>
      </c>
      <c r="I239" s="153">
        <f t="shared" si="15"/>
        <v>1215.68</v>
      </c>
    </row>
    <row r="240" spans="1:9" s="96" customFormat="1" ht="16.899999999999999" customHeight="1" x14ac:dyDescent="0.25">
      <c r="A240" s="146" t="s">
        <v>586</v>
      </c>
      <c r="B240" s="152">
        <v>1</v>
      </c>
      <c r="C240" s="152">
        <f t="shared" si="12"/>
        <v>373.11877394636014</v>
      </c>
      <c r="D240" s="152">
        <v>0</v>
      </c>
      <c r="E240" s="152">
        <v>373.11877394636014</v>
      </c>
      <c r="F240" s="153">
        <v>1564</v>
      </c>
      <c r="G240" s="153">
        <f t="shared" si="13"/>
        <v>9.3417999999999992</v>
      </c>
      <c r="H240" s="153">
        <f t="shared" si="14"/>
        <v>6971.2</v>
      </c>
      <c r="I240" s="153">
        <f t="shared" si="15"/>
        <v>8615.7099999999991</v>
      </c>
    </row>
    <row r="241" spans="1:9" s="96" customFormat="1" ht="16.899999999999999" customHeight="1" x14ac:dyDescent="0.25">
      <c r="A241" s="146" t="s">
        <v>586</v>
      </c>
      <c r="B241" s="152">
        <v>1</v>
      </c>
      <c r="C241" s="152">
        <f t="shared" si="12"/>
        <v>317</v>
      </c>
      <c r="D241" s="152">
        <v>0</v>
      </c>
      <c r="E241" s="152">
        <v>317</v>
      </c>
      <c r="F241" s="153">
        <v>1564</v>
      </c>
      <c r="G241" s="153">
        <f t="shared" si="13"/>
        <v>9.3417999999999992</v>
      </c>
      <c r="H241" s="153">
        <f t="shared" si="14"/>
        <v>5922.7</v>
      </c>
      <c r="I241" s="153">
        <f t="shared" si="15"/>
        <v>7319.86</v>
      </c>
    </row>
    <row r="242" spans="1:9" s="96" customFormat="1" ht="16.899999999999999" customHeight="1" x14ac:dyDescent="0.25">
      <c r="A242" s="146" t="s">
        <v>586</v>
      </c>
      <c r="B242" s="152">
        <v>1</v>
      </c>
      <c r="C242" s="152">
        <f t="shared" si="12"/>
        <v>268</v>
      </c>
      <c r="D242" s="152">
        <v>0</v>
      </c>
      <c r="E242" s="152">
        <v>268</v>
      </c>
      <c r="F242" s="153">
        <v>1564</v>
      </c>
      <c r="G242" s="153">
        <f t="shared" si="13"/>
        <v>9.3417999999999992</v>
      </c>
      <c r="H242" s="153">
        <f t="shared" si="14"/>
        <v>5007.2</v>
      </c>
      <c r="I242" s="153">
        <f t="shared" si="15"/>
        <v>6188.4</v>
      </c>
    </row>
    <row r="243" spans="1:9" s="96" customFormat="1" ht="16.899999999999999" customHeight="1" x14ac:dyDescent="0.25">
      <c r="A243" s="146" t="s">
        <v>586</v>
      </c>
      <c r="B243" s="152">
        <v>1</v>
      </c>
      <c r="C243" s="152">
        <f t="shared" si="12"/>
        <v>337</v>
      </c>
      <c r="D243" s="152">
        <v>0</v>
      </c>
      <c r="E243" s="152">
        <v>337</v>
      </c>
      <c r="F243" s="153">
        <v>1564</v>
      </c>
      <c r="G243" s="153">
        <f t="shared" si="13"/>
        <v>9.3417999999999992</v>
      </c>
      <c r="H243" s="153">
        <f t="shared" si="14"/>
        <v>6296.37</v>
      </c>
      <c r="I243" s="153">
        <f t="shared" si="15"/>
        <v>7781.68</v>
      </c>
    </row>
    <row r="244" spans="1:9" s="96" customFormat="1" ht="16.899999999999999" customHeight="1" x14ac:dyDescent="0.25">
      <c r="A244" s="146" t="s">
        <v>586</v>
      </c>
      <c r="B244" s="152">
        <v>1</v>
      </c>
      <c r="C244" s="152">
        <f t="shared" si="12"/>
        <v>260</v>
      </c>
      <c r="D244" s="152">
        <v>0</v>
      </c>
      <c r="E244" s="152">
        <v>260</v>
      </c>
      <c r="F244" s="153">
        <v>1564</v>
      </c>
      <c r="G244" s="153">
        <f t="shared" si="13"/>
        <v>9.3417999999999992</v>
      </c>
      <c r="H244" s="153">
        <f t="shared" si="14"/>
        <v>4857.74</v>
      </c>
      <c r="I244" s="153">
        <f t="shared" si="15"/>
        <v>6003.68</v>
      </c>
    </row>
    <row r="245" spans="1:9" s="96" customFormat="1" ht="16.899999999999999" customHeight="1" x14ac:dyDescent="0.25">
      <c r="A245" s="146" t="s">
        <v>586</v>
      </c>
      <c r="B245" s="152">
        <v>1</v>
      </c>
      <c r="C245" s="152">
        <f t="shared" si="12"/>
        <v>136</v>
      </c>
      <c r="D245" s="152">
        <v>0</v>
      </c>
      <c r="E245" s="152">
        <v>136</v>
      </c>
      <c r="F245" s="153">
        <v>1564</v>
      </c>
      <c r="G245" s="153">
        <f t="shared" si="13"/>
        <v>9.3417999999999992</v>
      </c>
      <c r="H245" s="153">
        <f t="shared" si="14"/>
        <v>2540.9699999999998</v>
      </c>
      <c r="I245" s="153">
        <f t="shared" si="15"/>
        <v>3140.38</v>
      </c>
    </row>
    <row r="246" spans="1:9" s="96" customFormat="1" ht="16.899999999999999" customHeight="1" x14ac:dyDescent="0.25">
      <c r="A246" s="146" t="s">
        <v>586</v>
      </c>
      <c r="B246" s="152">
        <v>1</v>
      </c>
      <c r="C246" s="152">
        <f t="shared" si="12"/>
        <v>229</v>
      </c>
      <c r="D246" s="152">
        <v>0</v>
      </c>
      <c r="E246" s="152">
        <v>229</v>
      </c>
      <c r="F246" s="153">
        <v>1564</v>
      </c>
      <c r="G246" s="153">
        <f t="shared" si="13"/>
        <v>9.3417999999999992</v>
      </c>
      <c r="H246" s="153">
        <f t="shared" si="14"/>
        <v>4278.54</v>
      </c>
      <c r="I246" s="153">
        <f t="shared" si="15"/>
        <v>5287.85</v>
      </c>
    </row>
    <row r="247" spans="1:9" s="96" customFormat="1" ht="16.899999999999999" customHeight="1" x14ac:dyDescent="0.25">
      <c r="A247" s="146" t="s">
        <v>586</v>
      </c>
      <c r="B247" s="152">
        <v>1</v>
      </c>
      <c r="C247" s="152">
        <f t="shared" si="12"/>
        <v>196</v>
      </c>
      <c r="D247" s="152">
        <v>0</v>
      </c>
      <c r="E247" s="152">
        <v>196</v>
      </c>
      <c r="F247" s="153">
        <v>1564</v>
      </c>
      <c r="G247" s="153">
        <f t="shared" si="13"/>
        <v>9.3417999999999992</v>
      </c>
      <c r="H247" s="153">
        <f t="shared" si="14"/>
        <v>3661.99</v>
      </c>
      <c r="I247" s="153">
        <f t="shared" si="15"/>
        <v>4525.8500000000004</v>
      </c>
    </row>
    <row r="248" spans="1:9" s="96" customFormat="1" ht="16.899999999999999" customHeight="1" x14ac:dyDescent="0.25">
      <c r="A248" s="146" t="s">
        <v>587</v>
      </c>
      <c r="B248" s="152">
        <v>1</v>
      </c>
      <c r="C248" s="152">
        <f t="shared" si="12"/>
        <v>808</v>
      </c>
      <c r="D248" s="152">
        <v>605</v>
      </c>
      <c r="E248" s="152">
        <v>203</v>
      </c>
      <c r="F248" s="153">
        <v>1794</v>
      </c>
      <c r="G248" s="153">
        <f t="shared" si="13"/>
        <v>10.7156</v>
      </c>
      <c r="H248" s="153">
        <f t="shared" si="14"/>
        <v>4350.53</v>
      </c>
      <c r="I248" s="153">
        <f t="shared" si="15"/>
        <v>5376.82</v>
      </c>
    </row>
    <row r="249" spans="1:9" s="96" customFormat="1" ht="16.899999999999999" customHeight="1" x14ac:dyDescent="0.25">
      <c r="A249" s="146" t="s">
        <v>587</v>
      </c>
      <c r="B249" s="152">
        <v>1</v>
      </c>
      <c r="C249" s="152">
        <f t="shared" si="12"/>
        <v>372.5</v>
      </c>
      <c r="D249" s="152">
        <v>320</v>
      </c>
      <c r="E249" s="152">
        <v>52.5</v>
      </c>
      <c r="F249" s="153">
        <v>1794</v>
      </c>
      <c r="G249" s="153">
        <f t="shared" si="13"/>
        <v>10.7156</v>
      </c>
      <c r="H249" s="153">
        <f t="shared" si="14"/>
        <v>1125.1400000000001</v>
      </c>
      <c r="I249" s="153">
        <f t="shared" si="15"/>
        <v>1390.56</v>
      </c>
    </row>
    <row r="250" spans="1:9" s="96" customFormat="1" ht="16.899999999999999" customHeight="1" x14ac:dyDescent="0.25">
      <c r="A250" s="146" t="s">
        <v>587</v>
      </c>
      <c r="B250" s="152">
        <v>1</v>
      </c>
      <c r="C250" s="152">
        <f t="shared" si="12"/>
        <v>395</v>
      </c>
      <c r="D250" s="152">
        <v>333</v>
      </c>
      <c r="E250" s="152">
        <v>62</v>
      </c>
      <c r="F250" s="153">
        <v>1794</v>
      </c>
      <c r="G250" s="153">
        <f t="shared" si="13"/>
        <v>10.7156</v>
      </c>
      <c r="H250" s="153">
        <f t="shared" si="14"/>
        <v>1328.73</v>
      </c>
      <c r="I250" s="153">
        <f t="shared" si="15"/>
        <v>1642.18</v>
      </c>
    </row>
    <row r="251" spans="1:9" s="96" customFormat="1" ht="16.899999999999999" customHeight="1" x14ac:dyDescent="0.25">
      <c r="A251" s="146" t="s">
        <v>150</v>
      </c>
      <c r="B251" s="152">
        <v>1</v>
      </c>
      <c r="C251" s="152">
        <f t="shared" si="12"/>
        <v>108.5</v>
      </c>
      <c r="D251" s="152">
        <v>0</v>
      </c>
      <c r="E251" s="152">
        <v>108.5</v>
      </c>
      <c r="F251" s="153">
        <v>1819</v>
      </c>
      <c r="G251" s="153">
        <f t="shared" si="13"/>
        <v>10.8649</v>
      </c>
      <c r="H251" s="153">
        <f t="shared" si="14"/>
        <v>2357.6799999999998</v>
      </c>
      <c r="I251" s="153">
        <f t="shared" si="15"/>
        <v>2913.86</v>
      </c>
    </row>
    <row r="252" spans="1:9" s="96" customFormat="1" ht="16.899999999999999" customHeight="1" x14ac:dyDescent="0.25">
      <c r="A252" s="146" t="s">
        <v>150</v>
      </c>
      <c r="B252" s="152">
        <v>1</v>
      </c>
      <c r="C252" s="152">
        <f t="shared" si="12"/>
        <v>111.5</v>
      </c>
      <c r="D252" s="152">
        <v>0</v>
      </c>
      <c r="E252" s="152">
        <v>111.5</v>
      </c>
      <c r="F252" s="153">
        <v>1819</v>
      </c>
      <c r="G252" s="153">
        <f t="shared" si="13"/>
        <v>10.8649</v>
      </c>
      <c r="H252" s="153">
        <f t="shared" si="14"/>
        <v>2422.87</v>
      </c>
      <c r="I252" s="153">
        <f t="shared" si="15"/>
        <v>2994.43</v>
      </c>
    </row>
    <row r="253" spans="1:9" s="96" customFormat="1" ht="16.899999999999999" customHeight="1" x14ac:dyDescent="0.25">
      <c r="A253" s="146" t="s">
        <v>150</v>
      </c>
      <c r="B253" s="152">
        <v>1</v>
      </c>
      <c r="C253" s="152">
        <f t="shared" si="12"/>
        <v>62</v>
      </c>
      <c r="D253" s="152">
        <v>0</v>
      </c>
      <c r="E253" s="152">
        <v>62</v>
      </c>
      <c r="F253" s="153">
        <v>1819</v>
      </c>
      <c r="G253" s="153">
        <f t="shared" si="13"/>
        <v>10.8649</v>
      </c>
      <c r="H253" s="153">
        <f t="shared" si="14"/>
        <v>1347.25</v>
      </c>
      <c r="I253" s="153">
        <f t="shared" si="15"/>
        <v>1665.07</v>
      </c>
    </row>
    <row r="254" spans="1:9" s="96" customFormat="1" ht="16.899999999999999" customHeight="1" x14ac:dyDescent="0.25">
      <c r="A254" s="146" t="s">
        <v>150</v>
      </c>
      <c r="B254" s="152">
        <v>1</v>
      </c>
      <c r="C254" s="152">
        <f t="shared" si="12"/>
        <v>124</v>
      </c>
      <c r="D254" s="152">
        <v>0</v>
      </c>
      <c r="E254" s="152">
        <v>124</v>
      </c>
      <c r="F254" s="153">
        <v>1819</v>
      </c>
      <c r="G254" s="153">
        <f t="shared" si="13"/>
        <v>10.8649</v>
      </c>
      <c r="H254" s="153">
        <f t="shared" si="14"/>
        <v>2694.5</v>
      </c>
      <c r="I254" s="153">
        <f t="shared" si="15"/>
        <v>3330.13</v>
      </c>
    </row>
    <row r="255" spans="1:9" s="96" customFormat="1" ht="16.899999999999999" customHeight="1" x14ac:dyDescent="0.25">
      <c r="A255" s="146" t="s">
        <v>588</v>
      </c>
      <c r="B255" s="152">
        <v>1</v>
      </c>
      <c r="C255" s="152">
        <f t="shared" si="12"/>
        <v>594</v>
      </c>
      <c r="D255" s="152">
        <v>535</v>
      </c>
      <c r="E255" s="152">
        <v>59</v>
      </c>
      <c r="F255" s="153">
        <v>1794</v>
      </c>
      <c r="G255" s="153">
        <f t="shared" si="13"/>
        <v>10.7156</v>
      </c>
      <c r="H255" s="153">
        <f t="shared" si="14"/>
        <v>1264.44</v>
      </c>
      <c r="I255" s="153">
        <f t="shared" si="15"/>
        <v>1562.72</v>
      </c>
    </row>
    <row r="256" spans="1:9" s="96" customFormat="1" ht="16.899999999999999" customHeight="1" x14ac:dyDescent="0.25">
      <c r="A256" s="146" t="s">
        <v>589</v>
      </c>
      <c r="B256" s="152">
        <v>1</v>
      </c>
      <c r="C256" s="152">
        <f t="shared" si="12"/>
        <v>188.5</v>
      </c>
      <c r="D256" s="152">
        <v>0</v>
      </c>
      <c r="E256" s="152">
        <v>188.5</v>
      </c>
      <c r="F256" s="153">
        <v>1967</v>
      </c>
      <c r="G256" s="153">
        <f t="shared" si="13"/>
        <v>11.748900000000001</v>
      </c>
      <c r="H256" s="153">
        <f t="shared" si="14"/>
        <v>4429.34</v>
      </c>
      <c r="I256" s="153">
        <f t="shared" si="15"/>
        <v>5474.22</v>
      </c>
    </row>
    <row r="257" spans="1:9" s="96" customFormat="1" ht="16.899999999999999" customHeight="1" x14ac:dyDescent="0.25">
      <c r="A257" s="146" t="s">
        <v>589</v>
      </c>
      <c r="B257" s="152">
        <v>1</v>
      </c>
      <c r="C257" s="152">
        <f t="shared" si="12"/>
        <v>212</v>
      </c>
      <c r="D257" s="152">
        <v>169.25</v>
      </c>
      <c r="E257" s="152">
        <v>42.75</v>
      </c>
      <c r="F257" s="153">
        <v>1967</v>
      </c>
      <c r="G257" s="153">
        <f t="shared" si="13"/>
        <v>11.748900000000001</v>
      </c>
      <c r="H257" s="153">
        <f t="shared" si="14"/>
        <v>1004.53</v>
      </c>
      <c r="I257" s="153">
        <f t="shared" si="15"/>
        <v>1241.5</v>
      </c>
    </row>
    <row r="258" spans="1:9" s="96" customFormat="1" ht="16.899999999999999" customHeight="1" x14ac:dyDescent="0.25">
      <c r="A258" s="146" t="s">
        <v>589</v>
      </c>
      <c r="B258" s="152">
        <v>1</v>
      </c>
      <c r="C258" s="152">
        <f t="shared" si="12"/>
        <v>728.5</v>
      </c>
      <c r="D258" s="152">
        <v>597</v>
      </c>
      <c r="E258" s="152">
        <v>131.5</v>
      </c>
      <c r="F258" s="153">
        <v>1967</v>
      </c>
      <c r="G258" s="153">
        <f t="shared" si="13"/>
        <v>11.748900000000001</v>
      </c>
      <c r="H258" s="153">
        <f t="shared" si="14"/>
        <v>3089.96</v>
      </c>
      <c r="I258" s="153">
        <f t="shared" si="15"/>
        <v>3818.88</v>
      </c>
    </row>
    <row r="259" spans="1:9" s="96" customFormat="1" ht="16.899999999999999" customHeight="1" x14ac:dyDescent="0.25">
      <c r="A259" s="146" t="s">
        <v>589</v>
      </c>
      <c r="B259" s="152">
        <v>1</v>
      </c>
      <c r="C259" s="152">
        <f t="shared" si="12"/>
        <v>15.497000000000071</v>
      </c>
      <c r="D259" s="152">
        <v>0</v>
      </c>
      <c r="E259" s="152">
        <v>15.497000000000071</v>
      </c>
      <c r="F259" s="153">
        <v>1967</v>
      </c>
      <c r="G259" s="153">
        <f t="shared" si="13"/>
        <v>11.748900000000001</v>
      </c>
      <c r="H259" s="153">
        <f t="shared" si="14"/>
        <v>364.15</v>
      </c>
      <c r="I259" s="153">
        <f t="shared" si="15"/>
        <v>450.05</v>
      </c>
    </row>
    <row r="260" spans="1:9" s="96" customFormat="1" ht="16.899999999999999" customHeight="1" x14ac:dyDescent="0.25">
      <c r="A260" s="146" t="s">
        <v>589</v>
      </c>
      <c r="B260" s="152">
        <v>1</v>
      </c>
      <c r="C260" s="152">
        <f t="shared" si="12"/>
        <v>166.5</v>
      </c>
      <c r="D260" s="152">
        <v>0</v>
      </c>
      <c r="E260" s="152">
        <v>166.5</v>
      </c>
      <c r="F260" s="153">
        <v>1967</v>
      </c>
      <c r="G260" s="153">
        <f t="shared" si="13"/>
        <v>11.748900000000001</v>
      </c>
      <c r="H260" s="153">
        <f t="shared" si="14"/>
        <v>3912.38</v>
      </c>
      <c r="I260" s="153">
        <f t="shared" si="15"/>
        <v>4835.3100000000004</v>
      </c>
    </row>
    <row r="261" spans="1:9" s="96" customFormat="1" ht="16.899999999999999" customHeight="1" x14ac:dyDescent="0.25">
      <c r="A261" s="146" t="s">
        <v>589</v>
      </c>
      <c r="B261" s="152">
        <v>1</v>
      </c>
      <c r="C261" s="152">
        <f t="shared" si="12"/>
        <v>15.5</v>
      </c>
      <c r="D261" s="152">
        <v>0</v>
      </c>
      <c r="E261" s="152">
        <v>15.5</v>
      </c>
      <c r="F261" s="153">
        <v>1967</v>
      </c>
      <c r="G261" s="153">
        <f t="shared" si="13"/>
        <v>11.748900000000001</v>
      </c>
      <c r="H261" s="153">
        <f t="shared" si="14"/>
        <v>364.22</v>
      </c>
      <c r="I261" s="153">
        <f t="shared" si="15"/>
        <v>450.14</v>
      </c>
    </row>
    <row r="262" spans="1:9" s="96" customFormat="1" ht="16.899999999999999" customHeight="1" x14ac:dyDescent="0.25">
      <c r="A262" s="146" t="s">
        <v>589</v>
      </c>
      <c r="B262" s="152">
        <v>1</v>
      </c>
      <c r="C262" s="152">
        <f t="shared" si="12"/>
        <v>320</v>
      </c>
      <c r="D262" s="152">
        <v>272</v>
      </c>
      <c r="E262" s="152">
        <v>48</v>
      </c>
      <c r="F262" s="153">
        <v>1967</v>
      </c>
      <c r="G262" s="153">
        <f t="shared" si="13"/>
        <v>11.748900000000001</v>
      </c>
      <c r="H262" s="153">
        <f t="shared" si="14"/>
        <v>1127.8900000000001</v>
      </c>
      <c r="I262" s="153">
        <f t="shared" si="15"/>
        <v>1393.96</v>
      </c>
    </row>
    <row r="263" spans="1:9" s="96" customFormat="1" ht="16.899999999999999" customHeight="1" x14ac:dyDescent="0.25">
      <c r="A263" s="146" t="s">
        <v>589</v>
      </c>
      <c r="B263" s="152">
        <v>1</v>
      </c>
      <c r="C263" s="152">
        <f t="shared" si="12"/>
        <v>368</v>
      </c>
      <c r="D263" s="152">
        <v>307.5</v>
      </c>
      <c r="E263" s="152">
        <v>60.5</v>
      </c>
      <c r="F263" s="153">
        <v>1967</v>
      </c>
      <c r="G263" s="153">
        <f t="shared" si="13"/>
        <v>11.748900000000001</v>
      </c>
      <c r="H263" s="153">
        <f t="shared" si="14"/>
        <v>1421.62</v>
      </c>
      <c r="I263" s="153">
        <f t="shared" si="15"/>
        <v>1756.98</v>
      </c>
    </row>
    <row r="264" spans="1:9" s="96" customFormat="1" ht="16.899999999999999" customHeight="1" x14ac:dyDescent="0.25">
      <c r="A264" s="146" t="s">
        <v>590</v>
      </c>
      <c r="B264" s="152">
        <v>1</v>
      </c>
      <c r="C264" s="152">
        <f t="shared" si="12"/>
        <v>147.1825938566553</v>
      </c>
      <c r="D264" s="152">
        <v>86</v>
      </c>
      <c r="E264" s="152">
        <v>61.182593856655295</v>
      </c>
      <c r="F264" s="153">
        <v>1764</v>
      </c>
      <c r="G264" s="153">
        <f t="shared" si="13"/>
        <v>10.5364</v>
      </c>
      <c r="H264" s="153">
        <f t="shared" si="14"/>
        <v>1289.29</v>
      </c>
      <c r="I264" s="153">
        <f t="shared" si="15"/>
        <v>1593.43</v>
      </c>
    </row>
    <row r="265" spans="1:9" s="96" customFormat="1" ht="16.899999999999999" customHeight="1" x14ac:dyDescent="0.25">
      <c r="A265" s="146" t="s">
        <v>590</v>
      </c>
      <c r="B265" s="152">
        <v>1</v>
      </c>
      <c r="C265" s="152">
        <f t="shared" si="12"/>
        <v>181</v>
      </c>
      <c r="D265" s="152">
        <v>0</v>
      </c>
      <c r="E265" s="152">
        <v>181</v>
      </c>
      <c r="F265" s="153">
        <v>1764</v>
      </c>
      <c r="G265" s="153">
        <f t="shared" si="13"/>
        <v>10.5364</v>
      </c>
      <c r="H265" s="153">
        <f t="shared" si="14"/>
        <v>3814.18</v>
      </c>
      <c r="I265" s="153">
        <f t="shared" si="15"/>
        <v>4713.95</v>
      </c>
    </row>
    <row r="266" spans="1:9" s="96" customFormat="1" ht="16.899999999999999" customHeight="1" x14ac:dyDescent="0.25">
      <c r="A266" s="146" t="s">
        <v>590</v>
      </c>
      <c r="B266" s="152">
        <v>1</v>
      </c>
      <c r="C266" s="152">
        <f t="shared" si="12"/>
        <v>226.5</v>
      </c>
      <c r="D266" s="152">
        <v>151.5</v>
      </c>
      <c r="E266" s="152">
        <v>75</v>
      </c>
      <c r="F266" s="153">
        <v>1764</v>
      </c>
      <c r="G266" s="153">
        <f t="shared" si="13"/>
        <v>10.5364</v>
      </c>
      <c r="H266" s="153">
        <f t="shared" si="14"/>
        <v>1580.46</v>
      </c>
      <c r="I266" s="153">
        <f t="shared" si="15"/>
        <v>1953.29</v>
      </c>
    </row>
    <row r="267" spans="1:9" s="96" customFormat="1" ht="16.899999999999999" customHeight="1" x14ac:dyDescent="0.25">
      <c r="A267" s="146" t="s">
        <v>590</v>
      </c>
      <c r="B267" s="152">
        <v>1</v>
      </c>
      <c r="C267" s="152">
        <f t="shared" si="12"/>
        <v>139.5</v>
      </c>
      <c r="D267" s="152">
        <v>0</v>
      </c>
      <c r="E267" s="152">
        <v>139.5</v>
      </c>
      <c r="F267" s="153">
        <v>1764</v>
      </c>
      <c r="G267" s="153">
        <f t="shared" si="13"/>
        <v>10.5364</v>
      </c>
      <c r="H267" s="153">
        <f t="shared" si="14"/>
        <v>2939.66</v>
      </c>
      <c r="I267" s="153">
        <f t="shared" si="15"/>
        <v>3633.13</v>
      </c>
    </row>
    <row r="268" spans="1:9" s="96" customFormat="1" ht="16.899999999999999" customHeight="1" x14ac:dyDescent="0.25">
      <c r="A268" s="146" t="s">
        <v>590</v>
      </c>
      <c r="B268" s="152">
        <v>1</v>
      </c>
      <c r="C268" s="152">
        <f t="shared" si="12"/>
        <v>248</v>
      </c>
      <c r="D268" s="152">
        <v>159.25</v>
      </c>
      <c r="E268" s="152">
        <v>88.75</v>
      </c>
      <c r="F268" s="153">
        <v>1764</v>
      </c>
      <c r="G268" s="153">
        <f t="shared" si="13"/>
        <v>10.5364</v>
      </c>
      <c r="H268" s="153">
        <f t="shared" si="14"/>
        <v>1870.21</v>
      </c>
      <c r="I268" s="153">
        <f t="shared" si="15"/>
        <v>2311.39</v>
      </c>
    </row>
    <row r="269" spans="1:9" s="96" customFormat="1" ht="16.899999999999999" customHeight="1" x14ac:dyDescent="0.25">
      <c r="A269" s="146" t="s">
        <v>590</v>
      </c>
      <c r="B269" s="152">
        <v>1</v>
      </c>
      <c r="C269" s="152">
        <f t="shared" si="12"/>
        <v>134</v>
      </c>
      <c r="D269" s="152">
        <v>0</v>
      </c>
      <c r="E269" s="152">
        <v>134</v>
      </c>
      <c r="F269" s="153">
        <v>1764</v>
      </c>
      <c r="G269" s="153">
        <f t="shared" si="13"/>
        <v>10.5364</v>
      </c>
      <c r="H269" s="153">
        <f t="shared" si="14"/>
        <v>2823.76</v>
      </c>
      <c r="I269" s="153">
        <f t="shared" si="15"/>
        <v>3489.88</v>
      </c>
    </row>
    <row r="270" spans="1:9" s="96" customFormat="1" ht="16.899999999999999" customHeight="1" x14ac:dyDescent="0.25">
      <c r="A270" s="146" t="s">
        <v>590</v>
      </c>
      <c r="B270" s="152">
        <v>1</v>
      </c>
      <c r="C270" s="152">
        <f t="shared" ref="C270:C333" si="16">D270+E270</f>
        <v>93</v>
      </c>
      <c r="D270" s="152">
        <v>0</v>
      </c>
      <c r="E270" s="152">
        <v>93</v>
      </c>
      <c r="F270" s="153">
        <v>1764</v>
      </c>
      <c r="G270" s="153">
        <f t="shared" ref="G270:G333" si="17">ROUND(F270/167.42,4)</f>
        <v>10.5364</v>
      </c>
      <c r="H270" s="153">
        <f t="shared" ref="H270:H333" si="18">ROUND(E270*G270*2,2)</f>
        <v>1959.77</v>
      </c>
      <c r="I270" s="153">
        <f t="shared" ref="I270:I333" si="19">ROUND(H270*1.2359,2)</f>
        <v>2422.08</v>
      </c>
    </row>
    <row r="271" spans="1:9" s="96" customFormat="1" ht="16.899999999999999" customHeight="1" x14ac:dyDescent="0.25">
      <c r="A271" s="146" t="s">
        <v>590</v>
      </c>
      <c r="B271" s="152">
        <v>1</v>
      </c>
      <c r="C271" s="152">
        <f t="shared" si="16"/>
        <v>197.81700000000001</v>
      </c>
      <c r="D271" s="152">
        <v>83.25</v>
      </c>
      <c r="E271" s="152">
        <v>114.56699999999999</v>
      </c>
      <c r="F271" s="153">
        <v>1764</v>
      </c>
      <c r="G271" s="153">
        <f t="shared" si="17"/>
        <v>10.5364</v>
      </c>
      <c r="H271" s="153">
        <f t="shared" si="18"/>
        <v>2414.25</v>
      </c>
      <c r="I271" s="153">
        <f t="shared" si="19"/>
        <v>2983.77</v>
      </c>
    </row>
    <row r="272" spans="1:9" s="96" customFormat="1" ht="16.899999999999999" customHeight="1" x14ac:dyDescent="0.25">
      <c r="A272" s="146" t="s">
        <v>155</v>
      </c>
      <c r="B272" s="152">
        <v>1</v>
      </c>
      <c r="C272" s="152">
        <f t="shared" si="16"/>
        <v>629</v>
      </c>
      <c r="D272" s="152">
        <v>622</v>
      </c>
      <c r="E272" s="152">
        <v>7</v>
      </c>
      <c r="F272" s="153">
        <v>1335</v>
      </c>
      <c r="G272" s="153">
        <f t="shared" si="17"/>
        <v>7.9740000000000002</v>
      </c>
      <c r="H272" s="153">
        <f t="shared" si="18"/>
        <v>111.64</v>
      </c>
      <c r="I272" s="153">
        <f t="shared" si="19"/>
        <v>137.97999999999999</v>
      </c>
    </row>
    <row r="273" spans="1:9" s="96" customFormat="1" ht="16.899999999999999" customHeight="1" x14ac:dyDescent="0.25">
      <c r="A273" s="146" t="s">
        <v>155</v>
      </c>
      <c r="B273" s="152">
        <v>1</v>
      </c>
      <c r="C273" s="152">
        <f t="shared" si="16"/>
        <v>565</v>
      </c>
      <c r="D273" s="152">
        <v>557</v>
      </c>
      <c r="E273" s="152">
        <v>8</v>
      </c>
      <c r="F273" s="153">
        <v>1335</v>
      </c>
      <c r="G273" s="153">
        <f t="shared" si="17"/>
        <v>7.9740000000000002</v>
      </c>
      <c r="H273" s="153">
        <f t="shared" si="18"/>
        <v>127.58</v>
      </c>
      <c r="I273" s="153">
        <f t="shared" si="19"/>
        <v>157.68</v>
      </c>
    </row>
    <row r="274" spans="1:9" s="96" customFormat="1" ht="16.899999999999999" customHeight="1" x14ac:dyDescent="0.25">
      <c r="A274" s="146" t="s">
        <v>591</v>
      </c>
      <c r="B274" s="152">
        <v>1</v>
      </c>
      <c r="C274" s="152">
        <f t="shared" si="16"/>
        <v>573.79999999999995</v>
      </c>
      <c r="D274" s="152">
        <v>376.3</v>
      </c>
      <c r="E274" s="152">
        <v>197.5</v>
      </c>
      <c r="F274" s="153">
        <v>2644</v>
      </c>
      <c r="G274" s="153">
        <f t="shared" si="17"/>
        <v>15.7926</v>
      </c>
      <c r="H274" s="153">
        <f t="shared" si="18"/>
        <v>6238.08</v>
      </c>
      <c r="I274" s="153">
        <f t="shared" si="19"/>
        <v>7709.64</v>
      </c>
    </row>
    <row r="275" spans="1:9" s="96" customFormat="1" ht="16.899999999999999" customHeight="1" x14ac:dyDescent="0.25">
      <c r="A275" s="146" t="s">
        <v>591</v>
      </c>
      <c r="B275" s="152">
        <v>1</v>
      </c>
      <c r="C275" s="152">
        <f t="shared" si="16"/>
        <v>16</v>
      </c>
      <c r="D275" s="152">
        <v>0</v>
      </c>
      <c r="E275" s="152">
        <v>16</v>
      </c>
      <c r="F275" s="153">
        <v>2644</v>
      </c>
      <c r="G275" s="153">
        <f t="shared" si="17"/>
        <v>15.7926</v>
      </c>
      <c r="H275" s="153">
        <f t="shared" si="18"/>
        <v>505.36</v>
      </c>
      <c r="I275" s="153">
        <f t="shared" si="19"/>
        <v>624.57000000000005</v>
      </c>
    </row>
    <row r="276" spans="1:9" s="96" customFormat="1" ht="16.899999999999999" customHeight="1" x14ac:dyDescent="0.25">
      <c r="A276" s="146" t="s">
        <v>591</v>
      </c>
      <c r="B276" s="152">
        <v>1</v>
      </c>
      <c r="C276" s="152">
        <f t="shared" si="16"/>
        <v>32</v>
      </c>
      <c r="D276" s="152">
        <v>0</v>
      </c>
      <c r="E276" s="152">
        <v>32</v>
      </c>
      <c r="F276" s="153">
        <v>2644</v>
      </c>
      <c r="G276" s="153">
        <f t="shared" si="17"/>
        <v>15.7926</v>
      </c>
      <c r="H276" s="153">
        <f t="shared" si="18"/>
        <v>1010.73</v>
      </c>
      <c r="I276" s="153">
        <f t="shared" si="19"/>
        <v>1249.1600000000001</v>
      </c>
    </row>
    <row r="277" spans="1:9" s="96" customFormat="1" ht="16.899999999999999" customHeight="1" x14ac:dyDescent="0.25">
      <c r="A277" s="146" t="s">
        <v>591</v>
      </c>
      <c r="B277" s="152">
        <v>1</v>
      </c>
      <c r="C277" s="152">
        <f t="shared" si="16"/>
        <v>416</v>
      </c>
      <c r="D277" s="152">
        <v>234.5</v>
      </c>
      <c r="E277" s="152">
        <v>181.5</v>
      </c>
      <c r="F277" s="153">
        <v>2644</v>
      </c>
      <c r="G277" s="153">
        <f t="shared" si="17"/>
        <v>15.7926</v>
      </c>
      <c r="H277" s="153">
        <f t="shared" si="18"/>
        <v>5732.71</v>
      </c>
      <c r="I277" s="153">
        <f t="shared" si="19"/>
        <v>7085.06</v>
      </c>
    </row>
    <row r="278" spans="1:9" s="96" customFormat="1" ht="16.899999999999999" customHeight="1" x14ac:dyDescent="0.25">
      <c r="A278" s="146" t="s">
        <v>592</v>
      </c>
      <c r="B278" s="152">
        <v>1</v>
      </c>
      <c r="C278" s="152">
        <f t="shared" si="16"/>
        <v>515</v>
      </c>
      <c r="D278" s="152">
        <v>493</v>
      </c>
      <c r="E278" s="152">
        <v>22</v>
      </c>
      <c r="F278" s="153">
        <v>1794</v>
      </c>
      <c r="G278" s="153">
        <f t="shared" si="17"/>
        <v>10.7156</v>
      </c>
      <c r="H278" s="153">
        <f t="shared" si="18"/>
        <v>471.49</v>
      </c>
      <c r="I278" s="153">
        <f t="shared" si="19"/>
        <v>582.71</v>
      </c>
    </row>
    <row r="279" spans="1:9" s="96" customFormat="1" ht="16.899999999999999" customHeight="1" x14ac:dyDescent="0.25">
      <c r="A279" s="146" t="s">
        <v>114</v>
      </c>
      <c r="B279" s="152">
        <v>1</v>
      </c>
      <c r="C279" s="152">
        <f t="shared" si="16"/>
        <v>713</v>
      </c>
      <c r="D279" s="152">
        <v>677</v>
      </c>
      <c r="E279" s="152">
        <v>36</v>
      </c>
      <c r="F279" s="153">
        <v>1800</v>
      </c>
      <c r="G279" s="153">
        <f t="shared" si="17"/>
        <v>10.7514</v>
      </c>
      <c r="H279" s="153">
        <f t="shared" si="18"/>
        <v>774.1</v>
      </c>
      <c r="I279" s="153">
        <f t="shared" si="19"/>
        <v>956.71</v>
      </c>
    </row>
    <row r="280" spans="1:9" s="96" customFormat="1" ht="16.899999999999999" customHeight="1" x14ac:dyDescent="0.25">
      <c r="A280" s="146" t="s">
        <v>118</v>
      </c>
      <c r="B280" s="152">
        <v>1</v>
      </c>
      <c r="C280" s="152">
        <f t="shared" si="16"/>
        <v>323</v>
      </c>
      <c r="D280" s="152">
        <v>307.5</v>
      </c>
      <c r="E280" s="152">
        <v>15.5</v>
      </c>
      <c r="F280" s="153">
        <v>1727</v>
      </c>
      <c r="G280" s="153">
        <f t="shared" si="17"/>
        <v>10.3154</v>
      </c>
      <c r="H280" s="153">
        <f t="shared" si="18"/>
        <v>319.77999999999997</v>
      </c>
      <c r="I280" s="153">
        <f t="shared" si="19"/>
        <v>395.22</v>
      </c>
    </row>
    <row r="281" spans="1:9" s="96" customFormat="1" ht="16.899999999999999" customHeight="1" x14ac:dyDescent="0.25">
      <c r="A281" s="146" t="s">
        <v>224</v>
      </c>
      <c r="B281" s="152">
        <v>1</v>
      </c>
      <c r="C281" s="152">
        <f t="shared" si="16"/>
        <v>32</v>
      </c>
      <c r="D281" s="152">
        <v>0</v>
      </c>
      <c r="E281" s="152">
        <v>32</v>
      </c>
      <c r="F281" s="153">
        <v>1960</v>
      </c>
      <c r="G281" s="153">
        <f t="shared" si="17"/>
        <v>11.707100000000001</v>
      </c>
      <c r="H281" s="153">
        <f t="shared" si="18"/>
        <v>749.25</v>
      </c>
      <c r="I281" s="153">
        <f t="shared" si="19"/>
        <v>926</v>
      </c>
    </row>
    <row r="282" spans="1:9" s="96" customFormat="1" ht="16.899999999999999" customHeight="1" x14ac:dyDescent="0.25">
      <c r="A282" s="146" t="s">
        <v>224</v>
      </c>
      <c r="B282" s="152">
        <v>1</v>
      </c>
      <c r="C282" s="152">
        <f t="shared" si="16"/>
        <v>401</v>
      </c>
      <c r="D282" s="152">
        <v>294.5</v>
      </c>
      <c r="E282" s="152">
        <v>106.5</v>
      </c>
      <c r="F282" s="153">
        <v>1625</v>
      </c>
      <c r="G282" s="153">
        <f t="shared" si="17"/>
        <v>9.7060999999999993</v>
      </c>
      <c r="H282" s="153">
        <f t="shared" si="18"/>
        <v>2067.4</v>
      </c>
      <c r="I282" s="153">
        <f t="shared" si="19"/>
        <v>2555.1</v>
      </c>
    </row>
    <row r="283" spans="1:9" s="96" customFormat="1" ht="16.899999999999999" customHeight="1" x14ac:dyDescent="0.25">
      <c r="A283" s="146" t="s">
        <v>224</v>
      </c>
      <c r="B283" s="152">
        <v>1</v>
      </c>
      <c r="C283" s="152">
        <f t="shared" si="16"/>
        <v>384</v>
      </c>
      <c r="D283" s="152">
        <v>169.25</v>
      </c>
      <c r="E283" s="152">
        <v>214.75</v>
      </c>
      <c r="F283" s="153">
        <v>1960</v>
      </c>
      <c r="G283" s="153">
        <f t="shared" si="17"/>
        <v>11.707100000000001</v>
      </c>
      <c r="H283" s="153">
        <f t="shared" si="18"/>
        <v>5028.2</v>
      </c>
      <c r="I283" s="153">
        <f t="shared" si="19"/>
        <v>6214.35</v>
      </c>
    </row>
    <row r="284" spans="1:9" s="96" customFormat="1" ht="16.899999999999999" customHeight="1" x14ac:dyDescent="0.25">
      <c r="A284" s="146" t="s">
        <v>224</v>
      </c>
      <c r="B284" s="152">
        <v>1</v>
      </c>
      <c r="C284" s="152">
        <f t="shared" si="16"/>
        <v>116.77808219178083</v>
      </c>
      <c r="D284" s="152">
        <v>0</v>
      </c>
      <c r="E284" s="152">
        <v>116.77808219178083</v>
      </c>
      <c r="F284" s="153">
        <v>1960</v>
      </c>
      <c r="G284" s="153">
        <f t="shared" si="17"/>
        <v>11.707100000000001</v>
      </c>
      <c r="H284" s="153">
        <f t="shared" si="18"/>
        <v>2734.27</v>
      </c>
      <c r="I284" s="153">
        <f t="shared" si="19"/>
        <v>3379.28</v>
      </c>
    </row>
    <row r="285" spans="1:9" s="96" customFormat="1" ht="16.899999999999999" customHeight="1" x14ac:dyDescent="0.25">
      <c r="A285" s="146" t="s">
        <v>224</v>
      </c>
      <c r="B285" s="152">
        <v>1</v>
      </c>
      <c r="C285" s="152">
        <f t="shared" si="16"/>
        <v>24</v>
      </c>
      <c r="D285" s="152">
        <v>0</v>
      </c>
      <c r="E285" s="152">
        <v>24</v>
      </c>
      <c r="F285" s="153">
        <v>1960</v>
      </c>
      <c r="G285" s="153">
        <f t="shared" si="17"/>
        <v>11.707100000000001</v>
      </c>
      <c r="H285" s="153">
        <f t="shared" si="18"/>
        <v>561.94000000000005</v>
      </c>
      <c r="I285" s="153">
        <f t="shared" si="19"/>
        <v>694.5</v>
      </c>
    </row>
    <row r="286" spans="1:9" s="96" customFormat="1" ht="16.899999999999999" customHeight="1" x14ac:dyDescent="0.25">
      <c r="A286" s="146" t="s">
        <v>224</v>
      </c>
      <c r="B286" s="152">
        <v>1</v>
      </c>
      <c r="C286" s="152">
        <f t="shared" si="16"/>
        <v>192</v>
      </c>
      <c r="D286" s="152">
        <v>0</v>
      </c>
      <c r="E286" s="152">
        <v>192</v>
      </c>
      <c r="F286" s="153">
        <v>1960</v>
      </c>
      <c r="G286" s="153">
        <f t="shared" si="17"/>
        <v>11.707100000000001</v>
      </c>
      <c r="H286" s="153">
        <f t="shared" si="18"/>
        <v>4495.53</v>
      </c>
      <c r="I286" s="153">
        <f t="shared" si="19"/>
        <v>5556.03</v>
      </c>
    </row>
    <row r="287" spans="1:9" s="96" customFormat="1" ht="16.899999999999999" customHeight="1" x14ac:dyDescent="0.25">
      <c r="A287" s="146" t="s">
        <v>224</v>
      </c>
      <c r="B287" s="152">
        <v>1</v>
      </c>
      <c r="C287" s="152">
        <f t="shared" si="16"/>
        <v>184</v>
      </c>
      <c r="D287" s="152">
        <v>0</v>
      </c>
      <c r="E287" s="152">
        <v>184</v>
      </c>
      <c r="F287" s="153">
        <v>1960</v>
      </c>
      <c r="G287" s="153">
        <f t="shared" si="17"/>
        <v>11.707100000000001</v>
      </c>
      <c r="H287" s="153">
        <f t="shared" si="18"/>
        <v>4308.21</v>
      </c>
      <c r="I287" s="153">
        <f t="shared" si="19"/>
        <v>5324.52</v>
      </c>
    </row>
    <row r="288" spans="1:9" s="96" customFormat="1" ht="16.899999999999999" customHeight="1" x14ac:dyDescent="0.25">
      <c r="A288" s="146" t="s">
        <v>224</v>
      </c>
      <c r="B288" s="152">
        <v>1</v>
      </c>
      <c r="C288" s="152">
        <f t="shared" si="16"/>
        <v>224</v>
      </c>
      <c r="D288" s="152">
        <v>147.25</v>
      </c>
      <c r="E288" s="152">
        <v>76.75</v>
      </c>
      <c r="F288" s="153">
        <v>1960</v>
      </c>
      <c r="G288" s="153">
        <f t="shared" si="17"/>
        <v>11.707100000000001</v>
      </c>
      <c r="H288" s="153">
        <f t="shared" si="18"/>
        <v>1797.04</v>
      </c>
      <c r="I288" s="153">
        <f t="shared" si="19"/>
        <v>2220.96</v>
      </c>
    </row>
    <row r="289" spans="1:9" s="96" customFormat="1" ht="16.899999999999999" customHeight="1" x14ac:dyDescent="0.25">
      <c r="A289" s="146" t="s">
        <v>224</v>
      </c>
      <c r="B289" s="152">
        <v>1</v>
      </c>
      <c r="C289" s="152">
        <f t="shared" si="16"/>
        <v>128</v>
      </c>
      <c r="D289" s="152">
        <v>117.25</v>
      </c>
      <c r="E289" s="152">
        <v>10.75</v>
      </c>
      <c r="F289" s="153">
        <v>1960</v>
      </c>
      <c r="G289" s="153">
        <f t="shared" si="17"/>
        <v>11.707100000000001</v>
      </c>
      <c r="H289" s="153">
        <f t="shared" si="18"/>
        <v>251.7</v>
      </c>
      <c r="I289" s="153">
        <f t="shared" si="19"/>
        <v>311.08</v>
      </c>
    </row>
    <row r="290" spans="1:9" s="96" customFormat="1" ht="16.899999999999999" customHeight="1" x14ac:dyDescent="0.25">
      <c r="A290" s="146" t="s">
        <v>224</v>
      </c>
      <c r="B290" s="152">
        <v>1</v>
      </c>
      <c r="C290" s="152">
        <f t="shared" si="16"/>
        <v>40</v>
      </c>
      <c r="D290" s="152">
        <v>0</v>
      </c>
      <c r="E290" s="152">
        <v>40</v>
      </c>
      <c r="F290" s="153">
        <v>1960</v>
      </c>
      <c r="G290" s="153">
        <f t="shared" si="17"/>
        <v>11.707100000000001</v>
      </c>
      <c r="H290" s="153">
        <f t="shared" si="18"/>
        <v>936.57</v>
      </c>
      <c r="I290" s="153">
        <f t="shared" si="19"/>
        <v>1157.51</v>
      </c>
    </row>
    <row r="291" spans="1:9" s="96" customFormat="1" ht="16.899999999999999" customHeight="1" x14ac:dyDescent="0.25">
      <c r="A291" s="146" t="s">
        <v>224</v>
      </c>
      <c r="B291" s="152">
        <v>1</v>
      </c>
      <c r="C291" s="152">
        <f t="shared" si="16"/>
        <v>56</v>
      </c>
      <c r="D291" s="152">
        <v>0</v>
      </c>
      <c r="E291" s="152">
        <v>56</v>
      </c>
      <c r="F291" s="153">
        <v>1960</v>
      </c>
      <c r="G291" s="153">
        <f t="shared" si="17"/>
        <v>11.707100000000001</v>
      </c>
      <c r="H291" s="153">
        <f t="shared" si="18"/>
        <v>1311.2</v>
      </c>
      <c r="I291" s="153">
        <f t="shared" si="19"/>
        <v>1620.51</v>
      </c>
    </row>
    <row r="292" spans="1:9" s="96" customFormat="1" ht="16.899999999999999" customHeight="1" x14ac:dyDescent="0.25">
      <c r="A292" s="146" t="s">
        <v>224</v>
      </c>
      <c r="B292" s="152">
        <v>1</v>
      </c>
      <c r="C292" s="152">
        <f t="shared" si="16"/>
        <v>169</v>
      </c>
      <c r="D292" s="152">
        <v>0</v>
      </c>
      <c r="E292" s="152">
        <v>169</v>
      </c>
      <c r="F292" s="153">
        <v>1960</v>
      </c>
      <c r="G292" s="153">
        <f t="shared" si="17"/>
        <v>11.707100000000001</v>
      </c>
      <c r="H292" s="153">
        <f t="shared" si="18"/>
        <v>3957</v>
      </c>
      <c r="I292" s="153">
        <f t="shared" si="19"/>
        <v>4890.46</v>
      </c>
    </row>
    <row r="293" spans="1:9" s="96" customFormat="1" ht="16.899999999999999" customHeight="1" x14ac:dyDescent="0.25">
      <c r="A293" s="146" t="s">
        <v>224</v>
      </c>
      <c r="B293" s="152">
        <v>1</v>
      </c>
      <c r="C293" s="152">
        <f t="shared" si="16"/>
        <v>424</v>
      </c>
      <c r="D293" s="152">
        <v>0</v>
      </c>
      <c r="E293" s="152">
        <v>424</v>
      </c>
      <c r="F293" s="153">
        <v>1960</v>
      </c>
      <c r="G293" s="153">
        <f t="shared" si="17"/>
        <v>11.707100000000001</v>
      </c>
      <c r="H293" s="153">
        <f t="shared" si="18"/>
        <v>9927.6200000000008</v>
      </c>
      <c r="I293" s="153">
        <f t="shared" si="19"/>
        <v>12269.55</v>
      </c>
    </row>
    <row r="294" spans="1:9" s="96" customFormat="1" ht="16.899999999999999" customHeight="1" x14ac:dyDescent="0.25">
      <c r="A294" s="146" t="s">
        <v>224</v>
      </c>
      <c r="B294" s="152">
        <v>1</v>
      </c>
      <c r="C294" s="152">
        <f t="shared" si="16"/>
        <v>233</v>
      </c>
      <c r="D294" s="152">
        <v>0</v>
      </c>
      <c r="E294" s="152">
        <v>233</v>
      </c>
      <c r="F294" s="153">
        <v>1960</v>
      </c>
      <c r="G294" s="153">
        <f t="shared" si="17"/>
        <v>11.707100000000001</v>
      </c>
      <c r="H294" s="153">
        <f t="shared" si="18"/>
        <v>5455.51</v>
      </c>
      <c r="I294" s="153">
        <f t="shared" si="19"/>
        <v>6742.46</v>
      </c>
    </row>
    <row r="295" spans="1:9" s="96" customFormat="1" ht="16.899999999999999" customHeight="1" x14ac:dyDescent="0.25">
      <c r="A295" s="146" t="s">
        <v>224</v>
      </c>
      <c r="B295" s="152">
        <v>1</v>
      </c>
      <c r="C295" s="152">
        <f t="shared" si="16"/>
        <v>464</v>
      </c>
      <c r="D295" s="152">
        <v>0</v>
      </c>
      <c r="E295" s="152">
        <v>464</v>
      </c>
      <c r="F295" s="153">
        <v>1960</v>
      </c>
      <c r="G295" s="153">
        <f t="shared" si="17"/>
        <v>11.707100000000001</v>
      </c>
      <c r="H295" s="153">
        <f t="shared" si="18"/>
        <v>10864.19</v>
      </c>
      <c r="I295" s="153">
        <f t="shared" si="19"/>
        <v>13427.05</v>
      </c>
    </row>
    <row r="296" spans="1:9" s="96" customFormat="1" ht="16.899999999999999" customHeight="1" x14ac:dyDescent="0.25">
      <c r="A296" s="146" t="s">
        <v>224</v>
      </c>
      <c r="B296" s="152">
        <v>1</v>
      </c>
      <c r="C296" s="152">
        <f t="shared" si="16"/>
        <v>208</v>
      </c>
      <c r="D296" s="152">
        <v>121.25</v>
      </c>
      <c r="E296" s="152">
        <v>86.75</v>
      </c>
      <c r="F296" s="153">
        <v>1960</v>
      </c>
      <c r="G296" s="153">
        <f t="shared" si="17"/>
        <v>11.707100000000001</v>
      </c>
      <c r="H296" s="153">
        <f t="shared" si="18"/>
        <v>2031.18</v>
      </c>
      <c r="I296" s="153">
        <f t="shared" si="19"/>
        <v>2510.34</v>
      </c>
    </row>
    <row r="297" spans="1:9" s="96" customFormat="1" ht="16.899999999999999" customHeight="1" x14ac:dyDescent="0.25">
      <c r="A297" s="146" t="s">
        <v>224</v>
      </c>
      <c r="B297" s="152">
        <v>1</v>
      </c>
      <c r="C297" s="152">
        <f t="shared" si="16"/>
        <v>199.19400000000002</v>
      </c>
      <c r="D297" s="152">
        <v>113.25</v>
      </c>
      <c r="E297" s="152">
        <v>85.944000000000003</v>
      </c>
      <c r="F297" s="153">
        <v>1960</v>
      </c>
      <c r="G297" s="153">
        <f t="shared" si="17"/>
        <v>11.707100000000001</v>
      </c>
      <c r="H297" s="153">
        <f t="shared" si="18"/>
        <v>2012.31</v>
      </c>
      <c r="I297" s="153">
        <f t="shared" si="19"/>
        <v>2487.0100000000002</v>
      </c>
    </row>
    <row r="298" spans="1:9" s="96" customFormat="1" ht="16.899999999999999" customHeight="1" x14ac:dyDescent="0.25">
      <c r="A298" s="146" t="s">
        <v>224</v>
      </c>
      <c r="B298" s="152">
        <v>1</v>
      </c>
      <c r="C298" s="152">
        <f t="shared" si="16"/>
        <v>4</v>
      </c>
      <c r="D298" s="152">
        <v>0</v>
      </c>
      <c r="E298" s="152">
        <v>4</v>
      </c>
      <c r="F298" s="153">
        <v>1625</v>
      </c>
      <c r="G298" s="153">
        <f t="shared" si="17"/>
        <v>9.7060999999999993</v>
      </c>
      <c r="H298" s="155">
        <f t="shared" si="18"/>
        <v>77.650000000000006</v>
      </c>
      <c r="I298" s="154">
        <f>ROUND(H298*1.2077,2)</f>
        <v>93.78</v>
      </c>
    </row>
    <row r="299" spans="1:9" s="96" customFormat="1" ht="16.899999999999999" customHeight="1" x14ac:dyDescent="0.25">
      <c r="A299" s="146" t="s">
        <v>593</v>
      </c>
      <c r="B299" s="152">
        <v>1</v>
      </c>
      <c r="C299" s="152">
        <f t="shared" si="16"/>
        <v>882</v>
      </c>
      <c r="D299" s="152">
        <v>677</v>
      </c>
      <c r="E299" s="152">
        <v>205</v>
      </c>
      <c r="F299" s="153">
        <v>2416</v>
      </c>
      <c r="G299" s="153">
        <f t="shared" si="17"/>
        <v>14.4308</v>
      </c>
      <c r="H299" s="153">
        <f t="shared" si="18"/>
        <v>5916.63</v>
      </c>
      <c r="I299" s="153">
        <f t="shared" si="19"/>
        <v>7312.36</v>
      </c>
    </row>
    <row r="300" spans="1:9" s="96" customFormat="1" ht="16.899999999999999" customHeight="1" x14ac:dyDescent="0.25">
      <c r="A300" s="146" t="s">
        <v>593</v>
      </c>
      <c r="B300" s="152">
        <v>1</v>
      </c>
      <c r="C300" s="152">
        <f t="shared" si="16"/>
        <v>1008</v>
      </c>
      <c r="D300" s="152">
        <v>677</v>
      </c>
      <c r="E300" s="152">
        <v>331</v>
      </c>
      <c r="F300" s="153">
        <v>2416</v>
      </c>
      <c r="G300" s="153">
        <f t="shared" si="17"/>
        <v>14.4308</v>
      </c>
      <c r="H300" s="153">
        <f t="shared" si="18"/>
        <v>9553.19</v>
      </c>
      <c r="I300" s="153">
        <f t="shared" si="19"/>
        <v>11806.79</v>
      </c>
    </row>
    <row r="301" spans="1:9" s="96" customFormat="1" ht="16.899999999999999" customHeight="1" x14ac:dyDescent="0.25">
      <c r="A301" s="146" t="s">
        <v>593</v>
      </c>
      <c r="B301" s="152">
        <v>1</v>
      </c>
      <c r="C301" s="152">
        <f t="shared" si="16"/>
        <v>62.556016597510371</v>
      </c>
      <c r="D301" s="152">
        <v>40</v>
      </c>
      <c r="E301" s="152">
        <v>22.556016597510371</v>
      </c>
      <c r="F301" s="153">
        <v>2416</v>
      </c>
      <c r="G301" s="153">
        <f t="shared" si="17"/>
        <v>14.4308</v>
      </c>
      <c r="H301" s="153">
        <f t="shared" si="18"/>
        <v>651</v>
      </c>
      <c r="I301" s="153">
        <f t="shared" si="19"/>
        <v>804.57</v>
      </c>
    </row>
    <row r="302" spans="1:9" s="96" customFormat="1" ht="16.899999999999999" customHeight="1" x14ac:dyDescent="0.25">
      <c r="A302" s="146" t="s">
        <v>593</v>
      </c>
      <c r="B302" s="152">
        <v>1</v>
      </c>
      <c r="C302" s="152">
        <f t="shared" si="16"/>
        <v>50</v>
      </c>
      <c r="D302" s="152">
        <v>40</v>
      </c>
      <c r="E302" s="152">
        <v>10</v>
      </c>
      <c r="F302" s="153">
        <v>2416</v>
      </c>
      <c r="G302" s="153">
        <f t="shared" si="17"/>
        <v>14.4308</v>
      </c>
      <c r="H302" s="153">
        <f t="shared" si="18"/>
        <v>288.62</v>
      </c>
      <c r="I302" s="153">
        <f t="shared" si="19"/>
        <v>356.71</v>
      </c>
    </row>
    <row r="303" spans="1:9" s="96" customFormat="1" ht="16.899999999999999" customHeight="1" x14ac:dyDescent="0.25">
      <c r="A303" s="146" t="s">
        <v>593</v>
      </c>
      <c r="B303" s="152">
        <v>1</v>
      </c>
      <c r="C303" s="152">
        <f t="shared" si="16"/>
        <v>56</v>
      </c>
      <c r="D303" s="152">
        <v>40</v>
      </c>
      <c r="E303" s="152">
        <v>16</v>
      </c>
      <c r="F303" s="153">
        <v>2416</v>
      </c>
      <c r="G303" s="153">
        <f t="shared" si="17"/>
        <v>14.4308</v>
      </c>
      <c r="H303" s="153">
        <f t="shared" si="18"/>
        <v>461.79</v>
      </c>
      <c r="I303" s="153">
        <f t="shared" si="19"/>
        <v>570.73</v>
      </c>
    </row>
    <row r="304" spans="1:9" s="96" customFormat="1" ht="16.899999999999999" customHeight="1" x14ac:dyDescent="0.25">
      <c r="A304" s="146" t="s">
        <v>593</v>
      </c>
      <c r="B304" s="152">
        <v>1</v>
      </c>
      <c r="C304" s="152">
        <f t="shared" si="16"/>
        <v>250.10373443983403</v>
      </c>
      <c r="D304" s="152">
        <v>158</v>
      </c>
      <c r="E304" s="152">
        <v>92.103734439834028</v>
      </c>
      <c r="F304" s="153">
        <v>2416</v>
      </c>
      <c r="G304" s="153">
        <f t="shared" si="17"/>
        <v>14.4308</v>
      </c>
      <c r="H304" s="153">
        <f t="shared" si="18"/>
        <v>2658.26</v>
      </c>
      <c r="I304" s="153">
        <f t="shared" si="19"/>
        <v>3285.34</v>
      </c>
    </row>
    <row r="305" spans="1:9" s="96" customFormat="1" ht="16.899999999999999" customHeight="1" x14ac:dyDescent="0.25">
      <c r="A305" s="146" t="s">
        <v>594</v>
      </c>
      <c r="B305" s="152">
        <v>1</v>
      </c>
      <c r="C305" s="152">
        <f t="shared" si="16"/>
        <v>845</v>
      </c>
      <c r="D305" s="152">
        <v>645</v>
      </c>
      <c r="E305" s="152">
        <v>200</v>
      </c>
      <c r="F305" s="153">
        <v>2684</v>
      </c>
      <c r="G305" s="153">
        <f t="shared" si="17"/>
        <v>16.031500000000001</v>
      </c>
      <c r="H305" s="153">
        <f t="shared" si="18"/>
        <v>6412.6</v>
      </c>
      <c r="I305" s="153">
        <f t="shared" si="19"/>
        <v>7925.33</v>
      </c>
    </row>
    <row r="306" spans="1:9" s="96" customFormat="1" ht="16.899999999999999" customHeight="1" x14ac:dyDescent="0.25">
      <c r="A306" s="146" t="s">
        <v>594</v>
      </c>
      <c r="B306" s="152">
        <v>1</v>
      </c>
      <c r="C306" s="152">
        <f t="shared" si="16"/>
        <v>784</v>
      </c>
      <c r="D306" s="152">
        <v>629</v>
      </c>
      <c r="E306" s="152">
        <v>155</v>
      </c>
      <c r="F306" s="153">
        <v>2684</v>
      </c>
      <c r="G306" s="153">
        <f t="shared" si="17"/>
        <v>16.031500000000001</v>
      </c>
      <c r="H306" s="153">
        <f t="shared" si="18"/>
        <v>4969.7700000000004</v>
      </c>
      <c r="I306" s="153">
        <f t="shared" si="19"/>
        <v>6142.14</v>
      </c>
    </row>
    <row r="307" spans="1:9" s="96" customFormat="1" ht="16.899999999999999" customHeight="1" x14ac:dyDescent="0.25">
      <c r="A307" s="146" t="s">
        <v>295</v>
      </c>
      <c r="B307" s="152">
        <v>1</v>
      </c>
      <c r="C307" s="152">
        <f t="shared" si="16"/>
        <v>710</v>
      </c>
      <c r="D307" s="152">
        <v>646</v>
      </c>
      <c r="E307" s="152">
        <v>64</v>
      </c>
      <c r="F307" s="153">
        <v>1649</v>
      </c>
      <c r="G307" s="153">
        <f t="shared" si="17"/>
        <v>9.8495000000000008</v>
      </c>
      <c r="H307" s="153">
        <f t="shared" si="18"/>
        <v>1260.74</v>
      </c>
      <c r="I307" s="153">
        <f t="shared" si="19"/>
        <v>1558.15</v>
      </c>
    </row>
    <row r="308" spans="1:9" s="96" customFormat="1" ht="16.899999999999999" customHeight="1" x14ac:dyDescent="0.25">
      <c r="A308" s="146" t="s">
        <v>295</v>
      </c>
      <c r="B308" s="152">
        <v>1</v>
      </c>
      <c r="C308" s="152">
        <f t="shared" si="16"/>
        <v>409.5</v>
      </c>
      <c r="D308" s="152">
        <v>407</v>
      </c>
      <c r="E308" s="152">
        <v>2.5</v>
      </c>
      <c r="F308" s="153">
        <v>1649</v>
      </c>
      <c r="G308" s="153">
        <f t="shared" si="17"/>
        <v>9.8495000000000008</v>
      </c>
      <c r="H308" s="153">
        <f t="shared" si="18"/>
        <v>49.25</v>
      </c>
      <c r="I308" s="153">
        <f t="shared" si="19"/>
        <v>60.87</v>
      </c>
    </row>
    <row r="309" spans="1:9" s="96" customFormat="1" ht="16.899999999999999" customHeight="1" x14ac:dyDescent="0.25">
      <c r="A309" s="146" t="s">
        <v>295</v>
      </c>
      <c r="B309" s="152">
        <v>1</v>
      </c>
      <c r="C309" s="152">
        <f t="shared" si="16"/>
        <v>600</v>
      </c>
      <c r="D309" s="152">
        <v>597</v>
      </c>
      <c r="E309" s="152">
        <v>3</v>
      </c>
      <c r="F309" s="153">
        <v>1649</v>
      </c>
      <c r="G309" s="153">
        <f t="shared" si="17"/>
        <v>9.8495000000000008</v>
      </c>
      <c r="H309" s="153">
        <f t="shared" si="18"/>
        <v>59.1</v>
      </c>
      <c r="I309" s="153">
        <f t="shared" si="19"/>
        <v>73.040000000000006</v>
      </c>
    </row>
    <row r="310" spans="1:9" s="96" customFormat="1" ht="16.899999999999999" customHeight="1" x14ac:dyDescent="0.25">
      <c r="A310" s="146" t="s">
        <v>295</v>
      </c>
      <c r="B310" s="152">
        <v>1</v>
      </c>
      <c r="C310" s="152">
        <f t="shared" si="16"/>
        <v>756.5</v>
      </c>
      <c r="D310" s="152">
        <v>677</v>
      </c>
      <c r="E310" s="152">
        <v>79.5</v>
      </c>
      <c r="F310" s="153">
        <v>1649</v>
      </c>
      <c r="G310" s="153">
        <f t="shared" si="17"/>
        <v>9.8495000000000008</v>
      </c>
      <c r="H310" s="153">
        <f t="shared" si="18"/>
        <v>1566.07</v>
      </c>
      <c r="I310" s="153">
        <f t="shared" si="19"/>
        <v>1935.51</v>
      </c>
    </row>
    <row r="311" spans="1:9" s="96" customFormat="1" ht="16.899999999999999" customHeight="1" x14ac:dyDescent="0.25">
      <c r="A311" s="146" t="s">
        <v>295</v>
      </c>
      <c r="B311" s="152">
        <v>1</v>
      </c>
      <c r="C311" s="152">
        <f t="shared" si="16"/>
        <v>597</v>
      </c>
      <c r="D311" s="152">
        <v>541</v>
      </c>
      <c r="E311" s="152">
        <v>56</v>
      </c>
      <c r="F311" s="153">
        <v>1649</v>
      </c>
      <c r="G311" s="153">
        <f t="shared" si="17"/>
        <v>9.8495000000000008</v>
      </c>
      <c r="H311" s="153">
        <f t="shared" si="18"/>
        <v>1103.1400000000001</v>
      </c>
      <c r="I311" s="153">
        <f t="shared" si="19"/>
        <v>1363.37</v>
      </c>
    </row>
    <row r="312" spans="1:9" s="96" customFormat="1" ht="16.899999999999999" customHeight="1" x14ac:dyDescent="0.25">
      <c r="A312" s="146" t="s">
        <v>295</v>
      </c>
      <c r="B312" s="152">
        <v>1</v>
      </c>
      <c r="C312" s="152">
        <f t="shared" si="16"/>
        <v>666.5</v>
      </c>
      <c r="D312" s="152">
        <v>606</v>
      </c>
      <c r="E312" s="152">
        <v>60.5</v>
      </c>
      <c r="F312" s="153">
        <v>1649</v>
      </c>
      <c r="G312" s="153">
        <f t="shared" si="17"/>
        <v>9.8495000000000008</v>
      </c>
      <c r="H312" s="153">
        <f t="shared" si="18"/>
        <v>1191.79</v>
      </c>
      <c r="I312" s="153">
        <f t="shared" si="19"/>
        <v>1472.93</v>
      </c>
    </row>
    <row r="313" spans="1:9" s="96" customFormat="1" ht="16.899999999999999" customHeight="1" x14ac:dyDescent="0.25">
      <c r="A313" s="146" t="s">
        <v>295</v>
      </c>
      <c r="B313" s="152">
        <v>1</v>
      </c>
      <c r="C313" s="152">
        <f t="shared" si="16"/>
        <v>208</v>
      </c>
      <c r="D313" s="152">
        <v>168</v>
      </c>
      <c r="E313" s="152">
        <v>40</v>
      </c>
      <c r="F313" s="153">
        <v>1649</v>
      </c>
      <c r="G313" s="153">
        <f t="shared" si="17"/>
        <v>9.8495000000000008</v>
      </c>
      <c r="H313" s="153">
        <f t="shared" si="18"/>
        <v>787.96</v>
      </c>
      <c r="I313" s="153">
        <f t="shared" si="19"/>
        <v>973.84</v>
      </c>
    </row>
    <row r="314" spans="1:9" s="96" customFormat="1" ht="16.899999999999999" customHeight="1" x14ac:dyDescent="0.25">
      <c r="A314" s="146" t="s">
        <v>295</v>
      </c>
      <c r="B314" s="152">
        <v>1</v>
      </c>
      <c r="C314" s="152">
        <f t="shared" si="16"/>
        <v>288</v>
      </c>
      <c r="D314" s="152">
        <v>280</v>
      </c>
      <c r="E314" s="152">
        <v>8</v>
      </c>
      <c r="F314" s="153">
        <v>1649</v>
      </c>
      <c r="G314" s="153">
        <f t="shared" si="17"/>
        <v>9.8495000000000008</v>
      </c>
      <c r="H314" s="153">
        <f t="shared" si="18"/>
        <v>157.59</v>
      </c>
      <c r="I314" s="153">
        <f t="shared" si="19"/>
        <v>194.77</v>
      </c>
    </row>
    <row r="315" spans="1:9" s="96" customFormat="1" ht="16.899999999999999" customHeight="1" x14ac:dyDescent="0.25">
      <c r="A315" s="146" t="s">
        <v>295</v>
      </c>
      <c r="B315" s="152">
        <v>1</v>
      </c>
      <c r="C315" s="152">
        <f t="shared" si="16"/>
        <v>641.5</v>
      </c>
      <c r="D315" s="152">
        <v>565</v>
      </c>
      <c r="E315" s="152">
        <v>76.5</v>
      </c>
      <c r="F315" s="153">
        <v>1649</v>
      </c>
      <c r="G315" s="153">
        <f t="shared" si="17"/>
        <v>9.8495000000000008</v>
      </c>
      <c r="H315" s="153">
        <f t="shared" si="18"/>
        <v>1506.97</v>
      </c>
      <c r="I315" s="153">
        <f t="shared" si="19"/>
        <v>1862.46</v>
      </c>
    </row>
    <row r="316" spans="1:9" s="96" customFormat="1" ht="16.899999999999999" customHeight="1" x14ac:dyDescent="0.25">
      <c r="A316" s="146" t="s">
        <v>295</v>
      </c>
      <c r="B316" s="152">
        <v>1</v>
      </c>
      <c r="C316" s="152">
        <f t="shared" si="16"/>
        <v>302</v>
      </c>
      <c r="D316" s="152">
        <v>293</v>
      </c>
      <c r="E316" s="152">
        <v>9</v>
      </c>
      <c r="F316" s="153">
        <v>1649</v>
      </c>
      <c r="G316" s="153">
        <f t="shared" si="17"/>
        <v>9.8495000000000008</v>
      </c>
      <c r="H316" s="153">
        <f t="shared" si="18"/>
        <v>177.29</v>
      </c>
      <c r="I316" s="153">
        <f t="shared" si="19"/>
        <v>219.11</v>
      </c>
    </row>
    <row r="317" spans="1:9" s="96" customFormat="1" ht="16.899999999999999" customHeight="1" x14ac:dyDescent="0.25">
      <c r="A317" s="146" t="s">
        <v>295</v>
      </c>
      <c r="B317" s="152">
        <v>1</v>
      </c>
      <c r="C317" s="152">
        <f t="shared" si="16"/>
        <v>355.75</v>
      </c>
      <c r="D317" s="152">
        <v>302</v>
      </c>
      <c r="E317" s="152">
        <v>53.75</v>
      </c>
      <c r="F317" s="153">
        <v>1649</v>
      </c>
      <c r="G317" s="153">
        <f t="shared" si="17"/>
        <v>9.8495000000000008</v>
      </c>
      <c r="H317" s="153">
        <f t="shared" si="18"/>
        <v>1058.82</v>
      </c>
      <c r="I317" s="153">
        <f t="shared" si="19"/>
        <v>1308.5999999999999</v>
      </c>
    </row>
    <row r="318" spans="1:9" s="96" customFormat="1" ht="16.899999999999999" customHeight="1" x14ac:dyDescent="0.25">
      <c r="A318" s="146" t="s">
        <v>295</v>
      </c>
      <c r="B318" s="152">
        <v>1</v>
      </c>
      <c r="C318" s="152">
        <f t="shared" si="16"/>
        <v>44.5</v>
      </c>
      <c r="D318" s="152">
        <v>0</v>
      </c>
      <c r="E318" s="152">
        <v>44.5</v>
      </c>
      <c r="F318" s="153">
        <v>1649</v>
      </c>
      <c r="G318" s="153">
        <f t="shared" si="17"/>
        <v>9.8495000000000008</v>
      </c>
      <c r="H318" s="153">
        <f t="shared" si="18"/>
        <v>876.61</v>
      </c>
      <c r="I318" s="153">
        <f t="shared" si="19"/>
        <v>1083.4000000000001</v>
      </c>
    </row>
    <row r="319" spans="1:9" s="96" customFormat="1" ht="16.899999999999999" customHeight="1" x14ac:dyDescent="0.25">
      <c r="A319" s="146" t="s">
        <v>313</v>
      </c>
      <c r="B319" s="152">
        <v>1</v>
      </c>
      <c r="C319" s="152">
        <f t="shared" si="16"/>
        <v>739.75</v>
      </c>
      <c r="D319" s="152">
        <v>653</v>
      </c>
      <c r="E319" s="152">
        <v>86.75</v>
      </c>
      <c r="F319" s="153">
        <v>1649</v>
      </c>
      <c r="G319" s="153">
        <f t="shared" si="17"/>
        <v>9.8495000000000008</v>
      </c>
      <c r="H319" s="153">
        <f t="shared" si="18"/>
        <v>1708.89</v>
      </c>
      <c r="I319" s="153">
        <f t="shared" si="19"/>
        <v>2112.02</v>
      </c>
    </row>
    <row r="320" spans="1:9" s="96" customFormat="1" ht="16.899999999999999" customHeight="1" x14ac:dyDescent="0.25">
      <c r="A320" s="146" t="s">
        <v>313</v>
      </c>
      <c r="B320" s="152">
        <v>1</v>
      </c>
      <c r="C320" s="152">
        <f t="shared" si="16"/>
        <v>639.83000000000004</v>
      </c>
      <c r="D320" s="152">
        <v>637</v>
      </c>
      <c r="E320" s="152">
        <v>2.83</v>
      </c>
      <c r="F320" s="153">
        <v>1649</v>
      </c>
      <c r="G320" s="153">
        <f t="shared" si="17"/>
        <v>9.8495000000000008</v>
      </c>
      <c r="H320" s="153">
        <f t="shared" si="18"/>
        <v>55.75</v>
      </c>
      <c r="I320" s="154">
        <f>ROUND(H320*1.2077,2)</f>
        <v>67.33</v>
      </c>
    </row>
    <row r="321" spans="1:9" s="96" customFormat="1" ht="16.899999999999999" customHeight="1" x14ac:dyDescent="0.25">
      <c r="A321" s="146" t="s">
        <v>313</v>
      </c>
      <c r="B321" s="152">
        <v>1</v>
      </c>
      <c r="C321" s="152">
        <f t="shared" si="16"/>
        <v>702.25</v>
      </c>
      <c r="D321" s="152">
        <v>613</v>
      </c>
      <c r="E321" s="152">
        <v>89.25</v>
      </c>
      <c r="F321" s="153">
        <v>1649</v>
      </c>
      <c r="G321" s="153">
        <f t="shared" si="17"/>
        <v>9.8495000000000008</v>
      </c>
      <c r="H321" s="153">
        <f t="shared" si="18"/>
        <v>1758.14</v>
      </c>
      <c r="I321" s="153">
        <f t="shared" si="19"/>
        <v>2172.89</v>
      </c>
    </row>
    <row r="322" spans="1:9" s="96" customFormat="1" ht="16.899999999999999" customHeight="1" x14ac:dyDescent="0.25">
      <c r="A322" s="146" t="s">
        <v>313</v>
      </c>
      <c r="B322" s="152">
        <v>1</v>
      </c>
      <c r="C322" s="152">
        <f t="shared" si="16"/>
        <v>676.5</v>
      </c>
      <c r="D322" s="152">
        <v>557</v>
      </c>
      <c r="E322" s="152">
        <v>119.5</v>
      </c>
      <c r="F322" s="153">
        <v>1649</v>
      </c>
      <c r="G322" s="153">
        <f t="shared" si="17"/>
        <v>9.8495000000000008</v>
      </c>
      <c r="H322" s="153">
        <f t="shared" si="18"/>
        <v>2354.0300000000002</v>
      </c>
      <c r="I322" s="153">
        <f t="shared" si="19"/>
        <v>2909.35</v>
      </c>
    </row>
    <row r="323" spans="1:9" s="96" customFormat="1" ht="16.899999999999999" customHeight="1" x14ac:dyDescent="0.25">
      <c r="A323" s="146" t="s">
        <v>313</v>
      </c>
      <c r="B323" s="152">
        <v>1</v>
      </c>
      <c r="C323" s="152">
        <f t="shared" si="16"/>
        <v>479</v>
      </c>
      <c r="D323" s="152">
        <v>398</v>
      </c>
      <c r="E323" s="152">
        <v>81</v>
      </c>
      <c r="F323" s="153">
        <v>1649</v>
      </c>
      <c r="G323" s="153">
        <f t="shared" si="17"/>
        <v>9.8495000000000008</v>
      </c>
      <c r="H323" s="153">
        <f t="shared" si="18"/>
        <v>1595.62</v>
      </c>
      <c r="I323" s="153">
        <f t="shared" si="19"/>
        <v>1972.03</v>
      </c>
    </row>
    <row r="324" spans="1:9" s="96" customFormat="1" ht="16.899999999999999" customHeight="1" x14ac:dyDescent="0.25">
      <c r="A324" s="146" t="s">
        <v>313</v>
      </c>
      <c r="B324" s="152">
        <v>1</v>
      </c>
      <c r="C324" s="152">
        <f t="shared" si="16"/>
        <v>685</v>
      </c>
      <c r="D324" s="152">
        <v>653</v>
      </c>
      <c r="E324" s="152">
        <v>32</v>
      </c>
      <c r="F324" s="153">
        <v>1649</v>
      </c>
      <c r="G324" s="153">
        <f t="shared" si="17"/>
        <v>9.8495000000000008</v>
      </c>
      <c r="H324" s="153">
        <f t="shared" si="18"/>
        <v>630.37</v>
      </c>
      <c r="I324" s="154">
        <f>ROUND(H324*1.2077,2)</f>
        <v>761.3</v>
      </c>
    </row>
    <row r="325" spans="1:9" s="96" customFormat="1" ht="16.899999999999999" customHeight="1" x14ac:dyDescent="0.25">
      <c r="A325" s="146" t="s">
        <v>313</v>
      </c>
      <c r="B325" s="152">
        <v>1</v>
      </c>
      <c r="C325" s="152">
        <f t="shared" si="16"/>
        <v>726</v>
      </c>
      <c r="D325" s="152">
        <v>677</v>
      </c>
      <c r="E325" s="152">
        <v>49</v>
      </c>
      <c r="F325" s="153">
        <v>1649</v>
      </c>
      <c r="G325" s="153">
        <f t="shared" si="17"/>
        <v>9.8495000000000008</v>
      </c>
      <c r="H325" s="153">
        <f t="shared" si="18"/>
        <v>965.25</v>
      </c>
      <c r="I325" s="153">
        <f t="shared" si="19"/>
        <v>1192.95</v>
      </c>
    </row>
    <row r="326" spans="1:9" s="96" customFormat="1" ht="16.899999999999999" customHeight="1" x14ac:dyDescent="0.25">
      <c r="A326" s="146" t="s">
        <v>313</v>
      </c>
      <c r="B326" s="152">
        <v>1</v>
      </c>
      <c r="C326" s="152">
        <f t="shared" si="16"/>
        <v>726</v>
      </c>
      <c r="D326" s="152">
        <v>567</v>
      </c>
      <c r="E326" s="152">
        <v>159</v>
      </c>
      <c r="F326" s="153">
        <v>1649</v>
      </c>
      <c r="G326" s="153">
        <f t="shared" si="17"/>
        <v>9.8495000000000008</v>
      </c>
      <c r="H326" s="153">
        <f t="shared" si="18"/>
        <v>3132.14</v>
      </c>
      <c r="I326" s="153">
        <f t="shared" si="19"/>
        <v>3871.01</v>
      </c>
    </row>
    <row r="327" spans="1:9" s="96" customFormat="1" ht="16.899999999999999" customHeight="1" x14ac:dyDescent="0.25">
      <c r="A327" s="146" t="s">
        <v>313</v>
      </c>
      <c r="B327" s="152">
        <v>1</v>
      </c>
      <c r="C327" s="152">
        <f t="shared" si="16"/>
        <v>825.5</v>
      </c>
      <c r="D327" s="152">
        <v>590</v>
      </c>
      <c r="E327" s="152">
        <v>235.5</v>
      </c>
      <c r="F327" s="153">
        <v>1649</v>
      </c>
      <c r="G327" s="153">
        <f t="shared" si="17"/>
        <v>9.8495000000000008</v>
      </c>
      <c r="H327" s="153">
        <f t="shared" si="18"/>
        <v>4639.1099999999997</v>
      </c>
      <c r="I327" s="153">
        <f t="shared" si="19"/>
        <v>5733.48</v>
      </c>
    </row>
    <row r="328" spans="1:9" s="96" customFormat="1" ht="16.899999999999999" customHeight="1" x14ac:dyDescent="0.25">
      <c r="A328" s="146" t="s">
        <v>313</v>
      </c>
      <c r="B328" s="152">
        <v>1</v>
      </c>
      <c r="C328" s="152">
        <f t="shared" si="16"/>
        <v>805</v>
      </c>
      <c r="D328" s="152">
        <v>677</v>
      </c>
      <c r="E328" s="152">
        <v>128</v>
      </c>
      <c r="F328" s="153">
        <v>1649</v>
      </c>
      <c r="G328" s="153">
        <f t="shared" si="17"/>
        <v>9.8495000000000008</v>
      </c>
      <c r="H328" s="153">
        <f t="shared" si="18"/>
        <v>2521.4699999999998</v>
      </c>
      <c r="I328" s="153">
        <f t="shared" si="19"/>
        <v>3116.28</v>
      </c>
    </row>
    <row r="329" spans="1:9" s="96" customFormat="1" ht="16.899999999999999" customHeight="1" x14ac:dyDescent="0.25">
      <c r="A329" s="146" t="s">
        <v>313</v>
      </c>
      <c r="B329" s="152">
        <v>1</v>
      </c>
      <c r="C329" s="152">
        <f t="shared" si="16"/>
        <v>445.5</v>
      </c>
      <c r="D329" s="152">
        <v>360</v>
      </c>
      <c r="E329" s="152">
        <v>85.5</v>
      </c>
      <c r="F329" s="153">
        <v>1649</v>
      </c>
      <c r="G329" s="153">
        <f t="shared" si="17"/>
        <v>9.8495000000000008</v>
      </c>
      <c r="H329" s="153">
        <f t="shared" si="18"/>
        <v>1684.26</v>
      </c>
      <c r="I329" s="153">
        <f t="shared" si="19"/>
        <v>2081.58</v>
      </c>
    </row>
    <row r="330" spans="1:9" s="96" customFormat="1" ht="16.899999999999999" customHeight="1" x14ac:dyDescent="0.25">
      <c r="A330" s="146" t="s">
        <v>313</v>
      </c>
      <c r="B330" s="152">
        <v>1</v>
      </c>
      <c r="C330" s="152">
        <f t="shared" si="16"/>
        <v>767</v>
      </c>
      <c r="D330" s="152">
        <v>637</v>
      </c>
      <c r="E330" s="152">
        <v>130</v>
      </c>
      <c r="F330" s="153">
        <v>1649</v>
      </c>
      <c r="G330" s="153">
        <f t="shared" si="17"/>
        <v>9.8495000000000008</v>
      </c>
      <c r="H330" s="153">
        <f t="shared" si="18"/>
        <v>2560.87</v>
      </c>
      <c r="I330" s="153">
        <f t="shared" si="19"/>
        <v>3164.98</v>
      </c>
    </row>
    <row r="331" spans="1:9" s="96" customFormat="1" ht="16.899999999999999" customHeight="1" x14ac:dyDescent="0.25">
      <c r="A331" s="146" t="s">
        <v>313</v>
      </c>
      <c r="B331" s="152">
        <v>1</v>
      </c>
      <c r="C331" s="152">
        <f t="shared" si="16"/>
        <v>710.5</v>
      </c>
      <c r="D331" s="152">
        <v>629</v>
      </c>
      <c r="E331" s="152">
        <v>81.5</v>
      </c>
      <c r="F331" s="153">
        <v>1649</v>
      </c>
      <c r="G331" s="153">
        <f t="shared" si="17"/>
        <v>9.8495000000000008</v>
      </c>
      <c r="H331" s="153">
        <f t="shared" si="18"/>
        <v>1605.47</v>
      </c>
      <c r="I331" s="154">
        <f>ROUND(H331*1.2077,2)</f>
        <v>1938.93</v>
      </c>
    </row>
    <row r="332" spans="1:9" s="96" customFormat="1" ht="16.899999999999999" customHeight="1" x14ac:dyDescent="0.25">
      <c r="A332" s="146" t="s">
        <v>313</v>
      </c>
      <c r="B332" s="152">
        <v>1</v>
      </c>
      <c r="C332" s="152">
        <f t="shared" si="16"/>
        <v>562.58000000000004</v>
      </c>
      <c r="D332" s="152">
        <v>487</v>
      </c>
      <c r="E332" s="152">
        <v>75.580000000000013</v>
      </c>
      <c r="F332" s="153">
        <v>1649</v>
      </c>
      <c r="G332" s="153">
        <f t="shared" si="17"/>
        <v>9.8495000000000008</v>
      </c>
      <c r="H332" s="153">
        <f t="shared" si="18"/>
        <v>1488.85</v>
      </c>
      <c r="I332" s="153">
        <f t="shared" si="19"/>
        <v>1840.07</v>
      </c>
    </row>
    <row r="333" spans="1:9" s="96" customFormat="1" ht="16.899999999999999" customHeight="1" x14ac:dyDescent="0.25">
      <c r="A333" s="146" t="s">
        <v>313</v>
      </c>
      <c r="B333" s="152">
        <v>1</v>
      </c>
      <c r="C333" s="152">
        <f t="shared" si="16"/>
        <v>836.75</v>
      </c>
      <c r="D333" s="152">
        <v>677</v>
      </c>
      <c r="E333" s="152">
        <v>159.75</v>
      </c>
      <c r="F333" s="153">
        <v>1649</v>
      </c>
      <c r="G333" s="153">
        <f t="shared" si="17"/>
        <v>9.8495000000000008</v>
      </c>
      <c r="H333" s="153">
        <f t="shared" si="18"/>
        <v>3146.92</v>
      </c>
      <c r="I333" s="153">
        <f t="shared" si="19"/>
        <v>3889.28</v>
      </c>
    </row>
    <row r="334" spans="1:9" s="96" customFormat="1" ht="16.899999999999999" customHeight="1" x14ac:dyDescent="0.25">
      <c r="A334" s="146" t="s">
        <v>595</v>
      </c>
      <c r="B334" s="152">
        <v>1</v>
      </c>
      <c r="C334" s="152">
        <f t="shared" ref="C334:C397" si="20">D334+E334</f>
        <v>668</v>
      </c>
      <c r="D334" s="152">
        <v>637</v>
      </c>
      <c r="E334" s="152">
        <v>31</v>
      </c>
      <c r="F334" s="153">
        <v>1429</v>
      </c>
      <c r="G334" s="153">
        <f t="shared" ref="G334:G397" si="21">ROUND(F334/167.42,4)</f>
        <v>8.5353999999999992</v>
      </c>
      <c r="H334" s="153">
        <f t="shared" ref="H334:H397" si="22">ROUND(E334*G334*2,2)</f>
        <v>529.19000000000005</v>
      </c>
      <c r="I334" s="153">
        <f t="shared" ref="I334:I397" si="23">ROUND(H334*1.2359,2)</f>
        <v>654.03</v>
      </c>
    </row>
    <row r="335" spans="1:9" s="96" customFormat="1" ht="16.899999999999999" customHeight="1" x14ac:dyDescent="0.25">
      <c r="A335" s="146" t="s">
        <v>595</v>
      </c>
      <c r="B335" s="152">
        <v>1</v>
      </c>
      <c r="C335" s="152">
        <f t="shared" si="20"/>
        <v>610.25</v>
      </c>
      <c r="D335" s="152">
        <v>480</v>
      </c>
      <c r="E335" s="152">
        <v>130.25</v>
      </c>
      <c r="F335" s="153">
        <v>1429</v>
      </c>
      <c r="G335" s="153">
        <f t="shared" si="21"/>
        <v>8.5353999999999992</v>
      </c>
      <c r="H335" s="153">
        <f t="shared" si="22"/>
        <v>2223.4699999999998</v>
      </c>
      <c r="I335" s="153">
        <f t="shared" si="23"/>
        <v>2747.99</v>
      </c>
    </row>
    <row r="336" spans="1:9" s="96" customFormat="1" ht="16.899999999999999" customHeight="1" x14ac:dyDescent="0.25">
      <c r="A336" s="146" t="s">
        <v>595</v>
      </c>
      <c r="B336" s="152">
        <v>1</v>
      </c>
      <c r="C336" s="152">
        <f t="shared" si="20"/>
        <v>369</v>
      </c>
      <c r="D336" s="152">
        <v>344</v>
      </c>
      <c r="E336" s="152">
        <v>25</v>
      </c>
      <c r="F336" s="153">
        <v>1429</v>
      </c>
      <c r="G336" s="153">
        <f t="shared" si="21"/>
        <v>8.5353999999999992</v>
      </c>
      <c r="H336" s="153">
        <f t="shared" si="22"/>
        <v>426.77</v>
      </c>
      <c r="I336" s="153">
        <f t="shared" si="23"/>
        <v>527.45000000000005</v>
      </c>
    </row>
    <row r="337" spans="1:9" s="96" customFormat="1" ht="16.899999999999999" customHeight="1" x14ac:dyDescent="0.25">
      <c r="A337" s="146" t="s">
        <v>595</v>
      </c>
      <c r="B337" s="152">
        <v>1</v>
      </c>
      <c r="C337" s="152">
        <f t="shared" si="20"/>
        <v>776.5</v>
      </c>
      <c r="D337" s="152">
        <v>613</v>
      </c>
      <c r="E337" s="152">
        <v>163.5</v>
      </c>
      <c r="F337" s="153">
        <v>1429</v>
      </c>
      <c r="G337" s="153">
        <f t="shared" si="21"/>
        <v>8.5353999999999992</v>
      </c>
      <c r="H337" s="153">
        <f t="shared" si="22"/>
        <v>2791.08</v>
      </c>
      <c r="I337" s="153">
        <f t="shared" si="23"/>
        <v>3449.5</v>
      </c>
    </row>
    <row r="338" spans="1:9" s="96" customFormat="1" ht="16.899999999999999" customHeight="1" x14ac:dyDescent="0.25">
      <c r="A338" s="146" t="s">
        <v>595</v>
      </c>
      <c r="B338" s="152">
        <v>1</v>
      </c>
      <c r="C338" s="152">
        <f t="shared" si="20"/>
        <v>529.5</v>
      </c>
      <c r="D338" s="152">
        <v>437</v>
      </c>
      <c r="E338" s="152">
        <v>92.5</v>
      </c>
      <c r="F338" s="153">
        <v>1429</v>
      </c>
      <c r="G338" s="153">
        <f t="shared" si="21"/>
        <v>8.5353999999999992</v>
      </c>
      <c r="H338" s="153">
        <f t="shared" si="22"/>
        <v>1579.05</v>
      </c>
      <c r="I338" s="153">
        <f t="shared" si="23"/>
        <v>1951.55</v>
      </c>
    </row>
    <row r="339" spans="1:9" s="96" customFormat="1" ht="16.899999999999999" customHeight="1" x14ac:dyDescent="0.25">
      <c r="A339" s="146" t="s">
        <v>595</v>
      </c>
      <c r="B339" s="152">
        <v>1</v>
      </c>
      <c r="C339" s="152">
        <f t="shared" si="20"/>
        <v>793.5</v>
      </c>
      <c r="D339" s="152">
        <v>677</v>
      </c>
      <c r="E339" s="152">
        <v>116.5</v>
      </c>
      <c r="F339" s="153">
        <v>1429</v>
      </c>
      <c r="G339" s="153">
        <f t="shared" si="21"/>
        <v>8.5353999999999992</v>
      </c>
      <c r="H339" s="153">
        <f t="shared" si="22"/>
        <v>1988.75</v>
      </c>
      <c r="I339" s="153">
        <f t="shared" si="23"/>
        <v>2457.9</v>
      </c>
    </row>
    <row r="340" spans="1:9" s="96" customFormat="1" ht="16.899999999999999" customHeight="1" x14ac:dyDescent="0.25">
      <c r="A340" s="146" t="s">
        <v>595</v>
      </c>
      <c r="B340" s="152">
        <v>1</v>
      </c>
      <c r="C340" s="152">
        <f t="shared" si="20"/>
        <v>321</v>
      </c>
      <c r="D340" s="152">
        <v>293</v>
      </c>
      <c r="E340" s="152">
        <v>28</v>
      </c>
      <c r="F340" s="153">
        <v>1429</v>
      </c>
      <c r="G340" s="153">
        <f t="shared" si="21"/>
        <v>8.5353999999999992</v>
      </c>
      <c r="H340" s="153">
        <f t="shared" si="22"/>
        <v>477.98</v>
      </c>
      <c r="I340" s="153">
        <f t="shared" si="23"/>
        <v>590.74</v>
      </c>
    </row>
    <row r="341" spans="1:9" s="96" customFormat="1" ht="16.899999999999999" customHeight="1" x14ac:dyDescent="0.25">
      <c r="A341" s="146" t="s">
        <v>596</v>
      </c>
      <c r="B341" s="152">
        <v>1</v>
      </c>
      <c r="C341" s="152">
        <f t="shared" si="20"/>
        <v>652.04999999999995</v>
      </c>
      <c r="D341" s="152">
        <v>598</v>
      </c>
      <c r="E341" s="152">
        <v>54.050000000000011</v>
      </c>
      <c r="F341" s="153">
        <v>1794</v>
      </c>
      <c r="G341" s="153">
        <f t="shared" si="21"/>
        <v>10.7156</v>
      </c>
      <c r="H341" s="153">
        <f t="shared" si="22"/>
        <v>1158.3599999999999</v>
      </c>
      <c r="I341" s="153">
        <f t="shared" si="23"/>
        <v>1431.62</v>
      </c>
    </row>
    <row r="342" spans="1:9" s="96" customFormat="1" ht="16.899999999999999" customHeight="1" x14ac:dyDescent="0.25">
      <c r="A342" s="146" t="s">
        <v>597</v>
      </c>
      <c r="B342" s="152">
        <v>1</v>
      </c>
      <c r="C342" s="152">
        <f t="shared" si="20"/>
        <v>435.75</v>
      </c>
      <c r="D342" s="152">
        <v>423.75</v>
      </c>
      <c r="E342" s="152">
        <v>12</v>
      </c>
      <c r="F342" s="153">
        <v>1960</v>
      </c>
      <c r="G342" s="153">
        <f t="shared" si="21"/>
        <v>11.707100000000001</v>
      </c>
      <c r="H342" s="153">
        <f t="shared" si="22"/>
        <v>280.97000000000003</v>
      </c>
      <c r="I342" s="153">
        <f t="shared" si="23"/>
        <v>347.25</v>
      </c>
    </row>
    <row r="343" spans="1:9" s="96" customFormat="1" ht="16.899999999999999" customHeight="1" x14ac:dyDescent="0.25">
      <c r="A343" s="146" t="s">
        <v>597</v>
      </c>
      <c r="B343" s="152">
        <v>1</v>
      </c>
      <c r="C343" s="152">
        <f t="shared" si="20"/>
        <v>662.25</v>
      </c>
      <c r="D343" s="152">
        <v>585.375</v>
      </c>
      <c r="E343" s="152">
        <v>76.875</v>
      </c>
      <c r="F343" s="153">
        <v>1960</v>
      </c>
      <c r="G343" s="153">
        <f t="shared" si="21"/>
        <v>11.707100000000001</v>
      </c>
      <c r="H343" s="153">
        <f t="shared" si="22"/>
        <v>1799.97</v>
      </c>
      <c r="I343" s="153">
        <f t="shared" si="23"/>
        <v>2224.58</v>
      </c>
    </row>
    <row r="344" spans="1:9" s="96" customFormat="1" ht="16.899999999999999" customHeight="1" x14ac:dyDescent="0.25">
      <c r="A344" s="146" t="s">
        <v>597</v>
      </c>
      <c r="B344" s="152">
        <v>1</v>
      </c>
      <c r="C344" s="152">
        <f t="shared" si="20"/>
        <v>873</v>
      </c>
      <c r="D344" s="152">
        <v>645</v>
      </c>
      <c r="E344" s="152">
        <v>228</v>
      </c>
      <c r="F344" s="153">
        <v>1960</v>
      </c>
      <c r="G344" s="153">
        <f t="shared" si="21"/>
        <v>11.707100000000001</v>
      </c>
      <c r="H344" s="153">
        <f t="shared" si="22"/>
        <v>5338.44</v>
      </c>
      <c r="I344" s="153">
        <f t="shared" si="23"/>
        <v>6597.78</v>
      </c>
    </row>
    <row r="345" spans="1:9" s="96" customFormat="1" ht="16.899999999999999" customHeight="1" x14ac:dyDescent="0.25">
      <c r="A345" s="146" t="s">
        <v>597</v>
      </c>
      <c r="B345" s="152">
        <v>1</v>
      </c>
      <c r="C345" s="152">
        <f t="shared" si="20"/>
        <v>185</v>
      </c>
      <c r="D345" s="152">
        <v>89.5</v>
      </c>
      <c r="E345" s="152">
        <v>95.5</v>
      </c>
      <c r="F345" s="153">
        <v>1960</v>
      </c>
      <c r="G345" s="153">
        <f t="shared" si="21"/>
        <v>11.707100000000001</v>
      </c>
      <c r="H345" s="153">
        <f t="shared" si="22"/>
        <v>2236.06</v>
      </c>
      <c r="I345" s="153">
        <f t="shared" si="23"/>
        <v>2763.55</v>
      </c>
    </row>
    <row r="346" spans="1:9" s="96" customFormat="1" ht="16.899999999999999" customHeight="1" x14ac:dyDescent="0.25">
      <c r="A346" s="146" t="s">
        <v>597</v>
      </c>
      <c r="B346" s="152">
        <v>1</v>
      </c>
      <c r="C346" s="152">
        <f t="shared" si="20"/>
        <v>414</v>
      </c>
      <c r="D346" s="152">
        <v>157.25</v>
      </c>
      <c r="E346" s="152">
        <v>256.75</v>
      </c>
      <c r="F346" s="153">
        <v>1960</v>
      </c>
      <c r="G346" s="153">
        <f t="shared" si="21"/>
        <v>11.707100000000001</v>
      </c>
      <c r="H346" s="153">
        <f t="shared" si="22"/>
        <v>6011.6</v>
      </c>
      <c r="I346" s="153">
        <f t="shared" si="23"/>
        <v>7429.74</v>
      </c>
    </row>
    <row r="347" spans="1:9" s="96" customFormat="1" ht="16.899999999999999" customHeight="1" x14ac:dyDescent="0.25">
      <c r="A347" s="146" t="s">
        <v>597</v>
      </c>
      <c r="B347" s="152">
        <v>1</v>
      </c>
      <c r="C347" s="152">
        <f t="shared" si="20"/>
        <v>499</v>
      </c>
      <c r="D347" s="152">
        <v>153.25</v>
      </c>
      <c r="E347" s="152">
        <v>345.75</v>
      </c>
      <c r="F347" s="153">
        <v>1960</v>
      </c>
      <c r="G347" s="153">
        <f t="shared" si="21"/>
        <v>11.707100000000001</v>
      </c>
      <c r="H347" s="153">
        <f t="shared" si="22"/>
        <v>8095.46</v>
      </c>
      <c r="I347" s="153">
        <f t="shared" si="23"/>
        <v>10005.18</v>
      </c>
    </row>
    <row r="348" spans="1:9" s="96" customFormat="1" ht="16.899999999999999" customHeight="1" x14ac:dyDescent="0.25">
      <c r="A348" s="146" t="s">
        <v>597</v>
      </c>
      <c r="B348" s="152">
        <v>1</v>
      </c>
      <c r="C348" s="152">
        <f t="shared" si="20"/>
        <v>768</v>
      </c>
      <c r="D348" s="152">
        <v>677</v>
      </c>
      <c r="E348" s="152">
        <v>91</v>
      </c>
      <c r="F348" s="153">
        <v>1960</v>
      </c>
      <c r="G348" s="153">
        <f t="shared" si="21"/>
        <v>11.707100000000001</v>
      </c>
      <c r="H348" s="153">
        <f t="shared" si="22"/>
        <v>2130.69</v>
      </c>
      <c r="I348" s="153">
        <f t="shared" si="23"/>
        <v>2633.32</v>
      </c>
    </row>
    <row r="349" spans="1:9" s="96" customFormat="1" ht="16.899999999999999" customHeight="1" x14ac:dyDescent="0.25">
      <c r="A349" s="146" t="s">
        <v>597</v>
      </c>
      <c r="B349" s="152">
        <v>1</v>
      </c>
      <c r="C349" s="152">
        <f t="shared" si="20"/>
        <v>55.009009009009006</v>
      </c>
      <c r="D349" s="152">
        <v>40</v>
      </c>
      <c r="E349" s="152">
        <v>15.009009009009008</v>
      </c>
      <c r="F349" s="153">
        <v>1960</v>
      </c>
      <c r="G349" s="153">
        <f t="shared" si="21"/>
        <v>11.707100000000001</v>
      </c>
      <c r="H349" s="153">
        <f t="shared" si="22"/>
        <v>351.42</v>
      </c>
      <c r="I349" s="153">
        <f t="shared" si="23"/>
        <v>434.32</v>
      </c>
    </row>
    <row r="350" spans="1:9" s="96" customFormat="1" ht="16.899999999999999" customHeight="1" x14ac:dyDescent="0.25">
      <c r="A350" s="146" t="s">
        <v>597</v>
      </c>
      <c r="B350" s="152">
        <v>1</v>
      </c>
      <c r="C350" s="152">
        <f t="shared" si="20"/>
        <v>81.759999999999991</v>
      </c>
      <c r="D350" s="152">
        <v>46</v>
      </c>
      <c r="E350" s="152">
        <v>35.76</v>
      </c>
      <c r="F350" s="153">
        <v>1960</v>
      </c>
      <c r="G350" s="153">
        <f t="shared" si="21"/>
        <v>11.707100000000001</v>
      </c>
      <c r="H350" s="153">
        <f t="shared" si="22"/>
        <v>837.29</v>
      </c>
      <c r="I350" s="153">
        <f t="shared" si="23"/>
        <v>1034.81</v>
      </c>
    </row>
    <row r="351" spans="1:9" s="96" customFormat="1" ht="16.899999999999999" customHeight="1" x14ac:dyDescent="0.25">
      <c r="A351" s="146" t="s">
        <v>597</v>
      </c>
      <c r="B351" s="152">
        <v>1</v>
      </c>
      <c r="C351" s="152">
        <f t="shared" si="20"/>
        <v>80</v>
      </c>
      <c r="D351" s="152">
        <v>0</v>
      </c>
      <c r="E351" s="152">
        <v>80</v>
      </c>
      <c r="F351" s="153">
        <v>1960</v>
      </c>
      <c r="G351" s="153">
        <f t="shared" si="21"/>
        <v>11.707100000000001</v>
      </c>
      <c r="H351" s="153">
        <f t="shared" si="22"/>
        <v>1873.14</v>
      </c>
      <c r="I351" s="154">
        <f>ROUND(H351*1.2077,2)</f>
        <v>2262.19</v>
      </c>
    </row>
    <row r="352" spans="1:9" s="96" customFormat="1" ht="16.899999999999999" customHeight="1" x14ac:dyDescent="0.25">
      <c r="A352" s="146" t="s">
        <v>597</v>
      </c>
      <c r="B352" s="152">
        <v>1</v>
      </c>
      <c r="C352" s="152">
        <f t="shared" si="20"/>
        <v>400</v>
      </c>
      <c r="D352" s="152">
        <v>0</v>
      </c>
      <c r="E352" s="152">
        <v>400</v>
      </c>
      <c r="F352" s="153">
        <v>1960</v>
      </c>
      <c r="G352" s="153">
        <f t="shared" si="21"/>
        <v>11.707100000000001</v>
      </c>
      <c r="H352" s="153">
        <f t="shared" si="22"/>
        <v>9365.68</v>
      </c>
      <c r="I352" s="153">
        <f t="shared" si="23"/>
        <v>11575.04</v>
      </c>
    </row>
    <row r="353" spans="1:9" s="96" customFormat="1" ht="16.899999999999999" customHeight="1" x14ac:dyDescent="0.25">
      <c r="A353" s="146" t="s">
        <v>597</v>
      </c>
      <c r="B353" s="152">
        <v>1</v>
      </c>
      <c r="C353" s="152">
        <f t="shared" si="20"/>
        <v>130</v>
      </c>
      <c r="D353" s="152">
        <v>0</v>
      </c>
      <c r="E353" s="152">
        <v>130</v>
      </c>
      <c r="F353" s="153">
        <v>1960</v>
      </c>
      <c r="G353" s="153">
        <f t="shared" si="21"/>
        <v>11.707100000000001</v>
      </c>
      <c r="H353" s="153">
        <f t="shared" si="22"/>
        <v>3043.85</v>
      </c>
      <c r="I353" s="153">
        <f t="shared" si="23"/>
        <v>3761.89</v>
      </c>
    </row>
    <row r="354" spans="1:9" s="96" customFormat="1" ht="16.899999999999999" customHeight="1" x14ac:dyDescent="0.25">
      <c r="A354" s="146" t="s">
        <v>597</v>
      </c>
      <c r="B354" s="152">
        <v>1</v>
      </c>
      <c r="C354" s="152">
        <f t="shared" si="20"/>
        <v>256</v>
      </c>
      <c r="D354" s="152">
        <v>0</v>
      </c>
      <c r="E354" s="152">
        <v>256</v>
      </c>
      <c r="F354" s="153">
        <v>1960</v>
      </c>
      <c r="G354" s="153">
        <f t="shared" si="21"/>
        <v>11.707100000000001</v>
      </c>
      <c r="H354" s="153">
        <f t="shared" si="22"/>
        <v>5994.04</v>
      </c>
      <c r="I354" s="153">
        <f t="shared" si="23"/>
        <v>7408.03</v>
      </c>
    </row>
    <row r="355" spans="1:9" s="96" customFormat="1" ht="16.899999999999999" customHeight="1" x14ac:dyDescent="0.25">
      <c r="A355" s="146" t="s">
        <v>597</v>
      </c>
      <c r="B355" s="152">
        <v>1</v>
      </c>
      <c r="C355" s="152">
        <f t="shared" si="20"/>
        <v>676.2</v>
      </c>
      <c r="D355" s="152">
        <v>576.20000000000005</v>
      </c>
      <c r="E355" s="152">
        <v>100</v>
      </c>
      <c r="F355" s="153">
        <v>1960</v>
      </c>
      <c r="G355" s="153">
        <f t="shared" si="21"/>
        <v>11.707100000000001</v>
      </c>
      <c r="H355" s="153">
        <f t="shared" si="22"/>
        <v>2341.42</v>
      </c>
      <c r="I355" s="153">
        <f t="shared" si="23"/>
        <v>2893.76</v>
      </c>
    </row>
    <row r="356" spans="1:9" s="96" customFormat="1" ht="16.899999999999999" customHeight="1" x14ac:dyDescent="0.25">
      <c r="A356" s="146" t="s">
        <v>597</v>
      </c>
      <c r="B356" s="152">
        <v>1</v>
      </c>
      <c r="C356" s="152">
        <f t="shared" si="20"/>
        <v>336</v>
      </c>
      <c r="D356" s="152">
        <v>0</v>
      </c>
      <c r="E356" s="152">
        <v>336</v>
      </c>
      <c r="F356" s="153">
        <v>1960</v>
      </c>
      <c r="G356" s="153">
        <f t="shared" si="21"/>
        <v>11.707100000000001</v>
      </c>
      <c r="H356" s="153">
        <f t="shared" si="22"/>
        <v>7867.17</v>
      </c>
      <c r="I356" s="153">
        <f t="shared" si="23"/>
        <v>9723.0400000000009</v>
      </c>
    </row>
    <row r="357" spans="1:9" s="96" customFormat="1" ht="16.899999999999999" customHeight="1" x14ac:dyDescent="0.25">
      <c r="A357" s="146" t="s">
        <v>597</v>
      </c>
      <c r="B357" s="152">
        <v>1</v>
      </c>
      <c r="C357" s="152">
        <f t="shared" si="20"/>
        <v>128</v>
      </c>
      <c r="D357" s="152">
        <v>0</v>
      </c>
      <c r="E357" s="152">
        <v>128</v>
      </c>
      <c r="F357" s="153">
        <v>1960</v>
      </c>
      <c r="G357" s="153">
        <f t="shared" si="21"/>
        <v>11.707100000000001</v>
      </c>
      <c r="H357" s="153">
        <f t="shared" si="22"/>
        <v>2997.02</v>
      </c>
      <c r="I357" s="153">
        <f t="shared" si="23"/>
        <v>3704.02</v>
      </c>
    </row>
    <row r="358" spans="1:9" s="96" customFormat="1" ht="16.899999999999999" customHeight="1" x14ac:dyDescent="0.25">
      <c r="A358" s="146" t="s">
        <v>597</v>
      </c>
      <c r="B358" s="152">
        <v>1</v>
      </c>
      <c r="C358" s="152">
        <f t="shared" si="20"/>
        <v>473</v>
      </c>
      <c r="D358" s="152">
        <v>303</v>
      </c>
      <c r="E358" s="152">
        <v>170</v>
      </c>
      <c r="F358" s="153">
        <v>1960</v>
      </c>
      <c r="G358" s="153">
        <f t="shared" si="21"/>
        <v>11.707100000000001</v>
      </c>
      <c r="H358" s="153">
        <f t="shared" si="22"/>
        <v>3980.41</v>
      </c>
      <c r="I358" s="153">
        <f t="shared" si="23"/>
        <v>4919.3900000000003</v>
      </c>
    </row>
    <row r="359" spans="1:9" s="96" customFormat="1" ht="16.899999999999999" customHeight="1" x14ac:dyDescent="0.25">
      <c r="A359" s="146" t="s">
        <v>597</v>
      </c>
      <c r="B359" s="152">
        <v>1</v>
      </c>
      <c r="C359" s="152">
        <f t="shared" si="20"/>
        <v>171</v>
      </c>
      <c r="D359" s="152">
        <v>0</v>
      </c>
      <c r="E359" s="152">
        <v>171</v>
      </c>
      <c r="F359" s="153">
        <v>1960</v>
      </c>
      <c r="G359" s="153">
        <f t="shared" si="21"/>
        <v>11.707100000000001</v>
      </c>
      <c r="H359" s="153">
        <f t="shared" si="22"/>
        <v>4003.83</v>
      </c>
      <c r="I359" s="153">
        <f t="shared" si="23"/>
        <v>4948.33</v>
      </c>
    </row>
    <row r="360" spans="1:9" s="96" customFormat="1" ht="16.899999999999999" customHeight="1" x14ac:dyDescent="0.25">
      <c r="A360" s="146" t="s">
        <v>597</v>
      </c>
      <c r="B360" s="152">
        <v>1</v>
      </c>
      <c r="C360" s="152">
        <f t="shared" si="20"/>
        <v>345</v>
      </c>
      <c r="D360" s="152">
        <v>14</v>
      </c>
      <c r="E360" s="152">
        <v>331</v>
      </c>
      <c r="F360" s="153">
        <v>1960</v>
      </c>
      <c r="G360" s="153">
        <f t="shared" si="21"/>
        <v>11.707100000000001</v>
      </c>
      <c r="H360" s="153">
        <f t="shared" si="22"/>
        <v>7750.1</v>
      </c>
      <c r="I360" s="153">
        <f t="shared" si="23"/>
        <v>9578.35</v>
      </c>
    </row>
    <row r="361" spans="1:9" s="96" customFormat="1" ht="16.899999999999999" customHeight="1" x14ac:dyDescent="0.25">
      <c r="A361" s="146" t="s">
        <v>597</v>
      </c>
      <c r="B361" s="152">
        <v>1</v>
      </c>
      <c r="C361" s="152">
        <f t="shared" si="20"/>
        <v>33.990990990990994</v>
      </c>
      <c r="D361" s="152">
        <v>0</v>
      </c>
      <c r="E361" s="152">
        <v>33.990990990990994</v>
      </c>
      <c r="F361" s="153">
        <v>1960</v>
      </c>
      <c r="G361" s="153">
        <f t="shared" si="21"/>
        <v>11.707100000000001</v>
      </c>
      <c r="H361" s="153">
        <f t="shared" si="22"/>
        <v>795.87</v>
      </c>
      <c r="I361" s="153">
        <f t="shared" si="23"/>
        <v>983.62</v>
      </c>
    </row>
    <row r="362" spans="1:9" s="96" customFormat="1" ht="16.899999999999999" customHeight="1" x14ac:dyDescent="0.25">
      <c r="A362" s="146" t="s">
        <v>597</v>
      </c>
      <c r="B362" s="152">
        <v>1</v>
      </c>
      <c r="C362" s="152">
        <f t="shared" si="20"/>
        <v>262.24</v>
      </c>
      <c r="D362" s="152">
        <v>0</v>
      </c>
      <c r="E362" s="152">
        <v>262.24</v>
      </c>
      <c r="F362" s="153">
        <v>1960</v>
      </c>
      <c r="G362" s="153">
        <f t="shared" si="21"/>
        <v>11.707100000000001</v>
      </c>
      <c r="H362" s="153">
        <f t="shared" si="22"/>
        <v>6140.14</v>
      </c>
      <c r="I362" s="153">
        <f t="shared" si="23"/>
        <v>7588.6</v>
      </c>
    </row>
    <row r="363" spans="1:9" s="96" customFormat="1" ht="16.899999999999999" customHeight="1" x14ac:dyDescent="0.25">
      <c r="A363" s="146" t="s">
        <v>597</v>
      </c>
      <c r="B363" s="152">
        <v>1</v>
      </c>
      <c r="C363" s="152">
        <f t="shared" si="20"/>
        <v>19</v>
      </c>
      <c r="D363" s="152">
        <v>0</v>
      </c>
      <c r="E363" s="152">
        <v>19</v>
      </c>
      <c r="F363" s="153">
        <v>1960</v>
      </c>
      <c r="G363" s="153">
        <f t="shared" si="21"/>
        <v>11.707100000000001</v>
      </c>
      <c r="H363" s="153">
        <f t="shared" si="22"/>
        <v>444.87</v>
      </c>
      <c r="I363" s="153">
        <f t="shared" si="23"/>
        <v>549.80999999999995</v>
      </c>
    </row>
    <row r="364" spans="1:9" s="96" customFormat="1" ht="16.899999999999999" customHeight="1" x14ac:dyDescent="0.25">
      <c r="A364" s="146" t="s">
        <v>597</v>
      </c>
      <c r="B364" s="152">
        <v>1</v>
      </c>
      <c r="C364" s="152">
        <f t="shared" si="20"/>
        <v>206.21538461538461</v>
      </c>
      <c r="D364" s="152">
        <v>150</v>
      </c>
      <c r="E364" s="152">
        <v>56.215384615384622</v>
      </c>
      <c r="F364" s="153">
        <v>1960</v>
      </c>
      <c r="G364" s="153">
        <f t="shared" si="21"/>
        <v>11.707100000000001</v>
      </c>
      <c r="H364" s="153">
        <f t="shared" si="22"/>
        <v>1316.24</v>
      </c>
      <c r="I364" s="153">
        <f t="shared" si="23"/>
        <v>1626.74</v>
      </c>
    </row>
    <row r="365" spans="1:9" s="96" customFormat="1" ht="16.899999999999999" customHeight="1" x14ac:dyDescent="0.25">
      <c r="A365" s="146" t="s">
        <v>597</v>
      </c>
      <c r="B365" s="152">
        <v>1</v>
      </c>
      <c r="C365" s="152">
        <f t="shared" si="20"/>
        <v>7.7538461538461547</v>
      </c>
      <c r="D365" s="152">
        <v>0</v>
      </c>
      <c r="E365" s="152">
        <v>7.7538461538461547</v>
      </c>
      <c r="F365" s="153">
        <v>1960</v>
      </c>
      <c r="G365" s="153">
        <f t="shared" si="21"/>
        <v>11.707100000000001</v>
      </c>
      <c r="H365" s="153">
        <f t="shared" si="22"/>
        <v>181.55</v>
      </c>
      <c r="I365" s="153">
        <f t="shared" si="23"/>
        <v>224.38</v>
      </c>
    </row>
    <row r="366" spans="1:9" s="96" customFormat="1" ht="16.899999999999999" customHeight="1" x14ac:dyDescent="0.25">
      <c r="A366" s="146" t="s">
        <v>597</v>
      </c>
      <c r="B366" s="152">
        <v>1</v>
      </c>
      <c r="C366" s="152">
        <f t="shared" si="20"/>
        <v>7.7538461538461547</v>
      </c>
      <c r="D366" s="152">
        <v>0</v>
      </c>
      <c r="E366" s="152">
        <v>7.7538461538461547</v>
      </c>
      <c r="F366" s="153">
        <v>1960</v>
      </c>
      <c r="G366" s="153">
        <f t="shared" si="21"/>
        <v>11.707100000000001</v>
      </c>
      <c r="H366" s="153">
        <f t="shared" si="22"/>
        <v>181.55</v>
      </c>
      <c r="I366" s="153">
        <f t="shared" si="23"/>
        <v>224.38</v>
      </c>
    </row>
    <row r="367" spans="1:9" s="96" customFormat="1" ht="16.899999999999999" customHeight="1" x14ac:dyDescent="0.25">
      <c r="A367" s="146" t="s">
        <v>597</v>
      </c>
      <c r="B367" s="152">
        <v>1</v>
      </c>
      <c r="C367" s="152">
        <f t="shared" si="20"/>
        <v>7.7538461538461547</v>
      </c>
      <c r="D367" s="152">
        <v>0</v>
      </c>
      <c r="E367" s="152">
        <v>7.7538461538461547</v>
      </c>
      <c r="F367" s="153">
        <v>1960</v>
      </c>
      <c r="G367" s="153">
        <f t="shared" si="21"/>
        <v>11.707100000000001</v>
      </c>
      <c r="H367" s="153">
        <f t="shared" si="22"/>
        <v>181.55</v>
      </c>
      <c r="I367" s="153">
        <f t="shared" si="23"/>
        <v>224.38</v>
      </c>
    </row>
    <row r="368" spans="1:9" s="96" customFormat="1" ht="16.899999999999999" customHeight="1" x14ac:dyDescent="0.25">
      <c r="A368" s="146" t="s">
        <v>597</v>
      </c>
      <c r="B368" s="152">
        <v>1</v>
      </c>
      <c r="C368" s="152">
        <f t="shared" si="20"/>
        <v>182.75449101796409</v>
      </c>
      <c r="D368" s="152">
        <v>158</v>
      </c>
      <c r="E368" s="152">
        <v>24.754491017964074</v>
      </c>
      <c r="F368" s="153">
        <v>1960</v>
      </c>
      <c r="G368" s="153">
        <f t="shared" si="21"/>
        <v>11.707100000000001</v>
      </c>
      <c r="H368" s="153">
        <f t="shared" si="22"/>
        <v>579.61</v>
      </c>
      <c r="I368" s="153">
        <f t="shared" si="23"/>
        <v>716.34</v>
      </c>
    </row>
    <row r="369" spans="1:9" s="96" customFormat="1" ht="16.899999999999999" customHeight="1" x14ac:dyDescent="0.25">
      <c r="A369" s="146" t="s">
        <v>598</v>
      </c>
      <c r="B369" s="152">
        <v>1</v>
      </c>
      <c r="C369" s="152">
        <f t="shared" si="20"/>
        <v>572</v>
      </c>
      <c r="D369" s="152">
        <v>533</v>
      </c>
      <c r="E369" s="152">
        <v>39</v>
      </c>
      <c r="F369" s="153">
        <v>1625</v>
      </c>
      <c r="G369" s="153">
        <f t="shared" si="21"/>
        <v>9.7060999999999993</v>
      </c>
      <c r="H369" s="153">
        <f t="shared" si="22"/>
        <v>757.08</v>
      </c>
      <c r="I369" s="153">
        <f t="shared" si="23"/>
        <v>935.68</v>
      </c>
    </row>
    <row r="370" spans="1:9" s="96" customFormat="1" ht="16.899999999999999" customHeight="1" x14ac:dyDescent="0.25">
      <c r="A370" s="146" t="s">
        <v>598</v>
      </c>
      <c r="B370" s="152">
        <v>1</v>
      </c>
      <c r="C370" s="152">
        <f t="shared" si="20"/>
        <v>616</v>
      </c>
      <c r="D370" s="152">
        <v>597</v>
      </c>
      <c r="E370" s="152">
        <v>19</v>
      </c>
      <c r="F370" s="153">
        <v>1625</v>
      </c>
      <c r="G370" s="153">
        <f t="shared" si="21"/>
        <v>9.7060999999999993</v>
      </c>
      <c r="H370" s="153">
        <f t="shared" si="22"/>
        <v>368.83</v>
      </c>
      <c r="I370" s="153">
        <f t="shared" si="23"/>
        <v>455.84</v>
      </c>
    </row>
    <row r="371" spans="1:9" s="96" customFormat="1" ht="16.899999999999999" customHeight="1" x14ac:dyDescent="0.25">
      <c r="A371" s="146" t="s">
        <v>598</v>
      </c>
      <c r="B371" s="152">
        <v>1</v>
      </c>
      <c r="C371" s="152">
        <f t="shared" si="20"/>
        <v>744</v>
      </c>
      <c r="D371" s="152">
        <v>677</v>
      </c>
      <c r="E371" s="152">
        <v>67</v>
      </c>
      <c r="F371" s="153">
        <v>1625</v>
      </c>
      <c r="G371" s="153">
        <f t="shared" si="21"/>
        <v>9.7060999999999993</v>
      </c>
      <c r="H371" s="153">
        <f t="shared" si="22"/>
        <v>1300.6199999999999</v>
      </c>
      <c r="I371" s="153">
        <f t="shared" si="23"/>
        <v>1607.44</v>
      </c>
    </row>
    <row r="372" spans="1:9" s="96" customFormat="1" ht="16.899999999999999" customHeight="1" x14ac:dyDescent="0.25">
      <c r="A372" s="146" t="s">
        <v>599</v>
      </c>
      <c r="B372" s="152">
        <v>1</v>
      </c>
      <c r="C372" s="152">
        <f t="shared" si="20"/>
        <v>209</v>
      </c>
      <c r="D372" s="152">
        <v>0</v>
      </c>
      <c r="E372" s="152">
        <v>209</v>
      </c>
      <c r="F372" s="153">
        <v>1960</v>
      </c>
      <c r="G372" s="153">
        <f t="shared" si="21"/>
        <v>11.707100000000001</v>
      </c>
      <c r="H372" s="153">
        <f t="shared" si="22"/>
        <v>4893.57</v>
      </c>
      <c r="I372" s="153">
        <f t="shared" si="23"/>
        <v>6047.96</v>
      </c>
    </row>
    <row r="373" spans="1:9" s="96" customFormat="1" ht="16.899999999999999" customHeight="1" x14ac:dyDescent="0.25">
      <c r="A373" s="146" t="s">
        <v>599</v>
      </c>
      <c r="B373" s="152">
        <v>1</v>
      </c>
      <c r="C373" s="152">
        <f t="shared" si="20"/>
        <v>208</v>
      </c>
      <c r="D373" s="152">
        <v>0</v>
      </c>
      <c r="E373" s="152">
        <v>208</v>
      </c>
      <c r="F373" s="153">
        <v>1960</v>
      </c>
      <c r="G373" s="153">
        <f t="shared" si="21"/>
        <v>11.707100000000001</v>
      </c>
      <c r="H373" s="153">
        <f t="shared" si="22"/>
        <v>4870.1499999999996</v>
      </c>
      <c r="I373" s="153">
        <f t="shared" si="23"/>
        <v>6019.02</v>
      </c>
    </row>
    <row r="374" spans="1:9" s="96" customFormat="1" ht="16.899999999999999" customHeight="1" x14ac:dyDescent="0.25">
      <c r="A374" s="146" t="s">
        <v>599</v>
      </c>
      <c r="B374" s="152">
        <v>1</v>
      </c>
      <c r="C374" s="152">
        <f t="shared" si="20"/>
        <v>665</v>
      </c>
      <c r="D374" s="152">
        <v>565</v>
      </c>
      <c r="E374" s="152">
        <v>100</v>
      </c>
      <c r="F374" s="153">
        <v>1960</v>
      </c>
      <c r="G374" s="153">
        <f t="shared" si="21"/>
        <v>11.707100000000001</v>
      </c>
      <c r="H374" s="153">
        <f t="shared" si="22"/>
        <v>2341.42</v>
      </c>
      <c r="I374" s="153">
        <f t="shared" si="23"/>
        <v>2893.76</v>
      </c>
    </row>
    <row r="375" spans="1:9" s="96" customFormat="1" ht="16.899999999999999" customHeight="1" x14ac:dyDescent="0.25">
      <c r="A375" s="146" t="s">
        <v>599</v>
      </c>
      <c r="B375" s="152">
        <v>1</v>
      </c>
      <c r="C375" s="152">
        <f t="shared" si="20"/>
        <v>176</v>
      </c>
      <c r="D375" s="152">
        <v>0</v>
      </c>
      <c r="E375" s="152">
        <v>176</v>
      </c>
      <c r="F375" s="153">
        <v>1960</v>
      </c>
      <c r="G375" s="153">
        <f t="shared" si="21"/>
        <v>11.707100000000001</v>
      </c>
      <c r="H375" s="153">
        <f t="shared" si="22"/>
        <v>4120.8999999999996</v>
      </c>
      <c r="I375" s="153">
        <f t="shared" si="23"/>
        <v>5093.0200000000004</v>
      </c>
    </row>
    <row r="376" spans="1:9" s="96" customFormat="1" ht="16.899999999999999" customHeight="1" x14ac:dyDescent="0.25">
      <c r="A376" s="146" t="s">
        <v>599</v>
      </c>
      <c r="B376" s="152">
        <v>1</v>
      </c>
      <c r="C376" s="152">
        <f t="shared" si="20"/>
        <v>64</v>
      </c>
      <c r="D376" s="152">
        <v>0</v>
      </c>
      <c r="E376" s="152">
        <v>64</v>
      </c>
      <c r="F376" s="153">
        <v>1960</v>
      </c>
      <c r="G376" s="153">
        <f t="shared" si="21"/>
        <v>11.707100000000001</v>
      </c>
      <c r="H376" s="153">
        <f t="shared" si="22"/>
        <v>1498.51</v>
      </c>
      <c r="I376" s="153">
        <f t="shared" si="23"/>
        <v>1852.01</v>
      </c>
    </row>
    <row r="377" spans="1:9" s="96" customFormat="1" ht="16.899999999999999" customHeight="1" x14ac:dyDescent="0.25">
      <c r="A377" s="146" t="s">
        <v>599</v>
      </c>
      <c r="B377" s="152">
        <v>1</v>
      </c>
      <c r="C377" s="152">
        <f t="shared" si="20"/>
        <v>648</v>
      </c>
      <c r="D377" s="152">
        <v>526</v>
      </c>
      <c r="E377" s="152">
        <v>122</v>
      </c>
      <c r="F377" s="153">
        <v>1960</v>
      </c>
      <c r="G377" s="153">
        <f t="shared" si="21"/>
        <v>11.707100000000001</v>
      </c>
      <c r="H377" s="153">
        <f t="shared" si="22"/>
        <v>2856.53</v>
      </c>
      <c r="I377" s="154">
        <f>ROUND(H377*1.2077,2)</f>
        <v>3449.83</v>
      </c>
    </row>
    <row r="378" spans="1:9" s="96" customFormat="1" ht="16.899999999999999" customHeight="1" x14ac:dyDescent="0.25">
      <c r="A378" s="146" t="s">
        <v>599</v>
      </c>
      <c r="B378" s="152">
        <v>1</v>
      </c>
      <c r="C378" s="152">
        <f t="shared" si="20"/>
        <v>68</v>
      </c>
      <c r="D378" s="152">
        <v>0</v>
      </c>
      <c r="E378" s="152">
        <v>68</v>
      </c>
      <c r="F378" s="153">
        <v>1960</v>
      </c>
      <c r="G378" s="153">
        <f t="shared" si="21"/>
        <v>11.707100000000001</v>
      </c>
      <c r="H378" s="153">
        <f t="shared" si="22"/>
        <v>1592.17</v>
      </c>
      <c r="I378" s="153">
        <f t="shared" si="23"/>
        <v>1967.76</v>
      </c>
    </row>
    <row r="379" spans="1:9" s="96" customFormat="1" ht="16.899999999999999" customHeight="1" x14ac:dyDescent="0.25">
      <c r="A379" s="146" t="s">
        <v>599</v>
      </c>
      <c r="B379" s="152">
        <v>1</v>
      </c>
      <c r="C379" s="152">
        <f t="shared" si="20"/>
        <v>272</v>
      </c>
      <c r="D379" s="152">
        <v>0</v>
      </c>
      <c r="E379" s="152">
        <v>272</v>
      </c>
      <c r="F379" s="153">
        <v>1960</v>
      </c>
      <c r="G379" s="153">
        <f t="shared" si="21"/>
        <v>11.707100000000001</v>
      </c>
      <c r="H379" s="153">
        <f t="shared" si="22"/>
        <v>6368.66</v>
      </c>
      <c r="I379" s="153">
        <f t="shared" si="23"/>
        <v>7871.03</v>
      </c>
    </row>
    <row r="380" spans="1:9" s="96" customFormat="1" ht="16.899999999999999" customHeight="1" x14ac:dyDescent="0.25">
      <c r="A380" s="146" t="s">
        <v>599</v>
      </c>
      <c r="B380" s="152">
        <v>1</v>
      </c>
      <c r="C380" s="152">
        <f t="shared" si="20"/>
        <v>279.5</v>
      </c>
      <c r="D380" s="152">
        <v>0</v>
      </c>
      <c r="E380" s="152">
        <v>279.5</v>
      </c>
      <c r="F380" s="153">
        <v>1960</v>
      </c>
      <c r="G380" s="153">
        <f t="shared" si="21"/>
        <v>11.707100000000001</v>
      </c>
      <c r="H380" s="153">
        <f t="shared" si="22"/>
        <v>6544.27</v>
      </c>
      <c r="I380" s="153">
        <f t="shared" si="23"/>
        <v>8088.06</v>
      </c>
    </row>
    <row r="381" spans="1:9" s="96" customFormat="1" ht="16.899999999999999" customHeight="1" x14ac:dyDescent="0.25">
      <c r="A381" s="146" t="s">
        <v>599</v>
      </c>
      <c r="B381" s="152">
        <v>1</v>
      </c>
      <c r="C381" s="152">
        <f t="shared" si="20"/>
        <v>56</v>
      </c>
      <c r="D381" s="152">
        <v>0</v>
      </c>
      <c r="E381" s="152">
        <v>56</v>
      </c>
      <c r="F381" s="153">
        <v>1960</v>
      </c>
      <c r="G381" s="153">
        <f t="shared" si="21"/>
        <v>11.707100000000001</v>
      </c>
      <c r="H381" s="153">
        <f t="shared" si="22"/>
        <v>1311.2</v>
      </c>
      <c r="I381" s="154">
        <f>ROUND(H381*1.2077,2)</f>
        <v>1583.54</v>
      </c>
    </row>
    <row r="382" spans="1:9" s="96" customFormat="1" ht="16.899999999999999" customHeight="1" x14ac:dyDescent="0.25">
      <c r="A382" s="146" t="s">
        <v>600</v>
      </c>
      <c r="B382" s="152">
        <v>1</v>
      </c>
      <c r="C382" s="152">
        <f t="shared" si="20"/>
        <v>55</v>
      </c>
      <c r="D382" s="152">
        <v>0</v>
      </c>
      <c r="E382" s="152">
        <v>55</v>
      </c>
      <c r="F382" s="153">
        <v>1960</v>
      </c>
      <c r="G382" s="153">
        <f t="shared" si="21"/>
        <v>11.707100000000001</v>
      </c>
      <c r="H382" s="153">
        <f t="shared" si="22"/>
        <v>1287.78</v>
      </c>
      <c r="I382" s="154">
        <f>ROUND(H382*1.2077,2)</f>
        <v>1555.25</v>
      </c>
    </row>
    <row r="383" spans="1:9" s="96" customFormat="1" ht="16.899999999999999" customHeight="1" x14ac:dyDescent="0.25">
      <c r="A383" s="146" t="s">
        <v>600</v>
      </c>
      <c r="B383" s="152">
        <v>1</v>
      </c>
      <c r="C383" s="152">
        <f t="shared" si="20"/>
        <v>720</v>
      </c>
      <c r="D383" s="152">
        <v>677</v>
      </c>
      <c r="E383" s="152">
        <v>43</v>
      </c>
      <c r="F383" s="153">
        <v>1960</v>
      </c>
      <c r="G383" s="153">
        <f t="shared" si="21"/>
        <v>11.707100000000001</v>
      </c>
      <c r="H383" s="153">
        <f t="shared" si="22"/>
        <v>1006.81</v>
      </c>
      <c r="I383" s="153">
        <f t="shared" si="23"/>
        <v>1244.32</v>
      </c>
    </row>
    <row r="384" spans="1:9" s="96" customFormat="1" ht="16.899999999999999" customHeight="1" x14ac:dyDescent="0.25">
      <c r="A384" s="146" t="s">
        <v>600</v>
      </c>
      <c r="B384" s="152">
        <v>1</v>
      </c>
      <c r="C384" s="152">
        <f t="shared" si="20"/>
        <v>375</v>
      </c>
      <c r="D384" s="152">
        <v>0</v>
      </c>
      <c r="E384" s="152">
        <v>375</v>
      </c>
      <c r="F384" s="153">
        <v>1960</v>
      </c>
      <c r="G384" s="153">
        <f t="shared" si="21"/>
        <v>11.707100000000001</v>
      </c>
      <c r="H384" s="153">
        <f t="shared" si="22"/>
        <v>8780.33</v>
      </c>
      <c r="I384" s="153">
        <f t="shared" si="23"/>
        <v>10851.61</v>
      </c>
    </row>
    <row r="385" spans="1:9" s="96" customFormat="1" ht="16.899999999999999" customHeight="1" x14ac:dyDescent="0.25">
      <c r="A385" s="146" t="s">
        <v>600</v>
      </c>
      <c r="B385" s="152">
        <v>1</v>
      </c>
      <c r="C385" s="152">
        <f t="shared" si="20"/>
        <v>43</v>
      </c>
      <c r="D385" s="152">
        <v>0</v>
      </c>
      <c r="E385" s="152">
        <v>43</v>
      </c>
      <c r="F385" s="153">
        <v>1960</v>
      </c>
      <c r="G385" s="153">
        <f t="shared" si="21"/>
        <v>11.707100000000001</v>
      </c>
      <c r="H385" s="153">
        <f t="shared" si="22"/>
        <v>1006.81</v>
      </c>
      <c r="I385" s="153">
        <f t="shared" si="23"/>
        <v>1244.32</v>
      </c>
    </row>
    <row r="386" spans="1:9" s="96" customFormat="1" ht="16.899999999999999" customHeight="1" x14ac:dyDescent="0.25">
      <c r="A386" s="146" t="s">
        <v>600</v>
      </c>
      <c r="B386" s="152">
        <v>1</v>
      </c>
      <c r="C386" s="152">
        <f t="shared" si="20"/>
        <v>16</v>
      </c>
      <c r="D386" s="152">
        <v>0</v>
      </c>
      <c r="E386" s="152">
        <v>16</v>
      </c>
      <c r="F386" s="153">
        <v>1960</v>
      </c>
      <c r="G386" s="153">
        <f t="shared" si="21"/>
        <v>11.707100000000001</v>
      </c>
      <c r="H386" s="153">
        <f t="shared" si="22"/>
        <v>374.63</v>
      </c>
      <c r="I386" s="153">
        <f t="shared" si="23"/>
        <v>463.01</v>
      </c>
    </row>
    <row r="387" spans="1:9" s="96" customFormat="1" ht="16.899999999999999" customHeight="1" x14ac:dyDescent="0.25">
      <c r="A387" s="146" t="s">
        <v>600</v>
      </c>
      <c r="B387" s="152">
        <v>1</v>
      </c>
      <c r="C387" s="152">
        <f t="shared" si="20"/>
        <v>20</v>
      </c>
      <c r="D387" s="152">
        <v>0</v>
      </c>
      <c r="E387" s="152">
        <v>20</v>
      </c>
      <c r="F387" s="153">
        <v>1960</v>
      </c>
      <c r="G387" s="153">
        <f t="shared" si="21"/>
        <v>11.707100000000001</v>
      </c>
      <c r="H387" s="153">
        <f t="shared" si="22"/>
        <v>468.28</v>
      </c>
      <c r="I387" s="153">
        <f t="shared" si="23"/>
        <v>578.75</v>
      </c>
    </row>
    <row r="388" spans="1:9" s="96" customFormat="1" ht="16.899999999999999" customHeight="1" x14ac:dyDescent="0.25">
      <c r="A388" s="146" t="s">
        <v>600</v>
      </c>
      <c r="B388" s="152">
        <v>1</v>
      </c>
      <c r="C388" s="152">
        <f t="shared" si="20"/>
        <v>465</v>
      </c>
      <c r="D388" s="152">
        <v>453</v>
      </c>
      <c r="E388" s="152">
        <v>12</v>
      </c>
      <c r="F388" s="153">
        <v>1960</v>
      </c>
      <c r="G388" s="153">
        <f t="shared" si="21"/>
        <v>11.707100000000001</v>
      </c>
      <c r="H388" s="153">
        <f t="shared" si="22"/>
        <v>280.97000000000003</v>
      </c>
      <c r="I388" s="153">
        <f t="shared" si="23"/>
        <v>347.25</v>
      </c>
    </row>
    <row r="389" spans="1:9" s="96" customFormat="1" ht="16.899999999999999" customHeight="1" x14ac:dyDescent="0.25">
      <c r="A389" s="146" t="s">
        <v>600</v>
      </c>
      <c r="B389" s="152">
        <v>1</v>
      </c>
      <c r="C389" s="152">
        <f t="shared" si="20"/>
        <v>16.61367726454705</v>
      </c>
      <c r="D389" s="152">
        <v>0</v>
      </c>
      <c r="E389" s="152">
        <v>16.61367726454705</v>
      </c>
      <c r="F389" s="153">
        <v>1960</v>
      </c>
      <c r="G389" s="153">
        <f t="shared" si="21"/>
        <v>11.707100000000001</v>
      </c>
      <c r="H389" s="153">
        <f t="shared" si="22"/>
        <v>389</v>
      </c>
      <c r="I389" s="153">
        <f t="shared" si="23"/>
        <v>480.77</v>
      </c>
    </row>
    <row r="390" spans="1:9" s="96" customFormat="1" ht="16.899999999999999" customHeight="1" x14ac:dyDescent="0.25">
      <c r="A390" s="146" t="s">
        <v>600</v>
      </c>
      <c r="B390" s="152">
        <v>1</v>
      </c>
      <c r="C390" s="152">
        <f t="shared" si="20"/>
        <v>30</v>
      </c>
      <c r="D390" s="152">
        <v>0</v>
      </c>
      <c r="E390" s="152">
        <v>30</v>
      </c>
      <c r="F390" s="153">
        <v>1960</v>
      </c>
      <c r="G390" s="153">
        <f t="shared" si="21"/>
        <v>11.707100000000001</v>
      </c>
      <c r="H390" s="153">
        <f t="shared" si="22"/>
        <v>702.43</v>
      </c>
      <c r="I390" s="153">
        <f t="shared" si="23"/>
        <v>868.13</v>
      </c>
    </row>
    <row r="391" spans="1:9" s="96" customFormat="1" ht="16.899999999999999" customHeight="1" x14ac:dyDescent="0.25">
      <c r="A391" s="146" t="s">
        <v>600</v>
      </c>
      <c r="B391" s="152">
        <v>1</v>
      </c>
      <c r="C391" s="152">
        <f t="shared" si="20"/>
        <v>96</v>
      </c>
      <c r="D391" s="152">
        <v>0</v>
      </c>
      <c r="E391" s="152">
        <v>96</v>
      </c>
      <c r="F391" s="153">
        <v>1960</v>
      </c>
      <c r="G391" s="153">
        <f t="shared" si="21"/>
        <v>11.707100000000001</v>
      </c>
      <c r="H391" s="153">
        <f t="shared" si="22"/>
        <v>2247.7600000000002</v>
      </c>
      <c r="I391" s="153">
        <f t="shared" si="23"/>
        <v>2778.01</v>
      </c>
    </row>
    <row r="392" spans="1:9" s="96" customFormat="1" ht="16.899999999999999" customHeight="1" x14ac:dyDescent="0.25">
      <c r="A392" s="146" t="s">
        <v>600</v>
      </c>
      <c r="B392" s="152">
        <v>1</v>
      </c>
      <c r="C392" s="152">
        <f t="shared" si="20"/>
        <v>11.86755186721995</v>
      </c>
      <c r="D392" s="152">
        <v>0</v>
      </c>
      <c r="E392" s="152">
        <v>11.86755186721995</v>
      </c>
      <c r="F392" s="153">
        <v>1960</v>
      </c>
      <c r="G392" s="153">
        <f t="shared" si="21"/>
        <v>11.707100000000001</v>
      </c>
      <c r="H392" s="153">
        <f t="shared" si="22"/>
        <v>277.87</v>
      </c>
      <c r="I392" s="153">
        <f t="shared" si="23"/>
        <v>343.42</v>
      </c>
    </row>
    <row r="393" spans="1:9" s="96" customFormat="1" ht="16.899999999999999" customHeight="1" x14ac:dyDescent="0.25">
      <c r="A393" s="146" t="s">
        <v>600</v>
      </c>
      <c r="B393" s="152">
        <v>1</v>
      </c>
      <c r="C393" s="152">
        <f t="shared" si="20"/>
        <v>7</v>
      </c>
      <c r="D393" s="152">
        <v>0</v>
      </c>
      <c r="E393" s="152">
        <v>7</v>
      </c>
      <c r="F393" s="153">
        <v>1960</v>
      </c>
      <c r="G393" s="153">
        <f t="shared" si="21"/>
        <v>11.707100000000001</v>
      </c>
      <c r="H393" s="153">
        <f t="shared" si="22"/>
        <v>163.9</v>
      </c>
      <c r="I393" s="153">
        <f t="shared" si="23"/>
        <v>202.56</v>
      </c>
    </row>
    <row r="394" spans="1:9" s="96" customFormat="1" ht="16.899999999999999" customHeight="1" x14ac:dyDescent="0.25">
      <c r="A394" s="146" t="s">
        <v>600</v>
      </c>
      <c r="B394" s="152">
        <v>1</v>
      </c>
      <c r="C394" s="152">
        <f t="shared" si="20"/>
        <v>19</v>
      </c>
      <c r="D394" s="152">
        <v>0</v>
      </c>
      <c r="E394" s="152">
        <v>19</v>
      </c>
      <c r="F394" s="153">
        <v>1960</v>
      </c>
      <c r="G394" s="153">
        <f t="shared" si="21"/>
        <v>11.707100000000001</v>
      </c>
      <c r="H394" s="153">
        <f t="shared" si="22"/>
        <v>444.87</v>
      </c>
      <c r="I394" s="153">
        <f t="shared" si="23"/>
        <v>549.80999999999995</v>
      </c>
    </row>
    <row r="395" spans="1:9" s="96" customFormat="1" ht="16.899999999999999" customHeight="1" x14ac:dyDescent="0.25">
      <c r="A395" s="146" t="s">
        <v>601</v>
      </c>
      <c r="B395" s="152">
        <v>1</v>
      </c>
      <c r="C395" s="152">
        <f t="shared" si="20"/>
        <v>621</v>
      </c>
      <c r="D395" s="152">
        <v>613</v>
      </c>
      <c r="E395" s="152">
        <v>8</v>
      </c>
      <c r="F395" s="153">
        <v>2147</v>
      </c>
      <c r="G395" s="153">
        <f t="shared" si="21"/>
        <v>12.824</v>
      </c>
      <c r="H395" s="153">
        <f t="shared" si="22"/>
        <v>205.18</v>
      </c>
      <c r="I395" s="153">
        <f t="shared" si="23"/>
        <v>253.58</v>
      </c>
    </row>
    <row r="396" spans="1:9" s="96" customFormat="1" ht="16.899999999999999" customHeight="1" x14ac:dyDescent="0.25">
      <c r="A396" s="146" t="s">
        <v>602</v>
      </c>
      <c r="B396" s="152">
        <v>1</v>
      </c>
      <c r="C396" s="152">
        <f t="shared" si="20"/>
        <v>579</v>
      </c>
      <c r="D396" s="152">
        <v>541.6</v>
      </c>
      <c r="E396" s="152">
        <v>37.399999999999977</v>
      </c>
      <c r="F396" s="153">
        <v>1520</v>
      </c>
      <c r="G396" s="153">
        <f t="shared" si="21"/>
        <v>9.0790000000000006</v>
      </c>
      <c r="H396" s="153">
        <f t="shared" si="22"/>
        <v>679.11</v>
      </c>
      <c r="I396" s="153">
        <f t="shared" si="23"/>
        <v>839.31</v>
      </c>
    </row>
    <row r="397" spans="1:9" s="96" customFormat="1" ht="16.899999999999999" customHeight="1" x14ac:dyDescent="0.25">
      <c r="A397" s="146" t="s">
        <v>602</v>
      </c>
      <c r="B397" s="152">
        <v>1</v>
      </c>
      <c r="C397" s="152">
        <f t="shared" si="20"/>
        <v>593.54999999999995</v>
      </c>
      <c r="D397" s="152">
        <v>555.04999999999995</v>
      </c>
      <c r="E397" s="152">
        <v>38.5</v>
      </c>
      <c r="F397" s="153">
        <v>1489</v>
      </c>
      <c r="G397" s="153">
        <f t="shared" si="21"/>
        <v>8.8938000000000006</v>
      </c>
      <c r="H397" s="153">
        <f t="shared" si="22"/>
        <v>684.82</v>
      </c>
      <c r="I397" s="153">
        <f t="shared" si="23"/>
        <v>846.37</v>
      </c>
    </row>
    <row r="398" spans="1:9" s="96" customFormat="1" ht="16.899999999999999" customHeight="1" x14ac:dyDescent="0.25">
      <c r="A398" s="146" t="s">
        <v>602</v>
      </c>
      <c r="B398" s="152">
        <v>1</v>
      </c>
      <c r="C398" s="152">
        <f t="shared" ref="C398:C461" si="24">D398+E398</f>
        <v>517.5</v>
      </c>
      <c r="D398" s="152">
        <v>501</v>
      </c>
      <c r="E398" s="152">
        <v>16.5</v>
      </c>
      <c r="F398" s="153">
        <v>1489</v>
      </c>
      <c r="G398" s="153">
        <f t="shared" ref="G398:G461" si="25">ROUND(F398/167.42,4)</f>
        <v>8.8938000000000006</v>
      </c>
      <c r="H398" s="153">
        <f t="shared" ref="H398:H461" si="26">ROUND(E398*G398*2,2)</f>
        <v>293.5</v>
      </c>
      <c r="I398" s="153">
        <f t="shared" ref="I398:I461" si="27">ROUND(H398*1.2359,2)</f>
        <v>362.74</v>
      </c>
    </row>
    <row r="399" spans="1:9" s="96" customFormat="1" ht="16.899999999999999" customHeight="1" x14ac:dyDescent="0.25">
      <c r="A399" s="146" t="s">
        <v>233</v>
      </c>
      <c r="B399" s="152">
        <v>1</v>
      </c>
      <c r="C399" s="152">
        <f t="shared" si="24"/>
        <v>8</v>
      </c>
      <c r="D399" s="152">
        <v>0</v>
      </c>
      <c r="E399" s="152">
        <v>8</v>
      </c>
      <c r="F399" s="153">
        <v>1652</v>
      </c>
      <c r="G399" s="153">
        <f t="shared" si="25"/>
        <v>9.8673999999999999</v>
      </c>
      <c r="H399" s="153">
        <f t="shared" si="26"/>
        <v>157.88</v>
      </c>
      <c r="I399" s="153">
        <f t="shared" si="27"/>
        <v>195.12</v>
      </c>
    </row>
    <row r="400" spans="1:9" s="96" customFormat="1" ht="16.899999999999999" customHeight="1" x14ac:dyDescent="0.25">
      <c r="A400" s="146" t="s">
        <v>233</v>
      </c>
      <c r="B400" s="152">
        <v>1</v>
      </c>
      <c r="C400" s="152">
        <f t="shared" si="24"/>
        <v>121.25</v>
      </c>
      <c r="D400" s="152">
        <v>113.25</v>
      </c>
      <c r="E400" s="152">
        <v>8</v>
      </c>
      <c r="F400" s="153">
        <v>1652</v>
      </c>
      <c r="G400" s="153">
        <f t="shared" si="25"/>
        <v>9.8673999999999999</v>
      </c>
      <c r="H400" s="153">
        <f t="shared" si="26"/>
        <v>157.88</v>
      </c>
      <c r="I400" s="153">
        <f t="shared" si="27"/>
        <v>195.12</v>
      </c>
    </row>
    <row r="401" spans="1:9" s="96" customFormat="1" ht="16.899999999999999" customHeight="1" x14ac:dyDescent="0.25">
      <c r="A401" s="146" t="s">
        <v>239</v>
      </c>
      <c r="B401" s="152">
        <v>1</v>
      </c>
      <c r="C401" s="152">
        <f t="shared" si="24"/>
        <v>46.872999999999998</v>
      </c>
      <c r="D401" s="152">
        <v>41.5</v>
      </c>
      <c r="E401" s="152">
        <v>5.3730000000000002</v>
      </c>
      <c r="F401" s="153">
        <v>1631</v>
      </c>
      <c r="G401" s="153">
        <f t="shared" si="25"/>
        <v>9.7420000000000009</v>
      </c>
      <c r="H401" s="153">
        <f t="shared" si="26"/>
        <v>104.69</v>
      </c>
      <c r="I401" s="153">
        <f t="shared" si="27"/>
        <v>129.38999999999999</v>
      </c>
    </row>
    <row r="402" spans="1:9" s="96" customFormat="1" ht="16.899999999999999" customHeight="1" x14ac:dyDescent="0.25">
      <c r="A402" s="146" t="s">
        <v>239</v>
      </c>
      <c r="B402" s="152">
        <v>1</v>
      </c>
      <c r="C402" s="152">
        <f t="shared" si="24"/>
        <v>9</v>
      </c>
      <c r="D402" s="152">
        <v>7.75</v>
      </c>
      <c r="E402" s="152">
        <v>1.25</v>
      </c>
      <c r="F402" s="153">
        <v>1631</v>
      </c>
      <c r="G402" s="153">
        <f t="shared" si="25"/>
        <v>9.7420000000000009</v>
      </c>
      <c r="H402" s="153">
        <f t="shared" si="26"/>
        <v>24.36</v>
      </c>
      <c r="I402" s="153">
        <f t="shared" si="27"/>
        <v>30.11</v>
      </c>
    </row>
    <row r="403" spans="1:9" s="96" customFormat="1" ht="16.899999999999999" customHeight="1" x14ac:dyDescent="0.25">
      <c r="A403" s="146" t="s">
        <v>239</v>
      </c>
      <c r="B403" s="152">
        <v>1</v>
      </c>
      <c r="C403" s="152">
        <f t="shared" si="24"/>
        <v>30</v>
      </c>
      <c r="D403" s="152">
        <v>15.8</v>
      </c>
      <c r="E403" s="152">
        <v>14.2</v>
      </c>
      <c r="F403" s="153">
        <v>1631</v>
      </c>
      <c r="G403" s="153">
        <f t="shared" si="25"/>
        <v>9.7420000000000009</v>
      </c>
      <c r="H403" s="153">
        <f t="shared" si="26"/>
        <v>276.67</v>
      </c>
      <c r="I403" s="153">
        <f t="shared" si="27"/>
        <v>341.94</v>
      </c>
    </row>
    <row r="404" spans="1:9" s="96" customFormat="1" ht="16.899999999999999" customHeight="1" x14ac:dyDescent="0.25">
      <c r="A404" s="146" t="s">
        <v>239</v>
      </c>
      <c r="B404" s="152">
        <v>1</v>
      </c>
      <c r="C404" s="152">
        <f t="shared" si="24"/>
        <v>150</v>
      </c>
      <c r="D404" s="152">
        <v>101.25</v>
      </c>
      <c r="E404" s="152">
        <v>48.75</v>
      </c>
      <c r="F404" s="153">
        <v>1631</v>
      </c>
      <c r="G404" s="153">
        <f t="shared" si="25"/>
        <v>9.7420000000000009</v>
      </c>
      <c r="H404" s="153">
        <f t="shared" si="26"/>
        <v>949.85</v>
      </c>
      <c r="I404" s="153">
        <f t="shared" si="27"/>
        <v>1173.92</v>
      </c>
    </row>
    <row r="405" spans="1:9" s="96" customFormat="1" ht="16.899999999999999" customHeight="1" x14ac:dyDescent="0.25">
      <c r="A405" s="146" t="s">
        <v>144</v>
      </c>
      <c r="B405" s="152">
        <v>1</v>
      </c>
      <c r="C405" s="152">
        <f t="shared" si="24"/>
        <v>86.25</v>
      </c>
      <c r="D405" s="152">
        <v>79.75</v>
      </c>
      <c r="E405" s="152">
        <v>6.5</v>
      </c>
      <c r="F405" s="153">
        <v>1631</v>
      </c>
      <c r="G405" s="153">
        <f t="shared" si="25"/>
        <v>9.7420000000000009</v>
      </c>
      <c r="H405" s="153">
        <f t="shared" si="26"/>
        <v>126.65</v>
      </c>
      <c r="I405" s="153">
        <f t="shared" si="27"/>
        <v>156.53</v>
      </c>
    </row>
    <row r="406" spans="1:9" s="96" customFormat="1" ht="16.899999999999999" customHeight="1" x14ac:dyDescent="0.25">
      <c r="A406" s="146" t="s">
        <v>144</v>
      </c>
      <c r="B406" s="152">
        <v>1</v>
      </c>
      <c r="C406" s="152">
        <f t="shared" si="24"/>
        <v>63</v>
      </c>
      <c r="D406" s="152">
        <v>62</v>
      </c>
      <c r="E406" s="152">
        <v>1</v>
      </c>
      <c r="F406" s="153">
        <v>1631</v>
      </c>
      <c r="G406" s="153">
        <f t="shared" si="25"/>
        <v>9.7420000000000009</v>
      </c>
      <c r="H406" s="153">
        <f t="shared" si="26"/>
        <v>19.48</v>
      </c>
      <c r="I406" s="153">
        <f t="shared" si="27"/>
        <v>24.08</v>
      </c>
    </row>
    <row r="407" spans="1:9" s="96" customFormat="1" ht="16.899999999999999" customHeight="1" x14ac:dyDescent="0.25">
      <c r="A407" s="146" t="s">
        <v>144</v>
      </c>
      <c r="B407" s="152">
        <v>1</v>
      </c>
      <c r="C407" s="152">
        <f t="shared" si="24"/>
        <v>499</v>
      </c>
      <c r="D407" s="152">
        <v>495</v>
      </c>
      <c r="E407" s="152">
        <v>4</v>
      </c>
      <c r="F407" s="153">
        <v>1489</v>
      </c>
      <c r="G407" s="153">
        <f t="shared" si="25"/>
        <v>8.8938000000000006</v>
      </c>
      <c r="H407" s="153">
        <f t="shared" si="26"/>
        <v>71.150000000000006</v>
      </c>
      <c r="I407" s="153">
        <f t="shared" si="27"/>
        <v>87.93</v>
      </c>
    </row>
    <row r="408" spans="1:9" s="96" customFormat="1" ht="16.899999999999999" customHeight="1" x14ac:dyDescent="0.25">
      <c r="A408" s="146" t="s">
        <v>144</v>
      </c>
      <c r="B408" s="152">
        <v>1</v>
      </c>
      <c r="C408" s="152">
        <f t="shared" si="24"/>
        <v>141.024</v>
      </c>
      <c r="D408" s="152">
        <v>119.75</v>
      </c>
      <c r="E408" s="152">
        <v>21.274000000000001</v>
      </c>
      <c r="F408" s="153">
        <v>1631</v>
      </c>
      <c r="G408" s="153">
        <f t="shared" si="25"/>
        <v>9.7420000000000009</v>
      </c>
      <c r="H408" s="153">
        <f t="shared" si="26"/>
        <v>414.5</v>
      </c>
      <c r="I408" s="153">
        <f t="shared" si="27"/>
        <v>512.28</v>
      </c>
    </row>
    <row r="409" spans="1:9" s="96" customFormat="1" ht="16.899999999999999" customHeight="1" x14ac:dyDescent="0.25">
      <c r="A409" s="146" t="s">
        <v>144</v>
      </c>
      <c r="B409" s="152">
        <v>1</v>
      </c>
      <c r="C409" s="152">
        <f t="shared" si="24"/>
        <v>354</v>
      </c>
      <c r="D409" s="152">
        <v>239.25</v>
      </c>
      <c r="E409" s="152">
        <v>114.75</v>
      </c>
      <c r="F409" s="153">
        <v>1631</v>
      </c>
      <c r="G409" s="153">
        <f t="shared" si="25"/>
        <v>9.7420000000000009</v>
      </c>
      <c r="H409" s="153">
        <f t="shared" si="26"/>
        <v>2235.79</v>
      </c>
      <c r="I409" s="153">
        <f t="shared" si="27"/>
        <v>2763.21</v>
      </c>
    </row>
    <row r="410" spans="1:9" s="96" customFormat="1" ht="16.899999999999999" customHeight="1" x14ac:dyDescent="0.25">
      <c r="A410" s="146" t="s">
        <v>144</v>
      </c>
      <c r="B410" s="152">
        <v>1</v>
      </c>
      <c r="C410" s="152">
        <f t="shared" si="24"/>
        <v>105</v>
      </c>
      <c r="D410" s="152">
        <v>42.3</v>
      </c>
      <c r="E410" s="152">
        <v>62.7</v>
      </c>
      <c r="F410" s="153">
        <v>1631</v>
      </c>
      <c r="G410" s="153">
        <f t="shared" si="25"/>
        <v>9.7420000000000009</v>
      </c>
      <c r="H410" s="153">
        <f t="shared" si="26"/>
        <v>1221.6500000000001</v>
      </c>
      <c r="I410" s="153">
        <f t="shared" si="27"/>
        <v>1509.84</v>
      </c>
    </row>
    <row r="411" spans="1:9" s="96" customFormat="1" ht="16.899999999999999" customHeight="1" x14ac:dyDescent="0.25">
      <c r="A411" s="146" t="s">
        <v>603</v>
      </c>
      <c r="B411" s="152">
        <v>1</v>
      </c>
      <c r="C411" s="152">
        <f t="shared" si="24"/>
        <v>322</v>
      </c>
      <c r="D411" s="152">
        <v>296</v>
      </c>
      <c r="E411" s="152">
        <v>26</v>
      </c>
      <c r="F411" s="153">
        <v>1572</v>
      </c>
      <c r="G411" s="153">
        <f t="shared" si="25"/>
        <v>9.3895999999999997</v>
      </c>
      <c r="H411" s="153">
        <f t="shared" si="26"/>
        <v>488.26</v>
      </c>
      <c r="I411" s="153">
        <f t="shared" si="27"/>
        <v>603.44000000000005</v>
      </c>
    </row>
    <row r="412" spans="1:9" s="96" customFormat="1" ht="16.899999999999999" customHeight="1" x14ac:dyDescent="0.25">
      <c r="A412" s="146" t="s">
        <v>603</v>
      </c>
      <c r="B412" s="152">
        <v>1</v>
      </c>
      <c r="C412" s="152">
        <f t="shared" si="24"/>
        <v>224</v>
      </c>
      <c r="D412" s="152">
        <v>208</v>
      </c>
      <c r="E412" s="152">
        <v>16</v>
      </c>
      <c r="F412" s="153">
        <v>1572</v>
      </c>
      <c r="G412" s="153">
        <f t="shared" si="25"/>
        <v>9.3895999999999997</v>
      </c>
      <c r="H412" s="153">
        <f t="shared" si="26"/>
        <v>300.47000000000003</v>
      </c>
      <c r="I412" s="153">
        <f t="shared" si="27"/>
        <v>371.35</v>
      </c>
    </row>
    <row r="413" spans="1:9" s="96" customFormat="1" ht="16.899999999999999" customHeight="1" x14ac:dyDescent="0.25">
      <c r="A413" s="146" t="s">
        <v>603</v>
      </c>
      <c r="B413" s="152">
        <v>1</v>
      </c>
      <c r="C413" s="152">
        <f t="shared" si="24"/>
        <v>256</v>
      </c>
      <c r="D413" s="152">
        <v>240</v>
      </c>
      <c r="E413" s="152">
        <v>16</v>
      </c>
      <c r="F413" s="153">
        <v>1572</v>
      </c>
      <c r="G413" s="153">
        <f t="shared" si="25"/>
        <v>9.3895999999999997</v>
      </c>
      <c r="H413" s="153">
        <f t="shared" si="26"/>
        <v>300.47000000000003</v>
      </c>
      <c r="I413" s="153">
        <f t="shared" si="27"/>
        <v>371.35</v>
      </c>
    </row>
    <row r="414" spans="1:9" s="96" customFormat="1" ht="16.899999999999999" customHeight="1" x14ac:dyDescent="0.25">
      <c r="A414" s="146" t="s">
        <v>603</v>
      </c>
      <c r="B414" s="152">
        <v>1</v>
      </c>
      <c r="C414" s="152">
        <f t="shared" si="24"/>
        <v>246.93235831809872</v>
      </c>
      <c r="D414" s="152">
        <v>240</v>
      </c>
      <c r="E414" s="152">
        <v>6.9323583180987205</v>
      </c>
      <c r="F414" s="153">
        <v>1572</v>
      </c>
      <c r="G414" s="153">
        <f t="shared" si="25"/>
        <v>9.3895999999999997</v>
      </c>
      <c r="H414" s="153">
        <f t="shared" si="26"/>
        <v>130.18</v>
      </c>
      <c r="I414" s="153">
        <f t="shared" si="27"/>
        <v>160.88999999999999</v>
      </c>
    </row>
    <row r="415" spans="1:9" s="96" customFormat="1" ht="16.899999999999999" customHeight="1" x14ac:dyDescent="0.25">
      <c r="A415" s="146" t="s">
        <v>603</v>
      </c>
      <c r="B415" s="152">
        <v>1</v>
      </c>
      <c r="C415" s="152">
        <f t="shared" si="24"/>
        <v>257</v>
      </c>
      <c r="D415" s="152">
        <v>240</v>
      </c>
      <c r="E415" s="152">
        <v>17</v>
      </c>
      <c r="F415" s="153">
        <v>1572</v>
      </c>
      <c r="G415" s="153">
        <f t="shared" si="25"/>
        <v>9.3895999999999997</v>
      </c>
      <c r="H415" s="153">
        <f t="shared" si="26"/>
        <v>319.25</v>
      </c>
      <c r="I415" s="153">
        <f t="shared" si="27"/>
        <v>394.56</v>
      </c>
    </row>
    <row r="416" spans="1:9" s="96" customFormat="1" ht="16.899999999999999" customHeight="1" x14ac:dyDescent="0.25">
      <c r="A416" s="146" t="s">
        <v>603</v>
      </c>
      <c r="B416" s="152">
        <v>1</v>
      </c>
      <c r="C416" s="152">
        <f t="shared" si="24"/>
        <v>264</v>
      </c>
      <c r="D416" s="152">
        <v>256</v>
      </c>
      <c r="E416" s="152">
        <v>8</v>
      </c>
      <c r="F416" s="153">
        <v>1572</v>
      </c>
      <c r="G416" s="153">
        <f t="shared" si="25"/>
        <v>9.3895999999999997</v>
      </c>
      <c r="H416" s="153">
        <f t="shared" si="26"/>
        <v>150.22999999999999</v>
      </c>
      <c r="I416" s="153">
        <f t="shared" si="27"/>
        <v>185.67</v>
      </c>
    </row>
    <row r="417" spans="1:9" s="96" customFormat="1" ht="16.899999999999999" customHeight="1" x14ac:dyDescent="0.25">
      <c r="A417" s="146" t="s">
        <v>603</v>
      </c>
      <c r="B417" s="152">
        <v>1</v>
      </c>
      <c r="C417" s="152">
        <f t="shared" si="24"/>
        <v>359</v>
      </c>
      <c r="D417" s="152">
        <v>344</v>
      </c>
      <c r="E417" s="152">
        <v>15</v>
      </c>
      <c r="F417" s="153">
        <v>1572</v>
      </c>
      <c r="G417" s="153">
        <f t="shared" si="25"/>
        <v>9.3895999999999997</v>
      </c>
      <c r="H417" s="153">
        <f t="shared" si="26"/>
        <v>281.69</v>
      </c>
      <c r="I417" s="153">
        <f t="shared" si="27"/>
        <v>348.14</v>
      </c>
    </row>
    <row r="418" spans="1:9" s="96" customFormat="1" ht="16.899999999999999" customHeight="1" x14ac:dyDescent="0.25">
      <c r="A418" s="146" t="s">
        <v>603</v>
      </c>
      <c r="B418" s="152">
        <v>1</v>
      </c>
      <c r="C418" s="152">
        <f t="shared" si="24"/>
        <v>352</v>
      </c>
      <c r="D418" s="152">
        <v>344</v>
      </c>
      <c r="E418" s="152">
        <v>8</v>
      </c>
      <c r="F418" s="153">
        <v>1572</v>
      </c>
      <c r="G418" s="153">
        <f t="shared" si="25"/>
        <v>9.3895999999999997</v>
      </c>
      <c r="H418" s="153">
        <f t="shared" si="26"/>
        <v>150.22999999999999</v>
      </c>
      <c r="I418" s="153">
        <f t="shared" si="27"/>
        <v>185.67</v>
      </c>
    </row>
    <row r="419" spans="1:9" s="96" customFormat="1" ht="16.899999999999999" customHeight="1" x14ac:dyDescent="0.25">
      <c r="A419" s="146" t="s">
        <v>603</v>
      </c>
      <c r="B419" s="152">
        <v>1</v>
      </c>
      <c r="C419" s="152">
        <f t="shared" si="24"/>
        <v>171</v>
      </c>
      <c r="D419" s="152">
        <v>160</v>
      </c>
      <c r="E419" s="152">
        <v>11</v>
      </c>
      <c r="F419" s="153">
        <v>1429</v>
      </c>
      <c r="G419" s="153">
        <f t="shared" si="25"/>
        <v>8.5353999999999992</v>
      </c>
      <c r="H419" s="153">
        <f t="shared" si="26"/>
        <v>187.78</v>
      </c>
      <c r="I419" s="153">
        <f t="shared" si="27"/>
        <v>232.08</v>
      </c>
    </row>
    <row r="420" spans="1:9" s="96" customFormat="1" ht="16.899999999999999" customHeight="1" x14ac:dyDescent="0.25">
      <c r="A420" s="146" t="s">
        <v>603</v>
      </c>
      <c r="B420" s="152">
        <v>1</v>
      </c>
      <c r="C420" s="152">
        <f t="shared" si="24"/>
        <v>328</v>
      </c>
      <c r="D420" s="152">
        <v>302</v>
      </c>
      <c r="E420" s="152">
        <v>26</v>
      </c>
      <c r="F420" s="153">
        <v>1572</v>
      </c>
      <c r="G420" s="153">
        <f t="shared" si="25"/>
        <v>9.3895999999999997</v>
      </c>
      <c r="H420" s="153">
        <f t="shared" si="26"/>
        <v>488.26</v>
      </c>
      <c r="I420" s="153">
        <f t="shared" si="27"/>
        <v>603.44000000000005</v>
      </c>
    </row>
    <row r="421" spans="1:9" s="96" customFormat="1" ht="16.899999999999999" customHeight="1" x14ac:dyDescent="0.25">
      <c r="A421" s="146" t="s">
        <v>603</v>
      </c>
      <c r="B421" s="152">
        <v>1</v>
      </c>
      <c r="C421" s="152">
        <f t="shared" si="24"/>
        <v>359</v>
      </c>
      <c r="D421" s="152">
        <v>333</v>
      </c>
      <c r="E421" s="152">
        <v>26</v>
      </c>
      <c r="F421" s="153">
        <v>1572</v>
      </c>
      <c r="G421" s="153">
        <f t="shared" si="25"/>
        <v>9.3895999999999997</v>
      </c>
      <c r="H421" s="153">
        <f t="shared" si="26"/>
        <v>488.26</v>
      </c>
      <c r="I421" s="153">
        <f t="shared" si="27"/>
        <v>603.44000000000005</v>
      </c>
    </row>
    <row r="422" spans="1:9" s="96" customFormat="1" ht="16.899999999999999" customHeight="1" x14ac:dyDescent="0.25">
      <c r="A422" s="146" t="s">
        <v>603</v>
      </c>
      <c r="B422" s="152">
        <v>1</v>
      </c>
      <c r="C422" s="152">
        <f t="shared" si="24"/>
        <v>339.93235831809869</v>
      </c>
      <c r="D422" s="152">
        <v>333</v>
      </c>
      <c r="E422" s="152">
        <v>6.9323583180987205</v>
      </c>
      <c r="F422" s="153">
        <v>1572</v>
      </c>
      <c r="G422" s="153">
        <f t="shared" si="25"/>
        <v>9.3895999999999997</v>
      </c>
      <c r="H422" s="153">
        <f t="shared" si="26"/>
        <v>130.18</v>
      </c>
      <c r="I422" s="153">
        <f t="shared" si="27"/>
        <v>160.88999999999999</v>
      </c>
    </row>
    <row r="423" spans="1:9" s="96" customFormat="1" ht="16.899999999999999" customHeight="1" x14ac:dyDescent="0.25">
      <c r="A423" s="146" t="s">
        <v>603</v>
      </c>
      <c r="B423" s="152">
        <v>1</v>
      </c>
      <c r="C423" s="152">
        <f t="shared" si="24"/>
        <v>398</v>
      </c>
      <c r="D423" s="152">
        <v>294</v>
      </c>
      <c r="E423" s="152">
        <v>104</v>
      </c>
      <c r="F423" s="153">
        <v>1572</v>
      </c>
      <c r="G423" s="153">
        <f t="shared" si="25"/>
        <v>9.3895999999999997</v>
      </c>
      <c r="H423" s="153">
        <f t="shared" si="26"/>
        <v>1953.04</v>
      </c>
      <c r="I423" s="153">
        <f t="shared" si="27"/>
        <v>2413.7600000000002</v>
      </c>
    </row>
    <row r="424" spans="1:9" s="96" customFormat="1" ht="16.899999999999999" customHeight="1" x14ac:dyDescent="0.25">
      <c r="A424" s="146" t="s">
        <v>603</v>
      </c>
      <c r="B424" s="152">
        <v>1</v>
      </c>
      <c r="C424" s="152">
        <f t="shared" si="24"/>
        <v>175</v>
      </c>
      <c r="D424" s="152">
        <v>166</v>
      </c>
      <c r="E424" s="152">
        <v>9</v>
      </c>
      <c r="F424" s="153">
        <v>1572</v>
      </c>
      <c r="G424" s="153">
        <f t="shared" si="25"/>
        <v>9.3895999999999997</v>
      </c>
      <c r="H424" s="153">
        <f t="shared" si="26"/>
        <v>169.01</v>
      </c>
      <c r="I424" s="153">
        <f t="shared" si="27"/>
        <v>208.88</v>
      </c>
    </row>
    <row r="425" spans="1:9" s="96" customFormat="1" ht="16.899999999999999" customHeight="1" x14ac:dyDescent="0.25">
      <c r="A425" s="146" t="s">
        <v>603</v>
      </c>
      <c r="B425" s="152">
        <v>1</v>
      </c>
      <c r="C425" s="152">
        <f t="shared" si="24"/>
        <v>349</v>
      </c>
      <c r="D425" s="152">
        <v>333</v>
      </c>
      <c r="E425" s="152">
        <v>16</v>
      </c>
      <c r="F425" s="153">
        <v>1572</v>
      </c>
      <c r="G425" s="153">
        <f t="shared" si="25"/>
        <v>9.3895999999999997</v>
      </c>
      <c r="H425" s="153">
        <f t="shared" si="26"/>
        <v>300.47000000000003</v>
      </c>
      <c r="I425" s="153">
        <f t="shared" si="27"/>
        <v>371.35</v>
      </c>
    </row>
    <row r="426" spans="1:9" s="96" customFormat="1" ht="16.899999999999999" customHeight="1" x14ac:dyDescent="0.25">
      <c r="A426" s="146" t="s">
        <v>603</v>
      </c>
      <c r="B426" s="152">
        <v>1</v>
      </c>
      <c r="C426" s="152">
        <f t="shared" si="24"/>
        <v>363</v>
      </c>
      <c r="D426" s="152">
        <v>333</v>
      </c>
      <c r="E426" s="152">
        <v>30</v>
      </c>
      <c r="F426" s="153">
        <v>1572</v>
      </c>
      <c r="G426" s="153">
        <f t="shared" si="25"/>
        <v>9.3895999999999997</v>
      </c>
      <c r="H426" s="153">
        <f t="shared" si="26"/>
        <v>563.38</v>
      </c>
      <c r="I426" s="153">
        <f t="shared" si="27"/>
        <v>696.28</v>
      </c>
    </row>
    <row r="427" spans="1:9" s="96" customFormat="1" ht="16.899999999999999" customHeight="1" x14ac:dyDescent="0.25">
      <c r="A427" s="146" t="s">
        <v>603</v>
      </c>
      <c r="B427" s="152">
        <v>1</v>
      </c>
      <c r="C427" s="152">
        <f t="shared" si="24"/>
        <v>357</v>
      </c>
      <c r="D427" s="152">
        <v>333</v>
      </c>
      <c r="E427" s="152">
        <v>24</v>
      </c>
      <c r="F427" s="153">
        <v>1429</v>
      </c>
      <c r="G427" s="153">
        <f t="shared" si="25"/>
        <v>8.5353999999999992</v>
      </c>
      <c r="H427" s="153">
        <f t="shared" si="26"/>
        <v>409.7</v>
      </c>
      <c r="I427" s="153">
        <f t="shared" si="27"/>
        <v>506.35</v>
      </c>
    </row>
    <row r="428" spans="1:9" s="96" customFormat="1" ht="16.899999999999999" customHeight="1" x14ac:dyDescent="0.25">
      <c r="A428" s="146" t="s">
        <v>603</v>
      </c>
      <c r="B428" s="152">
        <v>1</v>
      </c>
      <c r="C428" s="152">
        <f t="shared" si="24"/>
        <v>357</v>
      </c>
      <c r="D428" s="152">
        <v>333</v>
      </c>
      <c r="E428" s="152">
        <v>24</v>
      </c>
      <c r="F428" s="153">
        <v>1429</v>
      </c>
      <c r="G428" s="153">
        <f t="shared" si="25"/>
        <v>8.5353999999999992</v>
      </c>
      <c r="H428" s="153">
        <f t="shared" si="26"/>
        <v>409.7</v>
      </c>
      <c r="I428" s="153">
        <f t="shared" si="27"/>
        <v>506.35</v>
      </c>
    </row>
    <row r="429" spans="1:9" s="96" customFormat="1" ht="16.899999999999999" customHeight="1" x14ac:dyDescent="0.25">
      <c r="A429" s="146" t="s">
        <v>603</v>
      </c>
      <c r="B429" s="152">
        <v>1</v>
      </c>
      <c r="C429" s="152">
        <f t="shared" si="24"/>
        <v>373</v>
      </c>
      <c r="D429" s="152">
        <v>333</v>
      </c>
      <c r="E429" s="152">
        <v>40</v>
      </c>
      <c r="F429" s="153">
        <v>1429</v>
      </c>
      <c r="G429" s="153">
        <f t="shared" si="25"/>
        <v>8.5353999999999992</v>
      </c>
      <c r="H429" s="153">
        <f t="shared" si="26"/>
        <v>682.83</v>
      </c>
      <c r="I429" s="153">
        <f t="shared" si="27"/>
        <v>843.91</v>
      </c>
    </row>
    <row r="430" spans="1:9" s="96" customFormat="1" ht="16.899999999999999" customHeight="1" x14ac:dyDescent="0.25">
      <c r="A430" s="146" t="s">
        <v>603</v>
      </c>
      <c r="B430" s="152">
        <v>1</v>
      </c>
      <c r="C430" s="152">
        <f t="shared" si="24"/>
        <v>381</v>
      </c>
      <c r="D430" s="152">
        <v>333</v>
      </c>
      <c r="E430" s="152">
        <v>48</v>
      </c>
      <c r="F430" s="153">
        <v>1429</v>
      </c>
      <c r="G430" s="153">
        <f t="shared" si="25"/>
        <v>8.5353999999999992</v>
      </c>
      <c r="H430" s="153">
        <f t="shared" si="26"/>
        <v>819.4</v>
      </c>
      <c r="I430" s="153">
        <f t="shared" si="27"/>
        <v>1012.7</v>
      </c>
    </row>
    <row r="431" spans="1:9" s="96" customFormat="1" ht="16.899999999999999" customHeight="1" x14ac:dyDescent="0.25">
      <c r="A431" s="146" t="s">
        <v>603</v>
      </c>
      <c r="B431" s="152">
        <v>1</v>
      </c>
      <c r="C431" s="152">
        <f t="shared" si="24"/>
        <v>400</v>
      </c>
      <c r="D431" s="152">
        <v>333</v>
      </c>
      <c r="E431" s="152">
        <v>67</v>
      </c>
      <c r="F431" s="153">
        <v>1429</v>
      </c>
      <c r="G431" s="153">
        <f t="shared" si="25"/>
        <v>8.5353999999999992</v>
      </c>
      <c r="H431" s="153">
        <f t="shared" si="26"/>
        <v>1143.74</v>
      </c>
      <c r="I431" s="153">
        <f t="shared" si="27"/>
        <v>1413.55</v>
      </c>
    </row>
    <row r="432" spans="1:9" s="96" customFormat="1" ht="16.899999999999999" customHeight="1" x14ac:dyDescent="0.25">
      <c r="A432" s="146" t="s">
        <v>603</v>
      </c>
      <c r="B432" s="152">
        <v>1</v>
      </c>
      <c r="C432" s="152">
        <f t="shared" si="24"/>
        <v>365</v>
      </c>
      <c r="D432" s="152">
        <v>333</v>
      </c>
      <c r="E432" s="152">
        <v>32</v>
      </c>
      <c r="F432" s="153">
        <v>1572</v>
      </c>
      <c r="G432" s="153">
        <f t="shared" si="25"/>
        <v>9.3895999999999997</v>
      </c>
      <c r="H432" s="153">
        <f t="shared" si="26"/>
        <v>600.92999999999995</v>
      </c>
      <c r="I432" s="153">
        <f t="shared" si="27"/>
        <v>742.69</v>
      </c>
    </row>
    <row r="433" spans="1:9" s="96" customFormat="1" ht="16.899999999999999" customHeight="1" x14ac:dyDescent="0.25">
      <c r="A433" s="146" t="s">
        <v>604</v>
      </c>
      <c r="B433" s="152">
        <v>1</v>
      </c>
      <c r="C433" s="152">
        <f t="shared" si="24"/>
        <v>336</v>
      </c>
      <c r="D433" s="152">
        <v>296</v>
      </c>
      <c r="E433" s="152">
        <v>40</v>
      </c>
      <c r="F433" s="153">
        <v>1572</v>
      </c>
      <c r="G433" s="153">
        <f t="shared" si="25"/>
        <v>9.3895999999999997</v>
      </c>
      <c r="H433" s="153">
        <f t="shared" si="26"/>
        <v>751.17</v>
      </c>
      <c r="I433" s="153">
        <f t="shared" si="27"/>
        <v>928.37</v>
      </c>
    </row>
    <row r="434" spans="1:9" s="96" customFormat="1" ht="16.899999999999999" customHeight="1" x14ac:dyDescent="0.25">
      <c r="A434" s="146" t="s">
        <v>604</v>
      </c>
      <c r="B434" s="152">
        <v>1</v>
      </c>
      <c r="C434" s="152">
        <f t="shared" si="24"/>
        <v>227</v>
      </c>
      <c r="D434" s="152">
        <v>191</v>
      </c>
      <c r="E434" s="152">
        <v>36</v>
      </c>
      <c r="F434" s="153">
        <v>1572</v>
      </c>
      <c r="G434" s="153">
        <f t="shared" si="25"/>
        <v>9.3895999999999997</v>
      </c>
      <c r="H434" s="153">
        <f t="shared" si="26"/>
        <v>676.05</v>
      </c>
      <c r="I434" s="153">
        <f t="shared" si="27"/>
        <v>835.53</v>
      </c>
    </row>
    <row r="435" spans="1:9" s="96" customFormat="1" ht="16.899999999999999" customHeight="1" x14ac:dyDescent="0.25">
      <c r="A435" s="146" t="s">
        <v>605</v>
      </c>
      <c r="B435" s="152">
        <v>1</v>
      </c>
      <c r="C435" s="152">
        <f t="shared" si="24"/>
        <v>325</v>
      </c>
      <c r="D435" s="152">
        <v>296</v>
      </c>
      <c r="E435" s="152">
        <v>29</v>
      </c>
      <c r="F435" s="153">
        <v>1429</v>
      </c>
      <c r="G435" s="153">
        <f t="shared" si="25"/>
        <v>8.5353999999999992</v>
      </c>
      <c r="H435" s="153">
        <f t="shared" si="26"/>
        <v>495.05</v>
      </c>
      <c r="I435" s="153">
        <f t="shared" si="27"/>
        <v>611.83000000000004</v>
      </c>
    </row>
    <row r="436" spans="1:9" s="96" customFormat="1" ht="16.899999999999999" customHeight="1" x14ac:dyDescent="0.25">
      <c r="A436" s="146" t="s">
        <v>605</v>
      </c>
      <c r="B436" s="152">
        <v>1</v>
      </c>
      <c r="C436" s="152">
        <f t="shared" si="24"/>
        <v>423</v>
      </c>
      <c r="D436" s="152">
        <v>344</v>
      </c>
      <c r="E436" s="152">
        <v>79</v>
      </c>
      <c r="F436" s="153">
        <v>1572</v>
      </c>
      <c r="G436" s="153">
        <f t="shared" si="25"/>
        <v>9.3895999999999997</v>
      </c>
      <c r="H436" s="153">
        <f t="shared" si="26"/>
        <v>1483.56</v>
      </c>
      <c r="I436" s="153">
        <f t="shared" si="27"/>
        <v>1833.53</v>
      </c>
    </row>
    <row r="437" spans="1:9" s="96" customFormat="1" ht="16.899999999999999" customHeight="1" x14ac:dyDescent="0.25">
      <c r="A437" s="146" t="s">
        <v>605</v>
      </c>
      <c r="B437" s="152">
        <v>1</v>
      </c>
      <c r="C437" s="152">
        <f t="shared" si="24"/>
        <v>376</v>
      </c>
      <c r="D437" s="152">
        <v>344</v>
      </c>
      <c r="E437" s="152">
        <v>32</v>
      </c>
      <c r="F437" s="153">
        <v>1572</v>
      </c>
      <c r="G437" s="153">
        <f t="shared" si="25"/>
        <v>9.3895999999999997</v>
      </c>
      <c r="H437" s="153">
        <f t="shared" si="26"/>
        <v>600.92999999999995</v>
      </c>
      <c r="I437" s="153">
        <f t="shared" si="27"/>
        <v>742.69</v>
      </c>
    </row>
    <row r="438" spans="1:9" s="96" customFormat="1" ht="16.899999999999999" customHeight="1" x14ac:dyDescent="0.25">
      <c r="A438" s="146" t="s">
        <v>605</v>
      </c>
      <c r="B438" s="152">
        <v>1</v>
      </c>
      <c r="C438" s="152">
        <f t="shared" si="24"/>
        <v>384</v>
      </c>
      <c r="D438" s="152">
        <v>312</v>
      </c>
      <c r="E438" s="152">
        <v>72</v>
      </c>
      <c r="F438" s="153">
        <v>1572</v>
      </c>
      <c r="G438" s="153">
        <f t="shared" si="25"/>
        <v>9.3895999999999997</v>
      </c>
      <c r="H438" s="153">
        <f t="shared" si="26"/>
        <v>1352.1</v>
      </c>
      <c r="I438" s="153">
        <f t="shared" si="27"/>
        <v>1671.06</v>
      </c>
    </row>
    <row r="439" spans="1:9" s="96" customFormat="1" ht="16.899999999999999" customHeight="1" x14ac:dyDescent="0.25">
      <c r="A439" s="146" t="s">
        <v>605</v>
      </c>
      <c r="B439" s="152">
        <v>1</v>
      </c>
      <c r="C439" s="152">
        <f t="shared" si="24"/>
        <v>183.5</v>
      </c>
      <c r="D439" s="152">
        <v>168</v>
      </c>
      <c r="E439" s="152">
        <v>15.5</v>
      </c>
      <c r="F439" s="153">
        <v>1429</v>
      </c>
      <c r="G439" s="153">
        <f t="shared" si="25"/>
        <v>8.5353999999999992</v>
      </c>
      <c r="H439" s="153">
        <f t="shared" si="26"/>
        <v>264.60000000000002</v>
      </c>
      <c r="I439" s="153">
        <f t="shared" si="27"/>
        <v>327.02</v>
      </c>
    </row>
    <row r="440" spans="1:9" s="96" customFormat="1" ht="16.899999999999999" customHeight="1" x14ac:dyDescent="0.25">
      <c r="A440" s="146" t="s">
        <v>605</v>
      </c>
      <c r="B440" s="152">
        <v>1</v>
      </c>
      <c r="C440" s="152">
        <f t="shared" si="24"/>
        <v>417</v>
      </c>
      <c r="D440" s="152">
        <v>333</v>
      </c>
      <c r="E440" s="152">
        <v>84</v>
      </c>
      <c r="F440" s="153">
        <v>1572</v>
      </c>
      <c r="G440" s="153">
        <f t="shared" si="25"/>
        <v>9.3895999999999997</v>
      </c>
      <c r="H440" s="153">
        <f t="shared" si="26"/>
        <v>1577.45</v>
      </c>
      <c r="I440" s="153">
        <f t="shared" si="27"/>
        <v>1949.57</v>
      </c>
    </row>
    <row r="441" spans="1:9" s="96" customFormat="1" ht="16.899999999999999" customHeight="1" x14ac:dyDescent="0.25">
      <c r="A441" s="146" t="s">
        <v>605</v>
      </c>
      <c r="B441" s="152">
        <v>1</v>
      </c>
      <c r="C441" s="152">
        <f t="shared" si="24"/>
        <v>326</v>
      </c>
      <c r="D441" s="152">
        <v>294</v>
      </c>
      <c r="E441" s="152">
        <v>32</v>
      </c>
      <c r="F441" s="153">
        <v>1429</v>
      </c>
      <c r="G441" s="153">
        <f t="shared" si="25"/>
        <v>8.5353999999999992</v>
      </c>
      <c r="H441" s="153">
        <f t="shared" si="26"/>
        <v>546.27</v>
      </c>
      <c r="I441" s="153">
        <f t="shared" si="27"/>
        <v>675.14</v>
      </c>
    </row>
    <row r="442" spans="1:9" s="96" customFormat="1" ht="16.899999999999999" customHeight="1" x14ac:dyDescent="0.25">
      <c r="A442" s="146" t="s">
        <v>605</v>
      </c>
      <c r="B442" s="152">
        <v>1</v>
      </c>
      <c r="C442" s="152">
        <f t="shared" si="24"/>
        <v>398</v>
      </c>
      <c r="D442" s="152">
        <v>333</v>
      </c>
      <c r="E442" s="152">
        <v>65</v>
      </c>
      <c r="F442" s="153">
        <v>1572</v>
      </c>
      <c r="G442" s="153">
        <f t="shared" si="25"/>
        <v>9.3895999999999997</v>
      </c>
      <c r="H442" s="153">
        <f t="shared" si="26"/>
        <v>1220.6500000000001</v>
      </c>
      <c r="I442" s="153">
        <f t="shared" si="27"/>
        <v>1508.6</v>
      </c>
    </row>
    <row r="443" spans="1:9" s="96" customFormat="1" ht="16.899999999999999" customHeight="1" x14ac:dyDescent="0.25">
      <c r="A443" s="146" t="s">
        <v>605</v>
      </c>
      <c r="B443" s="152">
        <v>1</v>
      </c>
      <c r="C443" s="152">
        <f t="shared" si="24"/>
        <v>354</v>
      </c>
      <c r="D443" s="152">
        <v>333</v>
      </c>
      <c r="E443" s="152">
        <v>21</v>
      </c>
      <c r="F443" s="153">
        <v>1572</v>
      </c>
      <c r="G443" s="153">
        <f t="shared" si="25"/>
        <v>9.3895999999999997</v>
      </c>
      <c r="H443" s="153">
        <f t="shared" si="26"/>
        <v>394.36</v>
      </c>
      <c r="I443" s="153">
        <f t="shared" si="27"/>
        <v>487.39</v>
      </c>
    </row>
    <row r="444" spans="1:9" s="96" customFormat="1" ht="16.899999999999999" customHeight="1" x14ac:dyDescent="0.25">
      <c r="A444" s="146" t="s">
        <v>605</v>
      </c>
      <c r="B444" s="152">
        <v>1</v>
      </c>
      <c r="C444" s="152">
        <f t="shared" si="24"/>
        <v>349</v>
      </c>
      <c r="D444" s="152">
        <v>333</v>
      </c>
      <c r="E444" s="152">
        <v>16</v>
      </c>
      <c r="F444" s="153">
        <v>1572</v>
      </c>
      <c r="G444" s="153">
        <f t="shared" si="25"/>
        <v>9.3895999999999997</v>
      </c>
      <c r="H444" s="153">
        <f t="shared" si="26"/>
        <v>300.47000000000003</v>
      </c>
      <c r="I444" s="153">
        <f t="shared" si="27"/>
        <v>371.35</v>
      </c>
    </row>
    <row r="445" spans="1:9" s="96" customFormat="1" ht="16.899999999999999" customHeight="1" x14ac:dyDescent="0.25">
      <c r="A445" s="146" t="s">
        <v>606</v>
      </c>
      <c r="B445" s="152">
        <v>1</v>
      </c>
      <c r="C445" s="152">
        <f t="shared" si="24"/>
        <v>376</v>
      </c>
      <c r="D445" s="152">
        <v>344</v>
      </c>
      <c r="E445" s="152">
        <v>32</v>
      </c>
      <c r="F445" s="153">
        <v>1572</v>
      </c>
      <c r="G445" s="153">
        <f t="shared" si="25"/>
        <v>9.3895999999999997</v>
      </c>
      <c r="H445" s="153">
        <f t="shared" si="26"/>
        <v>600.92999999999995</v>
      </c>
      <c r="I445" s="153">
        <f t="shared" si="27"/>
        <v>742.69</v>
      </c>
    </row>
    <row r="446" spans="1:9" s="96" customFormat="1" ht="16.899999999999999" customHeight="1" x14ac:dyDescent="0.25">
      <c r="A446" s="146" t="s">
        <v>606</v>
      </c>
      <c r="B446" s="152">
        <v>1</v>
      </c>
      <c r="C446" s="152">
        <f t="shared" si="24"/>
        <v>360</v>
      </c>
      <c r="D446" s="152">
        <v>344</v>
      </c>
      <c r="E446" s="152">
        <v>16</v>
      </c>
      <c r="F446" s="153">
        <v>1572</v>
      </c>
      <c r="G446" s="153">
        <f t="shared" si="25"/>
        <v>9.3895999999999997</v>
      </c>
      <c r="H446" s="153">
        <f t="shared" si="26"/>
        <v>300.47000000000003</v>
      </c>
      <c r="I446" s="153">
        <f t="shared" si="27"/>
        <v>371.35</v>
      </c>
    </row>
    <row r="447" spans="1:9" s="96" customFormat="1" ht="16.899999999999999" customHeight="1" x14ac:dyDescent="0.25">
      <c r="A447" s="146" t="s">
        <v>606</v>
      </c>
      <c r="B447" s="152">
        <v>1</v>
      </c>
      <c r="C447" s="152">
        <f t="shared" si="24"/>
        <v>376</v>
      </c>
      <c r="D447" s="152">
        <v>344</v>
      </c>
      <c r="E447" s="152">
        <v>32</v>
      </c>
      <c r="F447" s="153">
        <v>1572</v>
      </c>
      <c r="G447" s="153">
        <f t="shared" si="25"/>
        <v>9.3895999999999997</v>
      </c>
      <c r="H447" s="153">
        <f t="shared" si="26"/>
        <v>600.92999999999995</v>
      </c>
      <c r="I447" s="153">
        <f t="shared" si="27"/>
        <v>742.69</v>
      </c>
    </row>
    <row r="448" spans="1:9" s="96" customFormat="1" ht="16.899999999999999" customHeight="1" x14ac:dyDescent="0.25">
      <c r="A448" s="146" t="s">
        <v>606</v>
      </c>
      <c r="B448" s="152">
        <v>1</v>
      </c>
      <c r="C448" s="152">
        <f t="shared" si="24"/>
        <v>476</v>
      </c>
      <c r="D448" s="152">
        <v>344</v>
      </c>
      <c r="E448" s="152">
        <v>132</v>
      </c>
      <c r="F448" s="153">
        <v>1572</v>
      </c>
      <c r="G448" s="153">
        <f t="shared" si="25"/>
        <v>9.3895999999999997</v>
      </c>
      <c r="H448" s="153">
        <f t="shared" si="26"/>
        <v>2478.85</v>
      </c>
      <c r="I448" s="153">
        <f t="shared" si="27"/>
        <v>3063.61</v>
      </c>
    </row>
    <row r="449" spans="1:9" s="96" customFormat="1" ht="16.899999999999999" customHeight="1" x14ac:dyDescent="0.25">
      <c r="A449" s="146" t="s">
        <v>606</v>
      </c>
      <c r="B449" s="152">
        <v>1</v>
      </c>
      <c r="C449" s="152">
        <f t="shared" si="24"/>
        <v>368</v>
      </c>
      <c r="D449" s="152">
        <v>280</v>
      </c>
      <c r="E449" s="152">
        <v>88</v>
      </c>
      <c r="F449" s="153">
        <v>1429</v>
      </c>
      <c r="G449" s="153">
        <f t="shared" si="25"/>
        <v>8.5353999999999992</v>
      </c>
      <c r="H449" s="153">
        <f t="shared" si="26"/>
        <v>1502.23</v>
      </c>
      <c r="I449" s="153">
        <f t="shared" si="27"/>
        <v>1856.61</v>
      </c>
    </row>
    <row r="450" spans="1:9" s="96" customFormat="1" ht="16.899999999999999" customHeight="1" x14ac:dyDescent="0.25">
      <c r="A450" s="146" t="s">
        <v>606</v>
      </c>
      <c r="B450" s="152">
        <v>1</v>
      </c>
      <c r="C450" s="152">
        <f t="shared" si="24"/>
        <v>356</v>
      </c>
      <c r="D450" s="152">
        <v>344</v>
      </c>
      <c r="E450" s="152">
        <v>12</v>
      </c>
      <c r="F450" s="153">
        <v>1429</v>
      </c>
      <c r="G450" s="153">
        <f t="shared" si="25"/>
        <v>8.5353999999999992</v>
      </c>
      <c r="H450" s="153">
        <f t="shared" si="26"/>
        <v>204.85</v>
      </c>
      <c r="I450" s="153">
        <f t="shared" si="27"/>
        <v>253.17</v>
      </c>
    </row>
    <row r="451" spans="1:9" s="96" customFormat="1" ht="16.899999999999999" customHeight="1" x14ac:dyDescent="0.25">
      <c r="A451" s="146" t="s">
        <v>606</v>
      </c>
      <c r="B451" s="152">
        <v>1</v>
      </c>
      <c r="C451" s="152">
        <f t="shared" si="24"/>
        <v>351</v>
      </c>
      <c r="D451" s="152">
        <v>333</v>
      </c>
      <c r="E451" s="152">
        <v>18</v>
      </c>
      <c r="F451" s="153">
        <v>1572</v>
      </c>
      <c r="G451" s="153">
        <f t="shared" si="25"/>
        <v>9.3895999999999997</v>
      </c>
      <c r="H451" s="153">
        <f t="shared" si="26"/>
        <v>338.03</v>
      </c>
      <c r="I451" s="153">
        <f t="shared" si="27"/>
        <v>417.77</v>
      </c>
    </row>
    <row r="452" spans="1:9" s="96" customFormat="1" ht="16.899999999999999" customHeight="1" x14ac:dyDescent="0.25">
      <c r="A452" s="146" t="s">
        <v>606</v>
      </c>
      <c r="B452" s="152">
        <v>1</v>
      </c>
      <c r="C452" s="152">
        <f t="shared" si="24"/>
        <v>364</v>
      </c>
      <c r="D452" s="152">
        <v>333</v>
      </c>
      <c r="E452" s="152">
        <v>31</v>
      </c>
      <c r="F452" s="153">
        <v>1572</v>
      </c>
      <c r="G452" s="153">
        <f t="shared" si="25"/>
        <v>9.3895999999999997</v>
      </c>
      <c r="H452" s="153">
        <f t="shared" si="26"/>
        <v>582.16</v>
      </c>
      <c r="I452" s="153">
        <f t="shared" si="27"/>
        <v>719.49</v>
      </c>
    </row>
    <row r="453" spans="1:9" s="96" customFormat="1" ht="16.899999999999999" customHeight="1" x14ac:dyDescent="0.25">
      <c r="A453" s="146" t="s">
        <v>606</v>
      </c>
      <c r="B453" s="152">
        <v>1</v>
      </c>
      <c r="C453" s="152">
        <f t="shared" si="24"/>
        <v>326</v>
      </c>
      <c r="D453" s="152">
        <v>294</v>
      </c>
      <c r="E453" s="152">
        <v>32</v>
      </c>
      <c r="F453" s="153">
        <v>1572</v>
      </c>
      <c r="G453" s="153">
        <f t="shared" si="25"/>
        <v>9.3895999999999997</v>
      </c>
      <c r="H453" s="153">
        <f t="shared" si="26"/>
        <v>600.92999999999995</v>
      </c>
      <c r="I453" s="153">
        <f t="shared" si="27"/>
        <v>742.69</v>
      </c>
    </row>
    <row r="454" spans="1:9" s="96" customFormat="1" ht="16.899999999999999" customHeight="1" x14ac:dyDescent="0.25">
      <c r="A454" s="146" t="s">
        <v>606</v>
      </c>
      <c r="B454" s="152">
        <v>1</v>
      </c>
      <c r="C454" s="152">
        <f t="shared" si="24"/>
        <v>465</v>
      </c>
      <c r="D454" s="152">
        <v>333</v>
      </c>
      <c r="E454" s="152">
        <v>132</v>
      </c>
      <c r="F454" s="153">
        <v>1572</v>
      </c>
      <c r="G454" s="153">
        <f t="shared" si="25"/>
        <v>9.3895999999999997</v>
      </c>
      <c r="H454" s="153">
        <f t="shared" si="26"/>
        <v>2478.85</v>
      </c>
      <c r="I454" s="153">
        <f t="shared" si="27"/>
        <v>3063.61</v>
      </c>
    </row>
    <row r="455" spans="1:9" s="96" customFormat="1" ht="16.899999999999999" customHeight="1" x14ac:dyDescent="0.25">
      <c r="A455" s="146" t="s">
        <v>607</v>
      </c>
      <c r="B455" s="152">
        <v>1</v>
      </c>
      <c r="C455" s="152">
        <f t="shared" si="24"/>
        <v>160</v>
      </c>
      <c r="D455" s="152">
        <v>144</v>
      </c>
      <c r="E455" s="152">
        <v>16</v>
      </c>
      <c r="F455" s="153">
        <v>1429</v>
      </c>
      <c r="G455" s="153">
        <f t="shared" si="25"/>
        <v>8.5353999999999992</v>
      </c>
      <c r="H455" s="153">
        <f t="shared" si="26"/>
        <v>273.13</v>
      </c>
      <c r="I455" s="153">
        <f t="shared" si="27"/>
        <v>337.56</v>
      </c>
    </row>
    <row r="456" spans="1:9" s="96" customFormat="1" ht="16.899999999999999" customHeight="1" x14ac:dyDescent="0.25">
      <c r="A456" s="146" t="s">
        <v>607</v>
      </c>
      <c r="B456" s="152">
        <v>1</v>
      </c>
      <c r="C456" s="152">
        <f t="shared" si="24"/>
        <v>421</v>
      </c>
      <c r="D456" s="152">
        <v>333</v>
      </c>
      <c r="E456" s="152">
        <v>88</v>
      </c>
      <c r="F456" s="153">
        <v>1429</v>
      </c>
      <c r="G456" s="153">
        <f t="shared" si="25"/>
        <v>8.5353999999999992</v>
      </c>
      <c r="H456" s="153">
        <f t="shared" si="26"/>
        <v>1502.23</v>
      </c>
      <c r="I456" s="153">
        <f t="shared" si="27"/>
        <v>1856.61</v>
      </c>
    </row>
    <row r="457" spans="1:9" s="96" customFormat="1" ht="16.899999999999999" customHeight="1" x14ac:dyDescent="0.25">
      <c r="A457" s="146" t="s">
        <v>608</v>
      </c>
      <c r="B457" s="152">
        <v>1</v>
      </c>
      <c r="C457" s="152">
        <f t="shared" si="24"/>
        <v>348</v>
      </c>
      <c r="D457" s="152">
        <v>336</v>
      </c>
      <c r="E457" s="152">
        <v>12</v>
      </c>
      <c r="F457" s="153">
        <v>1572</v>
      </c>
      <c r="G457" s="153">
        <f t="shared" si="25"/>
        <v>9.3895999999999997</v>
      </c>
      <c r="H457" s="153">
        <f t="shared" si="26"/>
        <v>225.35</v>
      </c>
      <c r="I457" s="153">
        <f t="shared" si="27"/>
        <v>278.51</v>
      </c>
    </row>
    <row r="458" spans="1:9" s="96" customFormat="1" ht="16.899999999999999" customHeight="1" x14ac:dyDescent="0.25">
      <c r="A458" s="146" t="s">
        <v>608</v>
      </c>
      <c r="B458" s="152">
        <v>1</v>
      </c>
      <c r="C458" s="152">
        <f t="shared" si="24"/>
        <v>79.021032504780109</v>
      </c>
      <c r="D458" s="152">
        <v>64</v>
      </c>
      <c r="E458" s="152">
        <v>15.021032504780115</v>
      </c>
      <c r="F458" s="153">
        <v>1572</v>
      </c>
      <c r="G458" s="153">
        <f t="shared" si="25"/>
        <v>9.3895999999999997</v>
      </c>
      <c r="H458" s="153">
        <f t="shared" si="26"/>
        <v>282.08</v>
      </c>
      <c r="I458" s="153">
        <f t="shared" si="27"/>
        <v>348.62</v>
      </c>
    </row>
    <row r="459" spans="1:9" s="96" customFormat="1" ht="16.899999999999999" customHeight="1" x14ac:dyDescent="0.25">
      <c r="A459" s="146" t="s">
        <v>608</v>
      </c>
      <c r="B459" s="152">
        <v>1</v>
      </c>
      <c r="C459" s="152">
        <f t="shared" si="24"/>
        <v>288</v>
      </c>
      <c r="D459" s="152">
        <v>272</v>
      </c>
      <c r="E459" s="152">
        <v>16</v>
      </c>
      <c r="F459" s="153">
        <v>1572</v>
      </c>
      <c r="G459" s="153">
        <f t="shared" si="25"/>
        <v>9.3895999999999997</v>
      </c>
      <c r="H459" s="153">
        <f t="shared" si="26"/>
        <v>300.47000000000003</v>
      </c>
      <c r="I459" s="153">
        <f t="shared" si="27"/>
        <v>371.35</v>
      </c>
    </row>
    <row r="460" spans="1:9" s="96" customFormat="1" ht="16.899999999999999" customHeight="1" x14ac:dyDescent="0.25">
      <c r="A460" s="146" t="s">
        <v>608</v>
      </c>
      <c r="B460" s="152">
        <v>1</v>
      </c>
      <c r="C460" s="152">
        <f t="shared" si="24"/>
        <v>360</v>
      </c>
      <c r="D460" s="152">
        <v>344</v>
      </c>
      <c r="E460" s="152">
        <v>16</v>
      </c>
      <c r="F460" s="153">
        <v>1572</v>
      </c>
      <c r="G460" s="153">
        <f t="shared" si="25"/>
        <v>9.3895999999999997</v>
      </c>
      <c r="H460" s="153">
        <f t="shared" si="26"/>
        <v>300.47000000000003</v>
      </c>
      <c r="I460" s="153">
        <f t="shared" si="27"/>
        <v>371.35</v>
      </c>
    </row>
    <row r="461" spans="1:9" s="96" customFormat="1" ht="16.899999999999999" customHeight="1" x14ac:dyDescent="0.25">
      <c r="A461" s="146" t="s">
        <v>608</v>
      </c>
      <c r="B461" s="152">
        <v>1</v>
      </c>
      <c r="C461" s="152">
        <f t="shared" si="24"/>
        <v>376</v>
      </c>
      <c r="D461" s="152">
        <v>344</v>
      </c>
      <c r="E461" s="152">
        <v>32</v>
      </c>
      <c r="F461" s="153">
        <v>1572</v>
      </c>
      <c r="G461" s="153">
        <f t="shared" si="25"/>
        <v>9.3895999999999997</v>
      </c>
      <c r="H461" s="153">
        <f t="shared" si="26"/>
        <v>600.92999999999995</v>
      </c>
      <c r="I461" s="153">
        <f t="shared" si="27"/>
        <v>742.69</v>
      </c>
    </row>
    <row r="462" spans="1:9" s="96" customFormat="1" ht="16.899999999999999" customHeight="1" x14ac:dyDescent="0.25">
      <c r="A462" s="146" t="s">
        <v>608</v>
      </c>
      <c r="B462" s="152">
        <v>1</v>
      </c>
      <c r="C462" s="152">
        <f t="shared" ref="C462:C525" si="28">D462+E462</f>
        <v>352</v>
      </c>
      <c r="D462" s="152">
        <v>344</v>
      </c>
      <c r="E462" s="152">
        <v>8</v>
      </c>
      <c r="F462" s="153">
        <v>1429</v>
      </c>
      <c r="G462" s="153">
        <f t="shared" ref="G462:G525" si="29">ROUND(F462/167.42,4)</f>
        <v>8.5353999999999992</v>
      </c>
      <c r="H462" s="153">
        <f t="shared" ref="H462:H525" si="30">ROUND(E462*G462*2,2)</f>
        <v>136.57</v>
      </c>
      <c r="I462" s="153">
        <f t="shared" ref="I462:I525" si="31">ROUND(H462*1.2359,2)</f>
        <v>168.79</v>
      </c>
    </row>
    <row r="463" spans="1:9" s="96" customFormat="1" ht="16.899999999999999" customHeight="1" x14ac:dyDescent="0.25">
      <c r="A463" s="146" t="s">
        <v>608</v>
      </c>
      <c r="B463" s="152">
        <v>1</v>
      </c>
      <c r="C463" s="152">
        <f t="shared" si="28"/>
        <v>376</v>
      </c>
      <c r="D463" s="152">
        <v>344</v>
      </c>
      <c r="E463" s="152">
        <v>32</v>
      </c>
      <c r="F463" s="153">
        <v>1429</v>
      </c>
      <c r="G463" s="153">
        <f t="shared" si="29"/>
        <v>8.5353999999999992</v>
      </c>
      <c r="H463" s="153">
        <f t="shared" si="30"/>
        <v>546.27</v>
      </c>
      <c r="I463" s="153">
        <f t="shared" si="31"/>
        <v>675.14</v>
      </c>
    </row>
    <row r="464" spans="1:9" s="96" customFormat="1" ht="16.899999999999999" customHeight="1" x14ac:dyDescent="0.25">
      <c r="A464" s="146" t="s">
        <v>608</v>
      </c>
      <c r="B464" s="152">
        <v>1</v>
      </c>
      <c r="C464" s="152">
        <f t="shared" si="28"/>
        <v>304</v>
      </c>
      <c r="D464" s="152">
        <v>272</v>
      </c>
      <c r="E464" s="152">
        <v>32</v>
      </c>
      <c r="F464" s="153">
        <v>1429</v>
      </c>
      <c r="G464" s="153">
        <f t="shared" si="29"/>
        <v>8.5353999999999992</v>
      </c>
      <c r="H464" s="153">
        <f t="shared" si="30"/>
        <v>546.27</v>
      </c>
      <c r="I464" s="153">
        <f t="shared" si="31"/>
        <v>675.14</v>
      </c>
    </row>
    <row r="465" spans="1:9" s="96" customFormat="1" ht="16.899999999999999" customHeight="1" x14ac:dyDescent="0.25">
      <c r="A465" s="146" t="s">
        <v>608</v>
      </c>
      <c r="B465" s="152">
        <v>1</v>
      </c>
      <c r="C465" s="152">
        <f t="shared" si="28"/>
        <v>176</v>
      </c>
      <c r="D465" s="152">
        <v>168</v>
      </c>
      <c r="E465" s="152">
        <v>8</v>
      </c>
      <c r="F465" s="153">
        <v>1429</v>
      </c>
      <c r="G465" s="153">
        <f t="shared" si="29"/>
        <v>8.5353999999999992</v>
      </c>
      <c r="H465" s="153">
        <f t="shared" si="30"/>
        <v>136.57</v>
      </c>
      <c r="I465" s="153">
        <f t="shared" si="31"/>
        <v>168.79</v>
      </c>
    </row>
    <row r="466" spans="1:9" s="96" customFormat="1" ht="16.899999999999999" customHeight="1" x14ac:dyDescent="0.25">
      <c r="A466" s="146" t="s">
        <v>608</v>
      </c>
      <c r="B466" s="152">
        <v>1</v>
      </c>
      <c r="C466" s="152">
        <f t="shared" si="28"/>
        <v>302</v>
      </c>
      <c r="D466" s="152">
        <v>285</v>
      </c>
      <c r="E466" s="152">
        <v>17</v>
      </c>
      <c r="F466" s="153">
        <v>1572</v>
      </c>
      <c r="G466" s="153">
        <f t="shared" si="29"/>
        <v>9.3895999999999997</v>
      </c>
      <c r="H466" s="153">
        <f t="shared" si="30"/>
        <v>319.25</v>
      </c>
      <c r="I466" s="153">
        <f t="shared" si="31"/>
        <v>394.56</v>
      </c>
    </row>
    <row r="467" spans="1:9" s="96" customFormat="1" ht="16.899999999999999" customHeight="1" x14ac:dyDescent="0.25">
      <c r="A467" s="146" t="s">
        <v>608</v>
      </c>
      <c r="B467" s="152">
        <v>1</v>
      </c>
      <c r="C467" s="152">
        <f t="shared" si="28"/>
        <v>341</v>
      </c>
      <c r="D467" s="152">
        <v>333</v>
      </c>
      <c r="E467" s="152">
        <v>8</v>
      </c>
      <c r="F467" s="153">
        <v>1572</v>
      </c>
      <c r="G467" s="153">
        <f t="shared" si="29"/>
        <v>9.3895999999999997</v>
      </c>
      <c r="H467" s="153">
        <f t="shared" si="30"/>
        <v>150.22999999999999</v>
      </c>
      <c r="I467" s="153">
        <f t="shared" si="31"/>
        <v>185.67</v>
      </c>
    </row>
    <row r="468" spans="1:9" s="96" customFormat="1" ht="16.899999999999999" customHeight="1" x14ac:dyDescent="0.25">
      <c r="A468" s="146" t="s">
        <v>608</v>
      </c>
      <c r="B468" s="152">
        <v>1</v>
      </c>
      <c r="C468" s="152">
        <f t="shared" si="28"/>
        <v>357</v>
      </c>
      <c r="D468" s="152">
        <v>333</v>
      </c>
      <c r="E468" s="152">
        <v>24</v>
      </c>
      <c r="F468" s="153">
        <v>1572</v>
      </c>
      <c r="G468" s="153">
        <f t="shared" si="29"/>
        <v>9.3895999999999997</v>
      </c>
      <c r="H468" s="153">
        <f t="shared" si="30"/>
        <v>450.7</v>
      </c>
      <c r="I468" s="153">
        <f t="shared" si="31"/>
        <v>557.02</v>
      </c>
    </row>
    <row r="469" spans="1:9" s="96" customFormat="1" ht="16.899999999999999" customHeight="1" x14ac:dyDescent="0.25">
      <c r="A469" s="146" t="s">
        <v>608</v>
      </c>
      <c r="B469" s="152">
        <v>1</v>
      </c>
      <c r="C469" s="152">
        <f t="shared" si="28"/>
        <v>357</v>
      </c>
      <c r="D469" s="152">
        <v>333</v>
      </c>
      <c r="E469" s="152">
        <v>24</v>
      </c>
      <c r="F469" s="153">
        <v>1429</v>
      </c>
      <c r="G469" s="153">
        <f t="shared" si="29"/>
        <v>8.5353999999999992</v>
      </c>
      <c r="H469" s="153">
        <f t="shared" si="30"/>
        <v>409.7</v>
      </c>
      <c r="I469" s="153">
        <f t="shared" si="31"/>
        <v>506.35</v>
      </c>
    </row>
    <row r="470" spans="1:9" s="96" customFormat="1" ht="16.899999999999999" customHeight="1" x14ac:dyDescent="0.25">
      <c r="A470" s="146" t="s">
        <v>608</v>
      </c>
      <c r="B470" s="152">
        <v>1</v>
      </c>
      <c r="C470" s="152">
        <f t="shared" si="28"/>
        <v>349</v>
      </c>
      <c r="D470" s="152">
        <v>325</v>
      </c>
      <c r="E470" s="152">
        <v>24</v>
      </c>
      <c r="F470" s="153">
        <v>1429</v>
      </c>
      <c r="G470" s="153">
        <f t="shared" si="29"/>
        <v>8.5353999999999992</v>
      </c>
      <c r="H470" s="153">
        <f t="shared" si="30"/>
        <v>409.7</v>
      </c>
      <c r="I470" s="153">
        <f t="shared" si="31"/>
        <v>506.35</v>
      </c>
    </row>
    <row r="471" spans="1:9" s="96" customFormat="1" ht="16.899999999999999" customHeight="1" x14ac:dyDescent="0.25">
      <c r="A471" s="146" t="s">
        <v>609</v>
      </c>
      <c r="B471" s="152">
        <v>1</v>
      </c>
      <c r="C471" s="152">
        <f t="shared" si="28"/>
        <v>357</v>
      </c>
      <c r="D471" s="152">
        <v>333</v>
      </c>
      <c r="E471" s="152">
        <v>24</v>
      </c>
      <c r="F471" s="153">
        <v>1429</v>
      </c>
      <c r="G471" s="153">
        <f t="shared" si="29"/>
        <v>8.5353999999999992</v>
      </c>
      <c r="H471" s="153">
        <f t="shared" si="30"/>
        <v>409.7</v>
      </c>
      <c r="I471" s="153">
        <f t="shared" si="31"/>
        <v>506.35</v>
      </c>
    </row>
    <row r="472" spans="1:9" s="96" customFormat="1" ht="16.899999999999999" customHeight="1" x14ac:dyDescent="0.25">
      <c r="A472" s="146" t="s">
        <v>609</v>
      </c>
      <c r="B472" s="152">
        <v>1</v>
      </c>
      <c r="C472" s="152">
        <f t="shared" si="28"/>
        <v>355</v>
      </c>
      <c r="D472" s="152">
        <v>333</v>
      </c>
      <c r="E472" s="152">
        <v>22</v>
      </c>
      <c r="F472" s="153">
        <v>1429</v>
      </c>
      <c r="G472" s="153">
        <f t="shared" si="29"/>
        <v>8.5353999999999992</v>
      </c>
      <c r="H472" s="153">
        <f t="shared" si="30"/>
        <v>375.56</v>
      </c>
      <c r="I472" s="153">
        <f t="shared" si="31"/>
        <v>464.15</v>
      </c>
    </row>
    <row r="473" spans="1:9" s="96" customFormat="1" ht="16.899999999999999" customHeight="1" x14ac:dyDescent="0.25">
      <c r="A473" s="146" t="s">
        <v>609</v>
      </c>
      <c r="B473" s="152">
        <v>1</v>
      </c>
      <c r="C473" s="152">
        <f t="shared" si="28"/>
        <v>332</v>
      </c>
      <c r="D473" s="152">
        <v>309</v>
      </c>
      <c r="E473" s="152">
        <v>23</v>
      </c>
      <c r="F473" s="153">
        <v>1429</v>
      </c>
      <c r="G473" s="153">
        <f t="shared" si="29"/>
        <v>8.5353999999999992</v>
      </c>
      <c r="H473" s="153">
        <f t="shared" si="30"/>
        <v>392.63</v>
      </c>
      <c r="I473" s="153">
        <f t="shared" si="31"/>
        <v>485.25</v>
      </c>
    </row>
    <row r="474" spans="1:9" s="96" customFormat="1" ht="16.899999999999999" customHeight="1" x14ac:dyDescent="0.25">
      <c r="A474" s="146" t="s">
        <v>609</v>
      </c>
      <c r="B474" s="152">
        <v>1</v>
      </c>
      <c r="C474" s="152">
        <f t="shared" si="28"/>
        <v>348</v>
      </c>
      <c r="D474" s="152">
        <v>333</v>
      </c>
      <c r="E474" s="152">
        <v>15</v>
      </c>
      <c r="F474" s="153">
        <v>1429</v>
      </c>
      <c r="G474" s="153">
        <f t="shared" si="29"/>
        <v>8.5353999999999992</v>
      </c>
      <c r="H474" s="153">
        <f t="shared" si="30"/>
        <v>256.06</v>
      </c>
      <c r="I474" s="153">
        <f t="shared" si="31"/>
        <v>316.45999999999998</v>
      </c>
    </row>
    <row r="475" spans="1:9" s="96" customFormat="1" ht="16.899999999999999" customHeight="1" x14ac:dyDescent="0.25">
      <c r="A475" s="146" t="s">
        <v>609</v>
      </c>
      <c r="B475" s="152">
        <v>1</v>
      </c>
      <c r="C475" s="152">
        <f t="shared" si="28"/>
        <v>335</v>
      </c>
      <c r="D475" s="152">
        <v>325</v>
      </c>
      <c r="E475" s="152">
        <v>10</v>
      </c>
      <c r="F475" s="153">
        <v>1429</v>
      </c>
      <c r="G475" s="153">
        <f t="shared" si="29"/>
        <v>8.5353999999999992</v>
      </c>
      <c r="H475" s="153">
        <f t="shared" si="30"/>
        <v>170.71</v>
      </c>
      <c r="I475" s="153">
        <f t="shared" si="31"/>
        <v>210.98</v>
      </c>
    </row>
    <row r="476" spans="1:9" s="96" customFormat="1" ht="16.899999999999999" customHeight="1" x14ac:dyDescent="0.25">
      <c r="A476" s="146" t="s">
        <v>609</v>
      </c>
      <c r="B476" s="152">
        <v>1</v>
      </c>
      <c r="C476" s="152">
        <f t="shared" si="28"/>
        <v>309.41800000000001</v>
      </c>
      <c r="D476" s="152">
        <v>302</v>
      </c>
      <c r="E476" s="152">
        <v>7.4180000000000001</v>
      </c>
      <c r="F476" s="153">
        <v>1429</v>
      </c>
      <c r="G476" s="153">
        <f t="shared" si="29"/>
        <v>8.5353999999999992</v>
      </c>
      <c r="H476" s="153">
        <f t="shared" si="30"/>
        <v>126.63</v>
      </c>
      <c r="I476" s="153">
        <f t="shared" si="31"/>
        <v>156.5</v>
      </c>
    </row>
    <row r="477" spans="1:9" s="96" customFormat="1" ht="16.899999999999999" customHeight="1" x14ac:dyDescent="0.25">
      <c r="A477" s="146" t="s">
        <v>609</v>
      </c>
      <c r="B477" s="152">
        <v>1</v>
      </c>
      <c r="C477" s="152">
        <f t="shared" si="28"/>
        <v>357</v>
      </c>
      <c r="D477" s="152">
        <v>333</v>
      </c>
      <c r="E477" s="152">
        <v>24</v>
      </c>
      <c r="F477" s="153">
        <v>1429</v>
      </c>
      <c r="G477" s="153">
        <f t="shared" si="29"/>
        <v>8.5353999999999992</v>
      </c>
      <c r="H477" s="153">
        <f t="shared" si="30"/>
        <v>409.7</v>
      </c>
      <c r="I477" s="153">
        <f t="shared" si="31"/>
        <v>506.35</v>
      </c>
    </row>
    <row r="478" spans="1:9" s="96" customFormat="1" ht="16.899999999999999" customHeight="1" x14ac:dyDescent="0.25">
      <c r="A478" s="146" t="s">
        <v>609</v>
      </c>
      <c r="B478" s="152">
        <v>1</v>
      </c>
      <c r="C478" s="152">
        <f t="shared" si="28"/>
        <v>357</v>
      </c>
      <c r="D478" s="152">
        <v>333</v>
      </c>
      <c r="E478" s="152">
        <v>24</v>
      </c>
      <c r="F478" s="153">
        <v>1429</v>
      </c>
      <c r="G478" s="153">
        <f t="shared" si="29"/>
        <v>8.5353999999999992</v>
      </c>
      <c r="H478" s="153">
        <f t="shared" si="30"/>
        <v>409.7</v>
      </c>
      <c r="I478" s="153">
        <f t="shared" si="31"/>
        <v>506.35</v>
      </c>
    </row>
    <row r="479" spans="1:9" s="96" customFormat="1" ht="16.899999999999999" customHeight="1" x14ac:dyDescent="0.25">
      <c r="A479" s="146" t="s">
        <v>609</v>
      </c>
      <c r="B479" s="152">
        <v>1</v>
      </c>
      <c r="C479" s="152">
        <f t="shared" si="28"/>
        <v>299</v>
      </c>
      <c r="D479" s="152">
        <v>277</v>
      </c>
      <c r="E479" s="152">
        <v>22</v>
      </c>
      <c r="F479" s="153">
        <v>1429</v>
      </c>
      <c r="G479" s="153">
        <f t="shared" si="29"/>
        <v>8.5353999999999992</v>
      </c>
      <c r="H479" s="153">
        <f t="shared" si="30"/>
        <v>375.56</v>
      </c>
      <c r="I479" s="153">
        <f t="shared" si="31"/>
        <v>464.15</v>
      </c>
    </row>
    <row r="480" spans="1:9" s="96" customFormat="1" ht="16.899999999999999" customHeight="1" x14ac:dyDescent="0.25">
      <c r="A480" s="146" t="s">
        <v>609</v>
      </c>
      <c r="B480" s="152">
        <v>1</v>
      </c>
      <c r="C480" s="152">
        <f t="shared" si="28"/>
        <v>345</v>
      </c>
      <c r="D480" s="152">
        <v>333</v>
      </c>
      <c r="E480" s="152">
        <v>12</v>
      </c>
      <c r="F480" s="153">
        <v>1429</v>
      </c>
      <c r="G480" s="153">
        <f t="shared" si="29"/>
        <v>8.5353999999999992</v>
      </c>
      <c r="H480" s="153">
        <f t="shared" si="30"/>
        <v>204.85</v>
      </c>
      <c r="I480" s="153">
        <f t="shared" si="31"/>
        <v>253.17</v>
      </c>
    </row>
    <row r="481" spans="1:9" s="96" customFormat="1" ht="16.899999999999999" customHeight="1" x14ac:dyDescent="0.25">
      <c r="A481" s="146" t="s">
        <v>609</v>
      </c>
      <c r="B481" s="152">
        <v>1</v>
      </c>
      <c r="C481" s="152">
        <f t="shared" si="28"/>
        <v>355</v>
      </c>
      <c r="D481" s="152">
        <v>333</v>
      </c>
      <c r="E481" s="152">
        <v>22</v>
      </c>
      <c r="F481" s="153">
        <v>1429</v>
      </c>
      <c r="G481" s="153">
        <f t="shared" si="29"/>
        <v>8.5353999999999992</v>
      </c>
      <c r="H481" s="153">
        <f t="shared" si="30"/>
        <v>375.56</v>
      </c>
      <c r="I481" s="153">
        <f t="shared" si="31"/>
        <v>464.15</v>
      </c>
    </row>
    <row r="482" spans="1:9" s="96" customFormat="1" ht="16.899999999999999" customHeight="1" x14ac:dyDescent="0.25">
      <c r="A482" s="146" t="s">
        <v>610</v>
      </c>
      <c r="B482" s="152">
        <v>1</v>
      </c>
      <c r="C482" s="152">
        <f t="shared" si="28"/>
        <v>424</v>
      </c>
      <c r="D482" s="152">
        <v>344</v>
      </c>
      <c r="E482" s="152">
        <v>80</v>
      </c>
      <c r="F482" s="153">
        <v>1572</v>
      </c>
      <c r="G482" s="153">
        <f t="shared" si="29"/>
        <v>9.3895999999999997</v>
      </c>
      <c r="H482" s="153">
        <f t="shared" si="30"/>
        <v>1502.34</v>
      </c>
      <c r="I482" s="153">
        <f t="shared" si="31"/>
        <v>1856.74</v>
      </c>
    </row>
    <row r="483" spans="1:9" s="96" customFormat="1" ht="16.899999999999999" customHeight="1" x14ac:dyDescent="0.25">
      <c r="A483" s="146" t="s">
        <v>610</v>
      </c>
      <c r="B483" s="152">
        <v>1</v>
      </c>
      <c r="C483" s="152">
        <f t="shared" si="28"/>
        <v>445</v>
      </c>
      <c r="D483" s="152">
        <v>333</v>
      </c>
      <c r="E483" s="152">
        <v>112</v>
      </c>
      <c r="F483" s="153">
        <v>1572</v>
      </c>
      <c r="G483" s="153">
        <f t="shared" si="29"/>
        <v>9.3895999999999997</v>
      </c>
      <c r="H483" s="153">
        <f t="shared" si="30"/>
        <v>2103.27</v>
      </c>
      <c r="I483" s="153">
        <f t="shared" si="31"/>
        <v>2599.4299999999998</v>
      </c>
    </row>
    <row r="484" spans="1:9" s="96" customFormat="1" ht="16.899999999999999" customHeight="1" x14ac:dyDescent="0.25">
      <c r="A484" s="146" t="s">
        <v>610</v>
      </c>
      <c r="B484" s="152">
        <v>1</v>
      </c>
      <c r="C484" s="152">
        <f t="shared" si="28"/>
        <v>317</v>
      </c>
      <c r="D484" s="152">
        <v>301</v>
      </c>
      <c r="E484" s="152">
        <v>16</v>
      </c>
      <c r="F484" s="153">
        <v>1429</v>
      </c>
      <c r="G484" s="153">
        <f t="shared" si="29"/>
        <v>8.5353999999999992</v>
      </c>
      <c r="H484" s="153">
        <f t="shared" si="30"/>
        <v>273.13</v>
      </c>
      <c r="I484" s="153">
        <f t="shared" si="31"/>
        <v>337.56</v>
      </c>
    </row>
    <row r="485" spans="1:9" s="96" customFormat="1" ht="16.899999999999999" customHeight="1" x14ac:dyDescent="0.25">
      <c r="A485" s="146" t="s">
        <v>610</v>
      </c>
      <c r="B485" s="152">
        <v>1</v>
      </c>
      <c r="C485" s="152">
        <f t="shared" si="28"/>
        <v>325</v>
      </c>
      <c r="D485" s="152">
        <v>293</v>
      </c>
      <c r="E485" s="152">
        <v>32</v>
      </c>
      <c r="F485" s="153">
        <v>1572</v>
      </c>
      <c r="G485" s="153">
        <f t="shared" si="29"/>
        <v>9.3895999999999997</v>
      </c>
      <c r="H485" s="153">
        <f t="shared" si="30"/>
        <v>600.92999999999995</v>
      </c>
      <c r="I485" s="153">
        <f t="shared" si="31"/>
        <v>742.69</v>
      </c>
    </row>
    <row r="486" spans="1:9" s="96" customFormat="1" ht="16.899999999999999" customHeight="1" x14ac:dyDescent="0.25">
      <c r="A486" s="146" t="s">
        <v>611</v>
      </c>
      <c r="B486" s="152">
        <v>1</v>
      </c>
      <c r="C486" s="152">
        <f t="shared" si="28"/>
        <v>351</v>
      </c>
      <c r="D486" s="152">
        <v>336</v>
      </c>
      <c r="E486" s="152">
        <v>15</v>
      </c>
      <c r="F486" s="153">
        <v>1572</v>
      </c>
      <c r="G486" s="153">
        <f t="shared" si="29"/>
        <v>9.3895999999999997</v>
      </c>
      <c r="H486" s="153">
        <f t="shared" si="30"/>
        <v>281.69</v>
      </c>
      <c r="I486" s="153">
        <f t="shared" si="31"/>
        <v>348.14</v>
      </c>
    </row>
    <row r="487" spans="1:9" s="96" customFormat="1" ht="16.899999999999999" customHeight="1" x14ac:dyDescent="0.25">
      <c r="A487" s="146" t="s">
        <v>611</v>
      </c>
      <c r="B487" s="152">
        <v>1</v>
      </c>
      <c r="C487" s="152">
        <f t="shared" si="28"/>
        <v>352</v>
      </c>
      <c r="D487" s="152">
        <v>304</v>
      </c>
      <c r="E487" s="152">
        <v>48</v>
      </c>
      <c r="F487" s="153">
        <v>1572</v>
      </c>
      <c r="G487" s="153">
        <f t="shared" si="29"/>
        <v>9.3895999999999997</v>
      </c>
      <c r="H487" s="153">
        <f t="shared" si="30"/>
        <v>901.4</v>
      </c>
      <c r="I487" s="153">
        <f t="shared" si="31"/>
        <v>1114.04</v>
      </c>
    </row>
    <row r="488" spans="1:9" s="96" customFormat="1" ht="16.899999999999999" customHeight="1" x14ac:dyDescent="0.25">
      <c r="A488" s="146" t="s">
        <v>611</v>
      </c>
      <c r="B488" s="152">
        <v>1</v>
      </c>
      <c r="C488" s="152">
        <f t="shared" si="28"/>
        <v>113</v>
      </c>
      <c r="D488" s="152">
        <v>102</v>
      </c>
      <c r="E488" s="152">
        <v>11</v>
      </c>
      <c r="F488" s="153">
        <v>1572</v>
      </c>
      <c r="G488" s="153">
        <f t="shared" si="29"/>
        <v>9.3895999999999997</v>
      </c>
      <c r="H488" s="153">
        <f t="shared" si="30"/>
        <v>206.57</v>
      </c>
      <c r="I488" s="153">
        <f t="shared" si="31"/>
        <v>255.3</v>
      </c>
    </row>
    <row r="489" spans="1:9" s="96" customFormat="1" ht="16.899999999999999" customHeight="1" x14ac:dyDescent="0.25">
      <c r="A489" s="146" t="s">
        <v>611</v>
      </c>
      <c r="B489" s="152">
        <v>1</v>
      </c>
      <c r="C489" s="152">
        <f t="shared" si="28"/>
        <v>361</v>
      </c>
      <c r="D489" s="152">
        <v>333</v>
      </c>
      <c r="E489" s="152">
        <v>28</v>
      </c>
      <c r="F489" s="153">
        <v>1572</v>
      </c>
      <c r="G489" s="153">
        <f t="shared" si="29"/>
        <v>9.3895999999999997</v>
      </c>
      <c r="H489" s="153">
        <f t="shared" si="30"/>
        <v>525.82000000000005</v>
      </c>
      <c r="I489" s="153">
        <f t="shared" si="31"/>
        <v>649.86</v>
      </c>
    </row>
    <row r="490" spans="1:9" s="96" customFormat="1" ht="16.899999999999999" customHeight="1" x14ac:dyDescent="0.25">
      <c r="A490" s="146" t="s">
        <v>612</v>
      </c>
      <c r="B490" s="152">
        <v>1</v>
      </c>
      <c r="C490" s="152">
        <f t="shared" si="28"/>
        <v>204</v>
      </c>
      <c r="D490" s="152">
        <v>176</v>
      </c>
      <c r="E490" s="152">
        <v>28</v>
      </c>
      <c r="F490" s="153">
        <v>1572</v>
      </c>
      <c r="G490" s="153">
        <f t="shared" si="29"/>
        <v>9.3895999999999997</v>
      </c>
      <c r="H490" s="153">
        <f t="shared" si="30"/>
        <v>525.82000000000005</v>
      </c>
      <c r="I490" s="153">
        <f t="shared" si="31"/>
        <v>649.86</v>
      </c>
    </row>
    <row r="491" spans="1:9" s="96" customFormat="1" ht="16.899999999999999" customHeight="1" x14ac:dyDescent="0.25">
      <c r="A491" s="146" t="s">
        <v>612</v>
      </c>
      <c r="B491" s="152">
        <v>1</v>
      </c>
      <c r="C491" s="152">
        <f t="shared" si="28"/>
        <v>316</v>
      </c>
      <c r="D491" s="152">
        <v>280</v>
      </c>
      <c r="E491" s="152">
        <v>36</v>
      </c>
      <c r="F491" s="153">
        <v>1572</v>
      </c>
      <c r="G491" s="153">
        <f t="shared" si="29"/>
        <v>9.3895999999999997</v>
      </c>
      <c r="H491" s="153">
        <f t="shared" si="30"/>
        <v>676.05</v>
      </c>
      <c r="I491" s="153">
        <f t="shared" si="31"/>
        <v>835.53</v>
      </c>
    </row>
    <row r="492" spans="1:9" s="96" customFormat="1" ht="16.899999999999999" customHeight="1" x14ac:dyDescent="0.25">
      <c r="A492" s="146" t="s">
        <v>612</v>
      </c>
      <c r="B492" s="152">
        <v>1</v>
      </c>
      <c r="C492" s="152">
        <f t="shared" si="28"/>
        <v>359.5</v>
      </c>
      <c r="D492" s="152">
        <v>344</v>
      </c>
      <c r="E492" s="152">
        <v>15.5</v>
      </c>
      <c r="F492" s="153">
        <v>1572</v>
      </c>
      <c r="G492" s="153">
        <f t="shared" si="29"/>
        <v>9.3895999999999997</v>
      </c>
      <c r="H492" s="153">
        <f t="shared" si="30"/>
        <v>291.08</v>
      </c>
      <c r="I492" s="153">
        <f t="shared" si="31"/>
        <v>359.75</v>
      </c>
    </row>
    <row r="493" spans="1:9" s="96" customFormat="1" ht="16.899999999999999" customHeight="1" x14ac:dyDescent="0.25">
      <c r="A493" s="146" t="s">
        <v>612</v>
      </c>
      <c r="B493" s="152">
        <v>1</v>
      </c>
      <c r="C493" s="152">
        <f t="shared" si="28"/>
        <v>340</v>
      </c>
      <c r="D493" s="152">
        <v>304</v>
      </c>
      <c r="E493" s="152">
        <v>36</v>
      </c>
      <c r="F493" s="153">
        <v>1572</v>
      </c>
      <c r="G493" s="153">
        <f t="shared" si="29"/>
        <v>9.3895999999999997</v>
      </c>
      <c r="H493" s="153">
        <f t="shared" si="30"/>
        <v>676.05</v>
      </c>
      <c r="I493" s="153">
        <f t="shared" si="31"/>
        <v>835.53</v>
      </c>
    </row>
    <row r="494" spans="1:9" s="96" customFormat="1" ht="16.899999999999999" customHeight="1" x14ac:dyDescent="0.25">
      <c r="A494" s="146" t="s">
        <v>612</v>
      </c>
      <c r="B494" s="152">
        <v>1</v>
      </c>
      <c r="C494" s="152">
        <f t="shared" si="28"/>
        <v>356.5</v>
      </c>
      <c r="D494" s="152">
        <v>344</v>
      </c>
      <c r="E494" s="152">
        <v>12.5</v>
      </c>
      <c r="F494" s="153">
        <v>1572</v>
      </c>
      <c r="G494" s="153">
        <f t="shared" si="29"/>
        <v>9.3895999999999997</v>
      </c>
      <c r="H494" s="153">
        <f t="shared" si="30"/>
        <v>234.74</v>
      </c>
      <c r="I494" s="153">
        <f t="shared" si="31"/>
        <v>290.12</v>
      </c>
    </row>
    <row r="495" spans="1:9" s="96" customFormat="1" ht="16.899999999999999" customHeight="1" x14ac:dyDescent="0.25">
      <c r="A495" s="146" t="s">
        <v>612</v>
      </c>
      <c r="B495" s="152">
        <v>1</v>
      </c>
      <c r="C495" s="152">
        <f t="shared" si="28"/>
        <v>368</v>
      </c>
      <c r="D495" s="152">
        <v>344</v>
      </c>
      <c r="E495" s="152">
        <v>24</v>
      </c>
      <c r="F495" s="153">
        <v>1572</v>
      </c>
      <c r="G495" s="153">
        <f t="shared" si="29"/>
        <v>9.3895999999999997</v>
      </c>
      <c r="H495" s="153">
        <f t="shared" si="30"/>
        <v>450.7</v>
      </c>
      <c r="I495" s="153">
        <f t="shared" si="31"/>
        <v>557.02</v>
      </c>
    </row>
    <row r="496" spans="1:9" s="96" customFormat="1" ht="16.899999999999999" customHeight="1" x14ac:dyDescent="0.25">
      <c r="A496" s="146" t="s">
        <v>612</v>
      </c>
      <c r="B496" s="152">
        <v>1</v>
      </c>
      <c r="C496" s="152">
        <f t="shared" si="28"/>
        <v>159.5</v>
      </c>
      <c r="D496" s="152">
        <v>144</v>
      </c>
      <c r="E496" s="152">
        <v>15.500000000000002</v>
      </c>
      <c r="F496" s="153">
        <v>1572</v>
      </c>
      <c r="G496" s="153">
        <f t="shared" si="29"/>
        <v>9.3895999999999997</v>
      </c>
      <c r="H496" s="153">
        <f t="shared" si="30"/>
        <v>291.08</v>
      </c>
      <c r="I496" s="153">
        <f t="shared" si="31"/>
        <v>359.75</v>
      </c>
    </row>
    <row r="497" spans="1:9" s="96" customFormat="1" ht="16.899999999999999" customHeight="1" x14ac:dyDescent="0.25">
      <c r="A497" s="146" t="s">
        <v>612</v>
      </c>
      <c r="B497" s="152">
        <v>1</v>
      </c>
      <c r="C497" s="152">
        <f t="shared" si="28"/>
        <v>376</v>
      </c>
      <c r="D497" s="152">
        <v>344</v>
      </c>
      <c r="E497" s="152">
        <v>32</v>
      </c>
      <c r="F497" s="153">
        <v>1572</v>
      </c>
      <c r="G497" s="153">
        <f t="shared" si="29"/>
        <v>9.3895999999999997</v>
      </c>
      <c r="H497" s="153">
        <f t="shared" si="30"/>
        <v>600.92999999999995</v>
      </c>
      <c r="I497" s="153">
        <f t="shared" si="31"/>
        <v>742.69</v>
      </c>
    </row>
    <row r="498" spans="1:9" s="96" customFormat="1" ht="16.899999999999999" customHeight="1" x14ac:dyDescent="0.25">
      <c r="A498" s="146" t="s">
        <v>612</v>
      </c>
      <c r="B498" s="152">
        <v>1</v>
      </c>
      <c r="C498" s="152">
        <f t="shared" si="28"/>
        <v>192</v>
      </c>
      <c r="D498" s="152">
        <v>176</v>
      </c>
      <c r="E498" s="152">
        <v>16</v>
      </c>
      <c r="F498" s="153">
        <v>1429</v>
      </c>
      <c r="G498" s="153">
        <f t="shared" si="29"/>
        <v>8.5353999999999992</v>
      </c>
      <c r="H498" s="153">
        <f t="shared" si="30"/>
        <v>273.13</v>
      </c>
      <c r="I498" s="153">
        <f t="shared" si="31"/>
        <v>337.56</v>
      </c>
    </row>
    <row r="499" spans="1:9" s="96" customFormat="1" ht="16.899999999999999" customHeight="1" x14ac:dyDescent="0.25">
      <c r="A499" s="146" t="s">
        <v>612</v>
      </c>
      <c r="B499" s="152">
        <v>1</v>
      </c>
      <c r="C499" s="152">
        <f t="shared" si="28"/>
        <v>368</v>
      </c>
      <c r="D499" s="152">
        <v>344</v>
      </c>
      <c r="E499" s="152">
        <v>24</v>
      </c>
      <c r="F499" s="153">
        <v>1429</v>
      </c>
      <c r="G499" s="153">
        <f t="shared" si="29"/>
        <v>8.5353999999999992</v>
      </c>
      <c r="H499" s="153">
        <f t="shared" si="30"/>
        <v>409.7</v>
      </c>
      <c r="I499" s="153">
        <f t="shared" si="31"/>
        <v>506.35</v>
      </c>
    </row>
    <row r="500" spans="1:9" s="96" customFormat="1" ht="16.899999999999999" customHeight="1" x14ac:dyDescent="0.25">
      <c r="A500" s="146" t="s">
        <v>612</v>
      </c>
      <c r="B500" s="152">
        <v>1</v>
      </c>
      <c r="C500" s="152">
        <f t="shared" si="28"/>
        <v>244</v>
      </c>
      <c r="D500" s="152">
        <v>200</v>
      </c>
      <c r="E500" s="152">
        <v>44</v>
      </c>
      <c r="F500" s="153">
        <v>1429</v>
      </c>
      <c r="G500" s="153">
        <f t="shared" si="29"/>
        <v>8.5353999999999992</v>
      </c>
      <c r="H500" s="153">
        <f t="shared" si="30"/>
        <v>751.12</v>
      </c>
      <c r="I500" s="153">
        <f t="shared" si="31"/>
        <v>928.31</v>
      </c>
    </row>
    <row r="501" spans="1:9" s="96" customFormat="1" ht="16.899999999999999" customHeight="1" x14ac:dyDescent="0.25">
      <c r="A501" s="146" t="s">
        <v>612</v>
      </c>
      <c r="B501" s="152">
        <v>1</v>
      </c>
      <c r="C501" s="152">
        <f t="shared" si="28"/>
        <v>292</v>
      </c>
      <c r="D501" s="152">
        <v>264</v>
      </c>
      <c r="E501" s="152">
        <v>28</v>
      </c>
      <c r="F501" s="153">
        <v>1429</v>
      </c>
      <c r="G501" s="153">
        <f t="shared" si="29"/>
        <v>8.5353999999999992</v>
      </c>
      <c r="H501" s="153">
        <f t="shared" si="30"/>
        <v>477.98</v>
      </c>
      <c r="I501" s="153">
        <f t="shared" si="31"/>
        <v>590.74</v>
      </c>
    </row>
    <row r="502" spans="1:9" s="96" customFormat="1" ht="16.899999999999999" customHeight="1" x14ac:dyDescent="0.25">
      <c r="A502" s="146" t="s">
        <v>612</v>
      </c>
      <c r="B502" s="152">
        <v>1</v>
      </c>
      <c r="C502" s="152">
        <f t="shared" si="28"/>
        <v>360</v>
      </c>
      <c r="D502" s="152">
        <v>320</v>
      </c>
      <c r="E502" s="152">
        <v>40</v>
      </c>
      <c r="F502" s="153">
        <v>1429</v>
      </c>
      <c r="G502" s="153">
        <f t="shared" si="29"/>
        <v>8.5353999999999992</v>
      </c>
      <c r="H502" s="153">
        <f t="shared" si="30"/>
        <v>682.83</v>
      </c>
      <c r="I502" s="153">
        <f t="shared" si="31"/>
        <v>843.91</v>
      </c>
    </row>
    <row r="503" spans="1:9" s="96" customFormat="1" ht="16.899999999999999" customHeight="1" x14ac:dyDescent="0.25">
      <c r="A503" s="146" t="s">
        <v>612</v>
      </c>
      <c r="B503" s="152">
        <v>1</v>
      </c>
      <c r="C503" s="152">
        <f t="shared" si="28"/>
        <v>336</v>
      </c>
      <c r="D503" s="152">
        <v>264</v>
      </c>
      <c r="E503" s="152">
        <v>72</v>
      </c>
      <c r="F503" s="153">
        <v>1429</v>
      </c>
      <c r="G503" s="153">
        <f t="shared" si="29"/>
        <v>8.5353999999999992</v>
      </c>
      <c r="H503" s="153">
        <f t="shared" si="30"/>
        <v>1229.0999999999999</v>
      </c>
      <c r="I503" s="153">
        <f t="shared" si="31"/>
        <v>1519.04</v>
      </c>
    </row>
    <row r="504" spans="1:9" s="96" customFormat="1" ht="16.899999999999999" customHeight="1" x14ac:dyDescent="0.25">
      <c r="A504" s="146" t="s">
        <v>612</v>
      </c>
      <c r="B504" s="152">
        <v>1</v>
      </c>
      <c r="C504" s="152">
        <f t="shared" si="28"/>
        <v>367.5</v>
      </c>
      <c r="D504" s="152">
        <v>304</v>
      </c>
      <c r="E504" s="152">
        <v>63.5</v>
      </c>
      <c r="F504" s="153">
        <v>1429</v>
      </c>
      <c r="G504" s="153">
        <f t="shared" si="29"/>
        <v>8.5353999999999992</v>
      </c>
      <c r="H504" s="153">
        <f t="shared" si="30"/>
        <v>1084</v>
      </c>
      <c r="I504" s="153">
        <f t="shared" si="31"/>
        <v>1339.72</v>
      </c>
    </row>
    <row r="505" spans="1:9" s="96" customFormat="1" ht="16.899999999999999" customHeight="1" x14ac:dyDescent="0.25">
      <c r="A505" s="146" t="s">
        <v>612</v>
      </c>
      <c r="B505" s="152">
        <v>1</v>
      </c>
      <c r="C505" s="152">
        <f t="shared" si="28"/>
        <v>296</v>
      </c>
      <c r="D505" s="152">
        <v>264</v>
      </c>
      <c r="E505" s="152">
        <v>32</v>
      </c>
      <c r="F505" s="153">
        <v>1429</v>
      </c>
      <c r="G505" s="153">
        <f t="shared" si="29"/>
        <v>8.5353999999999992</v>
      </c>
      <c r="H505" s="153">
        <f t="shared" si="30"/>
        <v>546.27</v>
      </c>
      <c r="I505" s="153">
        <f t="shared" si="31"/>
        <v>675.14</v>
      </c>
    </row>
    <row r="506" spans="1:9" s="96" customFormat="1" ht="16.899999999999999" customHeight="1" x14ac:dyDescent="0.25">
      <c r="A506" s="146" t="s">
        <v>612</v>
      </c>
      <c r="B506" s="152">
        <v>1</v>
      </c>
      <c r="C506" s="152">
        <f t="shared" si="28"/>
        <v>196</v>
      </c>
      <c r="D506" s="152">
        <v>168</v>
      </c>
      <c r="E506" s="152">
        <v>28</v>
      </c>
      <c r="F506" s="153">
        <v>1429</v>
      </c>
      <c r="G506" s="153">
        <f t="shared" si="29"/>
        <v>8.5353999999999992</v>
      </c>
      <c r="H506" s="153">
        <f t="shared" si="30"/>
        <v>477.98</v>
      </c>
      <c r="I506" s="153">
        <f t="shared" si="31"/>
        <v>590.74</v>
      </c>
    </row>
    <row r="507" spans="1:9" s="96" customFormat="1" ht="16.899999999999999" customHeight="1" x14ac:dyDescent="0.25">
      <c r="A507" s="146" t="s">
        <v>612</v>
      </c>
      <c r="B507" s="152">
        <v>1</v>
      </c>
      <c r="C507" s="152">
        <f t="shared" si="28"/>
        <v>184</v>
      </c>
      <c r="D507" s="152">
        <v>168</v>
      </c>
      <c r="E507" s="152">
        <v>16</v>
      </c>
      <c r="F507" s="153">
        <v>1429</v>
      </c>
      <c r="G507" s="153">
        <f t="shared" si="29"/>
        <v>8.5353999999999992</v>
      </c>
      <c r="H507" s="153">
        <f t="shared" si="30"/>
        <v>273.13</v>
      </c>
      <c r="I507" s="153">
        <f t="shared" si="31"/>
        <v>337.56</v>
      </c>
    </row>
    <row r="508" spans="1:9" s="96" customFormat="1" ht="16.899999999999999" customHeight="1" x14ac:dyDescent="0.25">
      <c r="A508" s="146" t="s">
        <v>612</v>
      </c>
      <c r="B508" s="152">
        <v>1</v>
      </c>
      <c r="C508" s="152">
        <f t="shared" si="28"/>
        <v>180</v>
      </c>
      <c r="D508" s="152">
        <v>168</v>
      </c>
      <c r="E508" s="152">
        <v>12</v>
      </c>
      <c r="F508" s="153">
        <v>1429</v>
      </c>
      <c r="G508" s="153">
        <f t="shared" si="29"/>
        <v>8.5353999999999992</v>
      </c>
      <c r="H508" s="153">
        <f t="shared" si="30"/>
        <v>204.85</v>
      </c>
      <c r="I508" s="153">
        <f t="shared" si="31"/>
        <v>253.17</v>
      </c>
    </row>
    <row r="509" spans="1:9" s="96" customFormat="1" ht="16.899999999999999" customHeight="1" x14ac:dyDescent="0.25">
      <c r="A509" s="146" t="s">
        <v>612</v>
      </c>
      <c r="B509" s="152">
        <v>1</v>
      </c>
      <c r="C509" s="152">
        <f t="shared" si="28"/>
        <v>184</v>
      </c>
      <c r="D509" s="152">
        <v>168</v>
      </c>
      <c r="E509" s="152">
        <v>16</v>
      </c>
      <c r="F509" s="153">
        <v>1572</v>
      </c>
      <c r="G509" s="153">
        <f t="shared" si="29"/>
        <v>9.3895999999999997</v>
      </c>
      <c r="H509" s="153">
        <f t="shared" si="30"/>
        <v>300.47000000000003</v>
      </c>
      <c r="I509" s="153">
        <f t="shared" si="31"/>
        <v>371.35</v>
      </c>
    </row>
    <row r="510" spans="1:9" s="96" customFormat="1" ht="16.899999999999999" customHeight="1" x14ac:dyDescent="0.25">
      <c r="A510" s="146" t="s">
        <v>612</v>
      </c>
      <c r="B510" s="152">
        <v>1</v>
      </c>
      <c r="C510" s="152">
        <f t="shared" si="28"/>
        <v>317</v>
      </c>
      <c r="D510" s="152">
        <v>293</v>
      </c>
      <c r="E510" s="152">
        <v>24</v>
      </c>
      <c r="F510" s="153">
        <v>1572</v>
      </c>
      <c r="G510" s="153">
        <f t="shared" si="29"/>
        <v>9.3895999999999997</v>
      </c>
      <c r="H510" s="153">
        <f t="shared" si="30"/>
        <v>450.7</v>
      </c>
      <c r="I510" s="153">
        <f t="shared" si="31"/>
        <v>557.02</v>
      </c>
    </row>
    <row r="511" spans="1:9" s="96" customFormat="1" ht="16.899999999999999" customHeight="1" x14ac:dyDescent="0.25">
      <c r="A511" s="146" t="s">
        <v>612</v>
      </c>
      <c r="B511" s="152">
        <v>1</v>
      </c>
      <c r="C511" s="152">
        <f t="shared" si="28"/>
        <v>346</v>
      </c>
      <c r="D511" s="152">
        <v>302</v>
      </c>
      <c r="E511" s="152">
        <v>44</v>
      </c>
      <c r="F511" s="153">
        <v>1572</v>
      </c>
      <c r="G511" s="153">
        <f t="shared" si="29"/>
        <v>9.3895999999999997</v>
      </c>
      <c r="H511" s="153">
        <f t="shared" si="30"/>
        <v>826.28</v>
      </c>
      <c r="I511" s="153">
        <f t="shared" si="31"/>
        <v>1021.2</v>
      </c>
    </row>
    <row r="512" spans="1:9" s="96" customFormat="1" ht="16.899999999999999" customHeight="1" x14ac:dyDescent="0.25">
      <c r="A512" s="146" t="s">
        <v>612</v>
      </c>
      <c r="B512" s="152">
        <v>1</v>
      </c>
      <c r="C512" s="152">
        <f t="shared" si="28"/>
        <v>357</v>
      </c>
      <c r="D512" s="152">
        <v>333</v>
      </c>
      <c r="E512" s="152">
        <v>24</v>
      </c>
      <c r="F512" s="153">
        <v>1572</v>
      </c>
      <c r="G512" s="153">
        <f t="shared" si="29"/>
        <v>9.3895999999999997</v>
      </c>
      <c r="H512" s="153">
        <f t="shared" si="30"/>
        <v>450.7</v>
      </c>
      <c r="I512" s="153">
        <f t="shared" si="31"/>
        <v>557.02</v>
      </c>
    </row>
    <row r="513" spans="1:9" s="96" customFormat="1" ht="16.899999999999999" customHeight="1" x14ac:dyDescent="0.25">
      <c r="A513" s="146" t="s">
        <v>612</v>
      </c>
      <c r="B513" s="152">
        <v>1</v>
      </c>
      <c r="C513" s="152">
        <f t="shared" si="28"/>
        <v>397</v>
      </c>
      <c r="D513" s="152">
        <v>333</v>
      </c>
      <c r="E513" s="152">
        <v>64</v>
      </c>
      <c r="F513" s="153">
        <v>1429</v>
      </c>
      <c r="G513" s="153">
        <f t="shared" si="29"/>
        <v>8.5353999999999992</v>
      </c>
      <c r="H513" s="153">
        <f t="shared" si="30"/>
        <v>1092.53</v>
      </c>
      <c r="I513" s="153">
        <f t="shared" si="31"/>
        <v>1350.26</v>
      </c>
    </row>
    <row r="514" spans="1:9" s="96" customFormat="1" ht="16.899999999999999" customHeight="1" x14ac:dyDescent="0.25">
      <c r="A514" s="146" t="s">
        <v>612</v>
      </c>
      <c r="B514" s="152">
        <v>1</v>
      </c>
      <c r="C514" s="152">
        <f t="shared" si="28"/>
        <v>349</v>
      </c>
      <c r="D514" s="152">
        <v>317</v>
      </c>
      <c r="E514" s="152">
        <v>32</v>
      </c>
      <c r="F514" s="153">
        <v>1429</v>
      </c>
      <c r="G514" s="153">
        <f t="shared" si="29"/>
        <v>8.5353999999999992</v>
      </c>
      <c r="H514" s="153">
        <f t="shared" si="30"/>
        <v>546.27</v>
      </c>
      <c r="I514" s="153">
        <f t="shared" si="31"/>
        <v>675.14</v>
      </c>
    </row>
    <row r="515" spans="1:9" s="96" customFormat="1" ht="16.899999999999999" customHeight="1" x14ac:dyDescent="0.25">
      <c r="A515" s="146" t="s">
        <v>612</v>
      </c>
      <c r="B515" s="152">
        <v>1</v>
      </c>
      <c r="C515" s="152">
        <f t="shared" si="28"/>
        <v>373</v>
      </c>
      <c r="D515" s="152">
        <v>333</v>
      </c>
      <c r="E515" s="152">
        <v>40</v>
      </c>
      <c r="F515" s="153">
        <v>1429</v>
      </c>
      <c r="G515" s="153">
        <f t="shared" si="29"/>
        <v>8.5353999999999992</v>
      </c>
      <c r="H515" s="153">
        <f t="shared" si="30"/>
        <v>682.83</v>
      </c>
      <c r="I515" s="153">
        <f t="shared" si="31"/>
        <v>843.91</v>
      </c>
    </row>
    <row r="516" spans="1:9" s="96" customFormat="1" ht="16.899999999999999" customHeight="1" x14ac:dyDescent="0.25">
      <c r="A516" s="146" t="s">
        <v>612</v>
      </c>
      <c r="B516" s="152">
        <v>1</v>
      </c>
      <c r="C516" s="152">
        <f t="shared" si="28"/>
        <v>369.61500000000001</v>
      </c>
      <c r="D516" s="152">
        <v>333</v>
      </c>
      <c r="E516" s="152">
        <v>36.615000000000002</v>
      </c>
      <c r="F516" s="153">
        <v>1429</v>
      </c>
      <c r="G516" s="153">
        <f t="shared" si="29"/>
        <v>8.5353999999999992</v>
      </c>
      <c r="H516" s="153">
        <f t="shared" si="30"/>
        <v>625.04999999999995</v>
      </c>
      <c r="I516" s="153">
        <f t="shared" si="31"/>
        <v>772.5</v>
      </c>
    </row>
    <row r="517" spans="1:9" s="96" customFormat="1" ht="16.899999999999999" customHeight="1" x14ac:dyDescent="0.25">
      <c r="A517" s="146" t="s">
        <v>612</v>
      </c>
      <c r="B517" s="152">
        <v>1</v>
      </c>
      <c r="C517" s="152">
        <f t="shared" si="28"/>
        <v>386</v>
      </c>
      <c r="D517" s="152">
        <v>333</v>
      </c>
      <c r="E517" s="152">
        <v>53</v>
      </c>
      <c r="F517" s="153">
        <v>1429</v>
      </c>
      <c r="G517" s="153">
        <f t="shared" si="29"/>
        <v>8.5353999999999992</v>
      </c>
      <c r="H517" s="153">
        <f t="shared" si="30"/>
        <v>904.75</v>
      </c>
      <c r="I517" s="153">
        <f t="shared" si="31"/>
        <v>1118.18</v>
      </c>
    </row>
    <row r="518" spans="1:9" s="96" customFormat="1" ht="16.899999999999999" customHeight="1" x14ac:dyDescent="0.25">
      <c r="A518" s="146" t="s">
        <v>612</v>
      </c>
      <c r="B518" s="152">
        <v>1</v>
      </c>
      <c r="C518" s="152">
        <f t="shared" si="28"/>
        <v>389</v>
      </c>
      <c r="D518" s="152">
        <v>333</v>
      </c>
      <c r="E518" s="152">
        <v>56</v>
      </c>
      <c r="F518" s="153">
        <v>1429</v>
      </c>
      <c r="G518" s="153">
        <f t="shared" si="29"/>
        <v>8.5353999999999992</v>
      </c>
      <c r="H518" s="153">
        <f t="shared" si="30"/>
        <v>955.96</v>
      </c>
      <c r="I518" s="153">
        <f t="shared" si="31"/>
        <v>1181.47</v>
      </c>
    </row>
    <row r="519" spans="1:9" s="96" customFormat="1" ht="16.899999999999999" customHeight="1" x14ac:dyDescent="0.25">
      <c r="A519" s="146" t="s">
        <v>612</v>
      </c>
      <c r="B519" s="152">
        <v>1</v>
      </c>
      <c r="C519" s="152">
        <f t="shared" si="28"/>
        <v>365</v>
      </c>
      <c r="D519" s="152">
        <v>333</v>
      </c>
      <c r="E519" s="152">
        <v>32</v>
      </c>
      <c r="F519" s="153">
        <v>1429</v>
      </c>
      <c r="G519" s="153">
        <f t="shared" si="29"/>
        <v>8.5353999999999992</v>
      </c>
      <c r="H519" s="153">
        <f t="shared" si="30"/>
        <v>546.27</v>
      </c>
      <c r="I519" s="153">
        <f t="shared" si="31"/>
        <v>675.14</v>
      </c>
    </row>
    <row r="520" spans="1:9" s="96" customFormat="1" ht="16.899999999999999" customHeight="1" x14ac:dyDescent="0.25">
      <c r="A520" s="146" t="s">
        <v>612</v>
      </c>
      <c r="B520" s="152">
        <v>1</v>
      </c>
      <c r="C520" s="152">
        <f t="shared" si="28"/>
        <v>411</v>
      </c>
      <c r="D520" s="152">
        <v>295</v>
      </c>
      <c r="E520" s="152">
        <v>116</v>
      </c>
      <c r="F520" s="153">
        <v>1429</v>
      </c>
      <c r="G520" s="153">
        <f t="shared" si="29"/>
        <v>8.5353999999999992</v>
      </c>
      <c r="H520" s="153">
        <f t="shared" si="30"/>
        <v>1980.21</v>
      </c>
      <c r="I520" s="153">
        <f t="shared" si="31"/>
        <v>2447.34</v>
      </c>
    </row>
    <row r="521" spans="1:9" s="96" customFormat="1" ht="16.899999999999999" customHeight="1" x14ac:dyDescent="0.25">
      <c r="A521" s="146" t="s">
        <v>612</v>
      </c>
      <c r="B521" s="152">
        <v>1</v>
      </c>
      <c r="C521" s="152">
        <f t="shared" si="28"/>
        <v>361</v>
      </c>
      <c r="D521" s="152">
        <v>333</v>
      </c>
      <c r="E521" s="152">
        <v>28</v>
      </c>
      <c r="F521" s="153">
        <v>1429</v>
      </c>
      <c r="G521" s="153">
        <f t="shared" si="29"/>
        <v>8.5353999999999992</v>
      </c>
      <c r="H521" s="153">
        <f t="shared" si="30"/>
        <v>477.98</v>
      </c>
      <c r="I521" s="153">
        <f t="shared" si="31"/>
        <v>590.74</v>
      </c>
    </row>
    <row r="522" spans="1:9" s="96" customFormat="1" ht="16.899999999999999" customHeight="1" x14ac:dyDescent="0.25">
      <c r="A522" s="146" t="s">
        <v>612</v>
      </c>
      <c r="B522" s="152">
        <v>1</v>
      </c>
      <c r="C522" s="152">
        <f t="shared" si="28"/>
        <v>409</v>
      </c>
      <c r="D522" s="152">
        <v>333</v>
      </c>
      <c r="E522" s="152">
        <v>76</v>
      </c>
      <c r="F522" s="153">
        <v>1429</v>
      </c>
      <c r="G522" s="153">
        <f t="shared" si="29"/>
        <v>8.5353999999999992</v>
      </c>
      <c r="H522" s="153">
        <f t="shared" si="30"/>
        <v>1297.3800000000001</v>
      </c>
      <c r="I522" s="153">
        <f t="shared" si="31"/>
        <v>1603.43</v>
      </c>
    </row>
    <row r="523" spans="1:9" s="96" customFormat="1" ht="16.899999999999999" customHeight="1" x14ac:dyDescent="0.25">
      <c r="A523" s="146" t="s">
        <v>612</v>
      </c>
      <c r="B523" s="152">
        <v>1</v>
      </c>
      <c r="C523" s="152">
        <f t="shared" si="28"/>
        <v>333</v>
      </c>
      <c r="D523" s="152">
        <v>317</v>
      </c>
      <c r="E523" s="152">
        <v>16</v>
      </c>
      <c r="F523" s="153">
        <v>1429</v>
      </c>
      <c r="G523" s="153">
        <f t="shared" si="29"/>
        <v>8.5353999999999992</v>
      </c>
      <c r="H523" s="153">
        <f t="shared" si="30"/>
        <v>273.13</v>
      </c>
      <c r="I523" s="153">
        <f t="shared" si="31"/>
        <v>337.56</v>
      </c>
    </row>
    <row r="524" spans="1:9" s="96" customFormat="1" ht="16.899999999999999" customHeight="1" x14ac:dyDescent="0.25">
      <c r="A524" s="146" t="s">
        <v>612</v>
      </c>
      <c r="B524" s="152">
        <v>1</v>
      </c>
      <c r="C524" s="152">
        <f t="shared" si="28"/>
        <v>361</v>
      </c>
      <c r="D524" s="152">
        <v>333</v>
      </c>
      <c r="E524" s="152">
        <v>28</v>
      </c>
      <c r="F524" s="153">
        <v>1572</v>
      </c>
      <c r="G524" s="153">
        <f t="shared" si="29"/>
        <v>9.3895999999999997</v>
      </c>
      <c r="H524" s="153">
        <f t="shared" si="30"/>
        <v>525.82000000000005</v>
      </c>
      <c r="I524" s="153">
        <f t="shared" si="31"/>
        <v>649.86</v>
      </c>
    </row>
    <row r="525" spans="1:9" s="96" customFormat="1" ht="16.899999999999999" customHeight="1" x14ac:dyDescent="0.25">
      <c r="A525" s="146" t="s">
        <v>612</v>
      </c>
      <c r="B525" s="152">
        <v>1</v>
      </c>
      <c r="C525" s="152">
        <f t="shared" si="28"/>
        <v>341</v>
      </c>
      <c r="D525" s="152">
        <v>317</v>
      </c>
      <c r="E525" s="152">
        <v>24</v>
      </c>
      <c r="F525" s="153">
        <v>1429</v>
      </c>
      <c r="G525" s="153">
        <f t="shared" si="29"/>
        <v>8.5353999999999992</v>
      </c>
      <c r="H525" s="153">
        <f t="shared" si="30"/>
        <v>409.7</v>
      </c>
      <c r="I525" s="153">
        <f t="shared" si="31"/>
        <v>506.35</v>
      </c>
    </row>
    <row r="526" spans="1:9" s="96" customFormat="1" ht="16.899999999999999" customHeight="1" x14ac:dyDescent="0.25">
      <c r="A526" s="146" t="s">
        <v>612</v>
      </c>
      <c r="B526" s="152">
        <v>1</v>
      </c>
      <c r="C526" s="152">
        <f t="shared" ref="C526:C589" si="32">D526+E526</f>
        <v>323</v>
      </c>
      <c r="D526" s="152">
        <v>271</v>
      </c>
      <c r="E526" s="152">
        <v>52</v>
      </c>
      <c r="F526" s="153">
        <v>1572</v>
      </c>
      <c r="G526" s="153">
        <f t="shared" ref="G526:G589" si="33">ROUND(F526/167.42,4)</f>
        <v>9.3895999999999997</v>
      </c>
      <c r="H526" s="153">
        <f t="shared" ref="H526:H589" si="34">ROUND(E526*G526*2,2)</f>
        <v>976.52</v>
      </c>
      <c r="I526" s="153">
        <f t="shared" ref="I526:I589" si="35">ROUND(H526*1.2359,2)</f>
        <v>1206.8800000000001</v>
      </c>
    </row>
    <row r="527" spans="1:9" s="96" customFormat="1" ht="16.899999999999999" customHeight="1" x14ac:dyDescent="0.25">
      <c r="A527" s="146" t="s">
        <v>612</v>
      </c>
      <c r="B527" s="152">
        <v>1</v>
      </c>
      <c r="C527" s="152">
        <f t="shared" si="32"/>
        <v>289</v>
      </c>
      <c r="D527" s="152">
        <v>261</v>
      </c>
      <c r="E527" s="152">
        <v>28</v>
      </c>
      <c r="F527" s="153">
        <v>1572</v>
      </c>
      <c r="G527" s="153">
        <f t="shared" si="33"/>
        <v>9.3895999999999997</v>
      </c>
      <c r="H527" s="153">
        <f t="shared" si="34"/>
        <v>525.82000000000005</v>
      </c>
      <c r="I527" s="153">
        <f t="shared" si="35"/>
        <v>649.86</v>
      </c>
    </row>
    <row r="528" spans="1:9" s="96" customFormat="1" ht="16.899999999999999" customHeight="1" x14ac:dyDescent="0.25">
      <c r="A528" s="146" t="s">
        <v>612</v>
      </c>
      <c r="B528" s="152">
        <v>1</v>
      </c>
      <c r="C528" s="152">
        <f t="shared" si="32"/>
        <v>314</v>
      </c>
      <c r="D528" s="152">
        <v>302</v>
      </c>
      <c r="E528" s="152">
        <v>12</v>
      </c>
      <c r="F528" s="153">
        <v>1572</v>
      </c>
      <c r="G528" s="153">
        <f t="shared" si="33"/>
        <v>9.3895999999999997</v>
      </c>
      <c r="H528" s="153">
        <f t="shared" si="34"/>
        <v>225.35</v>
      </c>
      <c r="I528" s="153">
        <f t="shared" si="35"/>
        <v>278.51</v>
      </c>
    </row>
    <row r="529" spans="1:9" s="96" customFormat="1" ht="16.899999999999999" customHeight="1" x14ac:dyDescent="0.25">
      <c r="A529" s="146" t="s">
        <v>612</v>
      </c>
      <c r="B529" s="152">
        <v>1</v>
      </c>
      <c r="C529" s="152">
        <f t="shared" si="32"/>
        <v>381</v>
      </c>
      <c r="D529" s="152">
        <v>333</v>
      </c>
      <c r="E529" s="152">
        <v>48</v>
      </c>
      <c r="F529" s="153">
        <v>1572</v>
      </c>
      <c r="G529" s="153">
        <f t="shared" si="33"/>
        <v>9.3895999999999997</v>
      </c>
      <c r="H529" s="153">
        <f t="shared" si="34"/>
        <v>901.4</v>
      </c>
      <c r="I529" s="153">
        <f t="shared" si="35"/>
        <v>1114.04</v>
      </c>
    </row>
    <row r="530" spans="1:9" s="96" customFormat="1" ht="16.899999999999999" customHeight="1" x14ac:dyDescent="0.25">
      <c r="A530" s="146" t="s">
        <v>612</v>
      </c>
      <c r="B530" s="152">
        <v>1</v>
      </c>
      <c r="C530" s="152">
        <f t="shared" si="32"/>
        <v>354</v>
      </c>
      <c r="D530" s="152">
        <v>333</v>
      </c>
      <c r="E530" s="152">
        <v>21</v>
      </c>
      <c r="F530" s="153">
        <v>1572</v>
      </c>
      <c r="G530" s="153">
        <f t="shared" si="33"/>
        <v>9.3895999999999997</v>
      </c>
      <c r="H530" s="153">
        <f t="shared" si="34"/>
        <v>394.36</v>
      </c>
      <c r="I530" s="153">
        <f t="shared" si="35"/>
        <v>487.39</v>
      </c>
    </row>
    <row r="531" spans="1:9" s="96" customFormat="1" ht="16.899999999999999" customHeight="1" x14ac:dyDescent="0.25">
      <c r="A531" s="146" t="s">
        <v>612</v>
      </c>
      <c r="B531" s="152">
        <v>1</v>
      </c>
      <c r="C531" s="152">
        <f t="shared" si="32"/>
        <v>349</v>
      </c>
      <c r="D531" s="152">
        <v>333</v>
      </c>
      <c r="E531" s="152">
        <v>16</v>
      </c>
      <c r="F531" s="153">
        <v>1429</v>
      </c>
      <c r="G531" s="153">
        <f t="shared" si="33"/>
        <v>8.5353999999999992</v>
      </c>
      <c r="H531" s="153">
        <f t="shared" si="34"/>
        <v>273.13</v>
      </c>
      <c r="I531" s="153">
        <f t="shared" si="35"/>
        <v>337.56</v>
      </c>
    </row>
    <row r="532" spans="1:9" s="96" customFormat="1" ht="16.899999999999999" customHeight="1" x14ac:dyDescent="0.25">
      <c r="A532" s="146" t="s">
        <v>613</v>
      </c>
      <c r="B532" s="152">
        <v>1</v>
      </c>
      <c r="C532" s="152">
        <f t="shared" si="32"/>
        <v>183.77699999999999</v>
      </c>
      <c r="D532" s="152">
        <v>160</v>
      </c>
      <c r="E532" s="152">
        <v>23.777000000000001</v>
      </c>
      <c r="F532" s="153">
        <v>1572</v>
      </c>
      <c r="G532" s="153">
        <f t="shared" si="33"/>
        <v>9.3895999999999997</v>
      </c>
      <c r="H532" s="153">
        <f t="shared" si="34"/>
        <v>446.51</v>
      </c>
      <c r="I532" s="153">
        <f t="shared" si="35"/>
        <v>551.84</v>
      </c>
    </row>
    <row r="533" spans="1:9" s="96" customFormat="1" ht="16.899999999999999" customHeight="1" x14ac:dyDescent="0.25">
      <c r="A533" s="146" t="s">
        <v>613</v>
      </c>
      <c r="B533" s="152">
        <v>1</v>
      </c>
      <c r="C533" s="152">
        <f t="shared" si="32"/>
        <v>184</v>
      </c>
      <c r="D533" s="152">
        <v>168</v>
      </c>
      <c r="E533" s="152">
        <v>16</v>
      </c>
      <c r="F533" s="153">
        <v>1572</v>
      </c>
      <c r="G533" s="153">
        <f t="shared" si="33"/>
        <v>9.3895999999999997</v>
      </c>
      <c r="H533" s="153">
        <f t="shared" si="34"/>
        <v>300.47000000000003</v>
      </c>
      <c r="I533" s="153">
        <f t="shared" si="35"/>
        <v>371.35</v>
      </c>
    </row>
    <row r="534" spans="1:9" s="96" customFormat="1" ht="16.899999999999999" customHeight="1" x14ac:dyDescent="0.25">
      <c r="A534" s="146" t="s">
        <v>613</v>
      </c>
      <c r="B534" s="152">
        <v>1</v>
      </c>
      <c r="C534" s="152">
        <f t="shared" si="32"/>
        <v>192</v>
      </c>
      <c r="D534" s="152">
        <v>168</v>
      </c>
      <c r="E534" s="152">
        <v>24</v>
      </c>
      <c r="F534" s="153">
        <v>1572</v>
      </c>
      <c r="G534" s="153">
        <f t="shared" si="33"/>
        <v>9.3895999999999997</v>
      </c>
      <c r="H534" s="153">
        <f t="shared" si="34"/>
        <v>450.7</v>
      </c>
      <c r="I534" s="153">
        <f t="shared" si="35"/>
        <v>557.02</v>
      </c>
    </row>
    <row r="535" spans="1:9" s="96" customFormat="1" ht="16.899999999999999" customHeight="1" x14ac:dyDescent="0.25">
      <c r="A535" s="146" t="s">
        <v>613</v>
      </c>
      <c r="B535" s="152">
        <v>1</v>
      </c>
      <c r="C535" s="152">
        <f t="shared" si="32"/>
        <v>190.55601659751036</v>
      </c>
      <c r="D535" s="152">
        <v>168</v>
      </c>
      <c r="E535" s="152">
        <v>22.556016597510371</v>
      </c>
      <c r="F535" s="153">
        <v>1572</v>
      </c>
      <c r="G535" s="153">
        <f t="shared" si="33"/>
        <v>9.3895999999999997</v>
      </c>
      <c r="H535" s="153">
        <f t="shared" si="34"/>
        <v>423.58</v>
      </c>
      <c r="I535" s="153">
        <f t="shared" si="35"/>
        <v>523.5</v>
      </c>
    </row>
    <row r="536" spans="1:9" s="96" customFormat="1" ht="16.899999999999999" customHeight="1" x14ac:dyDescent="0.25">
      <c r="A536" s="146" t="s">
        <v>613</v>
      </c>
      <c r="B536" s="152">
        <v>1</v>
      </c>
      <c r="C536" s="152">
        <f t="shared" si="32"/>
        <v>192</v>
      </c>
      <c r="D536" s="152">
        <v>168</v>
      </c>
      <c r="E536" s="152">
        <v>24</v>
      </c>
      <c r="F536" s="153">
        <v>1572</v>
      </c>
      <c r="G536" s="153">
        <f t="shared" si="33"/>
        <v>9.3895999999999997</v>
      </c>
      <c r="H536" s="153">
        <f t="shared" si="34"/>
        <v>450.7</v>
      </c>
      <c r="I536" s="153">
        <f t="shared" si="35"/>
        <v>557.02</v>
      </c>
    </row>
    <row r="537" spans="1:9" s="96" customFormat="1" ht="16.899999999999999" customHeight="1" x14ac:dyDescent="0.25">
      <c r="A537" s="146" t="s">
        <v>613</v>
      </c>
      <c r="B537" s="152">
        <v>1</v>
      </c>
      <c r="C537" s="152">
        <f t="shared" si="32"/>
        <v>328</v>
      </c>
      <c r="D537" s="152">
        <v>296</v>
      </c>
      <c r="E537" s="152">
        <v>32</v>
      </c>
      <c r="F537" s="153">
        <v>1572</v>
      </c>
      <c r="G537" s="153">
        <f t="shared" si="33"/>
        <v>9.3895999999999997</v>
      </c>
      <c r="H537" s="153">
        <f t="shared" si="34"/>
        <v>600.92999999999995</v>
      </c>
      <c r="I537" s="153">
        <f t="shared" si="35"/>
        <v>742.69</v>
      </c>
    </row>
    <row r="538" spans="1:9" s="96" customFormat="1" ht="16.899999999999999" customHeight="1" x14ac:dyDescent="0.25">
      <c r="A538" s="146" t="s">
        <v>613</v>
      </c>
      <c r="B538" s="152">
        <v>1</v>
      </c>
      <c r="C538" s="152">
        <f t="shared" si="32"/>
        <v>368</v>
      </c>
      <c r="D538" s="152">
        <v>344</v>
      </c>
      <c r="E538" s="152">
        <v>24.000000000000004</v>
      </c>
      <c r="F538" s="153">
        <v>1572</v>
      </c>
      <c r="G538" s="153">
        <f t="shared" si="33"/>
        <v>9.3895999999999997</v>
      </c>
      <c r="H538" s="153">
        <f t="shared" si="34"/>
        <v>450.7</v>
      </c>
      <c r="I538" s="153">
        <f t="shared" si="35"/>
        <v>557.02</v>
      </c>
    </row>
    <row r="539" spans="1:9" s="96" customFormat="1" ht="16.899999999999999" customHeight="1" x14ac:dyDescent="0.25">
      <c r="A539" s="146" t="s">
        <v>613</v>
      </c>
      <c r="B539" s="152">
        <v>1</v>
      </c>
      <c r="C539" s="152">
        <f t="shared" si="32"/>
        <v>376</v>
      </c>
      <c r="D539" s="152">
        <v>344</v>
      </c>
      <c r="E539" s="152">
        <v>32</v>
      </c>
      <c r="F539" s="153">
        <v>1572</v>
      </c>
      <c r="G539" s="153">
        <f t="shared" si="33"/>
        <v>9.3895999999999997</v>
      </c>
      <c r="H539" s="153">
        <f t="shared" si="34"/>
        <v>600.92999999999995</v>
      </c>
      <c r="I539" s="153">
        <f t="shared" si="35"/>
        <v>742.69</v>
      </c>
    </row>
    <row r="540" spans="1:9" s="96" customFormat="1" ht="16.899999999999999" customHeight="1" x14ac:dyDescent="0.25">
      <c r="A540" s="146" t="s">
        <v>613</v>
      </c>
      <c r="B540" s="152">
        <v>1</v>
      </c>
      <c r="C540" s="152">
        <f t="shared" si="32"/>
        <v>288</v>
      </c>
      <c r="D540" s="152">
        <v>264</v>
      </c>
      <c r="E540" s="152">
        <v>24</v>
      </c>
      <c r="F540" s="153">
        <v>1572</v>
      </c>
      <c r="G540" s="153">
        <f t="shared" si="33"/>
        <v>9.3895999999999997</v>
      </c>
      <c r="H540" s="153">
        <f t="shared" si="34"/>
        <v>450.7</v>
      </c>
      <c r="I540" s="153">
        <f t="shared" si="35"/>
        <v>557.02</v>
      </c>
    </row>
    <row r="541" spans="1:9" s="96" customFormat="1" ht="16.899999999999999" customHeight="1" x14ac:dyDescent="0.25">
      <c r="A541" s="146" t="s">
        <v>613</v>
      </c>
      <c r="B541" s="152">
        <v>1</v>
      </c>
      <c r="C541" s="152">
        <f t="shared" si="32"/>
        <v>376</v>
      </c>
      <c r="D541" s="152">
        <v>344</v>
      </c>
      <c r="E541" s="152">
        <v>32</v>
      </c>
      <c r="F541" s="153">
        <v>1572</v>
      </c>
      <c r="G541" s="153">
        <f t="shared" si="33"/>
        <v>9.3895999999999997</v>
      </c>
      <c r="H541" s="153">
        <f t="shared" si="34"/>
        <v>600.92999999999995</v>
      </c>
      <c r="I541" s="153">
        <f t="shared" si="35"/>
        <v>742.69</v>
      </c>
    </row>
    <row r="542" spans="1:9" s="96" customFormat="1" ht="16.899999999999999" customHeight="1" x14ac:dyDescent="0.25">
      <c r="A542" s="146" t="s">
        <v>613</v>
      </c>
      <c r="B542" s="152">
        <v>1</v>
      </c>
      <c r="C542" s="152">
        <f t="shared" si="32"/>
        <v>296</v>
      </c>
      <c r="D542" s="152">
        <v>272</v>
      </c>
      <c r="E542" s="152">
        <v>24</v>
      </c>
      <c r="F542" s="153">
        <v>1572</v>
      </c>
      <c r="G542" s="153">
        <f t="shared" si="33"/>
        <v>9.3895999999999997</v>
      </c>
      <c r="H542" s="153">
        <f t="shared" si="34"/>
        <v>450.7</v>
      </c>
      <c r="I542" s="153">
        <f t="shared" si="35"/>
        <v>557.02</v>
      </c>
    </row>
    <row r="543" spans="1:9" s="96" customFormat="1" ht="16.899999999999999" customHeight="1" x14ac:dyDescent="0.25">
      <c r="A543" s="146" t="s">
        <v>613</v>
      </c>
      <c r="B543" s="152">
        <v>1</v>
      </c>
      <c r="C543" s="152">
        <f t="shared" si="32"/>
        <v>368</v>
      </c>
      <c r="D543" s="152">
        <v>344</v>
      </c>
      <c r="E543" s="152">
        <v>24</v>
      </c>
      <c r="F543" s="153">
        <v>1572</v>
      </c>
      <c r="G543" s="153">
        <f t="shared" si="33"/>
        <v>9.3895999999999997</v>
      </c>
      <c r="H543" s="153">
        <f t="shared" si="34"/>
        <v>450.7</v>
      </c>
      <c r="I543" s="153">
        <f t="shared" si="35"/>
        <v>557.02</v>
      </c>
    </row>
    <row r="544" spans="1:9" s="96" customFormat="1" ht="16.899999999999999" customHeight="1" x14ac:dyDescent="0.25">
      <c r="A544" s="146" t="s">
        <v>613</v>
      </c>
      <c r="B544" s="152">
        <v>1</v>
      </c>
      <c r="C544" s="152">
        <f t="shared" si="32"/>
        <v>408</v>
      </c>
      <c r="D544" s="152">
        <v>344</v>
      </c>
      <c r="E544" s="152">
        <v>64</v>
      </c>
      <c r="F544" s="153">
        <v>1572</v>
      </c>
      <c r="G544" s="153">
        <f t="shared" si="33"/>
        <v>9.3895999999999997</v>
      </c>
      <c r="H544" s="153">
        <f t="shared" si="34"/>
        <v>1201.8699999999999</v>
      </c>
      <c r="I544" s="153">
        <f t="shared" si="35"/>
        <v>1485.39</v>
      </c>
    </row>
    <row r="545" spans="1:9" s="96" customFormat="1" ht="16.899999999999999" customHeight="1" x14ac:dyDescent="0.25">
      <c r="A545" s="146" t="s">
        <v>613</v>
      </c>
      <c r="B545" s="152">
        <v>1</v>
      </c>
      <c r="C545" s="152">
        <f t="shared" si="32"/>
        <v>352</v>
      </c>
      <c r="D545" s="152">
        <v>304</v>
      </c>
      <c r="E545" s="152">
        <v>48</v>
      </c>
      <c r="F545" s="153">
        <v>1429</v>
      </c>
      <c r="G545" s="153">
        <f t="shared" si="33"/>
        <v>8.5353999999999992</v>
      </c>
      <c r="H545" s="153">
        <f t="shared" si="34"/>
        <v>819.4</v>
      </c>
      <c r="I545" s="153">
        <f t="shared" si="35"/>
        <v>1012.7</v>
      </c>
    </row>
    <row r="546" spans="1:9" s="96" customFormat="1" ht="16.899999999999999" customHeight="1" x14ac:dyDescent="0.25">
      <c r="A546" s="146" t="s">
        <v>613</v>
      </c>
      <c r="B546" s="152">
        <v>1</v>
      </c>
      <c r="C546" s="152">
        <f t="shared" si="32"/>
        <v>320</v>
      </c>
      <c r="D546" s="152">
        <v>264</v>
      </c>
      <c r="E546" s="152">
        <v>56</v>
      </c>
      <c r="F546" s="153">
        <v>1429</v>
      </c>
      <c r="G546" s="153">
        <f t="shared" si="33"/>
        <v>8.5353999999999992</v>
      </c>
      <c r="H546" s="153">
        <f t="shared" si="34"/>
        <v>955.96</v>
      </c>
      <c r="I546" s="153">
        <f t="shared" si="35"/>
        <v>1181.47</v>
      </c>
    </row>
    <row r="547" spans="1:9" s="96" customFormat="1" ht="16.899999999999999" customHeight="1" x14ac:dyDescent="0.25">
      <c r="A547" s="146" t="s">
        <v>613</v>
      </c>
      <c r="B547" s="152">
        <v>1</v>
      </c>
      <c r="C547" s="152">
        <f t="shared" si="32"/>
        <v>384</v>
      </c>
      <c r="D547" s="152">
        <v>320</v>
      </c>
      <c r="E547" s="152">
        <v>64</v>
      </c>
      <c r="F547" s="153">
        <v>1429</v>
      </c>
      <c r="G547" s="153">
        <f t="shared" si="33"/>
        <v>8.5353999999999992</v>
      </c>
      <c r="H547" s="153">
        <f t="shared" si="34"/>
        <v>1092.53</v>
      </c>
      <c r="I547" s="153">
        <f t="shared" si="35"/>
        <v>1350.26</v>
      </c>
    </row>
    <row r="548" spans="1:9" s="96" customFormat="1" ht="16.899999999999999" customHeight="1" x14ac:dyDescent="0.25">
      <c r="A548" s="146" t="s">
        <v>613</v>
      </c>
      <c r="B548" s="152">
        <v>1</v>
      </c>
      <c r="C548" s="152">
        <f t="shared" si="32"/>
        <v>193</v>
      </c>
      <c r="D548" s="152">
        <v>168</v>
      </c>
      <c r="E548" s="152">
        <v>25</v>
      </c>
      <c r="F548" s="153">
        <v>1429</v>
      </c>
      <c r="G548" s="153">
        <f t="shared" si="33"/>
        <v>8.5353999999999992</v>
      </c>
      <c r="H548" s="153">
        <f t="shared" si="34"/>
        <v>426.77</v>
      </c>
      <c r="I548" s="153">
        <f t="shared" si="35"/>
        <v>527.45000000000005</v>
      </c>
    </row>
    <row r="549" spans="1:9" s="96" customFormat="1" ht="16.899999999999999" customHeight="1" x14ac:dyDescent="0.25">
      <c r="A549" s="146" t="s">
        <v>613</v>
      </c>
      <c r="B549" s="152">
        <v>1</v>
      </c>
      <c r="C549" s="152">
        <f t="shared" si="32"/>
        <v>368</v>
      </c>
      <c r="D549" s="152">
        <v>344</v>
      </c>
      <c r="E549" s="152">
        <v>24</v>
      </c>
      <c r="F549" s="153">
        <v>1429</v>
      </c>
      <c r="G549" s="153">
        <f t="shared" si="33"/>
        <v>8.5353999999999992</v>
      </c>
      <c r="H549" s="153">
        <f t="shared" si="34"/>
        <v>409.7</v>
      </c>
      <c r="I549" s="153">
        <f t="shared" si="35"/>
        <v>506.35</v>
      </c>
    </row>
    <row r="550" spans="1:9" s="96" customFormat="1" ht="16.899999999999999" customHeight="1" x14ac:dyDescent="0.25">
      <c r="A550" s="146" t="s">
        <v>613</v>
      </c>
      <c r="B550" s="152">
        <v>1</v>
      </c>
      <c r="C550" s="152">
        <f t="shared" si="32"/>
        <v>381</v>
      </c>
      <c r="D550" s="152">
        <v>333</v>
      </c>
      <c r="E550" s="152">
        <v>48</v>
      </c>
      <c r="F550" s="153">
        <v>1572</v>
      </c>
      <c r="G550" s="153">
        <f t="shared" si="33"/>
        <v>9.3895999999999997</v>
      </c>
      <c r="H550" s="153">
        <f t="shared" si="34"/>
        <v>901.4</v>
      </c>
      <c r="I550" s="153">
        <f t="shared" si="35"/>
        <v>1114.04</v>
      </c>
    </row>
    <row r="551" spans="1:9" s="96" customFormat="1" ht="16.899999999999999" customHeight="1" x14ac:dyDescent="0.25">
      <c r="A551" s="146" t="s">
        <v>613</v>
      </c>
      <c r="B551" s="152">
        <v>1</v>
      </c>
      <c r="C551" s="152">
        <f t="shared" si="32"/>
        <v>373</v>
      </c>
      <c r="D551" s="152">
        <v>333</v>
      </c>
      <c r="E551" s="152">
        <v>40</v>
      </c>
      <c r="F551" s="153">
        <v>1429</v>
      </c>
      <c r="G551" s="153">
        <f t="shared" si="33"/>
        <v>8.5353999999999992</v>
      </c>
      <c r="H551" s="153">
        <f t="shared" si="34"/>
        <v>682.83</v>
      </c>
      <c r="I551" s="153">
        <f t="shared" si="35"/>
        <v>843.91</v>
      </c>
    </row>
    <row r="552" spans="1:9" s="96" customFormat="1" ht="16.899999999999999" customHeight="1" x14ac:dyDescent="0.25">
      <c r="A552" s="146" t="s">
        <v>613</v>
      </c>
      <c r="B552" s="152">
        <v>1</v>
      </c>
      <c r="C552" s="152">
        <f t="shared" si="32"/>
        <v>373</v>
      </c>
      <c r="D552" s="152">
        <v>333</v>
      </c>
      <c r="E552" s="152">
        <v>40</v>
      </c>
      <c r="F552" s="153">
        <v>1429</v>
      </c>
      <c r="G552" s="153">
        <f t="shared" si="33"/>
        <v>8.5353999999999992</v>
      </c>
      <c r="H552" s="153">
        <f t="shared" si="34"/>
        <v>682.83</v>
      </c>
      <c r="I552" s="153">
        <f t="shared" si="35"/>
        <v>843.91</v>
      </c>
    </row>
    <row r="553" spans="1:9" s="96" customFormat="1" ht="16.899999999999999" customHeight="1" x14ac:dyDescent="0.25">
      <c r="A553" s="146" t="s">
        <v>613</v>
      </c>
      <c r="B553" s="152">
        <v>1</v>
      </c>
      <c r="C553" s="152">
        <f t="shared" si="32"/>
        <v>364</v>
      </c>
      <c r="D553" s="152">
        <v>333</v>
      </c>
      <c r="E553" s="152">
        <v>31</v>
      </c>
      <c r="F553" s="153">
        <v>1429</v>
      </c>
      <c r="G553" s="153">
        <f t="shared" si="33"/>
        <v>8.5353999999999992</v>
      </c>
      <c r="H553" s="153">
        <f t="shared" si="34"/>
        <v>529.19000000000005</v>
      </c>
      <c r="I553" s="153">
        <f t="shared" si="35"/>
        <v>654.03</v>
      </c>
    </row>
    <row r="554" spans="1:9" s="96" customFormat="1" ht="16.899999999999999" customHeight="1" x14ac:dyDescent="0.25">
      <c r="A554" s="146" t="s">
        <v>613</v>
      </c>
      <c r="B554" s="152">
        <v>1</v>
      </c>
      <c r="C554" s="152">
        <f t="shared" si="32"/>
        <v>365</v>
      </c>
      <c r="D554" s="152">
        <v>333</v>
      </c>
      <c r="E554" s="152">
        <v>32</v>
      </c>
      <c r="F554" s="153">
        <v>1429</v>
      </c>
      <c r="G554" s="153">
        <f t="shared" si="33"/>
        <v>8.5353999999999992</v>
      </c>
      <c r="H554" s="153">
        <f t="shared" si="34"/>
        <v>546.27</v>
      </c>
      <c r="I554" s="153">
        <f t="shared" si="35"/>
        <v>675.14</v>
      </c>
    </row>
    <row r="555" spans="1:9" s="96" customFormat="1" ht="16.899999999999999" customHeight="1" x14ac:dyDescent="0.25">
      <c r="A555" s="146" t="s">
        <v>613</v>
      </c>
      <c r="B555" s="152">
        <v>1</v>
      </c>
      <c r="C555" s="152">
        <f t="shared" si="32"/>
        <v>365</v>
      </c>
      <c r="D555" s="152">
        <v>333</v>
      </c>
      <c r="E555" s="152">
        <v>32</v>
      </c>
      <c r="F555" s="153">
        <v>1429</v>
      </c>
      <c r="G555" s="153">
        <f t="shared" si="33"/>
        <v>8.5353999999999992</v>
      </c>
      <c r="H555" s="153">
        <f t="shared" si="34"/>
        <v>546.27</v>
      </c>
      <c r="I555" s="153">
        <f t="shared" si="35"/>
        <v>675.14</v>
      </c>
    </row>
    <row r="556" spans="1:9" s="96" customFormat="1" ht="16.899999999999999" customHeight="1" x14ac:dyDescent="0.25">
      <c r="A556" s="146" t="s">
        <v>613</v>
      </c>
      <c r="B556" s="152">
        <v>1</v>
      </c>
      <c r="C556" s="152">
        <f t="shared" si="32"/>
        <v>365</v>
      </c>
      <c r="D556" s="152">
        <v>333</v>
      </c>
      <c r="E556" s="152">
        <v>32</v>
      </c>
      <c r="F556" s="153">
        <v>1429</v>
      </c>
      <c r="G556" s="153">
        <f t="shared" si="33"/>
        <v>8.5353999999999992</v>
      </c>
      <c r="H556" s="153">
        <f t="shared" si="34"/>
        <v>546.27</v>
      </c>
      <c r="I556" s="153">
        <f t="shared" si="35"/>
        <v>675.14</v>
      </c>
    </row>
    <row r="557" spans="1:9" s="96" customFormat="1" ht="16.899999999999999" customHeight="1" x14ac:dyDescent="0.25">
      <c r="A557" s="146" t="s">
        <v>613</v>
      </c>
      <c r="B557" s="152">
        <v>1</v>
      </c>
      <c r="C557" s="152">
        <f t="shared" si="32"/>
        <v>301</v>
      </c>
      <c r="D557" s="152">
        <v>269</v>
      </c>
      <c r="E557" s="152">
        <v>32</v>
      </c>
      <c r="F557" s="153">
        <v>1429</v>
      </c>
      <c r="G557" s="153">
        <f t="shared" si="33"/>
        <v>8.5353999999999992</v>
      </c>
      <c r="H557" s="153">
        <f t="shared" si="34"/>
        <v>546.27</v>
      </c>
      <c r="I557" s="153">
        <f t="shared" si="35"/>
        <v>675.14</v>
      </c>
    </row>
    <row r="558" spans="1:9" s="96" customFormat="1" ht="16.899999999999999" customHeight="1" x14ac:dyDescent="0.25">
      <c r="A558" s="146" t="s">
        <v>613</v>
      </c>
      <c r="B558" s="152">
        <v>1</v>
      </c>
      <c r="C558" s="152">
        <f t="shared" si="32"/>
        <v>381</v>
      </c>
      <c r="D558" s="152">
        <v>333</v>
      </c>
      <c r="E558" s="152">
        <v>48</v>
      </c>
      <c r="F558" s="153">
        <v>1429</v>
      </c>
      <c r="G558" s="153">
        <f t="shared" si="33"/>
        <v>8.5353999999999992</v>
      </c>
      <c r="H558" s="153">
        <f t="shared" si="34"/>
        <v>819.4</v>
      </c>
      <c r="I558" s="153">
        <f t="shared" si="35"/>
        <v>1012.7</v>
      </c>
    </row>
    <row r="559" spans="1:9" s="96" customFormat="1" ht="16.899999999999999" customHeight="1" x14ac:dyDescent="0.25">
      <c r="A559" s="146" t="s">
        <v>613</v>
      </c>
      <c r="B559" s="152">
        <v>1</v>
      </c>
      <c r="C559" s="152">
        <f t="shared" si="32"/>
        <v>381</v>
      </c>
      <c r="D559" s="152">
        <v>333</v>
      </c>
      <c r="E559" s="152">
        <v>48</v>
      </c>
      <c r="F559" s="153">
        <v>1429</v>
      </c>
      <c r="G559" s="153">
        <f t="shared" si="33"/>
        <v>8.5353999999999992</v>
      </c>
      <c r="H559" s="153">
        <f t="shared" si="34"/>
        <v>819.4</v>
      </c>
      <c r="I559" s="153">
        <f t="shared" si="35"/>
        <v>1012.7</v>
      </c>
    </row>
    <row r="560" spans="1:9" s="96" customFormat="1" ht="16.899999999999999" customHeight="1" x14ac:dyDescent="0.25">
      <c r="A560" s="146" t="s">
        <v>613</v>
      </c>
      <c r="B560" s="152">
        <v>1</v>
      </c>
      <c r="C560" s="152">
        <f t="shared" si="32"/>
        <v>351</v>
      </c>
      <c r="D560" s="152">
        <v>318</v>
      </c>
      <c r="E560" s="152">
        <v>33</v>
      </c>
      <c r="F560" s="153">
        <v>1572</v>
      </c>
      <c r="G560" s="153">
        <f t="shared" si="33"/>
        <v>9.3895999999999997</v>
      </c>
      <c r="H560" s="153">
        <f t="shared" si="34"/>
        <v>619.71</v>
      </c>
      <c r="I560" s="153">
        <f t="shared" si="35"/>
        <v>765.9</v>
      </c>
    </row>
    <row r="561" spans="1:9" s="96" customFormat="1" ht="16.899999999999999" customHeight="1" x14ac:dyDescent="0.25">
      <c r="A561" s="146" t="s">
        <v>613</v>
      </c>
      <c r="B561" s="152">
        <v>1</v>
      </c>
      <c r="C561" s="152">
        <f t="shared" si="32"/>
        <v>349</v>
      </c>
      <c r="D561" s="152">
        <v>293</v>
      </c>
      <c r="E561" s="152">
        <v>56</v>
      </c>
      <c r="F561" s="153">
        <v>1572</v>
      </c>
      <c r="G561" s="153">
        <f t="shared" si="33"/>
        <v>9.3895999999999997</v>
      </c>
      <c r="H561" s="153">
        <f t="shared" si="34"/>
        <v>1051.6400000000001</v>
      </c>
      <c r="I561" s="153">
        <f t="shared" si="35"/>
        <v>1299.72</v>
      </c>
    </row>
    <row r="562" spans="1:9" s="96" customFormat="1" ht="16.899999999999999" customHeight="1" x14ac:dyDescent="0.25">
      <c r="A562" s="146" t="s">
        <v>613</v>
      </c>
      <c r="B562" s="152">
        <v>1</v>
      </c>
      <c r="C562" s="152">
        <f t="shared" si="32"/>
        <v>367</v>
      </c>
      <c r="D562" s="152">
        <v>333</v>
      </c>
      <c r="E562" s="152">
        <v>34</v>
      </c>
      <c r="F562" s="153">
        <v>1572</v>
      </c>
      <c r="G562" s="153">
        <f t="shared" si="33"/>
        <v>9.3895999999999997</v>
      </c>
      <c r="H562" s="153">
        <f t="shared" si="34"/>
        <v>638.49</v>
      </c>
      <c r="I562" s="153">
        <f t="shared" si="35"/>
        <v>789.11</v>
      </c>
    </row>
    <row r="563" spans="1:9" s="96" customFormat="1" ht="16.899999999999999" customHeight="1" x14ac:dyDescent="0.25">
      <c r="A563" s="146" t="s">
        <v>613</v>
      </c>
      <c r="B563" s="152">
        <v>1</v>
      </c>
      <c r="C563" s="152">
        <f t="shared" si="32"/>
        <v>302</v>
      </c>
      <c r="D563" s="152">
        <v>294</v>
      </c>
      <c r="E563" s="152">
        <v>8</v>
      </c>
      <c r="F563" s="153">
        <v>1572</v>
      </c>
      <c r="G563" s="153">
        <f t="shared" si="33"/>
        <v>9.3895999999999997</v>
      </c>
      <c r="H563" s="153">
        <f t="shared" si="34"/>
        <v>150.22999999999999</v>
      </c>
      <c r="I563" s="153">
        <f t="shared" si="35"/>
        <v>185.67</v>
      </c>
    </row>
    <row r="564" spans="1:9" s="96" customFormat="1" ht="16.899999999999999" customHeight="1" x14ac:dyDescent="0.25">
      <c r="A564" s="146" t="s">
        <v>613</v>
      </c>
      <c r="B564" s="152">
        <v>1</v>
      </c>
      <c r="C564" s="152">
        <f t="shared" si="32"/>
        <v>349</v>
      </c>
      <c r="D564" s="152">
        <v>333</v>
      </c>
      <c r="E564" s="152">
        <v>16</v>
      </c>
      <c r="F564" s="153">
        <v>1572</v>
      </c>
      <c r="G564" s="153">
        <f t="shared" si="33"/>
        <v>9.3895999999999997</v>
      </c>
      <c r="H564" s="153">
        <f t="shared" si="34"/>
        <v>300.47000000000003</v>
      </c>
      <c r="I564" s="153">
        <f t="shared" si="35"/>
        <v>371.35</v>
      </c>
    </row>
    <row r="565" spans="1:9" s="96" customFormat="1" ht="16.899999999999999" customHeight="1" x14ac:dyDescent="0.25">
      <c r="A565" s="146" t="s">
        <v>613</v>
      </c>
      <c r="B565" s="152">
        <v>1</v>
      </c>
      <c r="C565" s="152">
        <f t="shared" si="32"/>
        <v>303</v>
      </c>
      <c r="D565" s="152">
        <v>271</v>
      </c>
      <c r="E565" s="152">
        <v>32</v>
      </c>
      <c r="F565" s="153">
        <v>1572</v>
      </c>
      <c r="G565" s="153">
        <f t="shared" si="33"/>
        <v>9.3895999999999997</v>
      </c>
      <c r="H565" s="153">
        <f t="shared" si="34"/>
        <v>600.92999999999995</v>
      </c>
      <c r="I565" s="153">
        <f t="shared" si="35"/>
        <v>742.69</v>
      </c>
    </row>
    <row r="566" spans="1:9" s="96" customFormat="1" ht="16.899999999999999" customHeight="1" x14ac:dyDescent="0.25">
      <c r="A566" s="146" t="s">
        <v>613</v>
      </c>
      <c r="B566" s="152">
        <v>1</v>
      </c>
      <c r="C566" s="152">
        <f t="shared" si="32"/>
        <v>350</v>
      </c>
      <c r="D566" s="152">
        <v>318</v>
      </c>
      <c r="E566" s="152">
        <v>32</v>
      </c>
      <c r="F566" s="153">
        <v>1572</v>
      </c>
      <c r="G566" s="153">
        <f t="shared" si="33"/>
        <v>9.3895999999999997</v>
      </c>
      <c r="H566" s="153">
        <f t="shared" si="34"/>
        <v>600.92999999999995</v>
      </c>
      <c r="I566" s="153">
        <f t="shared" si="35"/>
        <v>742.69</v>
      </c>
    </row>
    <row r="567" spans="1:9" s="96" customFormat="1" ht="16.899999999999999" customHeight="1" x14ac:dyDescent="0.25">
      <c r="A567" s="146" t="s">
        <v>613</v>
      </c>
      <c r="B567" s="152">
        <v>1</v>
      </c>
      <c r="C567" s="152">
        <f t="shared" si="32"/>
        <v>342</v>
      </c>
      <c r="D567" s="152">
        <v>302</v>
      </c>
      <c r="E567" s="152">
        <v>40</v>
      </c>
      <c r="F567" s="153">
        <v>1572</v>
      </c>
      <c r="G567" s="153">
        <f t="shared" si="33"/>
        <v>9.3895999999999997</v>
      </c>
      <c r="H567" s="153">
        <f t="shared" si="34"/>
        <v>751.17</v>
      </c>
      <c r="I567" s="153">
        <f t="shared" si="35"/>
        <v>928.37</v>
      </c>
    </row>
    <row r="568" spans="1:9" s="96" customFormat="1" ht="16.899999999999999" customHeight="1" x14ac:dyDescent="0.25">
      <c r="A568" s="146" t="s">
        <v>613</v>
      </c>
      <c r="B568" s="152">
        <v>1</v>
      </c>
      <c r="C568" s="152">
        <f t="shared" si="32"/>
        <v>341</v>
      </c>
      <c r="D568" s="152">
        <v>293</v>
      </c>
      <c r="E568" s="152">
        <v>48</v>
      </c>
      <c r="F568" s="153">
        <v>1572</v>
      </c>
      <c r="G568" s="153">
        <f t="shared" si="33"/>
        <v>9.3895999999999997</v>
      </c>
      <c r="H568" s="153">
        <f t="shared" si="34"/>
        <v>901.4</v>
      </c>
      <c r="I568" s="153">
        <f t="shared" si="35"/>
        <v>1114.04</v>
      </c>
    </row>
    <row r="569" spans="1:9" s="96" customFormat="1" ht="16.899999999999999" customHeight="1" x14ac:dyDescent="0.25">
      <c r="A569" s="146" t="s">
        <v>614</v>
      </c>
      <c r="B569" s="152">
        <v>1</v>
      </c>
      <c r="C569" s="152">
        <f t="shared" si="32"/>
        <v>355</v>
      </c>
      <c r="D569" s="152">
        <v>333</v>
      </c>
      <c r="E569" s="152">
        <v>22</v>
      </c>
      <c r="F569" s="153">
        <v>1429</v>
      </c>
      <c r="G569" s="153">
        <f t="shared" si="33"/>
        <v>8.5353999999999992</v>
      </c>
      <c r="H569" s="153">
        <f t="shared" si="34"/>
        <v>375.56</v>
      </c>
      <c r="I569" s="153">
        <f t="shared" si="35"/>
        <v>464.15</v>
      </c>
    </row>
    <row r="570" spans="1:9" s="96" customFormat="1" ht="16.899999999999999" customHeight="1" x14ac:dyDescent="0.25">
      <c r="A570" s="146" t="s">
        <v>615</v>
      </c>
      <c r="B570" s="152">
        <v>1</v>
      </c>
      <c r="C570" s="152">
        <f t="shared" si="32"/>
        <v>261</v>
      </c>
      <c r="D570" s="152">
        <v>224</v>
      </c>
      <c r="E570" s="152">
        <v>37</v>
      </c>
      <c r="F570" s="153">
        <v>1572</v>
      </c>
      <c r="G570" s="153">
        <f t="shared" si="33"/>
        <v>9.3895999999999997</v>
      </c>
      <c r="H570" s="153">
        <f t="shared" si="34"/>
        <v>694.83</v>
      </c>
      <c r="I570" s="153">
        <f t="shared" si="35"/>
        <v>858.74</v>
      </c>
    </row>
    <row r="571" spans="1:9" s="96" customFormat="1" ht="16.899999999999999" customHeight="1" x14ac:dyDescent="0.25">
      <c r="A571" s="146" t="s">
        <v>615</v>
      </c>
      <c r="B571" s="152">
        <v>1</v>
      </c>
      <c r="C571" s="152">
        <f t="shared" si="32"/>
        <v>159.23353293413174</v>
      </c>
      <c r="D571" s="152">
        <v>144</v>
      </c>
      <c r="E571" s="152">
        <v>15.233532934131738</v>
      </c>
      <c r="F571" s="153">
        <v>1572</v>
      </c>
      <c r="G571" s="153">
        <f t="shared" si="33"/>
        <v>9.3895999999999997</v>
      </c>
      <c r="H571" s="153">
        <f t="shared" si="34"/>
        <v>286.07</v>
      </c>
      <c r="I571" s="153">
        <f t="shared" si="35"/>
        <v>353.55</v>
      </c>
    </row>
    <row r="572" spans="1:9" s="96" customFormat="1" ht="16.899999999999999" customHeight="1" x14ac:dyDescent="0.25">
      <c r="A572" s="146" t="s">
        <v>615</v>
      </c>
      <c r="B572" s="152">
        <v>1</v>
      </c>
      <c r="C572" s="152">
        <f t="shared" si="32"/>
        <v>366</v>
      </c>
      <c r="D572" s="152">
        <v>344</v>
      </c>
      <c r="E572" s="152">
        <v>22</v>
      </c>
      <c r="F572" s="153">
        <v>1572</v>
      </c>
      <c r="G572" s="153">
        <f t="shared" si="33"/>
        <v>9.3895999999999997</v>
      </c>
      <c r="H572" s="153">
        <f t="shared" si="34"/>
        <v>413.14</v>
      </c>
      <c r="I572" s="153">
        <f t="shared" si="35"/>
        <v>510.6</v>
      </c>
    </row>
    <row r="573" spans="1:9" s="96" customFormat="1" ht="16.899999999999999" customHeight="1" x14ac:dyDescent="0.25">
      <c r="A573" s="146" t="s">
        <v>615</v>
      </c>
      <c r="B573" s="152">
        <v>1</v>
      </c>
      <c r="C573" s="152">
        <f t="shared" si="32"/>
        <v>288</v>
      </c>
      <c r="D573" s="152">
        <v>240</v>
      </c>
      <c r="E573" s="152">
        <v>48</v>
      </c>
      <c r="F573" s="153">
        <v>1572</v>
      </c>
      <c r="G573" s="153">
        <f t="shared" si="33"/>
        <v>9.3895999999999997</v>
      </c>
      <c r="H573" s="153">
        <f t="shared" si="34"/>
        <v>901.4</v>
      </c>
      <c r="I573" s="153">
        <f t="shared" si="35"/>
        <v>1114.04</v>
      </c>
    </row>
    <row r="574" spans="1:9" s="96" customFormat="1" ht="16.899999999999999" customHeight="1" x14ac:dyDescent="0.25">
      <c r="A574" s="146" t="s">
        <v>615</v>
      </c>
      <c r="B574" s="152">
        <v>1</v>
      </c>
      <c r="C574" s="152">
        <f t="shared" si="32"/>
        <v>304</v>
      </c>
      <c r="D574" s="152">
        <v>256</v>
      </c>
      <c r="E574" s="152">
        <v>48</v>
      </c>
      <c r="F574" s="153">
        <v>1572</v>
      </c>
      <c r="G574" s="153">
        <f t="shared" si="33"/>
        <v>9.3895999999999997</v>
      </c>
      <c r="H574" s="153">
        <f t="shared" si="34"/>
        <v>901.4</v>
      </c>
      <c r="I574" s="153">
        <f t="shared" si="35"/>
        <v>1114.04</v>
      </c>
    </row>
    <row r="575" spans="1:9" s="96" customFormat="1" ht="16.899999999999999" customHeight="1" x14ac:dyDescent="0.25">
      <c r="A575" s="146" t="s">
        <v>615</v>
      </c>
      <c r="B575" s="152">
        <v>1</v>
      </c>
      <c r="C575" s="152">
        <f t="shared" si="32"/>
        <v>366</v>
      </c>
      <c r="D575" s="152">
        <v>344</v>
      </c>
      <c r="E575" s="152">
        <v>22</v>
      </c>
      <c r="F575" s="153">
        <v>1572</v>
      </c>
      <c r="G575" s="153">
        <f t="shared" si="33"/>
        <v>9.3895999999999997</v>
      </c>
      <c r="H575" s="153">
        <f t="shared" si="34"/>
        <v>413.14</v>
      </c>
      <c r="I575" s="153">
        <f t="shared" si="35"/>
        <v>510.6</v>
      </c>
    </row>
    <row r="576" spans="1:9" s="96" customFormat="1" ht="16.899999999999999" customHeight="1" x14ac:dyDescent="0.25">
      <c r="A576" s="146" t="s">
        <v>615</v>
      </c>
      <c r="B576" s="152">
        <v>1</v>
      </c>
      <c r="C576" s="152">
        <f t="shared" si="32"/>
        <v>366</v>
      </c>
      <c r="D576" s="152">
        <v>344</v>
      </c>
      <c r="E576" s="152">
        <v>22</v>
      </c>
      <c r="F576" s="153">
        <v>1572</v>
      </c>
      <c r="G576" s="153">
        <f t="shared" si="33"/>
        <v>9.3895999999999997</v>
      </c>
      <c r="H576" s="153">
        <f t="shared" si="34"/>
        <v>413.14</v>
      </c>
      <c r="I576" s="153">
        <f t="shared" si="35"/>
        <v>510.6</v>
      </c>
    </row>
    <row r="577" spans="1:9" s="96" customFormat="1" ht="16.899999999999999" customHeight="1" x14ac:dyDescent="0.25">
      <c r="A577" s="146" t="s">
        <v>615</v>
      </c>
      <c r="B577" s="152">
        <v>1</v>
      </c>
      <c r="C577" s="152">
        <f t="shared" si="32"/>
        <v>352.17500000000001</v>
      </c>
      <c r="D577" s="152">
        <v>344</v>
      </c>
      <c r="E577" s="152">
        <v>8.1750000000000007</v>
      </c>
      <c r="F577" s="153">
        <v>1572</v>
      </c>
      <c r="G577" s="153">
        <f t="shared" si="33"/>
        <v>9.3895999999999997</v>
      </c>
      <c r="H577" s="153">
        <f t="shared" si="34"/>
        <v>153.52000000000001</v>
      </c>
      <c r="I577" s="153">
        <f t="shared" si="35"/>
        <v>189.74</v>
      </c>
    </row>
    <row r="578" spans="1:9" s="96" customFormat="1" ht="16.899999999999999" customHeight="1" x14ac:dyDescent="0.25">
      <c r="A578" s="146" t="s">
        <v>615</v>
      </c>
      <c r="B578" s="152">
        <v>1</v>
      </c>
      <c r="C578" s="152">
        <f t="shared" si="32"/>
        <v>366</v>
      </c>
      <c r="D578" s="152">
        <v>344</v>
      </c>
      <c r="E578" s="152">
        <v>22</v>
      </c>
      <c r="F578" s="153">
        <v>1572</v>
      </c>
      <c r="G578" s="153">
        <f t="shared" si="33"/>
        <v>9.3895999999999997</v>
      </c>
      <c r="H578" s="153">
        <f t="shared" si="34"/>
        <v>413.14</v>
      </c>
      <c r="I578" s="153">
        <f t="shared" si="35"/>
        <v>510.6</v>
      </c>
    </row>
    <row r="579" spans="1:9" s="96" customFormat="1" ht="16.899999999999999" customHeight="1" x14ac:dyDescent="0.25">
      <c r="A579" s="146" t="s">
        <v>615</v>
      </c>
      <c r="B579" s="152">
        <v>1</v>
      </c>
      <c r="C579" s="152">
        <f t="shared" si="32"/>
        <v>366</v>
      </c>
      <c r="D579" s="152">
        <v>344</v>
      </c>
      <c r="E579" s="152">
        <v>22</v>
      </c>
      <c r="F579" s="153">
        <v>1429</v>
      </c>
      <c r="G579" s="153">
        <f t="shared" si="33"/>
        <v>8.5353999999999992</v>
      </c>
      <c r="H579" s="153">
        <f t="shared" si="34"/>
        <v>375.56</v>
      </c>
      <c r="I579" s="153">
        <f t="shared" si="35"/>
        <v>464.15</v>
      </c>
    </row>
    <row r="580" spans="1:9" s="96" customFormat="1" ht="16.899999999999999" customHeight="1" x14ac:dyDescent="0.25">
      <c r="A580" s="146" t="s">
        <v>615</v>
      </c>
      <c r="B580" s="152">
        <v>1</v>
      </c>
      <c r="C580" s="152">
        <f t="shared" si="32"/>
        <v>366</v>
      </c>
      <c r="D580" s="152">
        <v>344</v>
      </c>
      <c r="E580" s="152">
        <v>22</v>
      </c>
      <c r="F580" s="153">
        <v>1429</v>
      </c>
      <c r="G580" s="153">
        <f t="shared" si="33"/>
        <v>8.5353999999999992</v>
      </c>
      <c r="H580" s="153">
        <f t="shared" si="34"/>
        <v>375.56</v>
      </c>
      <c r="I580" s="153">
        <f t="shared" si="35"/>
        <v>464.15</v>
      </c>
    </row>
    <row r="581" spans="1:9" s="96" customFormat="1" ht="16.899999999999999" customHeight="1" x14ac:dyDescent="0.25">
      <c r="A581" s="146" t="s">
        <v>615</v>
      </c>
      <c r="B581" s="152">
        <v>1</v>
      </c>
      <c r="C581" s="152">
        <f t="shared" si="32"/>
        <v>366</v>
      </c>
      <c r="D581" s="152">
        <v>344</v>
      </c>
      <c r="E581" s="152">
        <v>22</v>
      </c>
      <c r="F581" s="153">
        <v>1429</v>
      </c>
      <c r="G581" s="153">
        <f t="shared" si="33"/>
        <v>8.5353999999999992</v>
      </c>
      <c r="H581" s="153">
        <f t="shared" si="34"/>
        <v>375.56</v>
      </c>
      <c r="I581" s="153">
        <f t="shared" si="35"/>
        <v>464.15</v>
      </c>
    </row>
    <row r="582" spans="1:9" s="96" customFormat="1" ht="16.899999999999999" customHeight="1" x14ac:dyDescent="0.25">
      <c r="A582" s="146" t="s">
        <v>615</v>
      </c>
      <c r="B582" s="152">
        <v>1</v>
      </c>
      <c r="C582" s="152">
        <f t="shared" si="32"/>
        <v>192</v>
      </c>
      <c r="D582" s="152">
        <v>168</v>
      </c>
      <c r="E582" s="152">
        <v>24</v>
      </c>
      <c r="F582" s="153">
        <v>1429</v>
      </c>
      <c r="G582" s="153">
        <f t="shared" si="33"/>
        <v>8.5353999999999992</v>
      </c>
      <c r="H582" s="153">
        <f t="shared" si="34"/>
        <v>409.7</v>
      </c>
      <c r="I582" s="153">
        <f t="shared" si="35"/>
        <v>506.35</v>
      </c>
    </row>
    <row r="583" spans="1:9" s="96" customFormat="1" ht="16.899999999999999" customHeight="1" x14ac:dyDescent="0.25">
      <c r="A583" s="146" t="s">
        <v>615</v>
      </c>
      <c r="B583" s="152">
        <v>1</v>
      </c>
      <c r="C583" s="152">
        <f t="shared" si="32"/>
        <v>384</v>
      </c>
      <c r="D583" s="152">
        <v>336</v>
      </c>
      <c r="E583" s="152">
        <v>48</v>
      </c>
      <c r="F583" s="153">
        <v>1572</v>
      </c>
      <c r="G583" s="153">
        <f t="shared" si="33"/>
        <v>9.3895999999999997</v>
      </c>
      <c r="H583" s="153">
        <f t="shared" si="34"/>
        <v>901.4</v>
      </c>
      <c r="I583" s="153">
        <f t="shared" si="35"/>
        <v>1114.04</v>
      </c>
    </row>
    <row r="584" spans="1:9" s="96" customFormat="1" ht="16.899999999999999" customHeight="1" x14ac:dyDescent="0.25">
      <c r="A584" s="146" t="s">
        <v>615</v>
      </c>
      <c r="B584" s="152">
        <v>1</v>
      </c>
      <c r="C584" s="152">
        <f t="shared" si="32"/>
        <v>211</v>
      </c>
      <c r="D584" s="152">
        <v>200</v>
      </c>
      <c r="E584" s="152">
        <v>11</v>
      </c>
      <c r="F584" s="153">
        <v>1429</v>
      </c>
      <c r="G584" s="153">
        <f t="shared" si="33"/>
        <v>8.5353999999999992</v>
      </c>
      <c r="H584" s="153">
        <f t="shared" si="34"/>
        <v>187.78</v>
      </c>
      <c r="I584" s="153">
        <f t="shared" si="35"/>
        <v>232.08</v>
      </c>
    </row>
    <row r="585" spans="1:9" s="96" customFormat="1" ht="16.899999999999999" customHeight="1" x14ac:dyDescent="0.25">
      <c r="A585" s="146" t="s">
        <v>615</v>
      </c>
      <c r="B585" s="152">
        <v>1</v>
      </c>
      <c r="C585" s="152">
        <f t="shared" si="32"/>
        <v>179</v>
      </c>
      <c r="D585" s="152">
        <v>168</v>
      </c>
      <c r="E585" s="152">
        <v>11</v>
      </c>
      <c r="F585" s="153">
        <v>1429</v>
      </c>
      <c r="G585" s="153">
        <f t="shared" si="33"/>
        <v>8.5353999999999992</v>
      </c>
      <c r="H585" s="153">
        <f t="shared" si="34"/>
        <v>187.78</v>
      </c>
      <c r="I585" s="153">
        <f t="shared" si="35"/>
        <v>232.08</v>
      </c>
    </row>
    <row r="586" spans="1:9" s="96" customFormat="1" ht="16.899999999999999" customHeight="1" x14ac:dyDescent="0.25">
      <c r="A586" s="146" t="s">
        <v>615</v>
      </c>
      <c r="B586" s="152">
        <v>1</v>
      </c>
      <c r="C586" s="152">
        <f t="shared" si="32"/>
        <v>179</v>
      </c>
      <c r="D586" s="152">
        <v>168</v>
      </c>
      <c r="E586" s="152">
        <v>11</v>
      </c>
      <c r="F586" s="153">
        <v>1429</v>
      </c>
      <c r="G586" s="153">
        <f t="shared" si="33"/>
        <v>8.5353999999999992</v>
      </c>
      <c r="H586" s="153">
        <f t="shared" si="34"/>
        <v>187.78</v>
      </c>
      <c r="I586" s="153">
        <f t="shared" si="35"/>
        <v>232.08</v>
      </c>
    </row>
    <row r="587" spans="1:9" s="96" customFormat="1" ht="16.899999999999999" customHeight="1" x14ac:dyDescent="0.25">
      <c r="A587" s="146" t="s">
        <v>615</v>
      </c>
      <c r="B587" s="152">
        <v>1</v>
      </c>
      <c r="C587" s="152">
        <f t="shared" si="32"/>
        <v>381</v>
      </c>
      <c r="D587" s="152">
        <v>333</v>
      </c>
      <c r="E587" s="152">
        <v>48</v>
      </c>
      <c r="F587" s="153">
        <v>1572</v>
      </c>
      <c r="G587" s="153">
        <f t="shared" si="33"/>
        <v>9.3895999999999997</v>
      </c>
      <c r="H587" s="153">
        <f t="shared" si="34"/>
        <v>901.4</v>
      </c>
      <c r="I587" s="153">
        <f t="shared" si="35"/>
        <v>1114.04</v>
      </c>
    </row>
    <row r="588" spans="1:9" s="96" customFormat="1" ht="16.899999999999999" customHeight="1" x14ac:dyDescent="0.25">
      <c r="A588" s="146" t="s">
        <v>615</v>
      </c>
      <c r="B588" s="152">
        <v>1</v>
      </c>
      <c r="C588" s="152">
        <f t="shared" si="32"/>
        <v>355</v>
      </c>
      <c r="D588" s="152">
        <v>333</v>
      </c>
      <c r="E588" s="152">
        <v>22</v>
      </c>
      <c r="F588" s="153">
        <v>1572</v>
      </c>
      <c r="G588" s="153">
        <f t="shared" si="33"/>
        <v>9.3895999999999997</v>
      </c>
      <c r="H588" s="153">
        <f t="shared" si="34"/>
        <v>413.14</v>
      </c>
      <c r="I588" s="153">
        <f t="shared" si="35"/>
        <v>510.6</v>
      </c>
    </row>
    <row r="589" spans="1:9" s="96" customFormat="1" ht="16.899999999999999" customHeight="1" x14ac:dyDescent="0.25">
      <c r="A589" s="146" t="s">
        <v>615</v>
      </c>
      <c r="B589" s="152">
        <v>1</v>
      </c>
      <c r="C589" s="152">
        <f t="shared" si="32"/>
        <v>355</v>
      </c>
      <c r="D589" s="152">
        <v>333</v>
      </c>
      <c r="E589" s="152">
        <v>22</v>
      </c>
      <c r="F589" s="153">
        <v>1572</v>
      </c>
      <c r="G589" s="153">
        <f t="shared" si="33"/>
        <v>9.3895999999999997</v>
      </c>
      <c r="H589" s="153">
        <f t="shared" si="34"/>
        <v>413.14</v>
      </c>
      <c r="I589" s="153">
        <f t="shared" si="35"/>
        <v>510.6</v>
      </c>
    </row>
    <row r="590" spans="1:9" s="96" customFormat="1" ht="16.899999999999999" customHeight="1" x14ac:dyDescent="0.25">
      <c r="A590" s="146" t="s">
        <v>615</v>
      </c>
      <c r="B590" s="152">
        <v>1</v>
      </c>
      <c r="C590" s="152">
        <f t="shared" ref="C590:C653" si="36">D590+E590</f>
        <v>381</v>
      </c>
      <c r="D590" s="152">
        <v>333</v>
      </c>
      <c r="E590" s="152">
        <v>48</v>
      </c>
      <c r="F590" s="153">
        <v>1572</v>
      </c>
      <c r="G590" s="153">
        <f t="shared" ref="G590:G653" si="37">ROUND(F590/167.42,4)</f>
        <v>9.3895999999999997</v>
      </c>
      <c r="H590" s="153">
        <f t="shared" ref="H590:H653" si="38">ROUND(E590*G590*2,2)</f>
        <v>901.4</v>
      </c>
      <c r="I590" s="153">
        <f t="shared" ref="I590:I653" si="39">ROUND(H590*1.2359,2)</f>
        <v>1114.04</v>
      </c>
    </row>
    <row r="591" spans="1:9" s="96" customFormat="1" ht="16.899999999999999" customHeight="1" x14ac:dyDescent="0.25">
      <c r="A591" s="146" t="s">
        <v>615</v>
      </c>
      <c r="B591" s="152">
        <v>1</v>
      </c>
      <c r="C591" s="152">
        <f t="shared" si="36"/>
        <v>355</v>
      </c>
      <c r="D591" s="152">
        <v>333</v>
      </c>
      <c r="E591" s="152">
        <v>22</v>
      </c>
      <c r="F591" s="153">
        <v>1572</v>
      </c>
      <c r="G591" s="153">
        <f t="shared" si="37"/>
        <v>9.3895999999999997</v>
      </c>
      <c r="H591" s="153">
        <f t="shared" si="38"/>
        <v>413.14</v>
      </c>
      <c r="I591" s="153">
        <f t="shared" si="39"/>
        <v>510.6</v>
      </c>
    </row>
    <row r="592" spans="1:9" s="96" customFormat="1" ht="16.899999999999999" customHeight="1" x14ac:dyDescent="0.25">
      <c r="A592" s="146" t="s">
        <v>615</v>
      </c>
      <c r="B592" s="152">
        <v>1</v>
      </c>
      <c r="C592" s="152">
        <f t="shared" si="36"/>
        <v>355</v>
      </c>
      <c r="D592" s="152">
        <v>333</v>
      </c>
      <c r="E592" s="152">
        <v>22</v>
      </c>
      <c r="F592" s="153">
        <v>1429</v>
      </c>
      <c r="G592" s="153">
        <f t="shared" si="37"/>
        <v>8.5353999999999992</v>
      </c>
      <c r="H592" s="153">
        <f t="shared" si="38"/>
        <v>375.56</v>
      </c>
      <c r="I592" s="153">
        <f t="shared" si="39"/>
        <v>464.15</v>
      </c>
    </row>
    <row r="593" spans="1:9" s="96" customFormat="1" ht="16.899999999999999" customHeight="1" x14ac:dyDescent="0.25">
      <c r="A593" s="146" t="s">
        <v>615</v>
      </c>
      <c r="B593" s="152">
        <v>1</v>
      </c>
      <c r="C593" s="152">
        <f t="shared" si="36"/>
        <v>373</v>
      </c>
      <c r="D593" s="152">
        <v>333</v>
      </c>
      <c r="E593" s="152">
        <v>40</v>
      </c>
      <c r="F593" s="153">
        <v>1429</v>
      </c>
      <c r="G593" s="153">
        <f t="shared" si="37"/>
        <v>8.5353999999999992</v>
      </c>
      <c r="H593" s="153">
        <f t="shared" si="38"/>
        <v>682.83</v>
      </c>
      <c r="I593" s="153">
        <f t="shared" si="39"/>
        <v>843.91</v>
      </c>
    </row>
    <row r="594" spans="1:9" s="96" customFormat="1" ht="16.899999999999999" customHeight="1" x14ac:dyDescent="0.25">
      <c r="A594" s="146" t="s">
        <v>615</v>
      </c>
      <c r="B594" s="152">
        <v>1</v>
      </c>
      <c r="C594" s="152">
        <f t="shared" si="36"/>
        <v>348</v>
      </c>
      <c r="D594" s="152">
        <v>326</v>
      </c>
      <c r="E594" s="152">
        <v>22</v>
      </c>
      <c r="F594" s="153">
        <v>1429</v>
      </c>
      <c r="G594" s="153">
        <f t="shared" si="37"/>
        <v>8.5353999999999992</v>
      </c>
      <c r="H594" s="153">
        <f t="shared" si="38"/>
        <v>375.56</v>
      </c>
      <c r="I594" s="153">
        <f t="shared" si="39"/>
        <v>464.15</v>
      </c>
    </row>
    <row r="595" spans="1:9" s="96" customFormat="1" ht="16.899999999999999" customHeight="1" x14ac:dyDescent="0.25">
      <c r="A595" s="146" t="s">
        <v>615</v>
      </c>
      <c r="B595" s="152">
        <v>1</v>
      </c>
      <c r="C595" s="152">
        <f t="shared" si="36"/>
        <v>355</v>
      </c>
      <c r="D595" s="152">
        <v>333</v>
      </c>
      <c r="E595" s="152">
        <v>22</v>
      </c>
      <c r="F595" s="153">
        <v>1429</v>
      </c>
      <c r="G595" s="153">
        <f t="shared" si="37"/>
        <v>8.5353999999999992</v>
      </c>
      <c r="H595" s="153">
        <f t="shared" si="38"/>
        <v>375.56</v>
      </c>
      <c r="I595" s="153">
        <f t="shared" si="39"/>
        <v>464.15</v>
      </c>
    </row>
    <row r="596" spans="1:9" s="96" customFormat="1" ht="16.899999999999999" customHeight="1" x14ac:dyDescent="0.25">
      <c r="A596" s="146" t="s">
        <v>615</v>
      </c>
      <c r="B596" s="152">
        <v>1</v>
      </c>
      <c r="C596" s="152">
        <f t="shared" si="36"/>
        <v>355</v>
      </c>
      <c r="D596" s="152">
        <v>333</v>
      </c>
      <c r="E596" s="152">
        <v>22</v>
      </c>
      <c r="F596" s="153">
        <v>1429</v>
      </c>
      <c r="G596" s="153">
        <f t="shared" si="37"/>
        <v>8.5353999999999992</v>
      </c>
      <c r="H596" s="153">
        <f t="shared" si="38"/>
        <v>375.56</v>
      </c>
      <c r="I596" s="153">
        <f t="shared" si="39"/>
        <v>464.15</v>
      </c>
    </row>
    <row r="597" spans="1:9" s="96" customFormat="1" ht="16.899999999999999" customHeight="1" x14ac:dyDescent="0.25">
      <c r="A597" s="146" t="s">
        <v>615</v>
      </c>
      <c r="B597" s="152">
        <v>1</v>
      </c>
      <c r="C597" s="152">
        <f t="shared" si="36"/>
        <v>355</v>
      </c>
      <c r="D597" s="152">
        <v>333</v>
      </c>
      <c r="E597" s="152">
        <v>22</v>
      </c>
      <c r="F597" s="153">
        <v>1429</v>
      </c>
      <c r="G597" s="153">
        <f t="shared" si="37"/>
        <v>8.5353999999999992</v>
      </c>
      <c r="H597" s="153">
        <f t="shared" si="38"/>
        <v>375.56</v>
      </c>
      <c r="I597" s="153">
        <f t="shared" si="39"/>
        <v>464.15</v>
      </c>
    </row>
    <row r="598" spans="1:9" s="96" customFormat="1" ht="16.899999999999999" customHeight="1" x14ac:dyDescent="0.25">
      <c r="A598" s="146" t="s">
        <v>615</v>
      </c>
      <c r="B598" s="152">
        <v>1</v>
      </c>
      <c r="C598" s="152">
        <f t="shared" si="36"/>
        <v>339</v>
      </c>
      <c r="D598" s="152">
        <v>317</v>
      </c>
      <c r="E598" s="152">
        <v>22</v>
      </c>
      <c r="F598" s="153">
        <v>1429</v>
      </c>
      <c r="G598" s="153">
        <f t="shared" si="37"/>
        <v>8.5353999999999992</v>
      </c>
      <c r="H598" s="153">
        <f t="shared" si="38"/>
        <v>375.56</v>
      </c>
      <c r="I598" s="153">
        <f t="shared" si="39"/>
        <v>464.15</v>
      </c>
    </row>
    <row r="599" spans="1:9" s="96" customFormat="1" ht="16.899999999999999" customHeight="1" x14ac:dyDescent="0.25">
      <c r="A599" s="146" t="s">
        <v>615</v>
      </c>
      <c r="B599" s="152">
        <v>1</v>
      </c>
      <c r="C599" s="152">
        <f t="shared" si="36"/>
        <v>373</v>
      </c>
      <c r="D599" s="152">
        <v>333</v>
      </c>
      <c r="E599" s="152">
        <v>40</v>
      </c>
      <c r="F599" s="153">
        <v>1572</v>
      </c>
      <c r="G599" s="153">
        <f t="shared" si="37"/>
        <v>9.3895999999999997</v>
      </c>
      <c r="H599" s="153">
        <f t="shared" si="38"/>
        <v>751.17</v>
      </c>
      <c r="I599" s="153">
        <f t="shared" si="39"/>
        <v>928.37</v>
      </c>
    </row>
    <row r="600" spans="1:9" s="96" customFormat="1" ht="16.899999999999999" customHeight="1" x14ac:dyDescent="0.25">
      <c r="A600" s="146" t="s">
        <v>615</v>
      </c>
      <c r="B600" s="152">
        <v>1</v>
      </c>
      <c r="C600" s="152">
        <f t="shared" si="36"/>
        <v>351</v>
      </c>
      <c r="D600" s="152">
        <v>333</v>
      </c>
      <c r="E600" s="152">
        <v>18</v>
      </c>
      <c r="F600" s="153">
        <v>1572</v>
      </c>
      <c r="G600" s="153">
        <f t="shared" si="37"/>
        <v>9.3895999999999997</v>
      </c>
      <c r="H600" s="153">
        <f t="shared" si="38"/>
        <v>338.03</v>
      </c>
      <c r="I600" s="153">
        <f t="shared" si="39"/>
        <v>417.77</v>
      </c>
    </row>
    <row r="601" spans="1:9" s="96" customFormat="1" ht="16.899999999999999" customHeight="1" x14ac:dyDescent="0.25">
      <c r="A601" s="146" t="s">
        <v>615</v>
      </c>
      <c r="B601" s="152">
        <v>1</v>
      </c>
      <c r="C601" s="152">
        <f t="shared" si="36"/>
        <v>382</v>
      </c>
      <c r="D601" s="152">
        <v>333</v>
      </c>
      <c r="E601" s="152">
        <v>49</v>
      </c>
      <c r="F601" s="153">
        <v>1572</v>
      </c>
      <c r="G601" s="153">
        <f t="shared" si="37"/>
        <v>9.3895999999999997</v>
      </c>
      <c r="H601" s="153">
        <f t="shared" si="38"/>
        <v>920.18</v>
      </c>
      <c r="I601" s="153">
        <f t="shared" si="39"/>
        <v>1137.25</v>
      </c>
    </row>
    <row r="602" spans="1:9" s="96" customFormat="1" ht="16.899999999999999" customHeight="1" x14ac:dyDescent="0.25">
      <c r="A602" s="146" t="s">
        <v>615</v>
      </c>
      <c r="B602" s="152">
        <v>1</v>
      </c>
      <c r="C602" s="152">
        <f t="shared" si="36"/>
        <v>355</v>
      </c>
      <c r="D602" s="152">
        <v>333</v>
      </c>
      <c r="E602" s="152">
        <v>22</v>
      </c>
      <c r="F602" s="153">
        <v>1572</v>
      </c>
      <c r="G602" s="153">
        <f t="shared" si="37"/>
        <v>9.3895999999999997</v>
      </c>
      <c r="H602" s="153">
        <f t="shared" si="38"/>
        <v>413.14</v>
      </c>
      <c r="I602" s="153">
        <f t="shared" si="39"/>
        <v>510.6</v>
      </c>
    </row>
    <row r="603" spans="1:9" s="96" customFormat="1" ht="16.899999999999999" customHeight="1" x14ac:dyDescent="0.25">
      <c r="A603" s="146" t="s">
        <v>616</v>
      </c>
      <c r="B603" s="152">
        <v>1</v>
      </c>
      <c r="C603" s="152">
        <f t="shared" si="36"/>
        <v>288</v>
      </c>
      <c r="D603" s="152">
        <v>240</v>
      </c>
      <c r="E603" s="152">
        <v>48</v>
      </c>
      <c r="F603" s="153">
        <v>1572</v>
      </c>
      <c r="G603" s="153">
        <f t="shared" si="37"/>
        <v>9.3895999999999997</v>
      </c>
      <c r="H603" s="153">
        <f t="shared" si="38"/>
        <v>901.4</v>
      </c>
      <c r="I603" s="153">
        <f t="shared" si="39"/>
        <v>1114.04</v>
      </c>
    </row>
    <row r="604" spans="1:9" s="96" customFormat="1" ht="16.899999999999999" customHeight="1" x14ac:dyDescent="0.25">
      <c r="A604" s="146" t="s">
        <v>616</v>
      </c>
      <c r="B604" s="152">
        <v>1</v>
      </c>
      <c r="C604" s="152">
        <f t="shared" si="36"/>
        <v>344</v>
      </c>
      <c r="D604" s="152">
        <v>296</v>
      </c>
      <c r="E604" s="152">
        <v>48</v>
      </c>
      <c r="F604" s="153">
        <v>1572</v>
      </c>
      <c r="G604" s="153">
        <f t="shared" si="37"/>
        <v>9.3895999999999997</v>
      </c>
      <c r="H604" s="153">
        <f t="shared" si="38"/>
        <v>901.4</v>
      </c>
      <c r="I604" s="153">
        <f t="shared" si="39"/>
        <v>1114.04</v>
      </c>
    </row>
    <row r="605" spans="1:9" s="96" customFormat="1" ht="16.899999999999999" customHeight="1" x14ac:dyDescent="0.25">
      <c r="A605" s="146" t="s">
        <v>616</v>
      </c>
      <c r="B605" s="152">
        <v>1</v>
      </c>
      <c r="C605" s="152">
        <f t="shared" si="36"/>
        <v>352</v>
      </c>
      <c r="D605" s="152">
        <v>304</v>
      </c>
      <c r="E605" s="152">
        <v>48</v>
      </c>
      <c r="F605" s="153">
        <v>1572</v>
      </c>
      <c r="G605" s="153">
        <f t="shared" si="37"/>
        <v>9.3895999999999997</v>
      </c>
      <c r="H605" s="153">
        <f t="shared" si="38"/>
        <v>901.4</v>
      </c>
      <c r="I605" s="153">
        <f t="shared" si="39"/>
        <v>1114.04</v>
      </c>
    </row>
    <row r="606" spans="1:9" s="96" customFormat="1" ht="16.899999999999999" customHeight="1" x14ac:dyDescent="0.25">
      <c r="A606" s="146" t="s">
        <v>616</v>
      </c>
      <c r="B606" s="152">
        <v>1</v>
      </c>
      <c r="C606" s="152">
        <f t="shared" si="36"/>
        <v>184</v>
      </c>
      <c r="D606" s="152">
        <v>160</v>
      </c>
      <c r="E606" s="152">
        <v>24</v>
      </c>
      <c r="F606" s="153">
        <v>1572</v>
      </c>
      <c r="G606" s="153">
        <f t="shared" si="37"/>
        <v>9.3895999999999997</v>
      </c>
      <c r="H606" s="153">
        <f t="shared" si="38"/>
        <v>450.7</v>
      </c>
      <c r="I606" s="153">
        <f t="shared" si="39"/>
        <v>557.02</v>
      </c>
    </row>
    <row r="607" spans="1:9" s="96" customFormat="1" ht="16.899999999999999" customHeight="1" x14ac:dyDescent="0.25">
      <c r="A607" s="146" t="s">
        <v>616</v>
      </c>
      <c r="B607" s="152">
        <v>1</v>
      </c>
      <c r="C607" s="152">
        <f t="shared" si="36"/>
        <v>366</v>
      </c>
      <c r="D607" s="152">
        <v>344</v>
      </c>
      <c r="E607" s="152">
        <v>22</v>
      </c>
      <c r="F607" s="153">
        <v>1572</v>
      </c>
      <c r="G607" s="153">
        <f t="shared" si="37"/>
        <v>9.3895999999999997</v>
      </c>
      <c r="H607" s="153">
        <f t="shared" si="38"/>
        <v>413.14</v>
      </c>
      <c r="I607" s="153">
        <f t="shared" si="39"/>
        <v>510.6</v>
      </c>
    </row>
    <row r="608" spans="1:9" s="96" customFormat="1" ht="16.899999999999999" customHeight="1" x14ac:dyDescent="0.25">
      <c r="A608" s="146" t="s">
        <v>616</v>
      </c>
      <c r="B608" s="152">
        <v>1</v>
      </c>
      <c r="C608" s="152">
        <f t="shared" si="36"/>
        <v>211</v>
      </c>
      <c r="D608" s="152">
        <v>200</v>
      </c>
      <c r="E608" s="152">
        <v>11</v>
      </c>
      <c r="F608" s="153">
        <v>1429</v>
      </c>
      <c r="G608" s="153">
        <f t="shared" si="37"/>
        <v>8.5353999999999992</v>
      </c>
      <c r="H608" s="153">
        <f t="shared" si="38"/>
        <v>187.78</v>
      </c>
      <c r="I608" s="153">
        <f t="shared" si="39"/>
        <v>232.08</v>
      </c>
    </row>
    <row r="609" spans="1:9" s="96" customFormat="1" ht="16.899999999999999" customHeight="1" x14ac:dyDescent="0.25">
      <c r="A609" s="146" t="s">
        <v>616</v>
      </c>
      <c r="B609" s="152">
        <v>1</v>
      </c>
      <c r="C609" s="152">
        <f t="shared" si="36"/>
        <v>179</v>
      </c>
      <c r="D609" s="152">
        <v>168</v>
      </c>
      <c r="E609" s="152">
        <v>11</v>
      </c>
      <c r="F609" s="153">
        <v>1429</v>
      </c>
      <c r="G609" s="153">
        <f t="shared" si="37"/>
        <v>8.5353999999999992</v>
      </c>
      <c r="H609" s="153">
        <f t="shared" si="38"/>
        <v>187.78</v>
      </c>
      <c r="I609" s="153">
        <f t="shared" si="39"/>
        <v>232.08</v>
      </c>
    </row>
    <row r="610" spans="1:9" s="96" customFormat="1" ht="16.899999999999999" customHeight="1" x14ac:dyDescent="0.25">
      <c r="A610" s="146" t="s">
        <v>616</v>
      </c>
      <c r="B610" s="152">
        <v>1</v>
      </c>
      <c r="C610" s="152">
        <f t="shared" si="36"/>
        <v>179</v>
      </c>
      <c r="D610" s="152">
        <v>168</v>
      </c>
      <c r="E610" s="152">
        <v>11</v>
      </c>
      <c r="F610" s="153">
        <v>1429</v>
      </c>
      <c r="G610" s="153">
        <f t="shared" si="37"/>
        <v>8.5353999999999992</v>
      </c>
      <c r="H610" s="153">
        <f t="shared" si="38"/>
        <v>187.78</v>
      </c>
      <c r="I610" s="153">
        <f t="shared" si="39"/>
        <v>232.08</v>
      </c>
    </row>
    <row r="611" spans="1:9" s="96" customFormat="1" ht="16.899999999999999" customHeight="1" x14ac:dyDescent="0.25">
      <c r="A611" s="146" t="s">
        <v>616</v>
      </c>
      <c r="B611" s="152">
        <v>1</v>
      </c>
      <c r="C611" s="152">
        <f t="shared" si="36"/>
        <v>355</v>
      </c>
      <c r="D611" s="152">
        <v>333</v>
      </c>
      <c r="E611" s="152">
        <v>22</v>
      </c>
      <c r="F611" s="153">
        <v>1572</v>
      </c>
      <c r="G611" s="153">
        <f t="shared" si="37"/>
        <v>9.3895999999999997</v>
      </c>
      <c r="H611" s="153">
        <f t="shared" si="38"/>
        <v>413.14</v>
      </c>
      <c r="I611" s="153">
        <f t="shared" si="39"/>
        <v>510.6</v>
      </c>
    </row>
    <row r="612" spans="1:9" s="96" customFormat="1" ht="16.899999999999999" customHeight="1" x14ac:dyDescent="0.25">
      <c r="A612" s="146" t="s">
        <v>616</v>
      </c>
      <c r="B612" s="152">
        <v>1</v>
      </c>
      <c r="C612" s="152">
        <f t="shared" si="36"/>
        <v>357</v>
      </c>
      <c r="D612" s="152">
        <v>333</v>
      </c>
      <c r="E612" s="152">
        <v>24</v>
      </c>
      <c r="F612" s="153">
        <v>1429</v>
      </c>
      <c r="G612" s="153">
        <f t="shared" si="37"/>
        <v>8.5353999999999992</v>
      </c>
      <c r="H612" s="153">
        <f t="shared" si="38"/>
        <v>409.7</v>
      </c>
      <c r="I612" s="153">
        <f t="shared" si="39"/>
        <v>506.35</v>
      </c>
    </row>
    <row r="613" spans="1:9" s="96" customFormat="1" ht="16.899999999999999" customHeight="1" x14ac:dyDescent="0.25">
      <c r="A613" s="146" t="s">
        <v>616</v>
      </c>
      <c r="B613" s="152">
        <v>1</v>
      </c>
      <c r="C613" s="152">
        <f t="shared" si="36"/>
        <v>355</v>
      </c>
      <c r="D613" s="152">
        <v>333</v>
      </c>
      <c r="E613" s="152">
        <v>22</v>
      </c>
      <c r="F613" s="153">
        <v>1429</v>
      </c>
      <c r="G613" s="153">
        <f t="shared" si="37"/>
        <v>8.5353999999999992</v>
      </c>
      <c r="H613" s="153">
        <f t="shared" si="38"/>
        <v>375.56</v>
      </c>
      <c r="I613" s="153">
        <f t="shared" si="39"/>
        <v>464.15</v>
      </c>
    </row>
    <row r="614" spans="1:9" s="96" customFormat="1" ht="16.899999999999999" customHeight="1" x14ac:dyDescent="0.25">
      <c r="A614" s="146" t="s">
        <v>616</v>
      </c>
      <c r="B614" s="152">
        <v>1</v>
      </c>
      <c r="C614" s="152">
        <f t="shared" si="36"/>
        <v>381</v>
      </c>
      <c r="D614" s="152">
        <v>333</v>
      </c>
      <c r="E614" s="152">
        <v>48</v>
      </c>
      <c r="F614" s="153">
        <v>1572</v>
      </c>
      <c r="G614" s="153">
        <f t="shared" si="37"/>
        <v>9.3895999999999997</v>
      </c>
      <c r="H614" s="153">
        <f t="shared" si="38"/>
        <v>901.4</v>
      </c>
      <c r="I614" s="153">
        <f t="shared" si="39"/>
        <v>1114.04</v>
      </c>
    </row>
    <row r="615" spans="1:9" s="96" customFormat="1" ht="16.899999999999999" customHeight="1" x14ac:dyDescent="0.25">
      <c r="A615" s="146" t="s">
        <v>616</v>
      </c>
      <c r="B615" s="152">
        <v>1</v>
      </c>
      <c r="C615" s="152">
        <f t="shared" si="36"/>
        <v>373</v>
      </c>
      <c r="D615" s="152">
        <v>333</v>
      </c>
      <c r="E615" s="152">
        <v>40</v>
      </c>
      <c r="F615" s="153">
        <v>1572</v>
      </c>
      <c r="G615" s="153">
        <f t="shared" si="37"/>
        <v>9.3895999999999997</v>
      </c>
      <c r="H615" s="153">
        <f t="shared" si="38"/>
        <v>751.17</v>
      </c>
      <c r="I615" s="153">
        <f t="shared" si="39"/>
        <v>928.37</v>
      </c>
    </row>
    <row r="616" spans="1:9" s="96" customFormat="1" ht="16.899999999999999" customHeight="1" x14ac:dyDescent="0.25">
      <c r="A616" s="146" t="s">
        <v>616</v>
      </c>
      <c r="B616" s="152">
        <v>1</v>
      </c>
      <c r="C616" s="152">
        <f t="shared" si="36"/>
        <v>278</v>
      </c>
      <c r="D616" s="152">
        <v>262</v>
      </c>
      <c r="E616" s="152">
        <v>16</v>
      </c>
      <c r="F616" s="153">
        <v>1572</v>
      </c>
      <c r="G616" s="153">
        <f t="shared" si="37"/>
        <v>9.3895999999999997</v>
      </c>
      <c r="H616" s="153">
        <f t="shared" si="38"/>
        <v>300.47000000000003</v>
      </c>
      <c r="I616" s="153">
        <f t="shared" si="39"/>
        <v>371.35</v>
      </c>
    </row>
    <row r="617" spans="1:9" s="96" customFormat="1" ht="16.899999999999999" customHeight="1" x14ac:dyDescent="0.25">
      <c r="A617" s="146" t="s">
        <v>616</v>
      </c>
      <c r="B617" s="152">
        <v>1</v>
      </c>
      <c r="C617" s="152">
        <f t="shared" si="36"/>
        <v>344</v>
      </c>
      <c r="D617" s="152">
        <v>333</v>
      </c>
      <c r="E617" s="152">
        <v>11</v>
      </c>
      <c r="F617" s="153">
        <v>1429</v>
      </c>
      <c r="G617" s="153">
        <f t="shared" si="37"/>
        <v>8.5353999999999992</v>
      </c>
      <c r="H617" s="153">
        <f t="shared" si="38"/>
        <v>187.78</v>
      </c>
      <c r="I617" s="153">
        <f t="shared" si="39"/>
        <v>232.08</v>
      </c>
    </row>
    <row r="618" spans="1:9" s="96" customFormat="1" ht="16.899999999999999" customHeight="1" x14ac:dyDescent="0.25">
      <c r="A618" s="146" t="s">
        <v>617</v>
      </c>
      <c r="B618" s="152">
        <v>1</v>
      </c>
      <c r="C618" s="152">
        <f t="shared" si="36"/>
        <v>184</v>
      </c>
      <c r="D618" s="152">
        <v>160</v>
      </c>
      <c r="E618" s="152">
        <v>24</v>
      </c>
      <c r="F618" s="153">
        <v>1572</v>
      </c>
      <c r="G618" s="153">
        <f t="shared" si="37"/>
        <v>9.3895999999999997</v>
      </c>
      <c r="H618" s="153">
        <f t="shared" si="38"/>
        <v>450.7</v>
      </c>
      <c r="I618" s="153">
        <f t="shared" si="39"/>
        <v>557.02</v>
      </c>
    </row>
    <row r="619" spans="1:9" s="96" customFormat="1" ht="16.899999999999999" customHeight="1" x14ac:dyDescent="0.25">
      <c r="A619" s="146" t="s">
        <v>617</v>
      </c>
      <c r="B619" s="152">
        <v>1</v>
      </c>
      <c r="C619" s="152">
        <f t="shared" si="36"/>
        <v>368</v>
      </c>
      <c r="D619" s="152">
        <v>344</v>
      </c>
      <c r="E619" s="152">
        <v>24</v>
      </c>
      <c r="F619" s="153">
        <v>1572</v>
      </c>
      <c r="G619" s="153">
        <f t="shared" si="37"/>
        <v>9.3895999999999997</v>
      </c>
      <c r="H619" s="153">
        <f t="shared" si="38"/>
        <v>450.7</v>
      </c>
      <c r="I619" s="153">
        <f t="shared" si="39"/>
        <v>557.02</v>
      </c>
    </row>
    <row r="620" spans="1:9" s="96" customFormat="1" ht="16.899999999999999" customHeight="1" x14ac:dyDescent="0.25">
      <c r="A620" s="146" t="s">
        <v>617</v>
      </c>
      <c r="B620" s="152">
        <v>1</v>
      </c>
      <c r="C620" s="152">
        <f t="shared" si="36"/>
        <v>479</v>
      </c>
      <c r="D620" s="152">
        <v>344</v>
      </c>
      <c r="E620" s="152">
        <v>135</v>
      </c>
      <c r="F620" s="153">
        <v>1429</v>
      </c>
      <c r="G620" s="153">
        <f t="shared" si="37"/>
        <v>8.5353999999999992</v>
      </c>
      <c r="H620" s="153">
        <f t="shared" si="38"/>
        <v>2304.56</v>
      </c>
      <c r="I620" s="153">
        <f t="shared" si="39"/>
        <v>2848.21</v>
      </c>
    </row>
    <row r="621" spans="1:9" s="96" customFormat="1" ht="16.899999999999999" customHeight="1" x14ac:dyDescent="0.25">
      <c r="A621" s="146" t="s">
        <v>617</v>
      </c>
      <c r="B621" s="152">
        <v>1</v>
      </c>
      <c r="C621" s="152">
        <f t="shared" si="36"/>
        <v>152</v>
      </c>
      <c r="D621" s="152">
        <v>136</v>
      </c>
      <c r="E621" s="152">
        <v>16</v>
      </c>
      <c r="F621" s="153">
        <v>1429</v>
      </c>
      <c r="G621" s="153">
        <f t="shared" si="37"/>
        <v>8.5353999999999992</v>
      </c>
      <c r="H621" s="153">
        <f t="shared" si="38"/>
        <v>273.13</v>
      </c>
      <c r="I621" s="153">
        <f t="shared" si="39"/>
        <v>337.56</v>
      </c>
    </row>
    <row r="622" spans="1:9" s="96" customFormat="1" ht="16.899999999999999" customHeight="1" x14ac:dyDescent="0.25">
      <c r="A622" s="146" t="s">
        <v>617</v>
      </c>
      <c r="B622" s="152">
        <v>1</v>
      </c>
      <c r="C622" s="152">
        <f t="shared" si="36"/>
        <v>324</v>
      </c>
      <c r="D622" s="152">
        <v>302</v>
      </c>
      <c r="E622" s="152">
        <v>22</v>
      </c>
      <c r="F622" s="153">
        <v>1572</v>
      </c>
      <c r="G622" s="153">
        <f t="shared" si="37"/>
        <v>9.3895999999999997</v>
      </c>
      <c r="H622" s="153">
        <f t="shared" si="38"/>
        <v>413.14</v>
      </c>
      <c r="I622" s="153">
        <f t="shared" si="39"/>
        <v>510.6</v>
      </c>
    </row>
    <row r="623" spans="1:9" s="96" customFormat="1" ht="16.899999999999999" customHeight="1" x14ac:dyDescent="0.25">
      <c r="A623" s="146" t="s">
        <v>617</v>
      </c>
      <c r="B623" s="152">
        <v>1</v>
      </c>
      <c r="C623" s="152">
        <f t="shared" si="36"/>
        <v>357</v>
      </c>
      <c r="D623" s="152">
        <v>333</v>
      </c>
      <c r="E623" s="152">
        <v>24</v>
      </c>
      <c r="F623" s="153">
        <v>1572</v>
      </c>
      <c r="G623" s="153">
        <f t="shared" si="37"/>
        <v>9.3895999999999997</v>
      </c>
      <c r="H623" s="153">
        <f t="shared" si="38"/>
        <v>450.7</v>
      </c>
      <c r="I623" s="153">
        <f t="shared" si="39"/>
        <v>557.02</v>
      </c>
    </row>
    <row r="624" spans="1:9" s="96" customFormat="1" ht="16.899999999999999" customHeight="1" x14ac:dyDescent="0.25">
      <c r="A624" s="146" t="s">
        <v>617</v>
      </c>
      <c r="B624" s="152">
        <v>1</v>
      </c>
      <c r="C624" s="152">
        <f t="shared" si="36"/>
        <v>365</v>
      </c>
      <c r="D624" s="152">
        <v>333</v>
      </c>
      <c r="E624" s="152">
        <v>32</v>
      </c>
      <c r="F624" s="153">
        <v>1429</v>
      </c>
      <c r="G624" s="153">
        <f t="shared" si="37"/>
        <v>8.5353999999999992</v>
      </c>
      <c r="H624" s="153">
        <f t="shared" si="38"/>
        <v>546.27</v>
      </c>
      <c r="I624" s="153">
        <f t="shared" si="39"/>
        <v>675.14</v>
      </c>
    </row>
    <row r="625" spans="1:9" s="96" customFormat="1" ht="16.899999999999999" customHeight="1" x14ac:dyDescent="0.25">
      <c r="A625" s="146" t="s">
        <v>617</v>
      </c>
      <c r="B625" s="152">
        <v>1</v>
      </c>
      <c r="C625" s="152">
        <f t="shared" si="36"/>
        <v>334</v>
      </c>
      <c r="D625" s="152">
        <v>310</v>
      </c>
      <c r="E625" s="152">
        <v>24</v>
      </c>
      <c r="F625" s="153">
        <v>1572</v>
      </c>
      <c r="G625" s="153">
        <f t="shared" si="37"/>
        <v>9.3895999999999997</v>
      </c>
      <c r="H625" s="153">
        <f t="shared" si="38"/>
        <v>450.7</v>
      </c>
      <c r="I625" s="153">
        <f t="shared" si="39"/>
        <v>557.02</v>
      </c>
    </row>
    <row r="626" spans="1:9" s="96" customFormat="1" ht="16.899999999999999" customHeight="1" x14ac:dyDescent="0.25">
      <c r="A626" s="146" t="s">
        <v>617</v>
      </c>
      <c r="B626" s="152">
        <v>1</v>
      </c>
      <c r="C626" s="152">
        <f t="shared" si="36"/>
        <v>381</v>
      </c>
      <c r="D626" s="152">
        <v>333</v>
      </c>
      <c r="E626" s="152">
        <v>48</v>
      </c>
      <c r="F626" s="153">
        <v>1429</v>
      </c>
      <c r="G626" s="153">
        <f t="shared" si="37"/>
        <v>8.5353999999999992</v>
      </c>
      <c r="H626" s="153">
        <f t="shared" si="38"/>
        <v>819.4</v>
      </c>
      <c r="I626" s="153">
        <f t="shared" si="39"/>
        <v>1012.7</v>
      </c>
    </row>
    <row r="627" spans="1:9" s="96" customFormat="1" ht="16.899999999999999" customHeight="1" x14ac:dyDescent="0.25">
      <c r="A627" s="146" t="s">
        <v>618</v>
      </c>
      <c r="B627" s="152">
        <v>1</v>
      </c>
      <c r="C627" s="152">
        <f t="shared" si="36"/>
        <v>373</v>
      </c>
      <c r="D627" s="152">
        <v>333</v>
      </c>
      <c r="E627" s="152">
        <v>40</v>
      </c>
      <c r="F627" s="153">
        <v>1572</v>
      </c>
      <c r="G627" s="153">
        <f t="shared" si="37"/>
        <v>9.3895999999999997</v>
      </c>
      <c r="H627" s="153">
        <f t="shared" si="38"/>
        <v>751.17</v>
      </c>
      <c r="I627" s="153">
        <f t="shared" si="39"/>
        <v>928.37</v>
      </c>
    </row>
    <row r="628" spans="1:9" s="96" customFormat="1" ht="16.899999999999999" customHeight="1" x14ac:dyDescent="0.25">
      <c r="A628" s="146" t="s">
        <v>618</v>
      </c>
      <c r="B628" s="152">
        <v>1</v>
      </c>
      <c r="C628" s="152">
        <f t="shared" si="36"/>
        <v>349</v>
      </c>
      <c r="D628" s="152">
        <v>333</v>
      </c>
      <c r="E628" s="152">
        <v>16</v>
      </c>
      <c r="F628" s="153">
        <v>1572</v>
      </c>
      <c r="G628" s="153">
        <f t="shared" si="37"/>
        <v>9.3895999999999997</v>
      </c>
      <c r="H628" s="153">
        <f t="shared" si="38"/>
        <v>300.47000000000003</v>
      </c>
      <c r="I628" s="153">
        <f t="shared" si="39"/>
        <v>371.35</v>
      </c>
    </row>
    <row r="629" spans="1:9" s="96" customFormat="1" ht="16.899999999999999" customHeight="1" x14ac:dyDescent="0.25">
      <c r="A629" s="146" t="s">
        <v>619</v>
      </c>
      <c r="B629" s="152">
        <v>1</v>
      </c>
      <c r="C629" s="152">
        <f t="shared" si="36"/>
        <v>327</v>
      </c>
      <c r="D629" s="152">
        <v>304</v>
      </c>
      <c r="E629" s="152">
        <v>23</v>
      </c>
      <c r="F629" s="153">
        <v>1572</v>
      </c>
      <c r="G629" s="153">
        <f t="shared" si="37"/>
        <v>9.3895999999999997</v>
      </c>
      <c r="H629" s="153">
        <f t="shared" si="38"/>
        <v>431.92</v>
      </c>
      <c r="I629" s="153">
        <f t="shared" si="39"/>
        <v>533.80999999999995</v>
      </c>
    </row>
    <row r="630" spans="1:9" s="96" customFormat="1" ht="16.899999999999999" customHeight="1" x14ac:dyDescent="0.25">
      <c r="A630" s="146" t="s">
        <v>619</v>
      </c>
      <c r="B630" s="152">
        <v>1</v>
      </c>
      <c r="C630" s="152">
        <f t="shared" si="36"/>
        <v>316</v>
      </c>
      <c r="D630" s="152">
        <v>293</v>
      </c>
      <c r="E630" s="152">
        <v>23</v>
      </c>
      <c r="F630" s="153">
        <v>1572</v>
      </c>
      <c r="G630" s="153">
        <f t="shared" si="37"/>
        <v>9.3895999999999997</v>
      </c>
      <c r="H630" s="153">
        <f t="shared" si="38"/>
        <v>431.92</v>
      </c>
      <c r="I630" s="153">
        <f t="shared" si="39"/>
        <v>533.80999999999995</v>
      </c>
    </row>
    <row r="631" spans="1:9" s="96" customFormat="1" ht="16.899999999999999" customHeight="1" x14ac:dyDescent="0.25">
      <c r="A631" s="146" t="s">
        <v>620</v>
      </c>
      <c r="B631" s="152">
        <v>1</v>
      </c>
      <c r="C631" s="152">
        <f t="shared" si="36"/>
        <v>148</v>
      </c>
      <c r="D631" s="152">
        <v>136</v>
      </c>
      <c r="E631" s="152">
        <v>12</v>
      </c>
      <c r="F631" s="153">
        <v>1572</v>
      </c>
      <c r="G631" s="153">
        <f t="shared" si="37"/>
        <v>9.3895999999999997</v>
      </c>
      <c r="H631" s="153">
        <f t="shared" si="38"/>
        <v>225.35</v>
      </c>
      <c r="I631" s="153">
        <f t="shared" si="39"/>
        <v>278.51</v>
      </c>
    </row>
    <row r="632" spans="1:9" s="96" customFormat="1" ht="16.899999999999999" customHeight="1" x14ac:dyDescent="0.25">
      <c r="A632" s="146" t="s">
        <v>620</v>
      </c>
      <c r="B632" s="152">
        <v>1</v>
      </c>
      <c r="C632" s="152">
        <f t="shared" si="36"/>
        <v>288</v>
      </c>
      <c r="D632" s="152">
        <v>264</v>
      </c>
      <c r="E632" s="152">
        <v>24</v>
      </c>
      <c r="F632" s="153">
        <v>1572</v>
      </c>
      <c r="G632" s="153">
        <f t="shared" si="37"/>
        <v>9.3895999999999997</v>
      </c>
      <c r="H632" s="153">
        <f t="shared" si="38"/>
        <v>450.7</v>
      </c>
      <c r="I632" s="153">
        <f t="shared" si="39"/>
        <v>557.02</v>
      </c>
    </row>
    <row r="633" spans="1:9" s="96" customFormat="1" ht="16.899999999999999" customHeight="1" x14ac:dyDescent="0.25">
      <c r="A633" s="146" t="s">
        <v>620</v>
      </c>
      <c r="B633" s="152">
        <v>1</v>
      </c>
      <c r="C633" s="152">
        <f t="shared" si="36"/>
        <v>270</v>
      </c>
      <c r="D633" s="152">
        <v>254</v>
      </c>
      <c r="E633" s="152">
        <v>16</v>
      </c>
      <c r="F633" s="153">
        <v>1572</v>
      </c>
      <c r="G633" s="153">
        <f t="shared" si="37"/>
        <v>9.3895999999999997</v>
      </c>
      <c r="H633" s="153">
        <f t="shared" si="38"/>
        <v>300.47000000000003</v>
      </c>
      <c r="I633" s="153">
        <f t="shared" si="39"/>
        <v>371.35</v>
      </c>
    </row>
    <row r="634" spans="1:9" s="96" customFormat="1" ht="16.899999999999999" customHeight="1" x14ac:dyDescent="0.25">
      <c r="A634" s="146" t="s">
        <v>621</v>
      </c>
      <c r="B634" s="152">
        <v>1</v>
      </c>
      <c r="C634" s="152">
        <f t="shared" si="36"/>
        <v>286</v>
      </c>
      <c r="D634" s="152">
        <v>264</v>
      </c>
      <c r="E634" s="152">
        <v>22</v>
      </c>
      <c r="F634" s="153">
        <v>1572</v>
      </c>
      <c r="G634" s="153">
        <f t="shared" si="37"/>
        <v>9.3895999999999997</v>
      </c>
      <c r="H634" s="153">
        <f t="shared" si="38"/>
        <v>413.14</v>
      </c>
      <c r="I634" s="153">
        <f t="shared" si="39"/>
        <v>510.6</v>
      </c>
    </row>
    <row r="635" spans="1:9" s="96" customFormat="1" ht="16.899999999999999" customHeight="1" x14ac:dyDescent="0.25">
      <c r="A635" s="146" t="s">
        <v>621</v>
      </c>
      <c r="B635" s="152">
        <v>1</v>
      </c>
      <c r="C635" s="152">
        <f t="shared" si="36"/>
        <v>362.5</v>
      </c>
      <c r="D635" s="152">
        <v>344</v>
      </c>
      <c r="E635" s="152">
        <v>18.5</v>
      </c>
      <c r="F635" s="153">
        <v>1572</v>
      </c>
      <c r="G635" s="153">
        <f t="shared" si="37"/>
        <v>9.3895999999999997</v>
      </c>
      <c r="H635" s="153">
        <f t="shared" si="38"/>
        <v>347.42</v>
      </c>
      <c r="I635" s="153">
        <f t="shared" si="39"/>
        <v>429.38</v>
      </c>
    </row>
    <row r="636" spans="1:9" s="96" customFormat="1" ht="16.899999999999999" customHeight="1" x14ac:dyDescent="0.25">
      <c r="A636" s="146" t="s">
        <v>621</v>
      </c>
      <c r="B636" s="152">
        <v>1</v>
      </c>
      <c r="C636" s="152">
        <f t="shared" si="36"/>
        <v>370</v>
      </c>
      <c r="D636" s="152">
        <v>344</v>
      </c>
      <c r="E636" s="152">
        <v>26</v>
      </c>
      <c r="F636" s="153">
        <v>1572</v>
      </c>
      <c r="G636" s="153">
        <f t="shared" si="37"/>
        <v>9.3895999999999997</v>
      </c>
      <c r="H636" s="153">
        <f t="shared" si="38"/>
        <v>488.26</v>
      </c>
      <c r="I636" s="153">
        <f t="shared" si="39"/>
        <v>603.44000000000005</v>
      </c>
    </row>
    <row r="637" spans="1:9" s="96" customFormat="1" ht="16.899999999999999" customHeight="1" x14ac:dyDescent="0.25">
      <c r="A637" s="146" t="s">
        <v>621</v>
      </c>
      <c r="B637" s="152">
        <v>1</v>
      </c>
      <c r="C637" s="152">
        <f t="shared" si="36"/>
        <v>317.5</v>
      </c>
      <c r="D637" s="152">
        <v>304</v>
      </c>
      <c r="E637" s="152">
        <v>13.5</v>
      </c>
      <c r="F637" s="153">
        <v>1572</v>
      </c>
      <c r="G637" s="153">
        <f t="shared" si="37"/>
        <v>9.3895999999999997</v>
      </c>
      <c r="H637" s="153">
        <f t="shared" si="38"/>
        <v>253.52</v>
      </c>
      <c r="I637" s="153">
        <f t="shared" si="39"/>
        <v>313.33</v>
      </c>
    </row>
    <row r="638" spans="1:9" s="96" customFormat="1" ht="16.899999999999999" customHeight="1" x14ac:dyDescent="0.25">
      <c r="A638" s="146" t="s">
        <v>621</v>
      </c>
      <c r="B638" s="152">
        <v>1</v>
      </c>
      <c r="C638" s="152">
        <f t="shared" si="36"/>
        <v>356</v>
      </c>
      <c r="D638" s="152">
        <v>344</v>
      </c>
      <c r="E638" s="152">
        <v>12</v>
      </c>
      <c r="F638" s="153">
        <v>1572</v>
      </c>
      <c r="G638" s="153">
        <f t="shared" si="37"/>
        <v>9.3895999999999997</v>
      </c>
      <c r="H638" s="153">
        <f t="shared" si="38"/>
        <v>225.35</v>
      </c>
      <c r="I638" s="153">
        <f t="shared" si="39"/>
        <v>278.51</v>
      </c>
    </row>
    <row r="639" spans="1:9" s="96" customFormat="1" ht="16.899999999999999" customHeight="1" x14ac:dyDescent="0.25">
      <c r="A639" s="146" t="s">
        <v>621</v>
      </c>
      <c r="B639" s="152">
        <v>1</v>
      </c>
      <c r="C639" s="152">
        <f t="shared" si="36"/>
        <v>369</v>
      </c>
      <c r="D639" s="152">
        <v>336</v>
      </c>
      <c r="E639" s="152">
        <v>33</v>
      </c>
      <c r="F639" s="153">
        <v>1572</v>
      </c>
      <c r="G639" s="153">
        <f t="shared" si="37"/>
        <v>9.3895999999999997</v>
      </c>
      <c r="H639" s="153">
        <f t="shared" si="38"/>
        <v>619.71</v>
      </c>
      <c r="I639" s="153">
        <f t="shared" si="39"/>
        <v>765.9</v>
      </c>
    </row>
    <row r="640" spans="1:9" s="96" customFormat="1" ht="16.899999999999999" customHeight="1" x14ac:dyDescent="0.25">
      <c r="A640" s="146" t="s">
        <v>621</v>
      </c>
      <c r="B640" s="152">
        <v>1</v>
      </c>
      <c r="C640" s="152">
        <f t="shared" si="36"/>
        <v>330</v>
      </c>
      <c r="D640" s="152">
        <v>312</v>
      </c>
      <c r="E640" s="152">
        <v>18</v>
      </c>
      <c r="F640" s="153">
        <v>1572</v>
      </c>
      <c r="G640" s="153">
        <f t="shared" si="37"/>
        <v>9.3895999999999997</v>
      </c>
      <c r="H640" s="153">
        <f t="shared" si="38"/>
        <v>338.03</v>
      </c>
      <c r="I640" s="153">
        <f t="shared" si="39"/>
        <v>417.77</v>
      </c>
    </row>
    <row r="641" spans="1:9" s="96" customFormat="1" ht="16.899999999999999" customHeight="1" x14ac:dyDescent="0.25">
      <c r="A641" s="146" t="s">
        <v>621</v>
      </c>
      <c r="B641" s="152">
        <v>1</v>
      </c>
      <c r="C641" s="152">
        <f t="shared" si="36"/>
        <v>326.5</v>
      </c>
      <c r="D641" s="152">
        <v>304</v>
      </c>
      <c r="E641" s="152">
        <v>22.5</v>
      </c>
      <c r="F641" s="153">
        <v>1429</v>
      </c>
      <c r="G641" s="153">
        <f t="shared" si="37"/>
        <v>8.5353999999999992</v>
      </c>
      <c r="H641" s="153">
        <f t="shared" si="38"/>
        <v>384.09</v>
      </c>
      <c r="I641" s="153">
        <f t="shared" si="39"/>
        <v>474.7</v>
      </c>
    </row>
    <row r="642" spans="1:9" s="96" customFormat="1" ht="16.899999999999999" customHeight="1" x14ac:dyDescent="0.25">
      <c r="A642" s="146" t="s">
        <v>621</v>
      </c>
      <c r="B642" s="152">
        <v>1</v>
      </c>
      <c r="C642" s="152">
        <f t="shared" si="36"/>
        <v>374</v>
      </c>
      <c r="D642" s="152">
        <v>344</v>
      </c>
      <c r="E642" s="152">
        <v>30</v>
      </c>
      <c r="F642" s="153">
        <v>1429</v>
      </c>
      <c r="G642" s="153">
        <f t="shared" si="37"/>
        <v>8.5353999999999992</v>
      </c>
      <c r="H642" s="153">
        <f t="shared" si="38"/>
        <v>512.12</v>
      </c>
      <c r="I642" s="153">
        <f t="shared" si="39"/>
        <v>632.92999999999995</v>
      </c>
    </row>
    <row r="643" spans="1:9" s="96" customFormat="1" ht="16.899999999999999" customHeight="1" x14ac:dyDescent="0.25">
      <c r="A643" s="146" t="s">
        <v>621</v>
      </c>
      <c r="B643" s="152">
        <v>1</v>
      </c>
      <c r="C643" s="152">
        <f t="shared" si="36"/>
        <v>381.5</v>
      </c>
      <c r="D643" s="152">
        <v>344</v>
      </c>
      <c r="E643" s="152">
        <v>37.5</v>
      </c>
      <c r="F643" s="153">
        <v>1429</v>
      </c>
      <c r="G643" s="153">
        <f t="shared" si="37"/>
        <v>8.5353999999999992</v>
      </c>
      <c r="H643" s="153">
        <f t="shared" si="38"/>
        <v>640.16</v>
      </c>
      <c r="I643" s="153">
        <f t="shared" si="39"/>
        <v>791.17</v>
      </c>
    </row>
    <row r="644" spans="1:9" s="96" customFormat="1" ht="16.899999999999999" customHeight="1" x14ac:dyDescent="0.25">
      <c r="A644" s="146" t="s">
        <v>621</v>
      </c>
      <c r="B644" s="152">
        <v>1</v>
      </c>
      <c r="C644" s="152">
        <f t="shared" si="36"/>
        <v>282</v>
      </c>
      <c r="D644" s="152">
        <v>264</v>
      </c>
      <c r="E644" s="152">
        <v>18</v>
      </c>
      <c r="F644" s="153">
        <v>1572</v>
      </c>
      <c r="G644" s="153">
        <f t="shared" si="37"/>
        <v>9.3895999999999997</v>
      </c>
      <c r="H644" s="153">
        <f t="shared" si="38"/>
        <v>338.03</v>
      </c>
      <c r="I644" s="153">
        <f t="shared" si="39"/>
        <v>417.77</v>
      </c>
    </row>
    <row r="645" spans="1:9" s="96" customFormat="1" ht="16.899999999999999" customHeight="1" x14ac:dyDescent="0.25">
      <c r="A645" s="146" t="s">
        <v>621</v>
      </c>
      <c r="B645" s="152">
        <v>1</v>
      </c>
      <c r="C645" s="152">
        <f t="shared" si="36"/>
        <v>135</v>
      </c>
      <c r="D645" s="152">
        <v>128</v>
      </c>
      <c r="E645" s="152">
        <v>7</v>
      </c>
      <c r="F645" s="153">
        <v>1429</v>
      </c>
      <c r="G645" s="153">
        <f t="shared" si="37"/>
        <v>8.5353999999999992</v>
      </c>
      <c r="H645" s="153">
        <f t="shared" si="38"/>
        <v>119.5</v>
      </c>
      <c r="I645" s="153">
        <f t="shared" si="39"/>
        <v>147.69</v>
      </c>
    </row>
    <row r="646" spans="1:9" s="96" customFormat="1" ht="16.899999999999999" customHeight="1" x14ac:dyDescent="0.25">
      <c r="A646" s="146" t="s">
        <v>621</v>
      </c>
      <c r="B646" s="152">
        <v>1</v>
      </c>
      <c r="C646" s="152">
        <f t="shared" si="36"/>
        <v>179</v>
      </c>
      <c r="D646" s="152">
        <v>168</v>
      </c>
      <c r="E646" s="152">
        <v>11</v>
      </c>
      <c r="F646" s="153">
        <v>1429</v>
      </c>
      <c r="G646" s="153">
        <f t="shared" si="37"/>
        <v>8.5353999999999992</v>
      </c>
      <c r="H646" s="153">
        <f t="shared" si="38"/>
        <v>187.78</v>
      </c>
      <c r="I646" s="153">
        <f t="shared" si="39"/>
        <v>232.08</v>
      </c>
    </row>
    <row r="647" spans="1:9" s="96" customFormat="1" ht="16.899999999999999" customHeight="1" x14ac:dyDescent="0.25">
      <c r="A647" s="146" t="s">
        <v>621</v>
      </c>
      <c r="B647" s="152">
        <v>1</v>
      </c>
      <c r="C647" s="152">
        <f t="shared" si="36"/>
        <v>175</v>
      </c>
      <c r="D647" s="152">
        <v>168</v>
      </c>
      <c r="E647" s="152">
        <v>7</v>
      </c>
      <c r="F647" s="153">
        <v>1429</v>
      </c>
      <c r="G647" s="153">
        <f t="shared" si="37"/>
        <v>8.5353999999999992</v>
      </c>
      <c r="H647" s="153">
        <f t="shared" si="38"/>
        <v>119.5</v>
      </c>
      <c r="I647" s="153">
        <f t="shared" si="39"/>
        <v>147.69</v>
      </c>
    </row>
    <row r="648" spans="1:9" s="96" customFormat="1" ht="16.899999999999999" customHeight="1" x14ac:dyDescent="0.25">
      <c r="A648" s="146" t="s">
        <v>621</v>
      </c>
      <c r="B648" s="152">
        <v>1</v>
      </c>
      <c r="C648" s="152">
        <f t="shared" si="36"/>
        <v>175</v>
      </c>
      <c r="D648" s="152">
        <v>168</v>
      </c>
      <c r="E648" s="152">
        <v>6.9999999999999991</v>
      </c>
      <c r="F648" s="153">
        <v>1429</v>
      </c>
      <c r="G648" s="153">
        <f t="shared" si="37"/>
        <v>8.5353999999999992</v>
      </c>
      <c r="H648" s="153">
        <f t="shared" si="38"/>
        <v>119.5</v>
      </c>
      <c r="I648" s="153">
        <f t="shared" si="39"/>
        <v>147.69</v>
      </c>
    </row>
    <row r="649" spans="1:9" s="96" customFormat="1" ht="16.899999999999999" customHeight="1" x14ac:dyDescent="0.25">
      <c r="A649" s="146" t="s">
        <v>621</v>
      </c>
      <c r="B649" s="152">
        <v>1</v>
      </c>
      <c r="C649" s="152">
        <f t="shared" si="36"/>
        <v>345</v>
      </c>
      <c r="D649" s="152">
        <v>333</v>
      </c>
      <c r="E649" s="152">
        <v>12</v>
      </c>
      <c r="F649" s="153">
        <v>1572</v>
      </c>
      <c r="G649" s="153">
        <f t="shared" si="37"/>
        <v>9.3895999999999997</v>
      </c>
      <c r="H649" s="153">
        <f t="shared" si="38"/>
        <v>225.35</v>
      </c>
      <c r="I649" s="153">
        <f t="shared" si="39"/>
        <v>278.51</v>
      </c>
    </row>
    <row r="650" spans="1:9" s="96" customFormat="1" ht="16.899999999999999" customHeight="1" x14ac:dyDescent="0.25">
      <c r="A650" s="146" t="s">
        <v>621</v>
      </c>
      <c r="B650" s="152">
        <v>1</v>
      </c>
      <c r="C650" s="152">
        <f t="shared" si="36"/>
        <v>345.5</v>
      </c>
      <c r="D650" s="152">
        <v>333</v>
      </c>
      <c r="E650" s="152">
        <v>12.5</v>
      </c>
      <c r="F650" s="153">
        <v>1572</v>
      </c>
      <c r="G650" s="153">
        <f t="shared" si="37"/>
        <v>9.3895999999999997</v>
      </c>
      <c r="H650" s="153">
        <f t="shared" si="38"/>
        <v>234.74</v>
      </c>
      <c r="I650" s="153">
        <f t="shared" si="39"/>
        <v>290.12</v>
      </c>
    </row>
    <row r="651" spans="1:9" s="96" customFormat="1" ht="16.899999999999999" customHeight="1" x14ac:dyDescent="0.25">
      <c r="A651" s="146" t="s">
        <v>621</v>
      </c>
      <c r="B651" s="152">
        <v>1</v>
      </c>
      <c r="C651" s="152">
        <f t="shared" si="36"/>
        <v>340</v>
      </c>
      <c r="D651" s="152">
        <v>318</v>
      </c>
      <c r="E651" s="152">
        <v>22</v>
      </c>
      <c r="F651" s="153">
        <v>1572</v>
      </c>
      <c r="G651" s="153">
        <f t="shared" si="37"/>
        <v>9.3895999999999997</v>
      </c>
      <c r="H651" s="153">
        <f t="shared" si="38"/>
        <v>413.14</v>
      </c>
      <c r="I651" s="153">
        <f t="shared" si="39"/>
        <v>510.6</v>
      </c>
    </row>
    <row r="652" spans="1:9" s="96" customFormat="1" ht="16.899999999999999" customHeight="1" x14ac:dyDescent="0.25">
      <c r="A652" s="146" t="s">
        <v>621</v>
      </c>
      <c r="B652" s="152">
        <v>1</v>
      </c>
      <c r="C652" s="152">
        <f t="shared" si="36"/>
        <v>355</v>
      </c>
      <c r="D652" s="152">
        <v>333</v>
      </c>
      <c r="E652" s="152">
        <v>22</v>
      </c>
      <c r="F652" s="153">
        <v>1429</v>
      </c>
      <c r="G652" s="153">
        <f t="shared" si="37"/>
        <v>8.5353999999999992</v>
      </c>
      <c r="H652" s="153">
        <f t="shared" si="38"/>
        <v>375.56</v>
      </c>
      <c r="I652" s="153">
        <f t="shared" si="39"/>
        <v>464.15</v>
      </c>
    </row>
    <row r="653" spans="1:9" s="96" customFormat="1" ht="16.899999999999999" customHeight="1" x14ac:dyDescent="0.25">
      <c r="A653" s="146" t="s">
        <v>621</v>
      </c>
      <c r="B653" s="152">
        <v>1</v>
      </c>
      <c r="C653" s="152">
        <f t="shared" si="36"/>
        <v>355.5</v>
      </c>
      <c r="D653" s="152">
        <v>333</v>
      </c>
      <c r="E653" s="152">
        <v>22.5</v>
      </c>
      <c r="F653" s="153">
        <v>1429</v>
      </c>
      <c r="G653" s="153">
        <f t="shared" si="37"/>
        <v>8.5353999999999992</v>
      </c>
      <c r="H653" s="153">
        <f t="shared" si="38"/>
        <v>384.09</v>
      </c>
      <c r="I653" s="153">
        <f t="shared" si="39"/>
        <v>474.7</v>
      </c>
    </row>
    <row r="654" spans="1:9" s="96" customFormat="1" ht="16.899999999999999" customHeight="1" x14ac:dyDescent="0.25">
      <c r="A654" s="146" t="s">
        <v>621</v>
      </c>
      <c r="B654" s="152">
        <v>1</v>
      </c>
      <c r="C654" s="152">
        <f t="shared" ref="C654:C706" si="40">D654+E654</f>
        <v>361</v>
      </c>
      <c r="D654" s="152">
        <v>333</v>
      </c>
      <c r="E654" s="152">
        <v>28</v>
      </c>
      <c r="F654" s="153">
        <v>1429</v>
      </c>
      <c r="G654" s="153">
        <f t="shared" ref="G654:G706" si="41">ROUND(F654/167.42,4)</f>
        <v>8.5353999999999992</v>
      </c>
      <c r="H654" s="153">
        <f t="shared" ref="H654:H717" si="42">ROUND(E654*G654*2,2)</f>
        <v>477.98</v>
      </c>
      <c r="I654" s="153">
        <f t="shared" ref="I654:I717" si="43">ROUND(H654*1.2359,2)</f>
        <v>590.74</v>
      </c>
    </row>
    <row r="655" spans="1:9" s="96" customFormat="1" ht="16.899999999999999" customHeight="1" x14ac:dyDescent="0.25">
      <c r="A655" s="146" t="s">
        <v>621</v>
      </c>
      <c r="B655" s="152">
        <v>1</v>
      </c>
      <c r="C655" s="152">
        <f t="shared" si="40"/>
        <v>362</v>
      </c>
      <c r="D655" s="152">
        <v>333</v>
      </c>
      <c r="E655" s="152">
        <v>29</v>
      </c>
      <c r="F655" s="153">
        <v>1572</v>
      </c>
      <c r="G655" s="153">
        <f t="shared" si="41"/>
        <v>9.3895999999999997</v>
      </c>
      <c r="H655" s="153">
        <f t="shared" si="42"/>
        <v>544.6</v>
      </c>
      <c r="I655" s="153">
        <f t="shared" si="43"/>
        <v>673.07</v>
      </c>
    </row>
    <row r="656" spans="1:9" s="96" customFormat="1" ht="16.899999999999999" customHeight="1" x14ac:dyDescent="0.25">
      <c r="A656" s="146" t="s">
        <v>621</v>
      </c>
      <c r="B656" s="152">
        <v>1</v>
      </c>
      <c r="C656" s="152">
        <f t="shared" si="40"/>
        <v>351</v>
      </c>
      <c r="D656" s="152">
        <v>333</v>
      </c>
      <c r="E656" s="152">
        <v>18</v>
      </c>
      <c r="F656" s="153">
        <v>1572</v>
      </c>
      <c r="G656" s="153">
        <f t="shared" si="41"/>
        <v>9.3895999999999997</v>
      </c>
      <c r="H656" s="153">
        <f t="shared" si="42"/>
        <v>338.03</v>
      </c>
      <c r="I656" s="153">
        <f t="shared" si="43"/>
        <v>417.77</v>
      </c>
    </row>
    <row r="657" spans="1:9" s="96" customFormat="1" ht="16.899999999999999" customHeight="1" x14ac:dyDescent="0.25">
      <c r="A657" s="146" t="s">
        <v>621</v>
      </c>
      <c r="B657" s="152">
        <v>1</v>
      </c>
      <c r="C657" s="152">
        <f t="shared" si="40"/>
        <v>355.5</v>
      </c>
      <c r="D657" s="152">
        <v>333</v>
      </c>
      <c r="E657" s="152">
        <v>22.5</v>
      </c>
      <c r="F657" s="153">
        <v>1572</v>
      </c>
      <c r="G657" s="153">
        <f t="shared" si="41"/>
        <v>9.3895999999999997</v>
      </c>
      <c r="H657" s="153">
        <f t="shared" si="42"/>
        <v>422.53</v>
      </c>
      <c r="I657" s="153">
        <f t="shared" si="43"/>
        <v>522.20000000000005</v>
      </c>
    </row>
    <row r="658" spans="1:9" s="96" customFormat="1" ht="16.899999999999999" customHeight="1" x14ac:dyDescent="0.25">
      <c r="A658" s="146" t="s">
        <v>621</v>
      </c>
      <c r="B658" s="152">
        <v>1</v>
      </c>
      <c r="C658" s="152">
        <f t="shared" si="40"/>
        <v>358</v>
      </c>
      <c r="D658" s="152">
        <v>333</v>
      </c>
      <c r="E658" s="152">
        <v>25</v>
      </c>
      <c r="F658" s="153">
        <v>1572</v>
      </c>
      <c r="G658" s="153">
        <f t="shared" si="41"/>
        <v>9.3895999999999997</v>
      </c>
      <c r="H658" s="153">
        <f t="shared" si="42"/>
        <v>469.48</v>
      </c>
      <c r="I658" s="153">
        <f t="shared" si="43"/>
        <v>580.23</v>
      </c>
    </row>
    <row r="659" spans="1:9" s="96" customFormat="1" ht="16.899999999999999" customHeight="1" x14ac:dyDescent="0.25">
      <c r="A659" s="146" t="s">
        <v>621</v>
      </c>
      <c r="B659" s="152">
        <v>1</v>
      </c>
      <c r="C659" s="152">
        <f t="shared" si="40"/>
        <v>314</v>
      </c>
      <c r="D659" s="152">
        <v>285</v>
      </c>
      <c r="E659" s="152">
        <v>29</v>
      </c>
      <c r="F659" s="153">
        <v>1572</v>
      </c>
      <c r="G659" s="153">
        <f t="shared" si="41"/>
        <v>9.3895999999999997</v>
      </c>
      <c r="H659" s="153">
        <f t="shared" si="42"/>
        <v>544.6</v>
      </c>
      <c r="I659" s="153">
        <f t="shared" si="43"/>
        <v>673.07</v>
      </c>
    </row>
    <row r="660" spans="1:9" s="96" customFormat="1" ht="16.899999999999999" customHeight="1" x14ac:dyDescent="0.25">
      <c r="A660" s="146" t="s">
        <v>621</v>
      </c>
      <c r="B660" s="152">
        <v>1</v>
      </c>
      <c r="C660" s="152">
        <f t="shared" si="40"/>
        <v>361</v>
      </c>
      <c r="D660" s="152">
        <v>333</v>
      </c>
      <c r="E660" s="152">
        <v>28</v>
      </c>
      <c r="F660" s="153">
        <v>1429</v>
      </c>
      <c r="G660" s="153">
        <f t="shared" si="41"/>
        <v>8.5353999999999992</v>
      </c>
      <c r="H660" s="153">
        <f t="shared" si="42"/>
        <v>477.98</v>
      </c>
      <c r="I660" s="153">
        <f t="shared" si="43"/>
        <v>590.74</v>
      </c>
    </row>
    <row r="661" spans="1:9" s="96" customFormat="1" ht="16.899999999999999" customHeight="1" x14ac:dyDescent="0.25">
      <c r="A661" s="146" t="s">
        <v>621</v>
      </c>
      <c r="B661" s="152">
        <v>1</v>
      </c>
      <c r="C661" s="152">
        <f t="shared" si="40"/>
        <v>361</v>
      </c>
      <c r="D661" s="152">
        <v>333</v>
      </c>
      <c r="E661" s="152">
        <v>28</v>
      </c>
      <c r="F661" s="153">
        <v>1429</v>
      </c>
      <c r="G661" s="153">
        <f t="shared" si="41"/>
        <v>8.5353999999999992</v>
      </c>
      <c r="H661" s="153">
        <f t="shared" si="42"/>
        <v>477.98</v>
      </c>
      <c r="I661" s="153">
        <f t="shared" si="43"/>
        <v>590.74</v>
      </c>
    </row>
    <row r="662" spans="1:9" s="96" customFormat="1" ht="16.899999999999999" customHeight="1" x14ac:dyDescent="0.25">
      <c r="A662" s="146" t="s">
        <v>621</v>
      </c>
      <c r="B662" s="152">
        <v>1</v>
      </c>
      <c r="C662" s="152">
        <f t="shared" si="40"/>
        <v>346.5</v>
      </c>
      <c r="D662" s="152">
        <v>318</v>
      </c>
      <c r="E662" s="152">
        <v>28.5</v>
      </c>
      <c r="F662" s="153">
        <v>1429</v>
      </c>
      <c r="G662" s="153">
        <f t="shared" si="41"/>
        <v>8.5353999999999992</v>
      </c>
      <c r="H662" s="153">
        <f t="shared" si="42"/>
        <v>486.52</v>
      </c>
      <c r="I662" s="153">
        <f t="shared" si="43"/>
        <v>601.29</v>
      </c>
    </row>
    <row r="663" spans="1:9" s="96" customFormat="1" ht="16.899999999999999" customHeight="1" x14ac:dyDescent="0.25">
      <c r="A663" s="146" t="s">
        <v>621</v>
      </c>
      <c r="B663" s="152">
        <v>1</v>
      </c>
      <c r="C663" s="152">
        <f t="shared" si="40"/>
        <v>360</v>
      </c>
      <c r="D663" s="152">
        <v>333</v>
      </c>
      <c r="E663" s="152">
        <v>27</v>
      </c>
      <c r="F663" s="153">
        <v>1429</v>
      </c>
      <c r="G663" s="153">
        <f t="shared" si="41"/>
        <v>8.5353999999999992</v>
      </c>
      <c r="H663" s="153">
        <f t="shared" si="42"/>
        <v>460.91</v>
      </c>
      <c r="I663" s="153">
        <f t="shared" si="43"/>
        <v>569.64</v>
      </c>
    </row>
    <row r="664" spans="1:9" s="96" customFormat="1" ht="16.899999999999999" customHeight="1" x14ac:dyDescent="0.25">
      <c r="A664" s="146" t="s">
        <v>622</v>
      </c>
      <c r="B664" s="152">
        <v>1</v>
      </c>
      <c r="C664" s="152">
        <f t="shared" si="40"/>
        <v>424</v>
      </c>
      <c r="D664" s="152">
        <v>344</v>
      </c>
      <c r="E664" s="152">
        <v>80</v>
      </c>
      <c r="F664" s="153">
        <v>1429</v>
      </c>
      <c r="G664" s="153">
        <f t="shared" si="41"/>
        <v>8.5353999999999992</v>
      </c>
      <c r="H664" s="153">
        <f t="shared" si="42"/>
        <v>1365.66</v>
      </c>
      <c r="I664" s="153">
        <f t="shared" si="43"/>
        <v>1687.82</v>
      </c>
    </row>
    <row r="665" spans="1:9" s="96" customFormat="1" ht="16.899999999999999" customHeight="1" x14ac:dyDescent="0.25">
      <c r="A665" s="146" t="s">
        <v>622</v>
      </c>
      <c r="B665" s="152">
        <v>1</v>
      </c>
      <c r="C665" s="152">
        <f t="shared" si="40"/>
        <v>192</v>
      </c>
      <c r="D665" s="152">
        <v>176</v>
      </c>
      <c r="E665" s="152">
        <v>16</v>
      </c>
      <c r="F665" s="153">
        <v>1429</v>
      </c>
      <c r="G665" s="153">
        <f t="shared" si="41"/>
        <v>8.5353999999999992</v>
      </c>
      <c r="H665" s="153">
        <f t="shared" si="42"/>
        <v>273.13</v>
      </c>
      <c r="I665" s="153">
        <f t="shared" si="43"/>
        <v>337.56</v>
      </c>
    </row>
    <row r="666" spans="1:9" s="96" customFormat="1" ht="16.899999999999999" customHeight="1" x14ac:dyDescent="0.25">
      <c r="A666" s="146" t="s">
        <v>622</v>
      </c>
      <c r="B666" s="152">
        <v>1</v>
      </c>
      <c r="C666" s="152">
        <f t="shared" si="40"/>
        <v>416</v>
      </c>
      <c r="D666" s="152">
        <v>344</v>
      </c>
      <c r="E666" s="152">
        <v>72</v>
      </c>
      <c r="F666" s="153">
        <v>1429</v>
      </c>
      <c r="G666" s="153">
        <f t="shared" si="41"/>
        <v>8.5353999999999992</v>
      </c>
      <c r="H666" s="153">
        <f t="shared" si="42"/>
        <v>1229.0999999999999</v>
      </c>
      <c r="I666" s="153">
        <f t="shared" si="43"/>
        <v>1519.04</v>
      </c>
    </row>
    <row r="667" spans="1:9" s="96" customFormat="1" ht="16.899999999999999" customHeight="1" x14ac:dyDescent="0.25">
      <c r="A667" s="146" t="s">
        <v>622</v>
      </c>
      <c r="B667" s="152">
        <v>1</v>
      </c>
      <c r="C667" s="152">
        <f t="shared" si="40"/>
        <v>397</v>
      </c>
      <c r="D667" s="152">
        <v>333</v>
      </c>
      <c r="E667" s="152">
        <v>64</v>
      </c>
      <c r="F667" s="153">
        <v>1429</v>
      </c>
      <c r="G667" s="153">
        <f t="shared" si="41"/>
        <v>8.5353999999999992</v>
      </c>
      <c r="H667" s="153">
        <f t="shared" si="42"/>
        <v>1092.53</v>
      </c>
      <c r="I667" s="153">
        <f t="shared" si="43"/>
        <v>1350.26</v>
      </c>
    </row>
    <row r="668" spans="1:9" s="96" customFormat="1" ht="16.899999999999999" customHeight="1" x14ac:dyDescent="0.25">
      <c r="A668" s="146" t="s">
        <v>622</v>
      </c>
      <c r="B668" s="152">
        <v>1</v>
      </c>
      <c r="C668" s="152">
        <f t="shared" si="40"/>
        <v>381</v>
      </c>
      <c r="D668" s="152">
        <v>333</v>
      </c>
      <c r="E668" s="152">
        <v>48</v>
      </c>
      <c r="F668" s="153">
        <v>1429</v>
      </c>
      <c r="G668" s="153">
        <f t="shared" si="41"/>
        <v>8.5353999999999992</v>
      </c>
      <c r="H668" s="153">
        <f t="shared" si="42"/>
        <v>819.4</v>
      </c>
      <c r="I668" s="153">
        <f t="shared" si="43"/>
        <v>1012.7</v>
      </c>
    </row>
    <row r="669" spans="1:9" s="96" customFormat="1" ht="16.899999999999999" customHeight="1" x14ac:dyDescent="0.25">
      <c r="A669" s="146" t="s">
        <v>622</v>
      </c>
      <c r="B669" s="152">
        <v>1</v>
      </c>
      <c r="C669" s="152">
        <f t="shared" si="40"/>
        <v>335.92700000000002</v>
      </c>
      <c r="D669" s="152">
        <v>293</v>
      </c>
      <c r="E669" s="152">
        <v>42.927</v>
      </c>
      <c r="F669" s="153">
        <v>1429</v>
      </c>
      <c r="G669" s="153">
        <f t="shared" si="41"/>
        <v>8.5353999999999992</v>
      </c>
      <c r="H669" s="153">
        <f t="shared" si="42"/>
        <v>732.8</v>
      </c>
      <c r="I669" s="153">
        <f t="shared" si="43"/>
        <v>905.67</v>
      </c>
    </row>
    <row r="670" spans="1:9" s="96" customFormat="1" ht="16.899999999999999" customHeight="1" x14ac:dyDescent="0.25">
      <c r="A670" s="146" t="s">
        <v>623</v>
      </c>
      <c r="B670" s="152">
        <v>1</v>
      </c>
      <c r="C670" s="152">
        <f t="shared" si="40"/>
        <v>181.28301886792454</v>
      </c>
      <c r="D670" s="152">
        <v>168</v>
      </c>
      <c r="E670" s="152">
        <v>13.283018867924527</v>
      </c>
      <c r="F670" s="153">
        <v>1572</v>
      </c>
      <c r="G670" s="153">
        <f t="shared" si="41"/>
        <v>9.3895999999999997</v>
      </c>
      <c r="H670" s="153">
        <f t="shared" si="42"/>
        <v>249.44</v>
      </c>
      <c r="I670" s="153">
        <f t="shared" si="43"/>
        <v>308.27999999999997</v>
      </c>
    </row>
    <row r="671" spans="1:9" s="96" customFormat="1" ht="16.899999999999999" customHeight="1" x14ac:dyDescent="0.25">
      <c r="A671" s="146" t="s">
        <v>623</v>
      </c>
      <c r="B671" s="152">
        <v>1</v>
      </c>
      <c r="C671" s="152">
        <f t="shared" si="40"/>
        <v>384</v>
      </c>
      <c r="D671" s="152">
        <v>344</v>
      </c>
      <c r="E671" s="152">
        <v>40</v>
      </c>
      <c r="F671" s="153">
        <v>1429</v>
      </c>
      <c r="G671" s="153">
        <f t="shared" si="41"/>
        <v>8.5353999999999992</v>
      </c>
      <c r="H671" s="153">
        <f t="shared" si="42"/>
        <v>682.83</v>
      </c>
      <c r="I671" s="153">
        <f t="shared" si="43"/>
        <v>843.91</v>
      </c>
    </row>
    <row r="672" spans="1:9" s="96" customFormat="1" ht="16.899999999999999" customHeight="1" x14ac:dyDescent="0.25">
      <c r="A672" s="146" t="s">
        <v>623</v>
      </c>
      <c r="B672" s="152">
        <v>1</v>
      </c>
      <c r="C672" s="152">
        <f t="shared" si="40"/>
        <v>352</v>
      </c>
      <c r="D672" s="152">
        <v>320</v>
      </c>
      <c r="E672" s="152">
        <v>32</v>
      </c>
      <c r="F672" s="153">
        <v>1572</v>
      </c>
      <c r="G672" s="153">
        <f t="shared" si="41"/>
        <v>9.3895999999999997</v>
      </c>
      <c r="H672" s="153">
        <f t="shared" si="42"/>
        <v>600.92999999999995</v>
      </c>
      <c r="I672" s="153">
        <f t="shared" si="43"/>
        <v>742.69</v>
      </c>
    </row>
    <row r="673" spans="1:9" s="96" customFormat="1" ht="16.899999999999999" customHeight="1" x14ac:dyDescent="0.25">
      <c r="A673" s="146" t="s">
        <v>623</v>
      </c>
      <c r="B673" s="152">
        <v>1</v>
      </c>
      <c r="C673" s="152">
        <f t="shared" si="40"/>
        <v>200</v>
      </c>
      <c r="D673" s="152">
        <v>168</v>
      </c>
      <c r="E673" s="152">
        <v>32</v>
      </c>
      <c r="F673" s="153">
        <v>1429</v>
      </c>
      <c r="G673" s="153">
        <f t="shared" si="41"/>
        <v>8.5353999999999992</v>
      </c>
      <c r="H673" s="153">
        <f t="shared" si="42"/>
        <v>546.27</v>
      </c>
      <c r="I673" s="153">
        <f t="shared" si="43"/>
        <v>675.14</v>
      </c>
    </row>
    <row r="674" spans="1:9" s="96" customFormat="1" ht="16.899999999999999" customHeight="1" x14ac:dyDescent="0.25">
      <c r="A674" s="146" t="s">
        <v>623</v>
      </c>
      <c r="B674" s="152">
        <v>1</v>
      </c>
      <c r="C674" s="152">
        <f t="shared" si="40"/>
        <v>373</v>
      </c>
      <c r="D674" s="152">
        <v>333</v>
      </c>
      <c r="E674" s="152">
        <v>40</v>
      </c>
      <c r="F674" s="153">
        <v>1429</v>
      </c>
      <c r="G674" s="153">
        <f t="shared" si="41"/>
        <v>8.5353999999999992</v>
      </c>
      <c r="H674" s="153">
        <f t="shared" si="42"/>
        <v>682.83</v>
      </c>
      <c r="I674" s="153">
        <f t="shared" si="43"/>
        <v>843.91</v>
      </c>
    </row>
    <row r="675" spans="1:9" s="96" customFormat="1" ht="16.899999999999999" customHeight="1" x14ac:dyDescent="0.25">
      <c r="A675" s="146" t="s">
        <v>623</v>
      </c>
      <c r="B675" s="152">
        <v>1</v>
      </c>
      <c r="C675" s="152">
        <f t="shared" si="40"/>
        <v>373</v>
      </c>
      <c r="D675" s="152">
        <v>333</v>
      </c>
      <c r="E675" s="152">
        <v>40</v>
      </c>
      <c r="F675" s="153">
        <v>1572</v>
      </c>
      <c r="G675" s="153">
        <f t="shared" si="41"/>
        <v>9.3895999999999997</v>
      </c>
      <c r="H675" s="153">
        <f t="shared" si="42"/>
        <v>751.17</v>
      </c>
      <c r="I675" s="153">
        <f t="shared" si="43"/>
        <v>928.37</v>
      </c>
    </row>
    <row r="676" spans="1:9" s="96" customFormat="1" ht="16.899999999999999" customHeight="1" x14ac:dyDescent="0.25">
      <c r="A676" s="146" t="s">
        <v>623</v>
      </c>
      <c r="B676" s="152">
        <v>1</v>
      </c>
      <c r="C676" s="152">
        <f t="shared" si="40"/>
        <v>365</v>
      </c>
      <c r="D676" s="152">
        <v>333</v>
      </c>
      <c r="E676" s="152">
        <v>32</v>
      </c>
      <c r="F676" s="153">
        <v>1429</v>
      </c>
      <c r="G676" s="153">
        <f t="shared" si="41"/>
        <v>8.5353999999999992</v>
      </c>
      <c r="H676" s="153">
        <f t="shared" si="42"/>
        <v>546.27</v>
      </c>
      <c r="I676" s="153">
        <f t="shared" si="43"/>
        <v>675.14</v>
      </c>
    </row>
    <row r="677" spans="1:9" s="96" customFormat="1" ht="16.899999999999999" customHeight="1" x14ac:dyDescent="0.25">
      <c r="A677" s="146" t="s">
        <v>624</v>
      </c>
      <c r="B677" s="152">
        <v>1</v>
      </c>
      <c r="C677" s="152">
        <f t="shared" si="40"/>
        <v>68</v>
      </c>
      <c r="D677" s="152">
        <v>64</v>
      </c>
      <c r="E677" s="152">
        <v>4</v>
      </c>
      <c r="F677" s="153">
        <v>1572</v>
      </c>
      <c r="G677" s="153">
        <f t="shared" si="41"/>
        <v>9.3895999999999997</v>
      </c>
      <c r="H677" s="153">
        <f t="shared" si="42"/>
        <v>75.12</v>
      </c>
      <c r="I677" s="153">
        <f t="shared" si="43"/>
        <v>92.84</v>
      </c>
    </row>
    <row r="678" spans="1:9" s="96" customFormat="1" ht="16.899999999999999" customHeight="1" x14ac:dyDescent="0.25">
      <c r="A678" s="146" t="s">
        <v>624</v>
      </c>
      <c r="B678" s="152">
        <v>1</v>
      </c>
      <c r="C678" s="152">
        <f t="shared" si="40"/>
        <v>344</v>
      </c>
      <c r="D678" s="152">
        <v>320</v>
      </c>
      <c r="E678" s="152">
        <v>24</v>
      </c>
      <c r="F678" s="153">
        <v>1572</v>
      </c>
      <c r="G678" s="153">
        <f t="shared" si="41"/>
        <v>9.3895999999999997</v>
      </c>
      <c r="H678" s="153">
        <f t="shared" si="42"/>
        <v>450.7</v>
      </c>
      <c r="I678" s="153">
        <f t="shared" si="43"/>
        <v>557.02</v>
      </c>
    </row>
    <row r="679" spans="1:9" s="96" customFormat="1" ht="16.899999999999999" customHeight="1" x14ac:dyDescent="0.25">
      <c r="A679" s="146" t="s">
        <v>624</v>
      </c>
      <c r="B679" s="152">
        <v>1</v>
      </c>
      <c r="C679" s="152">
        <f t="shared" si="40"/>
        <v>364</v>
      </c>
      <c r="D679" s="152">
        <v>344</v>
      </c>
      <c r="E679" s="152">
        <v>20</v>
      </c>
      <c r="F679" s="153">
        <v>1572</v>
      </c>
      <c r="G679" s="153">
        <f t="shared" si="41"/>
        <v>9.3895999999999997</v>
      </c>
      <c r="H679" s="153">
        <f t="shared" si="42"/>
        <v>375.58</v>
      </c>
      <c r="I679" s="153">
        <f t="shared" si="43"/>
        <v>464.18</v>
      </c>
    </row>
    <row r="680" spans="1:9" s="96" customFormat="1" ht="16.899999999999999" customHeight="1" x14ac:dyDescent="0.25">
      <c r="A680" s="146" t="s">
        <v>624</v>
      </c>
      <c r="B680" s="152">
        <v>1</v>
      </c>
      <c r="C680" s="152">
        <f t="shared" si="40"/>
        <v>360</v>
      </c>
      <c r="D680" s="152">
        <v>344</v>
      </c>
      <c r="E680" s="152">
        <v>16</v>
      </c>
      <c r="F680" s="153">
        <v>1572</v>
      </c>
      <c r="G680" s="153">
        <f t="shared" si="41"/>
        <v>9.3895999999999997</v>
      </c>
      <c r="H680" s="153">
        <f t="shared" si="42"/>
        <v>300.47000000000003</v>
      </c>
      <c r="I680" s="153">
        <f t="shared" si="43"/>
        <v>371.35</v>
      </c>
    </row>
    <row r="681" spans="1:9" s="96" customFormat="1" ht="16.899999999999999" customHeight="1" x14ac:dyDescent="0.25">
      <c r="A681" s="146" t="s">
        <v>624</v>
      </c>
      <c r="B681" s="152">
        <v>1</v>
      </c>
      <c r="C681" s="152">
        <f t="shared" si="40"/>
        <v>172</v>
      </c>
      <c r="D681" s="152">
        <v>168</v>
      </c>
      <c r="E681" s="152">
        <v>4</v>
      </c>
      <c r="F681" s="153">
        <v>1429</v>
      </c>
      <c r="G681" s="153">
        <f t="shared" si="41"/>
        <v>8.5353999999999992</v>
      </c>
      <c r="H681" s="153">
        <f t="shared" si="42"/>
        <v>68.28</v>
      </c>
      <c r="I681" s="153">
        <f t="shared" si="43"/>
        <v>84.39</v>
      </c>
    </row>
    <row r="682" spans="1:9" s="96" customFormat="1" ht="16.899999999999999" customHeight="1" x14ac:dyDescent="0.25">
      <c r="A682" s="146" t="s">
        <v>624</v>
      </c>
      <c r="B682" s="152">
        <v>1</v>
      </c>
      <c r="C682" s="152">
        <f t="shared" si="40"/>
        <v>335.5</v>
      </c>
      <c r="D682" s="152">
        <v>333</v>
      </c>
      <c r="E682" s="152">
        <v>2.5</v>
      </c>
      <c r="F682" s="153">
        <v>1572</v>
      </c>
      <c r="G682" s="153">
        <f t="shared" si="41"/>
        <v>9.3895999999999997</v>
      </c>
      <c r="H682" s="153">
        <f t="shared" si="42"/>
        <v>46.95</v>
      </c>
      <c r="I682" s="153">
        <f t="shared" si="43"/>
        <v>58.03</v>
      </c>
    </row>
    <row r="683" spans="1:9" s="96" customFormat="1" ht="16.899999999999999" customHeight="1" x14ac:dyDescent="0.25">
      <c r="A683" s="146" t="s">
        <v>624</v>
      </c>
      <c r="B683" s="152">
        <v>1</v>
      </c>
      <c r="C683" s="152">
        <f t="shared" si="40"/>
        <v>396.5</v>
      </c>
      <c r="D683" s="152">
        <v>333</v>
      </c>
      <c r="E683" s="152">
        <v>63.5</v>
      </c>
      <c r="F683" s="153">
        <v>1429</v>
      </c>
      <c r="G683" s="153">
        <f t="shared" si="41"/>
        <v>8.5353999999999992</v>
      </c>
      <c r="H683" s="153">
        <f t="shared" si="42"/>
        <v>1084</v>
      </c>
      <c r="I683" s="153">
        <f t="shared" si="43"/>
        <v>1339.72</v>
      </c>
    </row>
    <row r="684" spans="1:9" s="96" customFormat="1" ht="16.899999999999999" customHeight="1" x14ac:dyDescent="0.25">
      <c r="A684" s="146" t="s">
        <v>624</v>
      </c>
      <c r="B684" s="152">
        <v>1</v>
      </c>
      <c r="C684" s="152">
        <f t="shared" si="40"/>
        <v>358</v>
      </c>
      <c r="D684" s="152">
        <v>333</v>
      </c>
      <c r="E684" s="152">
        <v>25</v>
      </c>
      <c r="F684" s="153">
        <v>1572</v>
      </c>
      <c r="G684" s="153">
        <f t="shared" si="41"/>
        <v>9.3895999999999997</v>
      </c>
      <c r="H684" s="153">
        <f t="shared" si="42"/>
        <v>469.48</v>
      </c>
      <c r="I684" s="153">
        <f t="shared" si="43"/>
        <v>580.23</v>
      </c>
    </row>
    <row r="685" spans="1:9" s="96" customFormat="1" ht="16.899999999999999" customHeight="1" x14ac:dyDescent="0.25">
      <c r="A685" s="146" t="s">
        <v>624</v>
      </c>
      <c r="B685" s="152">
        <v>1</v>
      </c>
      <c r="C685" s="152">
        <f t="shared" si="40"/>
        <v>245</v>
      </c>
      <c r="D685" s="152">
        <v>213</v>
      </c>
      <c r="E685" s="152">
        <v>32</v>
      </c>
      <c r="F685" s="153">
        <v>1572</v>
      </c>
      <c r="G685" s="153">
        <f t="shared" si="41"/>
        <v>9.3895999999999997</v>
      </c>
      <c r="H685" s="153">
        <f t="shared" si="42"/>
        <v>600.92999999999995</v>
      </c>
      <c r="I685" s="153">
        <f t="shared" si="43"/>
        <v>742.69</v>
      </c>
    </row>
    <row r="686" spans="1:9" s="96" customFormat="1" ht="16.899999999999999" customHeight="1" x14ac:dyDescent="0.25">
      <c r="A686" s="146" t="s">
        <v>625</v>
      </c>
      <c r="B686" s="152">
        <v>1</v>
      </c>
      <c r="C686" s="152">
        <f t="shared" si="40"/>
        <v>629.5</v>
      </c>
      <c r="D686" s="152">
        <v>597</v>
      </c>
      <c r="E686" s="152">
        <v>32.5</v>
      </c>
      <c r="F686" s="153">
        <v>1649</v>
      </c>
      <c r="G686" s="153">
        <f t="shared" si="41"/>
        <v>9.8495000000000008</v>
      </c>
      <c r="H686" s="153">
        <f t="shared" si="42"/>
        <v>640.22</v>
      </c>
      <c r="I686" s="153">
        <f t="shared" si="43"/>
        <v>791.25</v>
      </c>
    </row>
    <row r="687" spans="1:9" s="96" customFormat="1" ht="16.899999999999999" customHeight="1" x14ac:dyDescent="0.25">
      <c r="A687" s="146" t="s">
        <v>626</v>
      </c>
      <c r="B687" s="152">
        <v>1</v>
      </c>
      <c r="C687" s="152">
        <f t="shared" si="40"/>
        <v>241</v>
      </c>
      <c r="D687" s="152">
        <v>0</v>
      </c>
      <c r="E687" s="152">
        <v>241</v>
      </c>
      <c r="F687" s="153">
        <v>1960</v>
      </c>
      <c r="G687" s="153">
        <f t="shared" si="41"/>
        <v>11.707100000000001</v>
      </c>
      <c r="H687" s="153">
        <f t="shared" si="42"/>
        <v>5642.82</v>
      </c>
      <c r="I687" s="153">
        <f t="shared" si="43"/>
        <v>6973.96</v>
      </c>
    </row>
    <row r="688" spans="1:9" s="96" customFormat="1" ht="16.899999999999999" customHeight="1" x14ac:dyDescent="0.25">
      <c r="A688" s="146" t="s">
        <v>626</v>
      </c>
      <c r="B688" s="152">
        <v>1</v>
      </c>
      <c r="C688" s="152">
        <f t="shared" si="40"/>
        <v>240</v>
      </c>
      <c r="D688" s="152">
        <v>0</v>
      </c>
      <c r="E688" s="152">
        <v>240</v>
      </c>
      <c r="F688" s="153">
        <v>1960</v>
      </c>
      <c r="G688" s="153">
        <f t="shared" si="41"/>
        <v>11.707100000000001</v>
      </c>
      <c r="H688" s="153">
        <f t="shared" si="42"/>
        <v>5619.41</v>
      </c>
      <c r="I688" s="153">
        <f t="shared" si="43"/>
        <v>6945.03</v>
      </c>
    </row>
    <row r="689" spans="1:9" s="96" customFormat="1" ht="16.899999999999999" customHeight="1" x14ac:dyDescent="0.25">
      <c r="A689" s="146" t="s">
        <v>626</v>
      </c>
      <c r="B689" s="152">
        <v>1</v>
      </c>
      <c r="C689" s="152">
        <f t="shared" si="40"/>
        <v>257</v>
      </c>
      <c r="D689" s="152">
        <v>0</v>
      </c>
      <c r="E689" s="152">
        <v>257</v>
      </c>
      <c r="F689" s="153">
        <v>1960</v>
      </c>
      <c r="G689" s="153">
        <f t="shared" si="41"/>
        <v>11.707100000000001</v>
      </c>
      <c r="H689" s="153">
        <f t="shared" si="42"/>
        <v>6017.45</v>
      </c>
      <c r="I689" s="153">
        <f t="shared" si="43"/>
        <v>7436.97</v>
      </c>
    </row>
    <row r="690" spans="1:9" s="96" customFormat="1" ht="16.899999999999999" customHeight="1" x14ac:dyDescent="0.25">
      <c r="A690" s="146" t="s">
        <v>626</v>
      </c>
      <c r="B690" s="152">
        <v>1</v>
      </c>
      <c r="C690" s="152">
        <f t="shared" si="40"/>
        <v>88</v>
      </c>
      <c r="D690" s="152">
        <v>0</v>
      </c>
      <c r="E690" s="152">
        <v>88</v>
      </c>
      <c r="F690" s="153">
        <v>1960</v>
      </c>
      <c r="G690" s="153">
        <f t="shared" si="41"/>
        <v>11.707100000000001</v>
      </c>
      <c r="H690" s="153">
        <f t="shared" si="42"/>
        <v>2060.4499999999998</v>
      </c>
      <c r="I690" s="153">
        <f t="shared" si="43"/>
        <v>2546.5100000000002</v>
      </c>
    </row>
    <row r="691" spans="1:9" s="96" customFormat="1" ht="16.899999999999999" customHeight="1" x14ac:dyDescent="0.25">
      <c r="A691" s="146" t="s">
        <v>626</v>
      </c>
      <c r="B691" s="152">
        <v>1</v>
      </c>
      <c r="C691" s="152">
        <f t="shared" si="40"/>
        <v>264</v>
      </c>
      <c r="D691" s="152">
        <v>0</v>
      </c>
      <c r="E691" s="152">
        <v>264</v>
      </c>
      <c r="F691" s="153">
        <v>1960</v>
      </c>
      <c r="G691" s="153">
        <f t="shared" si="41"/>
        <v>11.707100000000001</v>
      </c>
      <c r="H691" s="153">
        <f t="shared" si="42"/>
        <v>6181.35</v>
      </c>
      <c r="I691" s="153">
        <f t="shared" si="43"/>
        <v>7639.53</v>
      </c>
    </row>
    <row r="692" spans="1:9" s="96" customFormat="1" ht="16.899999999999999" customHeight="1" x14ac:dyDescent="0.25">
      <c r="A692" s="146" t="s">
        <v>626</v>
      </c>
      <c r="B692" s="152">
        <v>1</v>
      </c>
      <c r="C692" s="152">
        <f t="shared" si="40"/>
        <v>280</v>
      </c>
      <c r="D692" s="152">
        <v>0</v>
      </c>
      <c r="E692" s="152">
        <v>280</v>
      </c>
      <c r="F692" s="153">
        <v>1960</v>
      </c>
      <c r="G692" s="153">
        <f t="shared" si="41"/>
        <v>11.707100000000001</v>
      </c>
      <c r="H692" s="153">
        <f t="shared" si="42"/>
        <v>6555.98</v>
      </c>
      <c r="I692" s="153">
        <f t="shared" si="43"/>
        <v>8102.54</v>
      </c>
    </row>
    <row r="693" spans="1:9" s="96" customFormat="1" ht="16.899999999999999" customHeight="1" x14ac:dyDescent="0.25">
      <c r="A693" s="146" t="s">
        <v>626</v>
      </c>
      <c r="B693" s="152">
        <v>1</v>
      </c>
      <c r="C693" s="152">
        <f t="shared" si="40"/>
        <v>199.24528301886792</v>
      </c>
      <c r="D693" s="152">
        <v>0</v>
      </c>
      <c r="E693" s="152">
        <v>199.24528301886792</v>
      </c>
      <c r="F693" s="153">
        <v>1960</v>
      </c>
      <c r="G693" s="153">
        <f t="shared" si="41"/>
        <v>11.707100000000001</v>
      </c>
      <c r="H693" s="153">
        <f t="shared" si="42"/>
        <v>4665.17</v>
      </c>
      <c r="I693" s="153">
        <f t="shared" si="43"/>
        <v>5765.68</v>
      </c>
    </row>
    <row r="694" spans="1:9" s="96" customFormat="1" ht="16.899999999999999" customHeight="1" x14ac:dyDescent="0.25">
      <c r="A694" s="146" t="s">
        <v>627</v>
      </c>
      <c r="B694" s="152">
        <v>1</v>
      </c>
      <c r="C694" s="152">
        <f t="shared" si="40"/>
        <v>570</v>
      </c>
      <c r="D694" s="152">
        <v>541</v>
      </c>
      <c r="E694" s="152">
        <v>29</v>
      </c>
      <c r="F694" s="153">
        <v>1570</v>
      </c>
      <c r="G694" s="153">
        <f t="shared" si="41"/>
        <v>9.3775999999999993</v>
      </c>
      <c r="H694" s="153">
        <f t="shared" si="42"/>
        <v>543.9</v>
      </c>
      <c r="I694" s="153">
        <f t="shared" si="43"/>
        <v>672.21</v>
      </c>
    </row>
    <row r="695" spans="1:9" s="96" customFormat="1" ht="16.899999999999999" customHeight="1" x14ac:dyDescent="0.25">
      <c r="A695" s="146" t="s">
        <v>627</v>
      </c>
      <c r="B695" s="152">
        <v>1</v>
      </c>
      <c r="C695" s="152">
        <f t="shared" si="40"/>
        <v>657</v>
      </c>
      <c r="D695" s="152">
        <v>597</v>
      </c>
      <c r="E695" s="152">
        <v>60</v>
      </c>
      <c r="F695" s="153">
        <v>1539</v>
      </c>
      <c r="G695" s="153">
        <f t="shared" si="41"/>
        <v>9.1925000000000008</v>
      </c>
      <c r="H695" s="153">
        <f t="shared" si="42"/>
        <v>1103.0999999999999</v>
      </c>
      <c r="I695" s="153">
        <f t="shared" si="43"/>
        <v>1363.32</v>
      </c>
    </row>
    <row r="696" spans="1:9" s="96" customFormat="1" ht="16.899999999999999" customHeight="1" x14ac:dyDescent="0.25">
      <c r="A696" s="146" t="s">
        <v>627</v>
      </c>
      <c r="B696" s="152">
        <v>1</v>
      </c>
      <c r="C696" s="152">
        <f t="shared" si="40"/>
        <v>712</v>
      </c>
      <c r="D696" s="152">
        <v>677</v>
      </c>
      <c r="E696" s="152">
        <v>35</v>
      </c>
      <c r="F696" s="153">
        <v>1539</v>
      </c>
      <c r="G696" s="153">
        <f t="shared" si="41"/>
        <v>9.1925000000000008</v>
      </c>
      <c r="H696" s="153">
        <f t="shared" si="42"/>
        <v>643.48</v>
      </c>
      <c r="I696" s="153">
        <f t="shared" si="43"/>
        <v>795.28</v>
      </c>
    </row>
    <row r="697" spans="1:9" s="96" customFormat="1" ht="16.899999999999999" customHeight="1" x14ac:dyDescent="0.25">
      <c r="A697" s="146" t="s">
        <v>627</v>
      </c>
      <c r="B697" s="152">
        <v>1</v>
      </c>
      <c r="C697" s="152">
        <f t="shared" si="40"/>
        <v>753</v>
      </c>
      <c r="D697" s="152">
        <v>677</v>
      </c>
      <c r="E697" s="152">
        <v>76</v>
      </c>
      <c r="F697" s="153">
        <v>1539</v>
      </c>
      <c r="G697" s="153">
        <f t="shared" si="41"/>
        <v>9.1925000000000008</v>
      </c>
      <c r="H697" s="153">
        <f t="shared" si="42"/>
        <v>1397.26</v>
      </c>
      <c r="I697" s="153">
        <f t="shared" si="43"/>
        <v>1726.87</v>
      </c>
    </row>
    <row r="698" spans="1:9" s="96" customFormat="1" ht="16.899999999999999" customHeight="1" x14ac:dyDescent="0.25">
      <c r="A698" s="146" t="s">
        <v>627</v>
      </c>
      <c r="B698" s="152">
        <v>1</v>
      </c>
      <c r="C698" s="152">
        <f t="shared" si="40"/>
        <v>601</v>
      </c>
      <c r="D698" s="152">
        <v>565</v>
      </c>
      <c r="E698" s="152">
        <v>36</v>
      </c>
      <c r="F698" s="153">
        <v>1539</v>
      </c>
      <c r="G698" s="153">
        <f t="shared" si="41"/>
        <v>9.1925000000000008</v>
      </c>
      <c r="H698" s="153">
        <f t="shared" si="42"/>
        <v>661.86</v>
      </c>
      <c r="I698" s="153">
        <f t="shared" si="43"/>
        <v>817.99</v>
      </c>
    </row>
    <row r="699" spans="1:9" s="96" customFormat="1" ht="16.899999999999999" customHeight="1" x14ac:dyDescent="0.25">
      <c r="A699" s="146" t="s">
        <v>627</v>
      </c>
      <c r="B699" s="152">
        <v>1</v>
      </c>
      <c r="C699" s="152">
        <f t="shared" si="40"/>
        <v>624.5</v>
      </c>
      <c r="D699" s="152">
        <v>605</v>
      </c>
      <c r="E699" s="152">
        <v>19.5</v>
      </c>
      <c r="F699" s="153">
        <v>1570</v>
      </c>
      <c r="G699" s="153">
        <f t="shared" si="41"/>
        <v>9.3775999999999993</v>
      </c>
      <c r="H699" s="153">
        <f t="shared" si="42"/>
        <v>365.73</v>
      </c>
      <c r="I699" s="153">
        <f t="shared" si="43"/>
        <v>452.01</v>
      </c>
    </row>
    <row r="700" spans="1:9" s="96" customFormat="1" ht="16.899999999999999" customHeight="1" x14ac:dyDescent="0.25">
      <c r="A700" s="146" t="s">
        <v>627</v>
      </c>
      <c r="B700" s="152">
        <v>1</v>
      </c>
      <c r="C700" s="152">
        <f t="shared" si="40"/>
        <v>669</v>
      </c>
      <c r="D700" s="152">
        <v>653</v>
      </c>
      <c r="E700" s="152">
        <v>16</v>
      </c>
      <c r="F700" s="153">
        <v>1539</v>
      </c>
      <c r="G700" s="153">
        <f t="shared" si="41"/>
        <v>9.1925000000000008</v>
      </c>
      <c r="H700" s="153">
        <f t="shared" si="42"/>
        <v>294.16000000000003</v>
      </c>
      <c r="I700" s="153">
        <f t="shared" si="43"/>
        <v>363.55</v>
      </c>
    </row>
    <row r="701" spans="1:9" s="96" customFormat="1" ht="16.899999999999999" customHeight="1" x14ac:dyDescent="0.25">
      <c r="A701" s="146" t="s">
        <v>627</v>
      </c>
      <c r="B701" s="152">
        <v>1</v>
      </c>
      <c r="C701" s="152">
        <f t="shared" si="40"/>
        <v>641</v>
      </c>
      <c r="D701" s="152">
        <v>606</v>
      </c>
      <c r="E701" s="152">
        <v>35</v>
      </c>
      <c r="F701" s="153">
        <v>1570</v>
      </c>
      <c r="G701" s="153">
        <f t="shared" si="41"/>
        <v>9.3775999999999993</v>
      </c>
      <c r="H701" s="153">
        <f t="shared" si="42"/>
        <v>656.43</v>
      </c>
      <c r="I701" s="153">
        <f t="shared" si="43"/>
        <v>811.28</v>
      </c>
    </row>
    <row r="702" spans="1:9" s="96" customFormat="1" ht="16.899999999999999" customHeight="1" x14ac:dyDescent="0.25">
      <c r="A702" s="146" t="s">
        <v>627</v>
      </c>
      <c r="B702" s="152">
        <v>1</v>
      </c>
      <c r="C702" s="152">
        <f t="shared" si="40"/>
        <v>609.5</v>
      </c>
      <c r="D702" s="152">
        <v>597</v>
      </c>
      <c r="E702" s="152">
        <v>12.5</v>
      </c>
      <c r="F702" s="153">
        <v>1570</v>
      </c>
      <c r="G702" s="153">
        <f t="shared" si="41"/>
        <v>9.3775999999999993</v>
      </c>
      <c r="H702" s="153">
        <f t="shared" si="42"/>
        <v>234.44</v>
      </c>
      <c r="I702" s="153">
        <f t="shared" si="43"/>
        <v>289.74</v>
      </c>
    </row>
    <row r="703" spans="1:9" s="96" customFormat="1" ht="16.899999999999999" customHeight="1" x14ac:dyDescent="0.25">
      <c r="A703" s="146" t="s">
        <v>627</v>
      </c>
      <c r="B703" s="152">
        <v>1</v>
      </c>
      <c r="C703" s="152">
        <f t="shared" si="40"/>
        <v>731</v>
      </c>
      <c r="D703" s="152">
        <v>677</v>
      </c>
      <c r="E703" s="152">
        <v>54</v>
      </c>
      <c r="F703" s="153">
        <v>1570</v>
      </c>
      <c r="G703" s="153">
        <f t="shared" si="41"/>
        <v>9.3775999999999993</v>
      </c>
      <c r="H703" s="153">
        <f t="shared" si="42"/>
        <v>1012.78</v>
      </c>
      <c r="I703" s="153">
        <f t="shared" si="43"/>
        <v>1251.69</v>
      </c>
    </row>
    <row r="704" spans="1:9" s="96" customFormat="1" ht="16.899999999999999" customHeight="1" x14ac:dyDescent="0.25">
      <c r="A704" s="146" t="s">
        <v>627</v>
      </c>
      <c r="B704" s="152">
        <v>1</v>
      </c>
      <c r="C704" s="152">
        <f t="shared" si="40"/>
        <v>261.5</v>
      </c>
      <c r="D704" s="152">
        <v>251</v>
      </c>
      <c r="E704" s="152">
        <v>10.5</v>
      </c>
      <c r="F704" s="153">
        <v>1539</v>
      </c>
      <c r="G704" s="153">
        <f t="shared" si="41"/>
        <v>9.1925000000000008</v>
      </c>
      <c r="H704" s="153">
        <f t="shared" si="42"/>
        <v>193.04</v>
      </c>
      <c r="I704" s="153">
        <f t="shared" si="43"/>
        <v>238.58</v>
      </c>
    </row>
    <row r="705" spans="1:9" s="96" customFormat="1" ht="16.899999999999999" customHeight="1" x14ac:dyDescent="0.25">
      <c r="A705" s="146" t="s">
        <v>627</v>
      </c>
      <c r="B705" s="152">
        <v>1</v>
      </c>
      <c r="C705" s="152">
        <f t="shared" si="40"/>
        <v>265</v>
      </c>
      <c r="D705" s="152">
        <v>250.5</v>
      </c>
      <c r="E705" s="152">
        <v>14.5</v>
      </c>
      <c r="F705" s="153">
        <v>1570</v>
      </c>
      <c r="G705" s="153">
        <f t="shared" si="41"/>
        <v>9.3775999999999993</v>
      </c>
      <c r="H705" s="153">
        <f t="shared" si="42"/>
        <v>271.95</v>
      </c>
      <c r="I705" s="153">
        <f t="shared" si="43"/>
        <v>336.1</v>
      </c>
    </row>
    <row r="706" spans="1:9" s="96" customFormat="1" ht="16.899999999999999" customHeight="1" x14ac:dyDescent="0.25">
      <c r="A706" s="146" t="s">
        <v>628</v>
      </c>
      <c r="B706" s="152">
        <v>1</v>
      </c>
      <c r="C706" s="152">
        <f t="shared" si="40"/>
        <v>580.75</v>
      </c>
      <c r="D706" s="152">
        <v>518</v>
      </c>
      <c r="E706" s="152">
        <v>62.75</v>
      </c>
      <c r="F706" s="153">
        <v>1794</v>
      </c>
      <c r="G706" s="153">
        <f t="shared" si="41"/>
        <v>10.7156</v>
      </c>
      <c r="H706" s="153">
        <f t="shared" si="42"/>
        <v>1344.81</v>
      </c>
      <c r="I706" s="153">
        <f t="shared" si="43"/>
        <v>1662.05</v>
      </c>
    </row>
    <row r="707" spans="1:9" s="95" customFormat="1" ht="33" x14ac:dyDescent="0.25">
      <c r="A707" s="147" t="s">
        <v>629</v>
      </c>
      <c r="B707" s="158">
        <f>SUM(B708:B1515)</f>
        <v>808</v>
      </c>
      <c r="C707" s="158"/>
      <c r="D707" s="158"/>
      <c r="E707" s="158">
        <f t="shared" ref="E707:I707" si="44">SUM(E708:E1515)</f>
        <v>44940.164885570164</v>
      </c>
      <c r="F707" s="159"/>
      <c r="G707" s="159"/>
      <c r="H707" s="159">
        <f t="shared" si="44"/>
        <v>684565.88000000012</v>
      </c>
      <c r="I707" s="159">
        <f t="shared" si="44"/>
        <v>845356.11999999976</v>
      </c>
    </row>
    <row r="708" spans="1:9" s="96" customFormat="1" ht="16.899999999999999" customHeight="1" x14ac:dyDescent="0.25">
      <c r="A708" s="146" t="s">
        <v>303</v>
      </c>
      <c r="B708" s="152">
        <v>1</v>
      </c>
      <c r="C708" s="152">
        <f>D708+E708</f>
        <v>662.16700000000003</v>
      </c>
      <c r="D708" s="152">
        <v>653</v>
      </c>
      <c r="E708" s="152">
        <v>9.1669999999999998</v>
      </c>
      <c r="F708" s="153">
        <v>1383</v>
      </c>
      <c r="G708" s="153">
        <f>ROUND(F708/167.42,4)</f>
        <v>8.2606999999999999</v>
      </c>
      <c r="H708" s="153">
        <f t="shared" si="42"/>
        <v>151.44999999999999</v>
      </c>
      <c r="I708" s="153">
        <f t="shared" si="43"/>
        <v>187.18</v>
      </c>
    </row>
    <row r="709" spans="1:9" s="96" customFormat="1" ht="16.899999999999999" customHeight="1" x14ac:dyDescent="0.25">
      <c r="A709" s="146" t="s">
        <v>303</v>
      </c>
      <c r="B709" s="152">
        <v>1</v>
      </c>
      <c r="C709" s="152">
        <f t="shared" ref="C709:C772" si="45">D709+E709</f>
        <v>603.5</v>
      </c>
      <c r="D709" s="152">
        <v>598</v>
      </c>
      <c r="E709" s="152">
        <v>5.5</v>
      </c>
      <c r="F709" s="153">
        <v>1383</v>
      </c>
      <c r="G709" s="153">
        <f t="shared" ref="G709:G772" si="46">ROUND(F709/167.42,4)</f>
        <v>8.2606999999999999</v>
      </c>
      <c r="H709" s="153">
        <f t="shared" si="42"/>
        <v>90.87</v>
      </c>
      <c r="I709" s="153">
        <f t="shared" si="43"/>
        <v>112.31</v>
      </c>
    </row>
    <row r="710" spans="1:9" s="96" customFormat="1" ht="16.899999999999999" customHeight="1" x14ac:dyDescent="0.25">
      <c r="A710" s="146" t="s">
        <v>303</v>
      </c>
      <c r="B710" s="152">
        <v>1</v>
      </c>
      <c r="C710" s="152">
        <f t="shared" si="45"/>
        <v>528.33299999999997</v>
      </c>
      <c r="D710" s="152">
        <v>525</v>
      </c>
      <c r="E710" s="152">
        <v>3.3330000000000002</v>
      </c>
      <c r="F710" s="153">
        <v>1383</v>
      </c>
      <c r="G710" s="153">
        <f t="shared" si="46"/>
        <v>8.2606999999999999</v>
      </c>
      <c r="H710" s="153">
        <f t="shared" si="42"/>
        <v>55.07</v>
      </c>
      <c r="I710" s="153">
        <f t="shared" si="43"/>
        <v>68.06</v>
      </c>
    </row>
    <row r="711" spans="1:9" s="96" customFormat="1" ht="16.899999999999999" customHeight="1" x14ac:dyDescent="0.25">
      <c r="A711" s="146" t="s">
        <v>303</v>
      </c>
      <c r="B711" s="152">
        <v>1</v>
      </c>
      <c r="C711" s="152">
        <f t="shared" si="45"/>
        <v>768</v>
      </c>
      <c r="D711" s="152">
        <v>597</v>
      </c>
      <c r="E711" s="152">
        <v>171</v>
      </c>
      <c r="F711" s="153">
        <v>1338</v>
      </c>
      <c r="G711" s="153">
        <f t="shared" si="46"/>
        <v>7.9919000000000002</v>
      </c>
      <c r="H711" s="153">
        <f t="shared" si="42"/>
        <v>2733.23</v>
      </c>
      <c r="I711" s="153">
        <f t="shared" si="43"/>
        <v>3378</v>
      </c>
    </row>
    <row r="712" spans="1:9" s="96" customFormat="1" ht="16.899999999999999" customHeight="1" x14ac:dyDescent="0.25">
      <c r="A712" s="146" t="s">
        <v>303</v>
      </c>
      <c r="B712" s="152">
        <v>1</v>
      </c>
      <c r="C712" s="152">
        <f t="shared" si="45"/>
        <v>616</v>
      </c>
      <c r="D712" s="152">
        <v>597</v>
      </c>
      <c r="E712" s="152">
        <v>19</v>
      </c>
      <c r="F712" s="153">
        <v>1267</v>
      </c>
      <c r="G712" s="153">
        <f t="shared" si="46"/>
        <v>7.5678000000000001</v>
      </c>
      <c r="H712" s="153">
        <f t="shared" si="42"/>
        <v>287.58</v>
      </c>
      <c r="I712" s="153">
        <f t="shared" si="43"/>
        <v>355.42</v>
      </c>
    </row>
    <row r="713" spans="1:9" s="96" customFormat="1" ht="16.899999999999999" customHeight="1" x14ac:dyDescent="0.25">
      <c r="A713" s="146" t="s">
        <v>303</v>
      </c>
      <c r="B713" s="152">
        <v>1</v>
      </c>
      <c r="C713" s="152">
        <f t="shared" si="45"/>
        <v>673</v>
      </c>
      <c r="D713" s="152">
        <v>661</v>
      </c>
      <c r="E713" s="152">
        <v>12</v>
      </c>
      <c r="F713" s="153">
        <v>1267</v>
      </c>
      <c r="G713" s="153">
        <f t="shared" si="46"/>
        <v>7.5678000000000001</v>
      </c>
      <c r="H713" s="153">
        <f t="shared" si="42"/>
        <v>181.63</v>
      </c>
      <c r="I713" s="153">
        <f t="shared" si="43"/>
        <v>224.48</v>
      </c>
    </row>
    <row r="714" spans="1:9" s="96" customFormat="1" ht="16.899999999999999" customHeight="1" x14ac:dyDescent="0.25">
      <c r="A714" s="146" t="s">
        <v>303</v>
      </c>
      <c r="B714" s="152">
        <v>1</v>
      </c>
      <c r="C714" s="152">
        <f t="shared" si="45"/>
        <v>679</v>
      </c>
      <c r="D714" s="152">
        <v>677</v>
      </c>
      <c r="E714" s="152">
        <v>2</v>
      </c>
      <c r="F714" s="153">
        <v>1263</v>
      </c>
      <c r="G714" s="153">
        <f t="shared" si="46"/>
        <v>7.5438999999999998</v>
      </c>
      <c r="H714" s="153">
        <f t="shared" si="42"/>
        <v>30.18</v>
      </c>
      <c r="I714" s="153">
        <f t="shared" si="43"/>
        <v>37.299999999999997</v>
      </c>
    </row>
    <row r="715" spans="1:9" s="96" customFormat="1" ht="16.899999999999999" customHeight="1" x14ac:dyDescent="0.25">
      <c r="A715" s="146" t="s">
        <v>303</v>
      </c>
      <c r="B715" s="152">
        <v>1</v>
      </c>
      <c r="C715" s="152">
        <f t="shared" si="45"/>
        <v>663</v>
      </c>
      <c r="D715" s="152">
        <v>637</v>
      </c>
      <c r="E715" s="152">
        <v>26</v>
      </c>
      <c r="F715" s="153">
        <v>1263</v>
      </c>
      <c r="G715" s="153">
        <f t="shared" si="46"/>
        <v>7.5438999999999998</v>
      </c>
      <c r="H715" s="153">
        <f t="shared" si="42"/>
        <v>392.28</v>
      </c>
      <c r="I715" s="153">
        <f t="shared" si="43"/>
        <v>484.82</v>
      </c>
    </row>
    <row r="716" spans="1:9" s="96" customFormat="1" ht="16.899999999999999" customHeight="1" x14ac:dyDescent="0.25">
      <c r="A716" s="146" t="s">
        <v>303</v>
      </c>
      <c r="B716" s="152">
        <v>1</v>
      </c>
      <c r="C716" s="152">
        <f t="shared" si="45"/>
        <v>610</v>
      </c>
      <c r="D716" s="152">
        <v>597</v>
      </c>
      <c r="E716" s="152">
        <v>13</v>
      </c>
      <c r="F716" s="153">
        <v>1263</v>
      </c>
      <c r="G716" s="153">
        <f t="shared" si="46"/>
        <v>7.5438999999999998</v>
      </c>
      <c r="H716" s="153">
        <f t="shared" si="42"/>
        <v>196.14</v>
      </c>
      <c r="I716" s="153">
        <f t="shared" si="43"/>
        <v>242.41</v>
      </c>
    </row>
    <row r="717" spans="1:9" s="96" customFormat="1" ht="16.899999999999999" customHeight="1" x14ac:dyDescent="0.25">
      <c r="A717" s="146" t="s">
        <v>303</v>
      </c>
      <c r="B717" s="152">
        <v>1</v>
      </c>
      <c r="C717" s="152">
        <f t="shared" si="45"/>
        <v>679</v>
      </c>
      <c r="D717" s="152">
        <v>654</v>
      </c>
      <c r="E717" s="152">
        <v>25</v>
      </c>
      <c r="F717" s="153">
        <v>1263</v>
      </c>
      <c r="G717" s="153">
        <f t="shared" si="46"/>
        <v>7.5438999999999998</v>
      </c>
      <c r="H717" s="153">
        <f t="shared" si="42"/>
        <v>377.2</v>
      </c>
      <c r="I717" s="153">
        <f t="shared" si="43"/>
        <v>466.18</v>
      </c>
    </row>
    <row r="718" spans="1:9" s="96" customFormat="1" ht="16.899999999999999" customHeight="1" x14ac:dyDescent="0.25">
      <c r="A718" s="146" t="s">
        <v>303</v>
      </c>
      <c r="B718" s="152">
        <v>1</v>
      </c>
      <c r="C718" s="152">
        <f t="shared" si="45"/>
        <v>727</v>
      </c>
      <c r="D718" s="152">
        <v>629</v>
      </c>
      <c r="E718" s="152">
        <v>98</v>
      </c>
      <c r="F718" s="153">
        <v>1288</v>
      </c>
      <c r="G718" s="153">
        <f t="shared" si="46"/>
        <v>7.6932</v>
      </c>
      <c r="H718" s="153">
        <f t="shared" ref="H718:H781" si="47">ROUND(E718*G718*2,2)</f>
        <v>1507.87</v>
      </c>
      <c r="I718" s="153">
        <f t="shared" ref="I718:I781" si="48">ROUND(H718*1.2359,2)</f>
        <v>1863.58</v>
      </c>
    </row>
    <row r="719" spans="1:9" s="96" customFormat="1" ht="16.899999999999999" customHeight="1" x14ac:dyDescent="0.25">
      <c r="A719" s="146" t="s">
        <v>303</v>
      </c>
      <c r="B719" s="152">
        <v>1</v>
      </c>
      <c r="C719" s="152">
        <f t="shared" si="45"/>
        <v>565</v>
      </c>
      <c r="D719" s="152">
        <v>530</v>
      </c>
      <c r="E719" s="152">
        <v>35</v>
      </c>
      <c r="F719" s="153">
        <v>1288</v>
      </c>
      <c r="G719" s="153">
        <f t="shared" si="46"/>
        <v>7.6932</v>
      </c>
      <c r="H719" s="153">
        <f t="shared" si="47"/>
        <v>538.52</v>
      </c>
      <c r="I719" s="154">
        <f>ROUND(H719*1.2077,2)</f>
        <v>650.37</v>
      </c>
    </row>
    <row r="720" spans="1:9" s="96" customFormat="1" ht="16.899999999999999" customHeight="1" x14ac:dyDescent="0.25">
      <c r="A720" s="146" t="s">
        <v>303</v>
      </c>
      <c r="B720" s="152">
        <v>1</v>
      </c>
      <c r="C720" s="152">
        <f t="shared" si="45"/>
        <v>674</v>
      </c>
      <c r="D720" s="152">
        <v>573</v>
      </c>
      <c r="E720" s="152">
        <v>101</v>
      </c>
      <c r="F720" s="153">
        <v>1338</v>
      </c>
      <c r="G720" s="153">
        <f t="shared" si="46"/>
        <v>7.9919000000000002</v>
      </c>
      <c r="H720" s="153">
        <f t="shared" si="47"/>
        <v>1614.36</v>
      </c>
      <c r="I720" s="153">
        <f t="shared" si="48"/>
        <v>1995.19</v>
      </c>
    </row>
    <row r="721" spans="1:9" s="96" customFormat="1" ht="16.899999999999999" customHeight="1" x14ac:dyDescent="0.25">
      <c r="A721" s="146" t="s">
        <v>303</v>
      </c>
      <c r="B721" s="152">
        <v>1</v>
      </c>
      <c r="C721" s="152">
        <f t="shared" si="45"/>
        <v>663.5</v>
      </c>
      <c r="D721" s="152">
        <v>653</v>
      </c>
      <c r="E721" s="152">
        <v>10.5</v>
      </c>
      <c r="F721" s="153">
        <v>1267</v>
      </c>
      <c r="G721" s="153">
        <f t="shared" si="46"/>
        <v>7.5678000000000001</v>
      </c>
      <c r="H721" s="153">
        <f t="shared" si="47"/>
        <v>158.91999999999999</v>
      </c>
      <c r="I721" s="153">
        <f t="shared" si="48"/>
        <v>196.41</v>
      </c>
    </row>
    <row r="722" spans="1:9" s="96" customFormat="1" ht="16.899999999999999" customHeight="1" x14ac:dyDescent="0.25">
      <c r="A722" s="146" t="s">
        <v>303</v>
      </c>
      <c r="B722" s="152">
        <v>1</v>
      </c>
      <c r="C722" s="152">
        <f t="shared" si="45"/>
        <v>751</v>
      </c>
      <c r="D722" s="152">
        <v>677</v>
      </c>
      <c r="E722" s="152">
        <v>74</v>
      </c>
      <c r="F722" s="153">
        <v>1288</v>
      </c>
      <c r="G722" s="153">
        <f t="shared" si="46"/>
        <v>7.6932</v>
      </c>
      <c r="H722" s="153">
        <f t="shared" si="47"/>
        <v>1138.5899999999999</v>
      </c>
      <c r="I722" s="153">
        <f t="shared" si="48"/>
        <v>1407.18</v>
      </c>
    </row>
    <row r="723" spans="1:9" s="96" customFormat="1" ht="16.899999999999999" customHeight="1" x14ac:dyDescent="0.25">
      <c r="A723" s="146" t="s">
        <v>303</v>
      </c>
      <c r="B723" s="152">
        <v>1</v>
      </c>
      <c r="C723" s="152">
        <f t="shared" si="45"/>
        <v>648</v>
      </c>
      <c r="D723" s="152">
        <v>525</v>
      </c>
      <c r="E723" s="152">
        <v>123</v>
      </c>
      <c r="F723" s="153">
        <v>1338</v>
      </c>
      <c r="G723" s="153">
        <f t="shared" si="46"/>
        <v>7.9919000000000002</v>
      </c>
      <c r="H723" s="153">
        <f t="shared" si="47"/>
        <v>1966.01</v>
      </c>
      <c r="I723" s="153">
        <f t="shared" si="48"/>
        <v>2429.79</v>
      </c>
    </row>
    <row r="724" spans="1:9" s="96" customFormat="1" ht="16.899999999999999" customHeight="1" x14ac:dyDescent="0.25">
      <c r="A724" s="146" t="s">
        <v>303</v>
      </c>
      <c r="B724" s="152">
        <v>1</v>
      </c>
      <c r="C724" s="152">
        <f t="shared" si="45"/>
        <v>190</v>
      </c>
      <c r="D724" s="152">
        <v>0</v>
      </c>
      <c r="E724" s="152">
        <v>190</v>
      </c>
      <c r="F724" s="153">
        <v>1413</v>
      </c>
      <c r="G724" s="153">
        <f t="shared" si="46"/>
        <v>8.4398999999999997</v>
      </c>
      <c r="H724" s="153">
        <f t="shared" si="47"/>
        <v>3207.16</v>
      </c>
      <c r="I724" s="153">
        <f t="shared" si="48"/>
        <v>3963.73</v>
      </c>
    </row>
    <row r="725" spans="1:9" s="96" customFormat="1" ht="16.899999999999999" customHeight="1" x14ac:dyDescent="0.25">
      <c r="A725" s="146" t="s">
        <v>303</v>
      </c>
      <c r="B725" s="152">
        <v>1</v>
      </c>
      <c r="C725" s="152">
        <f t="shared" si="45"/>
        <v>356.969696969697</v>
      </c>
      <c r="D725" s="152">
        <v>248</v>
      </c>
      <c r="E725" s="152">
        <v>108.96969696969697</v>
      </c>
      <c r="F725" s="153">
        <v>1338</v>
      </c>
      <c r="G725" s="153">
        <f t="shared" si="46"/>
        <v>7.9919000000000002</v>
      </c>
      <c r="H725" s="153">
        <f t="shared" si="47"/>
        <v>1741.75</v>
      </c>
      <c r="I725" s="153">
        <f t="shared" si="48"/>
        <v>2152.63</v>
      </c>
    </row>
    <row r="726" spans="1:9" s="96" customFormat="1" ht="16.899999999999999" customHeight="1" x14ac:dyDescent="0.25">
      <c r="A726" s="146" t="s">
        <v>303</v>
      </c>
      <c r="B726" s="152">
        <v>1</v>
      </c>
      <c r="C726" s="152">
        <f t="shared" si="45"/>
        <v>836</v>
      </c>
      <c r="D726" s="152">
        <v>677</v>
      </c>
      <c r="E726" s="152">
        <v>159</v>
      </c>
      <c r="F726" s="153">
        <v>1288</v>
      </c>
      <c r="G726" s="153">
        <f t="shared" si="46"/>
        <v>7.6932</v>
      </c>
      <c r="H726" s="153">
        <f t="shared" si="47"/>
        <v>2446.44</v>
      </c>
      <c r="I726" s="153">
        <f t="shared" si="48"/>
        <v>3023.56</v>
      </c>
    </row>
    <row r="727" spans="1:9" s="96" customFormat="1" ht="16.899999999999999" customHeight="1" x14ac:dyDescent="0.25">
      <c r="A727" s="146" t="s">
        <v>303</v>
      </c>
      <c r="B727" s="152">
        <v>1</v>
      </c>
      <c r="C727" s="152">
        <f t="shared" si="45"/>
        <v>493.5</v>
      </c>
      <c r="D727" s="152">
        <v>445</v>
      </c>
      <c r="E727" s="152">
        <v>48.5</v>
      </c>
      <c r="F727" s="153">
        <v>1288</v>
      </c>
      <c r="G727" s="153">
        <f t="shared" si="46"/>
        <v>7.6932</v>
      </c>
      <c r="H727" s="153">
        <f t="shared" si="47"/>
        <v>746.24</v>
      </c>
      <c r="I727" s="153">
        <f t="shared" si="48"/>
        <v>922.28</v>
      </c>
    </row>
    <row r="728" spans="1:9" s="96" customFormat="1" ht="16.899999999999999" customHeight="1" x14ac:dyDescent="0.25">
      <c r="A728" s="146" t="s">
        <v>303</v>
      </c>
      <c r="B728" s="152">
        <v>1</v>
      </c>
      <c r="C728" s="152">
        <f t="shared" si="45"/>
        <v>682</v>
      </c>
      <c r="D728" s="152">
        <v>677</v>
      </c>
      <c r="E728" s="152">
        <v>5</v>
      </c>
      <c r="F728" s="153">
        <v>1288</v>
      </c>
      <c r="G728" s="153">
        <f t="shared" si="46"/>
        <v>7.6932</v>
      </c>
      <c r="H728" s="153">
        <f t="shared" si="47"/>
        <v>76.930000000000007</v>
      </c>
      <c r="I728" s="153">
        <f t="shared" si="48"/>
        <v>95.08</v>
      </c>
    </row>
    <row r="729" spans="1:9" s="96" customFormat="1" ht="16.899999999999999" customHeight="1" x14ac:dyDescent="0.25">
      <c r="A729" s="146" t="s">
        <v>303</v>
      </c>
      <c r="B729" s="152">
        <v>1</v>
      </c>
      <c r="C729" s="152">
        <f t="shared" si="45"/>
        <v>672</v>
      </c>
      <c r="D729" s="152">
        <v>613</v>
      </c>
      <c r="E729" s="152">
        <v>59</v>
      </c>
      <c r="F729" s="153">
        <v>1267</v>
      </c>
      <c r="G729" s="153">
        <f t="shared" si="46"/>
        <v>7.5678000000000001</v>
      </c>
      <c r="H729" s="153">
        <f t="shared" si="47"/>
        <v>893</v>
      </c>
      <c r="I729" s="153">
        <f t="shared" si="48"/>
        <v>1103.6600000000001</v>
      </c>
    </row>
    <row r="730" spans="1:9" s="96" customFormat="1" ht="16.899999999999999" customHeight="1" x14ac:dyDescent="0.25">
      <c r="A730" s="146" t="s">
        <v>303</v>
      </c>
      <c r="B730" s="152">
        <v>1</v>
      </c>
      <c r="C730" s="152">
        <f t="shared" si="45"/>
        <v>680</v>
      </c>
      <c r="D730" s="152">
        <v>493</v>
      </c>
      <c r="E730" s="152">
        <v>187</v>
      </c>
      <c r="F730" s="153">
        <v>1288</v>
      </c>
      <c r="G730" s="153">
        <f t="shared" si="46"/>
        <v>7.6932</v>
      </c>
      <c r="H730" s="153">
        <f t="shared" si="47"/>
        <v>2877.26</v>
      </c>
      <c r="I730" s="153">
        <f t="shared" si="48"/>
        <v>3556.01</v>
      </c>
    </row>
    <row r="731" spans="1:9" s="96" customFormat="1" ht="16.899999999999999" customHeight="1" x14ac:dyDescent="0.25">
      <c r="A731" s="146" t="s">
        <v>303</v>
      </c>
      <c r="B731" s="152">
        <v>1</v>
      </c>
      <c r="C731" s="152">
        <f t="shared" si="45"/>
        <v>745</v>
      </c>
      <c r="D731" s="152">
        <v>677</v>
      </c>
      <c r="E731" s="152">
        <v>68</v>
      </c>
      <c r="F731" s="153">
        <v>1288</v>
      </c>
      <c r="G731" s="153">
        <f t="shared" si="46"/>
        <v>7.6932</v>
      </c>
      <c r="H731" s="153">
        <f t="shared" si="47"/>
        <v>1046.28</v>
      </c>
      <c r="I731" s="154">
        <f>ROUND(H731*1.2077,2)</f>
        <v>1263.5899999999999</v>
      </c>
    </row>
    <row r="732" spans="1:9" s="96" customFormat="1" ht="16.899999999999999" customHeight="1" x14ac:dyDescent="0.25">
      <c r="A732" s="146" t="s">
        <v>303</v>
      </c>
      <c r="B732" s="152">
        <v>1</v>
      </c>
      <c r="C732" s="152">
        <f t="shared" si="45"/>
        <v>557</v>
      </c>
      <c r="D732" s="152">
        <v>535</v>
      </c>
      <c r="E732" s="152">
        <v>22</v>
      </c>
      <c r="F732" s="153">
        <v>1288</v>
      </c>
      <c r="G732" s="153">
        <f t="shared" si="46"/>
        <v>7.6932</v>
      </c>
      <c r="H732" s="153">
        <f t="shared" si="47"/>
        <v>338.5</v>
      </c>
      <c r="I732" s="153">
        <f t="shared" si="48"/>
        <v>418.35</v>
      </c>
    </row>
    <row r="733" spans="1:9" s="96" customFormat="1" ht="16.899999999999999" customHeight="1" x14ac:dyDescent="0.25">
      <c r="A733" s="146" t="s">
        <v>303</v>
      </c>
      <c r="B733" s="152">
        <v>1</v>
      </c>
      <c r="C733" s="152">
        <f t="shared" si="45"/>
        <v>4</v>
      </c>
      <c r="D733" s="152">
        <v>0</v>
      </c>
      <c r="E733" s="152">
        <v>4</v>
      </c>
      <c r="F733" s="153">
        <v>1267</v>
      </c>
      <c r="G733" s="153">
        <f t="shared" si="46"/>
        <v>7.5678000000000001</v>
      </c>
      <c r="H733" s="153">
        <f t="shared" si="47"/>
        <v>60.54</v>
      </c>
      <c r="I733" s="153">
        <f t="shared" si="48"/>
        <v>74.819999999999993</v>
      </c>
    </row>
    <row r="734" spans="1:9" s="96" customFormat="1" ht="16.899999999999999" customHeight="1" x14ac:dyDescent="0.25">
      <c r="A734" s="146" t="s">
        <v>303</v>
      </c>
      <c r="B734" s="152">
        <v>1</v>
      </c>
      <c r="C734" s="152">
        <f t="shared" si="45"/>
        <v>653.5</v>
      </c>
      <c r="D734" s="152">
        <v>605</v>
      </c>
      <c r="E734" s="152">
        <v>48.5</v>
      </c>
      <c r="F734" s="153">
        <v>1288</v>
      </c>
      <c r="G734" s="153">
        <f t="shared" si="46"/>
        <v>7.6932</v>
      </c>
      <c r="H734" s="153">
        <f t="shared" si="47"/>
        <v>746.24</v>
      </c>
      <c r="I734" s="153">
        <f t="shared" si="48"/>
        <v>922.28</v>
      </c>
    </row>
    <row r="735" spans="1:9" s="96" customFormat="1" ht="16.899999999999999" customHeight="1" x14ac:dyDescent="0.25">
      <c r="A735" s="146" t="s">
        <v>303</v>
      </c>
      <c r="B735" s="152">
        <v>1</v>
      </c>
      <c r="C735" s="152">
        <f t="shared" si="45"/>
        <v>721</v>
      </c>
      <c r="D735" s="152">
        <v>565</v>
      </c>
      <c r="E735" s="152">
        <v>156</v>
      </c>
      <c r="F735" s="153">
        <v>1338</v>
      </c>
      <c r="G735" s="153">
        <f t="shared" si="46"/>
        <v>7.9919000000000002</v>
      </c>
      <c r="H735" s="153">
        <f t="shared" si="47"/>
        <v>2493.4699999999998</v>
      </c>
      <c r="I735" s="153">
        <f t="shared" si="48"/>
        <v>3081.68</v>
      </c>
    </row>
    <row r="736" spans="1:9" s="96" customFormat="1" ht="16.899999999999999" customHeight="1" x14ac:dyDescent="0.25">
      <c r="A736" s="146" t="s">
        <v>303</v>
      </c>
      <c r="B736" s="152">
        <v>1</v>
      </c>
      <c r="C736" s="152">
        <f t="shared" si="45"/>
        <v>822</v>
      </c>
      <c r="D736" s="152">
        <v>629</v>
      </c>
      <c r="E736" s="152">
        <v>193</v>
      </c>
      <c r="F736" s="153">
        <v>1288</v>
      </c>
      <c r="G736" s="153">
        <f t="shared" si="46"/>
        <v>7.6932</v>
      </c>
      <c r="H736" s="153">
        <f t="shared" si="47"/>
        <v>2969.58</v>
      </c>
      <c r="I736" s="153">
        <f t="shared" si="48"/>
        <v>3670.1</v>
      </c>
    </row>
    <row r="737" spans="1:9" s="96" customFormat="1" ht="16.899999999999999" customHeight="1" x14ac:dyDescent="0.25">
      <c r="A737" s="146" t="s">
        <v>303</v>
      </c>
      <c r="B737" s="152">
        <v>1</v>
      </c>
      <c r="C737" s="152">
        <f t="shared" si="45"/>
        <v>745</v>
      </c>
      <c r="D737" s="152">
        <v>629</v>
      </c>
      <c r="E737" s="152">
        <v>116</v>
      </c>
      <c r="F737" s="153">
        <v>1288</v>
      </c>
      <c r="G737" s="153">
        <f t="shared" si="46"/>
        <v>7.6932</v>
      </c>
      <c r="H737" s="153">
        <f t="shared" si="47"/>
        <v>1784.82</v>
      </c>
      <c r="I737" s="153">
        <f t="shared" si="48"/>
        <v>2205.86</v>
      </c>
    </row>
    <row r="738" spans="1:9" s="96" customFormat="1" ht="16.899999999999999" customHeight="1" x14ac:dyDescent="0.25">
      <c r="A738" s="146" t="s">
        <v>303</v>
      </c>
      <c r="B738" s="152">
        <v>1</v>
      </c>
      <c r="C738" s="152">
        <f t="shared" si="45"/>
        <v>178</v>
      </c>
      <c r="D738" s="152">
        <v>153.25</v>
      </c>
      <c r="E738" s="152">
        <v>24.75</v>
      </c>
      <c r="F738" s="153">
        <v>1288</v>
      </c>
      <c r="G738" s="153">
        <f t="shared" si="46"/>
        <v>7.6932</v>
      </c>
      <c r="H738" s="153">
        <f t="shared" si="47"/>
        <v>380.81</v>
      </c>
      <c r="I738" s="153">
        <f t="shared" si="48"/>
        <v>470.64</v>
      </c>
    </row>
    <row r="739" spans="1:9" s="96" customFormat="1" ht="16.899999999999999" customHeight="1" x14ac:dyDescent="0.25">
      <c r="A739" s="146" t="s">
        <v>303</v>
      </c>
      <c r="B739" s="152">
        <v>1</v>
      </c>
      <c r="C739" s="152">
        <f t="shared" si="45"/>
        <v>404.01</v>
      </c>
      <c r="D739" s="152">
        <v>361.5</v>
      </c>
      <c r="E739" s="152">
        <v>42.510000000000005</v>
      </c>
      <c r="F739" s="153">
        <v>1288</v>
      </c>
      <c r="G739" s="153">
        <f t="shared" si="46"/>
        <v>7.6932</v>
      </c>
      <c r="H739" s="153">
        <f t="shared" si="47"/>
        <v>654.08000000000004</v>
      </c>
      <c r="I739" s="153">
        <f t="shared" si="48"/>
        <v>808.38</v>
      </c>
    </row>
    <row r="740" spans="1:9" s="96" customFormat="1" ht="16.899999999999999" customHeight="1" x14ac:dyDescent="0.25">
      <c r="A740" s="146" t="s">
        <v>303</v>
      </c>
      <c r="B740" s="152">
        <v>1</v>
      </c>
      <c r="C740" s="152">
        <f t="shared" si="45"/>
        <v>587.5</v>
      </c>
      <c r="D740" s="152">
        <v>542</v>
      </c>
      <c r="E740" s="152">
        <v>45.5</v>
      </c>
      <c r="F740" s="153">
        <v>1288</v>
      </c>
      <c r="G740" s="153">
        <f t="shared" si="46"/>
        <v>7.6932</v>
      </c>
      <c r="H740" s="153">
        <f t="shared" si="47"/>
        <v>700.08</v>
      </c>
      <c r="I740" s="154">
        <f>ROUND(H740*1.2077,2)</f>
        <v>845.49</v>
      </c>
    </row>
    <row r="741" spans="1:9" s="96" customFormat="1" ht="16.899999999999999" customHeight="1" x14ac:dyDescent="0.25">
      <c r="A741" s="146" t="s">
        <v>303</v>
      </c>
      <c r="B741" s="152">
        <v>1</v>
      </c>
      <c r="C741" s="152">
        <f t="shared" si="45"/>
        <v>49.421999999999997</v>
      </c>
      <c r="D741" s="152">
        <v>44</v>
      </c>
      <c r="E741" s="152">
        <v>5.4219999999999997</v>
      </c>
      <c r="F741" s="153">
        <v>1338</v>
      </c>
      <c r="G741" s="153">
        <f t="shared" si="46"/>
        <v>7.9919000000000002</v>
      </c>
      <c r="H741" s="153">
        <f t="shared" si="47"/>
        <v>86.66</v>
      </c>
      <c r="I741" s="153">
        <f t="shared" si="48"/>
        <v>107.1</v>
      </c>
    </row>
    <row r="742" spans="1:9" s="96" customFormat="1" ht="16.899999999999999" customHeight="1" x14ac:dyDescent="0.25">
      <c r="A742" s="146" t="s">
        <v>303</v>
      </c>
      <c r="B742" s="152">
        <v>1</v>
      </c>
      <c r="C742" s="152">
        <f t="shared" si="45"/>
        <v>674</v>
      </c>
      <c r="D742" s="152">
        <v>582</v>
      </c>
      <c r="E742" s="152">
        <v>92</v>
      </c>
      <c r="F742" s="153">
        <v>1288</v>
      </c>
      <c r="G742" s="153">
        <f t="shared" si="46"/>
        <v>7.6932</v>
      </c>
      <c r="H742" s="153">
        <f t="shared" si="47"/>
        <v>1415.55</v>
      </c>
      <c r="I742" s="153">
        <f t="shared" si="48"/>
        <v>1749.48</v>
      </c>
    </row>
    <row r="743" spans="1:9" s="96" customFormat="1" ht="16.899999999999999" customHeight="1" x14ac:dyDescent="0.25">
      <c r="A743" s="146" t="s">
        <v>303</v>
      </c>
      <c r="B743" s="152">
        <v>1</v>
      </c>
      <c r="C743" s="152">
        <f t="shared" si="45"/>
        <v>542</v>
      </c>
      <c r="D743" s="152">
        <v>517</v>
      </c>
      <c r="E743" s="152">
        <v>25</v>
      </c>
      <c r="F743" s="153">
        <v>1263</v>
      </c>
      <c r="G743" s="153">
        <f t="shared" si="46"/>
        <v>7.5438999999999998</v>
      </c>
      <c r="H743" s="153">
        <f t="shared" si="47"/>
        <v>377.2</v>
      </c>
      <c r="I743" s="153">
        <f t="shared" si="48"/>
        <v>466.18</v>
      </c>
    </row>
    <row r="744" spans="1:9" s="96" customFormat="1" ht="16.899999999999999" customHeight="1" x14ac:dyDescent="0.25">
      <c r="A744" s="146" t="s">
        <v>303</v>
      </c>
      <c r="B744" s="152">
        <v>1</v>
      </c>
      <c r="C744" s="152">
        <f t="shared" si="45"/>
        <v>770.5</v>
      </c>
      <c r="D744" s="152">
        <v>677</v>
      </c>
      <c r="E744" s="152">
        <v>93.5</v>
      </c>
      <c r="F744" s="153">
        <v>1288</v>
      </c>
      <c r="G744" s="153">
        <f t="shared" si="46"/>
        <v>7.6932</v>
      </c>
      <c r="H744" s="153">
        <f t="shared" si="47"/>
        <v>1438.63</v>
      </c>
      <c r="I744" s="153">
        <f t="shared" si="48"/>
        <v>1778</v>
      </c>
    </row>
    <row r="745" spans="1:9" s="96" customFormat="1" ht="16.899999999999999" customHeight="1" x14ac:dyDescent="0.25">
      <c r="A745" s="146" t="s">
        <v>303</v>
      </c>
      <c r="B745" s="152">
        <v>1</v>
      </c>
      <c r="C745" s="152">
        <f t="shared" si="45"/>
        <v>46</v>
      </c>
      <c r="D745" s="152">
        <v>0</v>
      </c>
      <c r="E745" s="152">
        <v>46</v>
      </c>
      <c r="F745" s="153">
        <v>1288</v>
      </c>
      <c r="G745" s="153">
        <f t="shared" si="46"/>
        <v>7.6932</v>
      </c>
      <c r="H745" s="153">
        <f t="shared" si="47"/>
        <v>707.77</v>
      </c>
      <c r="I745" s="153">
        <f t="shared" si="48"/>
        <v>874.73</v>
      </c>
    </row>
    <row r="746" spans="1:9" s="96" customFormat="1" ht="16.899999999999999" customHeight="1" x14ac:dyDescent="0.25">
      <c r="A746" s="146" t="s">
        <v>303</v>
      </c>
      <c r="B746" s="152">
        <v>1</v>
      </c>
      <c r="C746" s="152">
        <f t="shared" si="45"/>
        <v>312</v>
      </c>
      <c r="D746" s="152">
        <v>143.25</v>
      </c>
      <c r="E746" s="152">
        <v>168.75</v>
      </c>
      <c r="F746" s="153">
        <v>1413</v>
      </c>
      <c r="G746" s="153">
        <f t="shared" si="46"/>
        <v>8.4398999999999997</v>
      </c>
      <c r="H746" s="153">
        <f t="shared" si="47"/>
        <v>2848.47</v>
      </c>
      <c r="I746" s="153">
        <f t="shared" si="48"/>
        <v>3520.42</v>
      </c>
    </row>
    <row r="747" spans="1:9" s="96" customFormat="1" ht="16.899999999999999" customHeight="1" x14ac:dyDescent="0.25">
      <c r="A747" s="146" t="s">
        <v>303</v>
      </c>
      <c r="B747" s="152">
        <v>1</v>
      </c>
      <c r="C747" s="152">
        <f t="shared" si="45"/>
        <v>97</v>
      </c>
      <c r="D747" s="152">
        <v>0</v>
      </c>
      <c r="E747" s="152">
        <v>97</v>
      </c>
      <c r="F747" s="153">
        <v>1413</v>
      </c>
      <c r="G747" s="153">
        <f t="shared" si="46"/>
        <v>8.4398999999999997</v>
      </c>
      <c r="H747" s="153">
        <f t="shared" si="47"/>
        <v>1637.34</v>
      </c>
      <c r="I747" s="153">
        <f t="shared" si="48"/>
        <v>2023.59</v>
      </c>
    </row>
    <row r="748" spans="1:9" s="96" customFormat="1" ht="16.899999999999999" customHeight="1" x14ac:dyDescent="0.25">
      <c r="A748" s="146" t="s">
        <v>303</v>
      </c>
      <c r="B748" s="152">
        <v>1</v>
      </c>
      <c r="C748" s="152">
        <f t="shared" si="45"/>
        <v>660</v>
      </c>
      <c r="D748" s="152">
        <v>501</v>
      </c>
      <c r="E748" s="152">
        <v>159</v>
      </c>
      <c r="F748" s="153">
        <v>1288</v>
      </c>
      <c r="G748" s="153">
        <f t="shared" si="46"/>
        <v>7.6932</v>
      </c>
      <c r="H748" s="153">
        <f t="shared" si="47"/>
        <v>2446.44</v>
      </c>
      <c r="I748" s="153">
        <f t="shared" si="48"/>
        <v>3023.56</v>
      </c>
    </row>
    <row r="749" spans="1:9" s="96" customFormat="1" ht="16.899999999999999" customHeight="1" x14ac:dyDescent="0.25">
      <c r="A749" s="146" t="s">
        <v>303</v>
      </c>
      <c r="B749" s="152">
        <v>1</v>
      </c>
      <c r="C749" s="152">
        <f t="shared" si="45"/>
        <v>921</v>
      </c>
      <c r="D749" s="152">
        <v>677</v>
      </c>
      <c r="E749" s="152">
        <v>244</v>
      </c>
      <c r="F749" s="153">
        <v>1338</v>
      </c>
      <c r="G749" s="153">
        <f t="shared" si="46"/>
        <v>7.9919000000000002</v>
      </c>
      <c r="H749" s="153">
        <f t="shared" si="47"/>
        <v>3900.05</v>
      </c>
      <c r="I749" s="154">
        <f>ROUND(H749*1.2194,2)</f>
        <v>4755.72</v>
      </c>
    </row>
    <row r="750" spans="1:9" s="96" customFormat="1" ht="16.899999999999999" customHeight="1" x14ac:dyDescent="0.25">
      <c r="A750" s="146" t="s">
        <v>303</v>
      </c>
      <c r="B750" s="152">
        <v>1</v>
      </c>
      <c r="C750" s="152">
        <f t="shared" si="45"/>
        <v>370.38842975206614</v>
      </c>
      <c r="D750" s="152">
        <v>327</v>
      </c>
      <c r="E750" s="152">
        <v>43.388429752066116</v>
      </c>
      <c r="F750" s="153">
        <v>1288</v>
      </c>
      <c r="G750" s="153">
        <f t="shared" si="46"/>
        <v>7.6932</v>
      </c>
      <c r="H750" s="153">
        <f t="shared" si="47"/>
        <v>667.59</v>
      </c>
      <c r="I750" s="153">
        <f t="shared" si="48"/>
        <v>825.07</v>
      </c>
    </row>
    <row r="751" spans="1:9" s="96" customFormat="1" ht="16.899999999999999" customHeight="1" x14ac:dyDescent="0.25">
      <c r="A751" s="146" t="s">
        <v>303</v>
      </c>
      <c r="B751" s="152">
        <v>1</v>
      </c>
      <c r="C751" s="152">
        <f t="shared" si="45"/>
        <v>705.99700000000007</v>
      </c>
      <c r="D751" s="152">
        <v>566</v>
      </c>
      <c r="E751" s="152">
        <v>139.99700000000001</v>
      </c>
      <c r="F751" s="153">
        <v>1288</v>
      </c>
      <c r="G751" s="153">
        <f t="shared" si="46"/>
        <v>7.6932</v>
      </c>
      <c r="H751" s="153">
        <f t="shared" si="47"/>
        <v>2154.0500000000002</v>
      </c>
      <c r="I751" s="153">
        <f t="shared" si="48"/>
        <v>2662.19</v>
      </c>
    </row>
    <row r="752" spans="1:9" s="96" customFormat="1" ht="16.899999999999999" customHeight="1" x14ac:dyDescent="0.25">
      <c r="A752" s="146" t="s">
        <v>303</v>
      </c>
      <c r="B752" s="152">
        <v>1</v>
      </c>
      <c r="C752" s="152">
        <f t="shared" si="45"/>
        <v>24</v>
      </c>
      <c r="D752" s="152">
        <v>0</v>
      </c>
      <c r="E752" s="152">
        <v>24</v>
      </c>
      <c r="F752" s="153">
        <v>1288</v>
      </c>
      <c r="G752" s="153">
        <f t="shared" si="46"/>
        <v>7.6932</v>
      </c>
      <c r="H752" s="153">
        <f t="shared" si="47"/>
        <v>369.27</v>
      </c>
      <c r="I752" s="153">
        <f t="shared" si="48"/>
        <v>456.38</v>
      </c>
    </row>
    <row r="753" spans="1:9" s="96" customFormat="1" ht="16.899999999999999" customHeight="1" x14ac:dyDescent="0.25">
      <c r="A753" s="146" t="s">
        <v>303</v>
      </c>
      <c r="B753" s="152">
        <v>1</v>
      </c>
      <c r="C753" s="152">
        <f t="shared" si="45"/>
        <v>219.66666666666666</v>
      </c>
      <c r="D753" s="152">
        <v>195.5</v>
      </c>
      <c r="E753" s="152">
        <v>24.166666666666664</v>
      </c>
      <c r="F753" s="153">
        <v>1288</v>
      </c>
      <c r="G753" s="153">
        <f t="shared" si="46"/>
        <v>7.6932</v>
      </c>
      <c r="H753" s="153">
        <f t="shared" si="47"/>
        <v>371.84</v>
      </c>
      <c r="I753" s="153">
        <f t="shared" si="48"/>
        <v>459.56</v>
      </c>
    </row>
    <row r="754" spans="1:9" s="96" customFormat="1" ht="16.899999999999999" customHeight="1" x14ac:dyDescent="0.25">
      <c r="A754" s="146" t="s">
        <v>303</v>
      </c>
      <c r="B754" s="152">
        <v>1</v>
      </c>
      <c r="C754" s="152">
        <f t="shared" si="45"/>
        <v>21.09090909090909</v>
      </c>
      <c r="D754" s="152">
        <v>0</v>
      </c>
      <c r="E754" s="152">
        <v>21.09090909090909</v>
      </c>
      <c r="F754" s="153">
        <v>1338</v>
      </c>
      <c r="G754" s="153">
        <f t="shared" si="46"/>
        <v>7.9919000000000002</v>
      </c>
      <c r="H754" s="153">
        <f t="shared" si="47"/>
        <v>337.11</v>
      </c>
      <c r="I754" s="153">
        <f t="shared" si="48"/>
        <v>416.63</v>
      </c>
    </row>
    <row r="755" spans="1:9" s="96" customFormat="1" ht="16.899999999999999" customHeight="1" x14ac:dyDescent="0.25">
      <c r="A755" s="146" t="s">
        <v>303</v>
      </c>
      <c r="B755" s="152">
        <v>1</v>
      </c>
      <c r="C755" s="152">
        <f t="shared" si="45"/>
        <v>240</v>
      </c>
      <c r="D755" s="152">
        <v>214</v>
      </c>
      <c r="E755" s="152">
        <v>26</v>
      </c>
      <c r="F755" s="153">
        <v>1338</v>
      </c>
      <c r="G755" s="153">
        <f t="shared" si="46"/>
        <v>7.9919000000000002</v>
      </c>
      <c r="H755" s="153">
        <f t="shared" si="47"/>
        <v>415.58</v>
      </c>
      <c r="I755" s="153">
        <f t="shared" si="48"/>
        <v>513.62</v>
      </c>
    </row>
    <row r="756" spans="1:9" s="96" customFormat="1" ht="16.899999999999999" customHeight="1" x14ac:dyDescent="0.25">
      <c r="A756" s="146" t="s">
        <v>303</v>
      </c>
      <c r="B756" s="152">
        <v>1</v>
      </c>
      <c r="C756" s="152">
        <f t="shared" si="45"/>
        <v>106.732</v>
      </c>
      <c r="D756" s="152">
        <v>102</v>
      </c>
      <c r="E756" s="152">
        <v>4.7320000000000002</v>
      </c>
      <c r="F756" s="153">
        <v>1288</v>
      </c>
      <c r="G756" s="153">
        <f t="shared" si="46"/>
        <v>7.6932</v>
      </c>
      <c r="H756" s="153">
        <f t="shared" si="47"/>
        <v>72.81</v>
      </c>
      <c r="I756" s="153">
        <f t="shared" si="48"/>
        <v>89.99</v>
      </c>
    </row>
    <row r="757" spans="1:9" s="96" customFormat="1" ht="16.899999999999999" customHeight="1" x14ac:dyDescent="0.25">
      <c r="A757" s="146" t="s">
        <v>630</v>
      </c>
      <c r="B757" s="152">
        <v>1</v>
      </c>
      <c r="C757" s="152">
        <f t="shared" si="45"/>
        <v>703</v>
      </c>
      <c r="D757" s="152">
        <v>677</v>
      </c>
      <c r="E757" s="152">
        <v>26</v>
      </c>
      <c r="F757" s="153">
        <v>1611</v>
      </c>
      <c r="G757" s="153">
        <f t="shared" si="46"/>
        <v>9.6225000000000005</v>
      </c>
      <c r="H757" s="153">
        <f t="shared" si="47"/>
        <v>500.37</v>
      </c>
      <c r="I757" s="153">
        <f t="shared" si="48"/>
        <v>618.41</v>
      </c>
    </row>
    <row r="758" spans="1:9" s="96" customFormat="1" ht="16.899999999999999" customHeight="1" x14ac:dyDescent="0.25">
      <c r="A758" s="146" t="s">
        <v>630</v>
      </c>
      <c r="B758" s="152">
        <v>1</v>
      </c>
      <c r="C758" s="152">
        <f t="shared" si="45"/>
        <v>666</v>
      </c>
      <c r="D758" s="152">
        <v>653</v>
      </c>
      <c r="E758" s="152">
        <v>13</v>
      </c>
      <c r="F758" s="153">
        <v>1611</v>
      </c>
      <c r="G758" s="153">
        <f t="shared" si="46"/>
        <v>9.6225000000000005</v>
      </c>
      <c r="H758" s="153">
        <f t="shared" si="47"/>
        <v>250.19</v>
      </c>
      <c r="I758" s="153">
        <f t="shared" si="48"/>
        <v>309.20999999999998</v>
      </c>
    </row>
    <row r="759" spans="1:9" s="96" customFormat="1" ht="16.899999999999999" customHeight="1" x14ac:dyDescent="0.25">
      <c r="A759" s="146" t="s">
        <v>630</v>
      </c>
      <c r="B759" s="152">
        <v>1</v>
      </c>
      <c r="C759" s="152">
        <f t="shared" si="45"/>
        <v>588</v>
      </c>
      <c r="D759" s="152">
        <v>574</v>
      </c>
      <c r="E759" s="152">
        <v>14</v>
      </c>
      <c r="F759" s="153">
        <v>1611</v>
      </c>
      <c r="G759" s="153">
        <f t="shared" si="46"/>
        <v>9.6225000000000005</v>
      </c>
      <c r="H759" s="153">
        <f t="shared" si="47"/>
        <v>269.43</v>
      </c>
      <c r="I759" s="153">
        <f t="shared" si="48"/>
        <v>332.99</v>
      </c>
    </row>
    <row r="760" spans="1:9" s="96" customFormat="1" ht="16.899999999999999" customHeight="1" x14ac:dyDescent="0.25">
      <c r="A760" s="146" t="s">
        <v>630</v>
      </c>
      <c r="B760" s="152">
        <v>1</v>
      </c>
      <c r="C760" s="152">
        <f t="shared" si="45"/>
        <v>601</v>
      </c>
      <c r="D760" s="152">
        <v>597</v>
      </c>
      <c r="E760" s="152">
        <v>4</v>
      </c>
      <c r="F760" s="153">
        <v>1611</v>
      </c>
      <c r="G760" s="153">
        <f t="shared" si="46"/>
        <v>9.6225000000000005</v>
      </c>
      <c r="H760" s="153">
        <f t="shared" si="47"/>
        <v>76.98</v>
      </c>
      <c r="I760" s="153">
        <f t="shared" si="48"/>
        <v>95.14</v>
      </c>
    </row>
    <row r="761" spans="1:9" s="96" customFormat="1" ht="16.899999999999999" customHeight="1" x14ac:dyDescent="0.25">
      <c r="A761" s="146" t="s">
        <v>630</v>
      </c>
      <c r="B761" s="152">
        <v>1</v>
      </c>
      <c r="C761" s="152">
        <f t="shared" si="45"/>
        <v>638.5</v>
      </c>
      <c r="D761" s="152">
        <v>637</v>
      </c>
      <c r="E761" s="152">
        <v>1.5</v>
      </c>
      <c r="F761" s="153">
        <v>1671</v>
      </c>
      <c r="G761" s="153">
        <f t="shared" si="46"/>
        <v>9.9809000000000001</v>
      </c>
      <c r="H761" s="153">
        <f t="shared" si="47"/>
        <v>29.94</v>
      </c>
      <c r="I761" s="153">
        <f t="shared" si="48"/>
        <v>37</v>
      </c>
    </row>
    <row r="762" spans="1:9" s="96" customFormat="1" ht="16.899999999999999" customHeight="1" x14ac:dyDescent="0.25">
      <c r="A762" s="146" t="s">
        <v>630</v>
      </c>
      <c r="B762" s="152">
        <v>1</v>
      </c>
      <c r="C762" s="152">
        <f t="shared" si="45"/>
        <v>597.75</v>
      </c>
      <c r="D762" s="152">
        <v>597</v>
      </c>
      <c r="E762" s="152">
        <v>0.75</v>
      </c>
      <c r="F762" s="153">
        <v>1671</v>
      </c>
      <c r="G762" s="153">
        <f t="shared" si="46"/>
        <v>9.9809000000000001</v>
      </c>
      <c r="H762" s="153">
        <f t="shared" si="47"/>
        <v>14.97</v>
      </c>
      <c r="I762" s="153">
        <f t="shared" si="48"/>
        <v>18.5</v>
      </c>
    </row>
    <row r="763" spans="1:9" s="96" customFormat="1" ht="16.899999999999999" customHeight="1" x14ac:dyDescent="0.25">
      <c r="A763" s="146" t="s">
        <v>630</v>
      </c>
      <c r="B763" s="152">
        <v>1</v>
      </c>
      <c r="C763" s="152">
        <f t="shared" si="45"/>
        <v>640</v>
      </c>
      <c r="D763" s="152">
        <v>597</v>
      </c>
      <c r="E763" s="152">
        <v>43</v>
      </c>
      <c r="F763" s="153">
        <v>1611</v>
      </c>
      <c r="G763" s="153">
        <f t="shared" si="46"/>
        <v>9.6225000000000005</v>
      </c>
      <c r="H763" s="153">
        <f t="shared" si="47"/>
        <v>827.54</v>
      </c>
      <c r="I763" s="153">
        <f t="shared" si="48"/>
        <v>1022.76</v>
      </c>
    </row>
    <row r="764" spans="1:9" s="96" customFormat="1" ht="16.899999999999999" customHeight="1" x14ac:dyDescent="0.25">
      <c r="A764" s="146" t="s">
        <v>630</v>
      </c>
      <c r="B764" s="152">
        <v>1</v>
      </c>
      <c r="C764" s="152">
        <f t="shared" si="45"/>
        <v>499.5</v>
      </c>
      <c r="D764" s="152">
        <v>495</v>
      </c>
      <c r="E764" s="152">
        <v>4.5</v>
      </c>
      <c r="F764" s="153">
        <v>1611</v>
      </c>
      <c r="G764" s="153">
        <f t="shared" si="46"/>
        <v>9.6225000000000005</v>
      </c>
      <c r="H764" s="153">
        <f t="shared" si="47"/>
        <v>86.6</v>
      </c>
      <c r="I764" s="153">
        <f t="shared" si="48"/>
        <v>107.03</v>
      </c>
    </row>
    <row r="765" spans="1:9" s="96" customFormat="1" ht="16.899999999999999" customHeight="1" x14ac:dyDescent="0.25">
      <c r="A765" s="146" t="s">
        <v>630</v>
      </c>
      <c r="B765" s="152">
        <v>1</v>
      </c>
      <c r="C765" s="152">
        <f t="shared" si="45"/>
        <v>666.5</v>
      </c>
      <c r="D765" s="152">
        <v>589</v>
      </c>
      <c r="E765" s="152">
        <v>77.5</v>
      </c>
      <c r="F765" s="153">
        <v>1611</v>
      </c>
      <c r="G765" s="153">
        <f t="shared" si="46"/>
        <v>9.6225000000000005</v>
      </c>
      <c r="H765" s="153">
        <f t="shared" si="47"/>
        <v>1491.49</v>
      </c>
      <c r="I765" s="153">
        <f t="shared" si="48"/>
        <v>1843.33</v>
      </c>
    </row>
    <row r="766" spans="1:9" s="96" customFormat="1" ht="16.899999999999999" customHeight="1" x14ac:dyDescent="0.25">
      <c r="A766" s="146" t="s">
        <v>630</v>
      </c>
      <c r="B766" s="152">
        <v>1</v>
      </c>
      <c r="C766" s="152">
        <f t="shared" si="45"/>
        <v>762.08299999999997</v>
      </c>
      <c r="D766" s="152">
        <v>614</v>
      </c>
      <c r="E766" s="152">
        <v>148.083</v>
      </c>
      <c r="F766" s="153">
        <v>1611</v>
      </c>
      <c r="G766" s="153">
        <f t="shared" si="46"/>
        <v>9.6225000000000005</v>
      </c>
      <c r="H766" s="153">
        <f t="shared" si="47"/>
        <v>2849.86</v>
      </c>
      <c r="I766" s="153">
        <f t="shared" si="48"/>
        <v>3522.14</v>
      </c>
    </row>
    <row r="767" spans="1:9" s="96" customFormat="1" ht="16.899999999999999" customHeight="1" x14ac:dyDescent="0.25">
      <c r="A767" s="146" t="s">
        <v>630</v>
      </c>
      <c r="B767" s="152">
        <v>1</v>
      </c>
      <c r="C767" s="152">
        <f t="shared" si="45"/>
        <v>388.25170452286073</v>
      </c>
      <c r="D767" s="152">
        <v>307.5</v>
      </c>
      <c r="E767" s="152">
        <v>80.751704522860749</v>
      </c>
      <c r="F767" s="153">
        <v>1611</v>
      </c>
      <c r="G767" s="153">
        <f t="shared" si="46"/>
        <v>9.6225000000000005</v>
      </c>
      <c r="H767" s="153">
        <f t="shared" si="47"/>
        <v>1554.07</v>
      </c>
      <c r="I767" s="153">
        <f t="shared" si="48"/>
        <v>1920.68</v>
      </c>
    </row>
    <row r="768" spans="1:9" s="96" customFormat="1" ht="16.899999999999999" customHeight="1" x14ac:dyDescent="0.25">
      <c r="A768" s="146" t="s">
        <v>630</v>
      </c>
      <c r="B768" s="152">
        <v>1</v>
      </c>
      <c r="C768" s="152">
        <f t="shared" si="45"/>
        <v>590.16599999999994</v>
      </c>
      <c r="D768" s="152">
        <v>525</v>
      </c>
      <c r="E768" s="152">
        <v>65.165999999999997</v>
      </c>
      <c r="F768" s="153">
        <v>1611</v>
      </c>
      <c r="G768" s="153">
        <f t="shared" si="46"/>
        <v>9.6225000000000005</v>
      </c>
      <c r="H768" s="153">
        <f t="shared" si="47"/>
        <v>1254.1199999999999</v>
      </c>
      <c r="I768" s="153">
        <f t="shared" si="48"/>
        <v>1549.97</v>
      </c>
    </row>
    <row r="769" spans="1:9" s="96" customFormat="1" ht="16.899999999999999" customHeight="1" x14ac:dyDescent="0.25">
      <c r="A769" s="146" t="s">
        <v>630</v>
      </c>
      <c r="B769" s="152">
        <v>1</v>
      </c>
      <c r="C769" s="152">
        <f t="shared" si="45"/>
        <v>312</v>
      </c>
      <c r="D769" s="152">
        <v>288</v>
      </c>
      <c r="E769" s="152">
        <v>24</v>
      </c>
      <c r="F769" s="153">
        <v>1611</v>
      </c>
      <c r="G769" s="153">
        <f t="shared" si="46"/>
        <v>9.6225000000000005</v>
      </c>
      <c r="H769" s="153">
        <f t="shared" si="47"/>
        <v>461.88</v>
      </c>
      <c r="I769" s="153">
        <f t="shared" si="48"/>
        <v>570.84</v>
      </c>
    </row>
    <row r="770" spans="1:9" s="96" customFormat="1" ht="16.899999999999999" customHeight="1" x14ac:dyDescent="0.25">
      <c r="A770" s="146" t="s">
        <v>630</v>
      </c>
      <c r="B770" s="152">
        <v>1</v>
      </c>
      <c r="C770" s="152">
        <f t="shared" si="45"/>
        <v>608.74299999999994</v>
      </c>
      <c r="D770" s="152">
        <v>573</v>
      </c>
      <c r="E770" s="152">
        <v>35.742999999999995</v>
      </c>
      <c r="F770" s="153">
        <v>1611</v>
      </c>
      <c r="G770" s="153">
        <f t="shared" si="46"/>
        <v>9.6225000000000005</v>
      </c>
      <c r="H770" s="153">
        <f t="shared" si="47"/>
        <v>687.87</v>
      </c>
      <c r="I770" s="153">
        <f t="shared" si="48"/>
        <v>850.14</v>
      </c>
    </row>
    <row r="771" spans="1:9" s="96" customFormat="1" ht="16.899999999999999" customHeight="1" x14ac:dyDescent="0.25">
      <c r="A771" s="146" t="s">
        <v>630</v>
      </c>
      <c r="B771" s="152">
        <v>1</v>
      </c>
      <c r="C771" s="152">
        <f t="shared" si="45"/>
        <v>686.99299999999994</v>
      </c>
      <c r="D771" s="152">
        <v>574</v>
      </c>
      <c r="E771" s="152">
        <v>112.99299999999999</v>
      </c>
      <c r="F771" s="153">
        <v>1611</v>
      </c>
      <c r="G771" s="153">
        <f t="shared" si="46"/>
        <v>9.6225000000000005</v>
      </c>
      <c r="H771" s="153">
        <f t="shared" si="47"/>
        <v>2174.5500000000002</v>
      </c>
      <c r="I771" s="153">
        <f t="shared" si="48"/>
        <v>2687.53</v>
      </c>
    </row>
    <row r="772" spans="1:9" s="96" customFormat="1" ht="16.899999999999999" customHeight="1" x14ac:dyDescent="0.25">
      <c r="A772" s="146" t="s">
        <v>630</v>
      </c>
      <c r="B772" s="152">
        <v>1</v>
      </c>
      <c r="C772" s="152">
        <f t="shared" si="45"/>
        <v>633.08399999999995</v>
      </c>
      <c r="D772" s="152">
        <v>613</v>
      </c>
      <c r="E772" s="152">
        <v>20.083999999999996</v>
      </c>
      <c r="F772" s="153">
        <v>1611</v>
      </c>
      <c r="G772" s="153">
        <f t="shared" si="46"/>
        <v>9.6225000000000005</v>
      </c>
      <c r="H772" s="153">
        <f t="shared" si="47"/>
        <v>386.52</v>
      </c>
      <c r="I772" s="153">
        <f t="shared" si="48"/>
        <v>477.7</v>
      </c>
    </row>
    <row r="773" spans="1:9" s="96" customFormat="1" ht="16.899999999999999" customHeight="1" x14ac:dyDescent="0.25">
      <c r="A773" s="146" t="s">
        <v>630</v>
      </c>
      <c r="B773" s="152">
        <v>1</v>
      </c>
      <c r="C773" s="152">
        <f t="shared" ref="C773:C836" si="49">D773+E773</f>
        <v>706.83299999999997</v>
      </c>
      <c r="D773" s="152">
        <v>613</v>
      </c>
      <c r="E773" s="152">
        <v>93.832999999999998</v>
      </c>
      <c r="F773" s="153">
        <v>1611</v>
      </c>
      <c r="G773" s="153">
        <f t="shared" ref="G773:G836" si="50">ROUND(F773/167.42,4)</f>
        <v>9.6225000000000005</v>
      </c>
      <c r="H773" s="153">
        <f t="shared" si="47"/>
        <v>1805.82</v>
      </c>
      <c r="I773" s="153">
        <f t="shared" si="48"/>
        <v>2231.81</v>
      </c>
    </row>
    <row r="774" spans="1:9" s="96" customFormat="1" ht="16.899999999999999" customHeight="1" x14ac:dyDescent="0.25">
      <c r="A774" s="146" t="s">
        <v>630</v>
      </c>
      <c r="B774" s="152">
        <v>1</v>
      </c>
      <c r="C774" s="152">
        <f t="shared" si="49"/>
        <v>818.25</v>
      </c>
      <c r="D774" s="152">
        <v>677</v>
      </c>
      <c r="E774" s="152">
        <v>141.25</v>
      </c>
      <c r="F774" s="153">
        <v>1611</v>
      </c>
      <c r="G774" s="153">
        <f t="shared" si="50"/>
        <v>9.6225000000000005</v>
      </c>
      <c r="H774" s="153">
        <f t="shared" si="47"/>
        <v>2718.36</v>
      </c>
      <c r="I774" s="153">
        <f t="shared" si="48"/>
        <v>3359.62</v>
      </c>
    </row>
    <row r="775" spans="1:9" s="96" customFormat="1" ht="16.899999999999999" customHeight="1" x14ac:dyDescent="0.25">
      <c r="A775" s="146" t="s">
        <v>630</v>
      </c>
      <c r="B775" s="152">
        <v>1</v>
      </c>
      <c r="C775" s="152">
        <f t="shared" si="49"/>
        <v>504.16700000000003</v>
      </c>
      <c r="D775" s="152">
        <v>429.75</v>
      </c>
      <c r="E775" s="152">
        <v>74.417000000000002</v>
      </c>
      <c r="F775" s="153">
        <v>1686</v>
      </c>
      <c r="G775" s="153">
        <f t="shared" si="50"/>
        <v>10.070499999999999</v>
      </c>
      <c r="H775" s="153">
        <f t="shared" si="47"/>
        <v>1498.83</v>
      </c>
      <c r="I775" s="153">
        <f t="shared" si="48"/>
        <v>1852.4</v>
      </c>
    </row>
    <row r="776" spans="1:9" s="96" customFormat="1" ht="16.899999999999999" customHeight="1" x14ac:dyDescent="0.25">
      <c r="A776" s="146" t="s">
        <v>630</v>
      </c>
      <c r="B776" s="152">
        <v>1</v>
      </c>
      <c r="C776" s="152">
        <f t="shared" si="49"/>
        <v>348.5</v>
      </c>
      <c r="D776" s="152">
        <v>163.25</v>
      </c>
      <c r="E776" s="152">
        <v>185.25</v>
      </c>
      <c r="F776" s="153">
        <v>1611</v>
      </c>
      <c r="G776" s="153">
        <f t="shared" si="50"/>
        <v>9.6225000000000005</v>
      </c>
      <c r="H776" s="153">
        <f t="shared" si="47"/>
        <v>3565.14</v>
      </c>
      <c r="I776" s="153">
        <f t="shared" si="48"/>
        <v>4406.16</v>
      </c>
    </row>
    <row r="777" spans="1:9" s="96" customFormat="1" ht="16.899999999999999" customHeight="1" x14ac:dyDescent="0.25">
      <c r="A777" s="146" t="s">
        <v>630</v>
      </c>
      <c r="B777" s="152">
        <v>1</v>
      </c>
      <c r="C777" s="152">
        <f t="shared" si="49"/>
        <v>568</v>
      </c>
      <c r="D777" s="152">
        <v>509</v>
      </c>
      <c r="E777" s="152">
        <v>59</v>
      </c>
      <c r="F777" s="153">
        <v>1611</v>
      </c>
      <c r="G777" s="153">
        <f t="shared" si="50"/>
        <v>9.6225000000000005</v>
      </c>
      <c r="H777" s="153">
        <f t="shared" si="47"/>
        <v>1135.46</v>
      </c>
      <c r="I777" s="153">
        <f t="shared" si="48"/>
        <v>1403.32</v>
      </c>
    </row>
    <row r="778" spans="1:9" s="96" customFormat="1" ht="16.899999999999999" customHeight="1" x14ac:dyDescent="0.25">
      <c r="A778" s="146" t="s">
        <v>630</v>
      </c>
      <c r="B778" s="152">
        <v>1</v>
      </c>
      <c r="C778" s="152">
        <f t="shared" si="49"/>
        <v>714</v>
      </c>
      <c r="D778" s="152">
        <v>597</v>
      </c>
      <c r="E778" s="152">
        <v>117</v>
      </c>
      <c r="F778" s="153">
        <v>1611</v>
      </c>
      <c r="G778" s="153">
        <f t="shared" si="50"/>
        <v>9.6225000000000005</v>
      </c>
      <c r="H778" s="153">
        <f t="shared" si="47"/>
        <v>2251.67</v>
      </c>
      <c r="I778" s="153">
        <f t="shared" si="48"/>
        <v>2782.84</v>
      </c>
    </row>
    <row r="779" spans="1:9" s="96" customFormat="1" ht="16.899999999999999" customHeight="1" x14ac:dyDescent="0.25">
      <c r="A779" s="146" t="s">
        <v>630</v>
      </c>
      <c r="B779" s="152">
        <v>1</v>
      </c>
      <c r="C779" s="152">
        <f t="shared" si="49"/>
        <v>640</v>
      </c>
      <c r="D779" s="152">
        <v>589</v>
      </c>
      <c r="E779" s="152">
        <v>51</v>
      </c>
      <c r="F779" s="153">
        <v>1611</v>
      </c>
      <c r="G779" s="153">
        <f t="shared" si="50"/>
        <v>9.6225000000000005</v>
      </c>
      <c r="H779" s="153">
        <f t="shared" si="47"/>
        <v>981.5</v>
      </c>
      <c r="I779" s="153">
        <f t="shared" si="48"/>
        <v>1213.04</v>
      </c>
    </row>
    <row r="780" spans="1:9" s="96" customFormat="1" ht="16.899999999999999" customHeight="1" x14ac:dyDescent="0.25">
      <c r="A780" s="146" t="s">
        <v>630</v>
      </c>
      <c r="B780" s="152">
        <v>1</v>
      </c>
      <c r="C780" s="152">
        <f t="shared" si="49"/>
        <v>624</v>
      </c>
      <c r="D780" s="152">
        <v>573</v>
      </c>
      <c r="E780" s="152">
        <v>51</v>
      </c>
      <c r="F780" s="153">
        <v>1611</v>
      </c>
      <c r="G780" s="153">
        <f t="shared" si="50"/>
        <v>9.6225000000000005</v>
      </c>
      <c r="H780" s="153">
        <f t="shared" si="47"/>
        <v>981.5</v>
      </c>
      <c r="I780" s="153">
        <f t="shared" si="48"/>
        <v>1213.04</v>
      </c>
    </row>
    <row r="781" spans="1:9" s="96" customFormat="1" ht="16.899999999999999" customHeight="1" x14ac:dyDescent="0.25">
      <c r="A781" s="146" t="s">
        <v>630</v>
      </c>
      <c r="B781" s="152">
        <v>1</v>
      </c>
      <c r="C781" s="152">
        <f t="shared" si="49"/>
        <v>286</v>
      </c>
      <c r="D781" s="152">
        <v>271</v>
      </c>
      <c r="E781" s="152">
        <v>15</v>
      </c>
      <c r="F781" s="153">
        <v>1611</v>
      </c>
      <c r="G781" s="153">
        <f t="shared" si="50"/>
        <v>9.6225000000000005</v>
      </c>
      <c r="H781" s="153">
        <f t="shared" si="47"/>
        <v>288.68</v>
      </c>
      <c r="I781" s="153">
        <f t="shared" si="48"/>
        <v>356.78</v>
      </c>
    </row>
    <row r="782" spans="1:9" s="96" customFormat="1" ht="16.899999999999999" customHeight="1" x14ac:dyDescent="0.25">
      <c r="A782" s="146" t="s">
        <v>630</v>
      </c>
      <c r="B782" s="152">
        <v>1</v>
      </c>
      <c r="C782" s="152">
        <f t="shared" si="49"/>
        <v>696</v>
      </c>
      <c r="D782" s="152">
        <v>677</v>
      </c>
      <c r="E782" s="152">
        <v>19</v>
      </c>
      <c r="F782" s="153">
        <v>1611</v>
      </c>
      <c r="G782" s="153">
        <f t="shared" si="50"/>
        <v>9.6225000000000005</v>
      </c>
      <c r="H782" s="153">
        <f t="shared" ref="H782:H845" si="51">ROUND(E782*G782*2,2)</f>
        <v>365.66</v>
      </c>
      <c r="I782" s="153">
        <f t="shared" ref="I782:I845" si="52">ROUND(H782*1.2359,2)</f>
        <v>451.92</v>
      </c>
    </row>
    <row r="783" spans="1:9" s="96" customFormat="1" ht="16.899999999999999" customHeight="1" x14ac:dyDescent="0.25">
      <c r="A783" s="146" t="s">
        <v>630</v>
      </c>
      <c r="B783" s="152">
        <v>1</v>
      </c>
      <c r="C783" s="152">
        <f t="shared" si="49"/>
        <v>800</v>
      </c>
      <c r="D783" s="152">
        <v>677</v>
      </c>
      <c r="E783" s="152">
        <v>123</v>
      </c>
      <c r="F783" s="153">
        <v>1611</v>
      </c>
      <c r="G783" s="153">
        <f t="shared" si="50"/>
        <v>9.6225000000000005</v>
      </c>
      <c r="H783" s="153">
        <f t="shared" si="51"/>
        <v>2367.14</v>
      </c>
      <c r="I783" s="153">
        <f t="shared" si="52"/>
        <v>2925.55</v>
      </c>
    </row>
    <row r="784" spans="1:9" s="96" customFormat="1" ht="16.899999999999999" customHeight="1" x14ac:dyDescent="0.25">
      <c r="A784" s="146" t="s">
        <v>630</v>
      </c>
      <c r="B784" s="152">
        <v>1</v>
      </c>
      <c r="C784" s="152">
        <f t="shared" si="49"/>
        <v>671</v>
      </c>
      <c r="D784" s="152">
        <v>574</v>
      </c>
      <c r="E784" s="152">
        <v>97</v>
      </c>
      <c r="F784" s="153">
        <v>1611</v>
      </c>
      <c r="G784" s="153">
        <f t="shared" si="50"/>
        <v>9.6225000000000005</v>
      </c>
      <c r="H784" s="153">
        <f t="shared" si="51"/>
        <v>1866.77</v>
      </c>
      <c r="I784" s="153">
        <f t="shared" si="52"/>
        <v>2307.14</v>
      </c>
    </row>
    <row r="785" spans="1:9" s="96" customFormat="1" ht="16.899999999999999" customHeight="1" x14ac:dyDescent="0.25">
      <c r="A785" s="146" t="s">
        <v>630</v>
      </c>
      <c r="B785" s="152">
        <v>1</v>
      </c>
      <c r="C785" s="152">
        <f t="shared" si="49"/>
        <v>664</v>
      </c>
      <c r="D785" s="152">
        <v>629</v>
      </c>
      <c r="E785" s="152">
        <v>35</v>
      </c>
      <c r="F785" s="153">
        <v>1611</v>
      </c>
      <c r="G785" s="153">
        <f t="shared" si="50"/>
        <v>9.6225000000000005</v>
      </c>
      <c r="H785" s="153">
        <f t="shared" si="51"/>
        <v>673.58</v>
      </c>
      <c r="I785" s="153">
        <f t="shared" si="52"/>
        <v>832.48</v>
      </c>
    </row>
    <row r="786" spans="1:9" s="96" customFormat="1" ht="16.899999999999999" customHeight="1" x14ac:dyDescent="0.25">
      <c r="A786" s="146" t="s">
        <v>630</v>
      </c>
      <c r="B786" s="152">
        <v>1</v>
      </c>
      <c r="C786" s="152">
        <f t="shared" si="49"/>
        <v>738</v>
      </c>
      <c r="D786" s="152">
        <v>677</v>
      </c>
      <c r="E786" s="152">
        <v>61</v>
      </c>
      <c r="F786" s="153">
        <v>1611</v>
      </c>
      <c r="G786" s="153">
        <f t="shared" si="50"/>
        <v>9.6225000000000005</v>
      </c>
      <c r="H786" s="153">
        <f t="shared" si="51"/>
        <v>1173.95</v>
      </c>
      <c r="I786" s="153">
        <f t="shared" si="52"/>
        <v>1450.88</v>
      </c>
    </row>
    <row r="787" spans="1:9" s="96" customFormat="1" ht="16.899999999999999" customHeight="1" x14ac:dyDescent="0.25">
      <c r="A787" s="146" t="s">
        <v>630</v>
      </c>
      <c r="B787" s="152">
        <v>1</v>
      </c>
      <c r="C787" s="152">
        <f t="shared" si="49"/>
        <v>483</v>
      </c>
      <c r="D787" s="152">
        <v>414</v>
      </c>
      <c r="E787" s="152">
        <v>69</v>
      </c>
      <c r="F787" s="153">
        <v>1611</v>
      </c>
      <c r="G787" s="153">
        <f t="shared" si="50"/>
        <v>9.6225000000000005</v>
      </c>
      <c r="H787" s="153">
        <f t="shared" si="51"/>
        <v>1327.91</v>
      </c>
      <c r="I787" s="153">
        <f t="shared" si="52"/>
        <v>1641.16</v>
      </c>
    </row>
    <row r="788" spans="1:9" s="96" customFormat="1" ht="16.899999999999999" customHeight="1" x14ac:dyDescent="0.25">
      <c r="A788" s="146" t="s">
        <v>630</v>
      </c>
      <c r="B788" s="152">
        <v>1</v>
      </c>
      <c r="C788" s="152">
        <f t="shared" si="49"/>
        <v>605</v>
      </c>
      <c r="D788" s="152">
        <v>597</v>
      </c>
      <c r="E788" s="152">
        <v>8</v>
      </c>
      <c r="F788" s="153">
        <v>1611</v>
      </c>
      <c r="G788" s="153">
        <f t="shared" si="50"/>
        <v>9.6225000000000005</v>
      </c>
      <c r="H788" s="153">
        <f t="shared" si="51"/>
        <v>153.96</v>
      </c>
      <c r="I788" s="153">
        <f t="shared" si="52"/>
        <v>190.28</v>
      </c>
    </row>
    <row r="789" spans="1:9" s="96" customFormat="1" ht="16.899999999999999" customHeight="1" x14ac:dyDescent="0.25">
      <c r="A789" s="146" t="s">
        <v>630</v>
      </c>
      <c r="B789" s="152">
        <v>1</v>
      </c>
      <c r="C789" s="152">
        <f t="shared" si="49"/>
        <v>501</v>
      </c>
      <c r="D789" s="152">
        <v>485</v>
      </c>
      <c r="E789" s="152">
        <v>16</v>
      </c>
      <c r="F789" s="153">
        <v>1611</v>
      </c>
      <c r="G789" s="153">
        <f t="shared" si="50"/>
        <v>9.6225000000000005</v>
      </c>
      <c r="H789" s="153">
        <f t="shared" si="51"/>
        <v>307.92</v>
      </c>
      <c r="I789" s="153">
        <f t="shared" si="52"/>
        <v>380.56</v>
      </c>
    </row>
    <row r="790" spans="1:9" s="96" customFormat="1" ht="16.899999999999999" customHeight="1" x14ac:dyDescent="0.25">
      <c r="A790" s="146" t="s">
        <v>630</v>
      </c>
      <c r="B790" s="152">
        <v>1</v>
      </c>
      <c r="C790" s="152">
        <f t="shared" si="49"/>
        <v>477</v>
      </c>
      <c r="D790" s="152">
        <v>390</v>
      </c>
      <c r="E790" s="152">
        <v>87</v>
      </c>
      <c r="F790" s="153">
        <v>1611</v>
      </c>
      <c r="G790" s="153">
        <f t="shared" si="50"/>
        <v>9.6225000000000005</v>
      </c>
      <c r="H790" s="153">
        <f t="shared" si="51"/>
        <v>1674.32</v>
      </c>
      <c r="I790" s="153">
        <f t="shared" si="52"/>
        <v>2069.29</v>
      </c>
    </row>
    <row r="791" spans="1:9" s="96" customFormat="1" ht="16.899999999999999" customHeight="1" x14ac:dyDescent="0.25">
      <c r="A791" s="146" t="s">
        <v>630</v>
      </c>
      <c r="B791" s="152">
        <v>1</v>
      </c>
      <c r="C791" s="152">
        <f t="shared" si="49"/>
        <v>276</v>
      </c>
      <c r="D791" s="152">
        <v>255</v>
      </c>
      <c r="E791" s="152">
        <v>21</v>
      </c>
      <c r="F791" s="153">
        <v>1611</v>
      </c>
      <c r="G791" s="153">
        <f t="shared" si="50"/>
        <v>9.6225000000000005</v>
      </c>
      <c r="H791" s="153">
        <f t="shared" si="51"/>
        <v>404.15</v>
      </c>
      <c r="I791" s="153">
        <f t="shared" si="52"/>
        <v>499.49</v>
      </c>
    </row>
    <row r="792" spans="1:9" s="96" customFormat="1" ht="16.899999999999999" customHeight="1" x14ac:dyDescent="0.25">
      <c r="A792" s="146" t="s">
        <v>630</v>
      </c>
      <c r="B792" s="152">
        <v>1</v>
      </c>
      <c r="C792" s="152">
        <f t="shared" si="49"/>
        <v>396</v>
      </c>
      <c r="D792" s="152">
        <v>344</v>
      </c>
      <c r="E792" s="152">
        <v>52</v>
      </c>
      <c r="F792" s="153">
        <v>1686</v>
      </c>
      <c r="G792" s="153">
        <f t="shared" si="50"/>
        <v>10.070499999999999</v>
      </c>
      <c r="H792" s="153">
        <f t="shared" si="51"/>
        <v>1047.33</v>
      </c>
      <c r="I792" s="153">
        <f t="shared" si="52"/>
        <v>1294.4000000000001</v>
      </c>
    </row>
    <row r="793" spans="1:9" s="96" customFormat="1" ht="16.899999999999999" customHeight="1" x14ac:dyDescent="0.25">
      <c r="A793" s="146" t="s">
        <v>630</v>
      </c>
      <c r="B793" s="152">
        <v>1</v>
      </c>
      <c r="C793" s="152">
        <f t="shared" si="49"/>
        <v>152.5</v>
      </c>
      <c r="D793" s="152">
        <v>0</v>
      </c>
      <c r="E793" s="152">
        <v>152.5</v>
      </c>
      <c r="F793" s="153">
        <v>1611</v>
      </c>
      <c r="G793" s="153">
        <f t="shared" si="50"/>
        <v>9.6225000000000005</v>
      </c>
      <c r="H793" s="153">
        <f t="shared" si="51"/>
        <v>2934.86</v>
      </c>
      <c r="I793" s="153">
        <f t="shared" si="52"/>
        <v>3627.19</v>
      </c>
    </row>
    <row r="794" spans="1:9" s="96" customFormat="1" ht="16.899999999999999" customHeight="1" x14ac:dyDescent="0.25">
      <c r="A794" s="146" t="s">
        <v>630</v>
      </c>
      <c r="B794" s="152">
        <v>1</v>
      </c>
      <c r="C794" s="152">
        <f t="shared" si="49"/>
        <v>37</v>
      </c>
      <c r="D794" s="152">
        <v>0</v>
      </c>
      <c r="E794" s="152">
        <v>37</v>
      </c>
      <c r="F794" s="153">
        <v>1611</v>
      </c>
      <c r="G794" s="153">
        <f t="shared" si="50"/>
        <v>9.6225000000000005</v>
      </c>
      <c r="H794" s="153">
        <f t="shared" si="51"/>
        <v>712.07</v>
      </c>
      <c r="I794" s="153">
        <f t="shared" si="52"/>
        <v>880.05</v>
      </c>
    </row>
    <row r="795" spans="1:9" s="96" customFormat="1" ht="16.899999999999999" customHeight="1" x14ac:dyDescent="0.25">
      <c r="A795" s="146" t="s">
        <v>630</v>
      </c>
      <c r="B795" s="152">
        <v>1</v>
      </c>
      <c r="C795" s="152">
        <f t="shared" si="49"/>
        <v>1</v>
      </c>
      <c r="D795" s="152">
        <v>0</v>
      </c>
      <c r="E795" s="152">
        <v>1</v>
      </c>
      <c r="F795" s="153">
        <v>1611</v>
      </c>
      <c r="G795" s="153">
        <f t="shared" si="50"/>
        <v>9.6225000000000005</v>
      </c>
      <c r="H795" s="153">
        <f t="shared" si="51"/>
        <v>19.25</v>
      </c>
      <c r="I795" s="153">
        <f t="shared" si="52"/>
        <v>23.79</v>
      </c>
    </row>
    <row r="796" spans="1:9" s="96" customFormat="1" ht="16.899999999999999" customHeight="1" x14ac:dyDescent="0.25">
      <c r="A796" s="146" t="s">
        <v>630</v>
      </c>
      <c r="B796" s="152">
        <v>1</v>
      </c>
      <c r="C796" s="152">
        <f t="shared" si="49"/>
        <v>28</v>
      </c>
      <c r="D796" s="152">
        <v>0</v>
      </c>
      <c r="E796" s="152">
        <v>28</v>
      </c>
      <c r="F796" s="153">
        <v>1611</v>
      </c>
      <c r="G796" s="153">
        <f t="shared" si="50"/>
        <v>9.6225000000000005</v>
      </c>
      <c r="H796" s="153">
        <f t="shared" si="51"/>
        <v>538.86</v>
      </c>
      <c r="I796" s="153">
        <f t="shared" si="52"/>
        <v>665.98</v>
      </c>
    </row>
    <row r="797" spans="1:9" s="96" customFormat="1" ht="16.899999999999999" customHeight="1" x14ac:dyDescent="0.25">
      <c r="A797" s="146" t="s">
        <v>630</v>
      </c>
      <c r="B797" s="152">
        <v>1</v>
      </c>
      <c r="C797" s="152">
        <f t="shared" si="49"/>
        <v>736</v>
      </c>
      <c r="D797" s="152">
        <v>598</v>
      </c>
      <c r="E797" s="152">
        <v>138</v>
      </c>
      <c r="F797" s="153">
        <v>1611</v>
      </c>
      <c r="G797" s="153">
        <f t="shared" si="50"/>
        <v>9.6225000000000005</v>
      </c>
      <c r="H797" s="153">
        <f t="shared" si="51"/>
        <v>2655.81</v>
      </c>
      <c r="I797" s="153">
        <f t="shared" si="52"/>
        <v>3282.32</v>
      </c>
    </row>
    <row r="798" spans="1:9" s="96" customFormat="1" ht="16.899999999999999" customHeight="1" x14ac:dyDescent="0.25">
      <c r="A798" s="146" t="s">
        <v>630</v>
      </c>
      <c r="B798" s="152">
        <v>1</v>
      </c>
      <c r="C798" s="152">
        <f t="shared" si="49"/>
        <v>16</v>
      </c>
      <c r="D798" s="152">
        <v>0</v>
      </c>
      <c r="E798" s="152">
        <v>16</v>
      </c>
      <c r="F798" s="153">
        <v>1686</v>
      </c>
      <c r="G798" s="153">
        <f t="shared" si="50"/>
        <v>10.070499999999999</v>
      </c>
      <c r="H798" s="153">
        <f t="shared" si="51"/>
        <v>322.26</v>
      </c>
      <c r="I798" s="153">
        <f t="shared" si="52"/>
        <v>398.28</v>
      </c>
    </row>
    <row r="799" spans="1:9" s="96" customFormat="1" ht="16.899999999999999" customHeight="1" x14ac:dyDescent="0.25">
      <c r="A799" s="146" t="s">
        <v>630</v>
      </c>
      <c r="B799" s="152">
        <v>1</v>
      </c>
      <c r="C799" s="152">
        <f t="shared" si="49"/>
        <v>479</v>
      </c>
      <c r="D799" s="152">
        <v>455</v>
      </c>
      <c r="E799" s="152">
        <v>24</v>
      </c>
      <c r="F799" s="153">
        <v>1686</v>
      </c>
      <c r="G799" s="153">
        <f t="shared" si="50"/>
        <v>10.070499999999999</v>
      </c>
      <c r="H799" s="153">
        <f t="shared" si="51"/>
        <v>483.38</v>
      </c>
      <c r="I799" s="153">
        <f t="shared" si="52"/>
        <v>597.41</v>
      </c>
    </row>
    <row r="800" spans="1:9" s="96" customFormat="1" ht="16.899999999999999" customHeight="1" x14ac:dyDescent="0.25">
      <c r="A800" s="146" t="s">
        <v>630</v>
      </c>
      <c r="B800" s="152">
        <v>1</v>
      </c>
      <c r="C800" s="152">
        <f t="shared" si="49"/>
        <v>551.16700000000003</v>
      </c>
      <c r="D800" s="152">
        <v>493</v>
      </c>
      <c r="E800" s="152">
        <v>58.167000000000002</v>
      </c>
      <c r="F800" s="153">
        <v>1611</v>
      </c>
      <c r="G800" s="153">
        <f t="shared" si="50"/>
        <v>9.6225000000000005</v>
      </c>
      <c r="H800" s="153">
        <f t="shared" si="51"/>
        <v>1119.42</v>
      </c>
      <c r="I800" s="153">
        <f t="shared" si="52"/>
        <v>1383.49</v>
      </c>
    </row>
    <row r="801" spans="1:9" s="96" customFormat="1" ht="16.899999999999999" customHeight="1" x14ac:dyDescent="0.25">
      <c r="A801" s="146" t="s">
        <v>630</v>
      </c>
      <c r="B801" s="152">
        <v>1</v>
      </c>
      <c r="C801" s="152">
        <f t="shared" si="49"/>
        <v>351</v>
      </c>
      <c r="D801" s="152">
        <v>327</v>
      </c>
      <c r="E801" s="152">
        <v>24</v>
      </c>
      <c r="F801" s="153">
        <v>1611</v>
      </c>
      <c r="G801" s="153">
        <f t="shared" si="50"/>
        <v>9.6225000000000005</v>
      </c>
      <c r="H801" s="153">
        <f t="shared" si="51"/>
        <v>461.88</v>
      </c>
      <c r="I801" s="153">
        <f t="shared" si="52"/>
        <v>570.84</v>
      </c>
    </row>
    <row r="802" spans="1:9" s="96" customFormat="1" ht="16.899999999999999" customHeight="1" x14ac:dyDescent="0.25">
      <c r="A802" s="146" t="s">
        <v>630</v>
      </c>
      <c r="B802" s="152">
        <v>1</v>
      </c>
      <c r="C802" s="152">
        <f t="shared" si="49"/>
        <v>61</v>
      </c>
      <c r="D802" s="152">
        <v>0</v>
      </c>
      <c r="E802" s="152">
        <v>61</v>
      </c>
      <c r="F802" s="153">
        <v>1611</v>
      </c>
      <c r="G802" s="153">
        <f t="shared" si="50"/>
        <v>9.6225000000000005</v>
      </c>
      <c r="H802" s="153">
        <f t="shared" si="51"/>
        <v>1173.95</v>
      </c>
      <c r="I802" s="153">
        <f t="shared" si="52"/>
        <v>1450.88</v>
      </c>
    </row>
    <row r="803" spans="1:9" s="96" customFormat="1" ht="16.899999999999999" customHeight="1" x14ac:dyDescent="0.25">
      <c r="A803" s="146" t="s">
        <v>630</v>
      </c>
      <c r="B803" s="152">
        <v>1</v>
      </c>
      <c r="C803" s="152">
        <f t="shared" si="49"/>
        <v>442.666</v>
      </c>
      <c r="D803" s="152">
        <v>334.5</v>
      </c>
      <c r="E803" s="152">
        <v>108.166</v>
      </c>
      <c r="F803" s="153">
        <v>1611</v>
      </c>
      <c r="G803" s="153">
        <f t="shared" si="50"/>
        <v>9.6225000000000005</v>
      </c>
      <c r="H803" s="153">
        <f t="shared" si="51"/>
        <v>2081.65</v>
      </c>
      <c r="I803" s="153">
        <f t="shared" si="52"/>
        <v>2572.71</v>
      </c>
    </row>
    <row r="804" spans="1:9" s="96" customFormat="1" ht="16.899999999999999" customHeight="1" x14ac:dyDescent="0.25">
      <c r="A804" s="146" t="s">
        <v>630</v>
      </c>
      <c r="B804" s="152">
        <v>1</v>
      </c>
      <c r="C804" s="152">
        <f t="shared" si="49"/>
        <v>16</v>
      </c>
      <c r="D804" s="152">
        <v>0</v>
      </c>
      <c r="E804" s="152">
        <v>16</v>
      </c>
      <c r="F804" s="153">
        <v>1611</v>
      </c>
      <c r="G804" s="153">
        <f t="shared" si="50"/>
        <v>9.6225000000000005</v>
      </c>
      <c r="H804" s="153">
        <f t="shared" si="51"/>
        <v>307.92</v>
      </c>
      <c r="I804" s="153">
        <f t="shared" si="52"/>
        <v>380.56</v>
      </c>
    </row>
    <row r="805" spans="1:9" s="96" customFormat="1" ht="16.899999999999999" customHeight="1" x14ac:dyDescent="0.25">
      <c r="A805" s="146" t="s">
        <v>631</v>
      </c>
      <c r="B805" s="152">
        <v>1</v>
      </c>
      <c r="C805" s="152">
        <f t="shared" si="49"/>
        <v>613</v>
      </c>
      <c r="D805" s="152">
        <v>565</v>
      </c>
      <c r="E805" s="152">
        <v>48</v>
      </c>
      <c r="F805" s="153">
        <v>1403</v>
      </c>
      <c r="G805" s="153">
        <f t="shared" si="50"/>
        <v>8.3801000000000005</v>
      </c>
      <c r="H805" s="153">
        <f t="shared" si="51"/>
        <v>804.49</v>
      </c>
      <c r="I805" s="153">
        <f t="shared" si="52"/>
        <v>994.27</v>
      </c>
    </row>
    <row r="806" spans="1:9" s="96" customFormat="1" ht="16.899999999999999" customHeight="1" x14ac:dyDescent="0.25">
      <c r="A806" s="146" t="s">
        <v>631</v>
      </c>
      <c r="B806" s="152">
        <v>1</v>
      </c>
      <c r="C806" s="152">
        <f t="shared" si="49"/>
        <v>347</v>
      </c>
      <c r="D806" s="152">
        <v>286.5</v>
      </c>
      <c r="E806" s="152">
        <v>60.5</v>
      </c>
      <c r="F806" s="153">
        <v>1210</v>
      </c>
      <c r="G806" s="153">
        <f t="shared" si="50"/>
        <v>7.2272999999999996</v>
      </c>
      <c r="H806" s="153">
        <f t="shared" si="51"/>
        <v>874.5</v>
      </c>
      <c r="I806" s="153">
        <f t="shared" si="52"/>
        <v>1080.79</v>
      </c>
    </row>
    <row r="807" spans="1:9" s="96" customFormat="1" ht="16.899999999999999" customHeight="1" x14ac:dyDescent="0.25">
      <c r="A807" s="146" t="s">
        <v>304</v>
      </c>
      <c r="B807" s="152">
        <v>1</v>
      </c>
      <c r="C807" s="152">
        <f t="shared" si="49"/>
        <v>626.5</v>
      </c>
      <c r="D807" s="152">
        <v>518</v>
      </c>
      <c r="E807" s="152">
        <v>108.5</v>
      </c>
      <c r="F807" s="153">
        <v>1210</v>
      </c>
      <c r="G807" s="153">
        <f t="shared" si="50"/>
        <v>7.2272999999999996</v>
      </c>
      <c r="H807" s="153">
        <f t="shared" si="51"/>
        <v>1568.32</v>
      </c>
      <c r="I807" s="153">
        <f t="shared" si="52"/>
        <v>1938.29</v>
      </c>
    </row>
    <row r="808" spans="1:9" s="96" customFormat="1" ht="16.899999999999999" customHeight="1" x14ac:dyDescent="0.25">
      <c r="A808" s="146" t="s">
        <v>304</v>
      </c>
      <c r="B808" s="152">
        <v>1</v>
      </c>
      <c r="C808" s="152">
        <f t="shared" si="49"/>
        <v>926</v>
      </c>
      <c r="D808" s="152">
        <v>677</v>
      </c>
      <c r="E808" s="152">
        <v>249</v>
      </c>
      <c r="F808" s="153">
        <v>1258</v>
      </c>
      <c r="G808" s="153">
        <f t="shared" si="50"/>
        <v>7.5140000000000002</v>
      </c>
      <c r="H808" s="153">
        <f t="shared" si="51"/>
        <v>3741.97</v>
      </c>
      <c r="I808" s="153">
        <f t="shared" si="52"/>
        <v>4624.7</v>
      </c>
    </row>
    <row r="809" spans="1:9" s="96" customFormat="1" ht="16.899999999999999" customHeight="1" x14ac:dyDescent="0.25">
      <c r="A809" s="146" t="s">
        <v>304</v>
      </c>
      <c r="B809" s="152">
        <v>1</v>
      </c>
      <c r="C809" s="152">
        <f t="shared" si="49"/>
        <v>411</v>
      </c>
      <c r="D809" s="152">
        <v>286.5</v>
      </c>
      <c r="E809" s="152">
        <v>124.5</v>
      </c>
      <c r="F809" s="153">
        <v>1258</v>
      </c>
      <c r="G809" s="153">
        <f t="shared" si="50"/>
        <v>7.5140000000000002</v>
      </c>
      <c r="H809" s="153">
        <f t="shared" si="51"/>
        <v>1870.99</v>
      </c>
      <c r="I809" s="153">
        <f t="shared" si="52"/>
        <v>2312.36</v>
      </c>
    </row>
    <row r="810" spans="1:9" s="96" customFormat="1" ht="16.899999999999999" customHeight="1" x14ac:dyDescent="0.25">
      <c r="A810" s="146" t="s">
        <v>304</v>
      </c>
      <c r="B810" s="152">
        <v>1</v>
      </c>
      <c r="C810" s="152">
        <f t="shared" si="49"/>
        <v>616</v>
      </c>
      <c r="D810" s="152">
        <v>453</v>
      </c>
      <c r="E810" s="152">
        <v>163</v>
      </c>
      <c r="F810" s="153">
        <v>1258</v>
      </c>
      <c r="G810" s="153">
        <f t="shared" si="50"/>
        <v>7.5140000000000002</v>
      </c>
      <c r="H810" s="153">
        <f t="shared" si="51"/>
        <v>2449.56</v>
      </c>
      <c r="I810" s="153">
        <f t="shared" si="52"/>
        <v>3027.41</v>
      </c>
    </row>
    <row r="811" spans="1:9" s="96" customFormat="1" ht="16.899999999999999" customHeight="1" x14ac:dyDescent="0.25">
      <c r="A811" s="146" t="s">
        <v>304</v>
      </c>
      <c r="B811" s="152">
        <v>1</v>
      </c>
      <c r="C811" s="152">
        <f t="shared" si="49"/>
        <v>405.5</v>
      </c>
      <c r="D811" s="152">
        <v>338.5</v>
      </c>
      <c r="E811" s="152">
        <v>67</v>
      </c>
      <c r="F811" s="153">
        <v>1260</v>
      </c>
      <c r="G811" s="153">
        <f t="shared" si="50"/>
        <v>7.5259999999999998</v>
      </c>
      <c r="H811" s="153">
        <f t="shared" si="51"/>
        <v>1008.48</v>
      </c>
      <c r="I811" s="153">
        <f t="shared" si="52"/>
        <v>1246.3800000000001</v>
      </c>
    </row>
    <row r="812" spans="1:9" s="96" customFormat="1" ht="16.899999999999999" customHeight="1" x14ac:dyDescent="0.25">
      <c r="A812" s="146" t="s">
        <v>304</v>
      </c>
      <c r="B812" s="152">
        <v>1</v>
      </c>
      <c r="C812" s="152">
        <f t="shared" si="49"/>
        <v>347.25</v>
      </c>
      <c r="D812" s="152">
        <v>169.25</v>
      </c>
      <c r="E812" s="152">
        <v>178</v>
      </c>
      <c r="F812" s="153">
        <v>1258</v>
      </c>
      <c r="G812" s="153">
        <f t="shared" si="50"/>
        <v>7.5140000000000002</v>
      </c>
      <c r="H812" s="153">
        <f t="shared" si="51"/>
        <v>2674.98</v>
      </c>
      <c r="I812" s="153">
        <f t="shared" si="52"/>
        <v>3306.01</v>
      </c>
    </row>
    <row r="813" spans="1:9" s="96" customFormat="1" ht="16.899999999999999" customHeight="1" x14ac:dyDescent="0.25">
      <c r="A813" s="146" t="s">
        <v>304</v>
      </c>
      <c r="B813" s="152">
        <v>1</v>
      </c>
      <c r="C813" s="152">
        <f t="shared" si="49"/>
        <v>740</v>
      </c>
      <c r="D813" s="152">
        <v>589</v>
      </c>
      <c r="E813" s="152">
        <v>151</v>
      </c>
      <c r="F813" s="153">
        <v>1258</v>
      </c>
      <c r="G813" s="153">
        <f t="shared" si="50"/>
        <v>7.5140000000000002</v>
      </c>
      <c r="H813" s="153">
        <f t="shared" si="51"/>
        <v>2269.23</v>
      </c>
      <c r="I813" s="153">
        <f t="shared" si="52"/>
        <v>2804.54</v>
      </c>
    </row>
    <row r="814" spans="1:9" s="96" customFormat="1" ht="16.899999999999999" customHeight="1" x14ac:dyDescent="0.25">
      <c r="A814" s="146" t="s">
        <v>304</v>
      </c>
      <c r="B814" s="152">
        <v>1</v>
      </c>
      <c r="C814" s="152">
        <f t="shared" si="49"/>
        <v>620</v>
      </c>
      <c r="D814" s="152">
        <v>613</v>
      </c>
      <c r="E814" s="152">
        <v>7</v>
      </c>
      <c r="F814" s="153">
        <v>1218</v>
      </c>
      <c r="G814" s="153">
        <f t="shared" si="50"/>
        <v>7.2751000000000001</v>
      </c>
      <c r="H814" s="153">
        <f t="shared" si="51"/>
        <v>101.85</v>
      </c>
      <c r="I814" s="153">
        <f t="shared" si="52"/>
        <v>125.88</v>
      </c>
    </row>
    <row r="815" spans="1:9" s="96" customFormat="1" ht="16.899999999999999" customHeight="1" x14ac:dyDescent="0.25">
      <c r="A815" s="146" t="s">
        <v>304</v>
      </c>
      <c r="B815" s="152">
        <v>1</v>
      </c>
      <c r="C815" s="152">
        <f t="shared" si="49"/>
        <v>776</v>
      </c>
      <c r="D815" s="152">
        <v>573</v>
      </c>
      <c r="E815" s="152">
        <v>203</v>
      </c>
      <c r="F815" s="153">
        <v>1328</v>
      </c>
      <c r="G815" s="153">
        <f t="shared" si="50"/>
        <v>7.9321000000000002</v>
      </c>
      <c r="H815" s="153">
        <f t="shared" si="51"/>
        <v>3220.43</v>
      </c>
      <c r="I815" s="153">
        <f t="shared" si="52"/>
        <v>3980.13</v>
      </c>
    </row>
    <row r="816" spans="1:9" s="96" customFormat="1" ht="16.899999999999999" customHeight="1" x14ac:dyDescent="0.25">
      <c r="A816" s="146" t="s">
        <v>304</v>
      </c>
      <c r="B816" s="152">
        <v>1</v>
      </c>
      <c r="C816" s="152">
        <f t="shared" si="49"/>
        <v>672</v>
      </c>
      <c r="D816" s="152">
        <v>493</v>
      </c>
      <c r="E816" s="152">
        <v>179</v>
      </c>
      <c r="F816" s="153">
        <v>1258</v>
      </c>
      <c r="G816" s="153">
        <f t="shared" si="50"/>
        <v>7.5140000000000002</v>
      </c>
      <c r="H816" s="153">
        <f t="shared" si="51"/>
        <v>2690.01</v>
      </c>
      <c r="I816" s="153">
        <f t="shared" si="52"/>
        <v>3324.58</v>
      </c>
    </row>
    <row r="817" spans="1:9" s="96" customFormat="1" ht="16.899999999999999" customHeight="1" x14ac:dyDescent="0.25">
      <c r="A817" s="146" t="s">
        <v>304</v>
      </c>
      <c r="B817" s="152">
        <v>1</v>
      </c>
      <c r="C817" s="152">
        <f t="shared" si="49"/>
        <v>597.5</v>
      </c>
      <c r="D817" s="152">
        <v>501</v>
      </c>
      <c r="E817" s="152">
        <v>96.5</v>
      </c>
      <c r="F817" s="153">
        <v>1260</v>
      </c>
      <c r="G817" s="153">
        <f t="shared" si="50"/>
        <v>7.5259999999999998</v>
      </c>
      <c r="H817" s="153">
        <f t="shared" si="51"/>
        <v>1452.52</v>
      </c>
      <c r="I817" s="153">
        <f t="shared" si="52"/>
        <v>1795.17</v>
      </c>
    </row>
    <row r="818" spans="1:9" s="96" customFormat="1" ht="16.899999999999999" customHeight="1" x14ac:dyDescent="0.25">
      <c r="A818" s="146" t="s">
        <v>304</v>
      </c>
      <c r="B818" s="152">
        <v>1</v>
      </c>
      <c r="C818" s="152">
        <f t="shared" si="49"/>
        <v>784</v>
      </c>
      <c r="D818" s="152">
        <v>581</v>
      </c>
      <c r="E818" s="152">
        <v>203</v>
      </c>
      <c r="F818" s="153">
        <v>1328</v>
      </c>
      <c r="G818" s="153">
        <f t="shared" si="50"/>
        <v>7.9321000000000002</v>
      </c>
      <c r="H818" s="153">
        <f t="shared" si="51"/>
        <v>3220.43</v>
      </c>
      <c r="I818" s="153">
        <f t="shared" si="52"/>
        <v>3980.13</v>
      </c>
    </row>
    <row r="819" spans="1:9" s="96" customFormat="1" ht="16.899999999999999" customHeight="1" x14ac:dyDescent="0.25">
      <c r="A819" s="146" t="s">
        <v>304</v>
      </c>
      <c r="B819" s="152">
        <v>1</v>
      </c>
      <c r="C819" s="152">
        <f t="shared" si="49"/>
        <v>353.5</v>
      </c>
      <c r="D819" s="152">
        <v>294.5</v>
      </c>
      <c r="E819" s="152">
        <v>59</v>
      </c>
      <c r="F819" s="153">
        <v>1378</v>
      </c>
      <c r="G819" s="153">
        <f t="shared" si="50"/>
        <v>8.2308000000000003</v>
      </c>
      <c r="H819" s="153">
        <f t="shared" si="51"/>
        <v>971.23</v>
      </c>
      <c r="I819" s="153">
        <f t="shared" si="52"/>
        <v>1200.3399999999999</v>
      </c>
    </row>
    <row r="820" spans="1:9" s="96" customFormat="1" ht="16.899999999999999" customHeight="1" x14ac:dyDescent="0.25">
      <c r="A820" s="146" t="s">
        <v>304</v>
      </c>
      <c r="B820" s="152">
        <v>1</v>
      </c>
      <c r="C820" s="152">
        <f t="shared" si="49"/>
        <v>848.5</v>
      </c>
      <c r="D820" s="152">
        <v>677</v>
      </c>
      <c r="E820" s="152">
        <v>171.5</v>
      </c>
      <c r="F820" s="153">
        <v>1210</v>
      </c>
      <c r="G820" s="153">
        <f t="shared" si="50"/>
        <v>7.2272999999999996</v>
      </c>
      <c r="H820" s="153">
        <f t="shared" si="51"/>
        <v>2478.96</v>
      </c>
      <c r="I820" s="153">
        <f t="shared" si="52"/>
        <v>3063.75</v>
      </c>
    </row>
    <row r="821" spans="1:9" s="96" customFormat="1" ht="16.899999999999999" customHeight="1" x14ac:dyDescent="0.25">
      <c r="A821" s="146" t="s">
        <v>304</v>
      </c>
      <c r="B821" s="152">
        <v>1</v>
      </c>
      <c r="C821" s="152">
        <f t="shared" si="49"/>
        <v>832</v>
      </c>
      <c r="D821" s="152">
        <v>677</v>
      </c>
      <c r="E821" s="152">
        <v>155</v>
      </c>
      <c r="F821" s="153">
        <v>1258</v>
      </c>
      <c r="G821" s="153">
        <f t="shared" si="50"/>
        <v>7.5140000000000002</v>
      </c>
      <c r="H821" s="153">
        <f t="shared" si="51"/>
        <v>2329.34</v>
      </c>
      <c r="I821" s="153">
        <f t="shared" si="52"/>
        <v>2878.83</v>
      </c>
    </row>
    <row r="822" spans="1:9" s="96" customFormat="1" ht="16.899999999999999" customHeight="1" x14ac:dyDescent="0.25">
      <c r="A822" s="146" t="s">
        <v>304</v>
      </c>
      <c r="B822" s="152">
        <v>1</v>
      </c>
      <c r="C822" s="152">
        <f t="shared" si="49"/>
        <v>545.5</v>
      </c>
      <c r="D822" s="152">
        <v>511</v>
      </c>
      <c r="E822" s="152">
        <v>34.5</v>
      </c>
      <c r="F822" s="153">
        <v>1210</v>
      </c>
      <c r="G822" s="153">
        <f t="shared" si="50"/>
        <v>7.2272999999999996</v>
      </c>
      <c r="H822" s="153">
        <f t="shared" si="51"/>
        <v>498.68</v>
      </c>
      <c r="I822" s="153">
        <f t="shared" si="52"/>
        <v>616.32000000000005</v>
      </c>
    </row>
    <row r="823" spans="1:9" s="96" customFormat="1" ht="16.899999999999999" customHeight="1" x14ac:dyDescent="0.25">
      <c r="A823" s="146" t="s">
        <v>304</v>
      </c>
      <c r="B823" s="152">
        <v>1</v>
      </c>
      <c r="C823" s="152">
        <f t="shared" si="49"/>
        <v>584</v>
      </c>
      <c r="D823" s="152">
        <v>549</v>
      </c>
      <c r="E823" s="152">
        <v>35</v>
      </c>
      <c r="F823" s="153">
        <v>1258</v>
      </c>
      <c r="G823" s="153">
        <f t="shared" si="50"/>
        <v>7.5140000000000002</v>
      </c>
      <c r="H823" s="153">
        <f t="shared" si="51"/>
        <v>525.98</v>
      </c>
      <c r="I823" s="153">
        <f t="shared" si="52"/>
        <v>650.05999999999995</v>
      </c>
    </row>
    <row r="824" spans="1:9" s="96" customFormat="1" ht="16.899999999999999" customHeight="1" x14ac:dyDescent="0.25">
      <c r="A824" s="146" t="s">
        <v>304</v>
      </c>
      <c r="B824" s="152">
        <v>1</v>
      </c>
      <c r="C824" s="152">
        <f t="shared" si="49"/>
        <v>696</v>
      </c>
      <c r="D824" s="152">
        <v>677</v>
      </c>
      <c r="E824" s="152">
        <v>19</v>
      </c>
      <c r="F824" s="153">
        <v>1308</v>
      </c>
      <c r="G824" s="153">
        <f t="shared" si="50"/>
        <v>7.8127000000000004</v>
      </c>
      <c r="H824" s="153">
        <f t="shared" si="51"/>
        <v>296.88</v>
      </c>
      <c r="I824" s="153">
        <f t="shared" si="52"/>
        <v>366.91</v>
      </c>
    </row>
    <row r="825" spans="1:9" s="96" customFormat="1" ht="16.899999999999999" customHeight="1" x14ac:dyDescent="0.25">
      <c r="A825" s="146" t="s">
        <v>304</v>
      </c>
      <c r="B825" s="152">
        <v>1</v>
      </c>
      <c r="C825" s="152">
        <f t="shared" si="49"/>
        <v>648</v>
      </c>
      <c r="D825" s="152">
        <v>533</v>
      </c>
      <c r="E825" s="152">
        <v>115</v>
      </c>
      <c r="F825" s="153">
        <v>1258</v>
      </c>
      <c r="G825" s="153">
        <f t="shared" si="50"/>
        <v>7.5140000000000002</v>
      </c>
      <c r="H825" s="153">
        <f t="shared" si="51"/>
        <v>1728.22</v>
      </c>
      <c r="I825" s="153">
        <f t="shared" si="52"/>
        <v>2135.91</v>
      </c>
    </row>
    <row r="826" spans="1:9" s="96" customFormat="1" ht="16.899999999999999" customHeight="1" x14ac:dyDescent="0.25">
      <c r="A826" s="146" t="s">
        <v>304</v>
      </c>
      <c r="B826" s="152">
        <v>1</v>
      </c>
      <c r="C826" s="152">
        <f t="shared" si="49"/>
        <v>678.49700000000007</v>
      </c>
      <c r="D826" s="152">
        <v>487</v>
      </c>
      <c r="E826" s="152">
        <v>191.49700000000001</v>
      </c>
      <c r="F826" s="153">
        <v>1328</v>
      </c>
      <c r="G826" s="153">
        <f t="shared" si="50"/>
        <v>7.9321000000000002</v>
      </c>
      <c r="H826" s="153">
        <f t="shared" si="51"/>
        <v>3037.95</v>
      </c>
      <c r="I826" s="153">
        <f t="shared" si="52"/>
        <v>3754.6</v>
      </c>
    </row>
    <row r="827" spans="1:9" s="96" customFormat="1" ht="16.899999999999999" customHeight="1" x14ac:dyDescent="0.25">
      <c r="A827" s="146" t="s">
        <v>304</v>
      </c>
      <c r="B827" s="152">
        <v>1</v>
      </c>
      <c r="C827" s="152">
        <f t="shared" si="49"/>
        <v>185</v>
      </c>
      <c r="D827" s="152">
        <v>184</v>
      </c>
      <c r="E827" s="152">
        <v>1</v>
      </c>
      <c r="F827" s="153">
        <v>1100</v>
      </c>
      <c r="G827" s="153">
        <f t="shared" si="50"/>
        <v>6.5702999999999996</v>
      </c>
      <c r="H827" s="153">
        <f t="shared" si="51"/>
        <v>13.14</v>
      </c>
      <c r="I827" s="153">
        <f t="shared" si="52"/>
        <v>16.239999999999998</v>
      </c>
    </row>
    <row r="828" spans="1:9" s="96" customFormat="1" ht="16.899999999999999" customHeight="1" x14ac:dyDescent="0.25">
      <c r="A828" s="146" t="s">
        <v>304</v>
      </c>
      <c r="B828" s="152">
        <v>1</v>
      </c>
      <c r="C828" s="152">
        <f t="shared" si="49"/>
        <v>735</v>
      </c>
      <c r="D828" s="152">
        <v>677</v>
      </c>
      <c r="E828" s="152">
        <v>58</v>
      </c>
      <c r="F828" s="153">
        <v>1260</v>
      </c>
      <c r="G828" s="153">
        <f t="shared" si="50"/>
        <v>7.5259999999999998</v>
      </c>
      <c r="H828" s="153">
        <f t="shared" si="51"/>
        <v>873.02</v>
      </c>
      <c r="I828" s="153">
        <f t="shared" si="52"/>
        <v>1078.97</v>
      </c>
    </row>
    <row r="829" spans="1:9" s="96" customFormat="1" ht="16.899999999999999" customHeight="1" x14ac:dyDescent="0.25">
      <c r="A829" s="146" t="s">
        <v>304</v>
      </c>
      <c r="B829" s="152">
        <v>1</v>
      </c>
      <c r="C829" s="152">
        <f t="shared" si="49"/>
        <v>407.75</v>
      </c>
      <c r="D829" s="152">
        <v>291.75</v>
      </c>
      <c r="E829" s="152">
        <v>116</v>
      </c>
      <c r="F829" s="153">
        <v>1258</v>
      </c>
      <c r="G829" s="153">
        <f t="shared" si="50"/>
        <v>7.5140000000000002</v>
      </c>
      <c r="H829" s="153">
        <f t="shared" si="51"/>
        <v>1743.25</v>
      </c>
      <c r="I829" s="153">
        <f t="shared" si="52"/>
        <v>2154.48</v>
      </c>
    </row>
    <row r="830" spans="1:9" s="96" customFormat="1" ht="16.899999999999999" customHeight="1" x14ac:dyDescent="0.25">
      <c r="A830" s="146" t="s">
        <v>304</v>
      </c>
      <c r="B830" s="152">
        <v>1</v>
      </c>
      <c r="C830" s="152">
        <f t="shared" si="49"/>
        <v>56</v>
      </c>
      <c r="D830" s="152">
        <v>0</v>
      </c>
      <c r="E830" s="152">
        <v>56</v>
      </c>
      <c r="F830" s="153">
        <v>1258</v>
      </c>
      <c r="G830" s="153">
        <f t="shared" si="50"/>
        <v>7.5140000000000002</v>
      </c>
      <c r="H830" s="153">
        <f t="shared" si="51"/>
        <v>841.57</v>
      </c>
      <c r="I830" s="153">
        <f t="shared" si="52"/>
        <v>1040.0999999999999</v>
      </c>
    </row>
    <row r="831" spans="1:9" s="96" customFormat="1" ht="16.899999999999999" customHeight="1" x14ac:dyDescent="0.25">
      <c r="A831" s="146" t="s">
        <v>304</v>
      </c>
      <c r="B831" s="152">
        <v>1</v>
      </c>
      <c r="C831" s="152">
        <f t="shared" si="49"/>
        <v>6.7450980392156863</v>
      </c>
      <c r="D831" s="152">
        <v>0</v>
      </c>
      <c r="E831" s="152">
        <v>6.7450980392156863</v>
      </c>
      <c r="F831" s="153">
        <v>1258</v>
      </c>
      <c r="G831" s="153">
        <f t="shared" si="50"/>
        <v>7.5140000000000002</v>
      </c>
      <c r="H831" s="153">
        <f t="shared" si="51"/>
        <v>101.37</v>
      </c>
      <c r="I831" s="153">
        <f t="shared" si="52"/>
        <v>125.28</v>
      </c>
    </row>
    <row r="832" spans="1:9" s="96" customFormat="1" ht="16.899999999999999" customHeight="1" x14ac:dyDescent="0.25">
      <c r="A832" s="146" t="s">
        <v>304</v>
      </c>
      <c r="B832" s="152">
        <v>1</v>
      </c>
      <c r="C832" s="152">
        <f t="shared" si="49"/>
        <v>15.5</v>
      </c>
      <c r="D832" s="152">
        <v>0</v>
      </c>
      <c r="E832" s="152">
        <v>15.5</v>
      </c>
      <c r="F832" s="153">
        <v>1258</v>
      </c>
      <c r="G832" s="153">
        <f t="shared" si="50"/>
        <v>7.5140000000000002</v>
      </c>
      <c r="H832" s="153">
        <f t="shared" si="51"/>
        <v>232.93</v>
      </c>
      <c r="I832" s="153">
        <f t="shared" si="52"/>
        <v>287.88</v>
      </c>
    </row>
    <row r="833" spans="1:9" s="96" customFormat="1" ht="16.899999999999999" customHeight="1" x14ac:dyDescent="0.25">
      <c r="A833" s="146" t="s">
        <v>304</v>
      </c>
      <c r="B833" s="152">
        <v>1</v>
      </c>
      <c r="C833" s="152">
        <f t="shared" si="49"/>
        <v>535.5</v>
      </c>
      <c r="D833" s="152">
        <v>493</v>
      </c>
      <c r="E833" s="152">
        <v>42.5</v>
      </c>
      <c r="F833" s="153">
        <v>1258</v>
      </c>
      <c r="G833" s="153">
        <f t="shared" si="50"/>
        <v>7.5140000000000002</v>
      </c>
      <c r="H833" s="153">
        <f t="shared" si="51"/>
        <v>638.69000000000005</v>
      </c>
      <c r="I833" s="153">
        <f t="shared" si="52"/>
        <v>789.36</v>
      </c>
    </row>
    <row r="834" spans="1:9" s="96" customFormat="1" ht="16.899999999999999" customHeight="1" x14ac:dyDescent="0.25">
      <c r="A834" s="146" t="s">
        <v>304</v>
      </c>
      <c r="B834" s="152">
        <v>1</v>
      </c>
      <c r="C834" s="152">
        <f t="shared" si="49"/>
        <v>4.7939999999999996</v>
      </c>
      <c r="D834" s="152">
        <v>0</v>
      </c>
      <c r="E834" s="152">
        <v>4.7939999999999996</v>
      </c>
      <c r="F834" s="153">
        <v>1328</v>
      </c>
      <c r="G834" s="153">
        <f t="shared" si="50"/>
        <v>7.9321000000000002</v>
      </c>
      <c r="H834" s="153">
        <f t="shared" si="51"/>
        <v>76.05</v>
      </c>
      <c r="I834" s="153">
        <f t="shared" si="52"/>
        <v>93.99</v>
      </c>
    </row>
    <row r="835" spans="1:9" s="96" customFormat="1" ht="16.899999999999999" customHeight="1" x14ac:dyDescent="0.25">
      <c r="A835" s="146" t="s">
        <v>304</v>
      </c>
      <c r="B835" s="152">
        <v>1</v>
      </c>
      <c r="C835" s="152">
        <f t="shared" si="49"/>
        <v>343.5</v>
      </c>
      <c r="D835" s="152">
        <v>293</v>
      </c>
      <c r="E835" s="152">
        <v>50.5</v>
      </c>
      <c r="F835" s="153">
        <v>1258</v>
      </c>
      <c r="G835" s="153">
        <f t="shared" si="50"/>
        <v>7.5140000000000002</v>
      </c>
      <c r="H835" s="153">
        <f t="shared" si="51"/>
        <v>758.91</v>
      </c>
      <c r="I835" s="153">
        <f t="shared" si="52"/>
        <v>937.94</v>
      </c>
    </row>
    <row r="836" spans="1:9" s="96" customFormat="1" ht="16.899999999999999" customHeight="1" x14ac:dyDescent="0.25">
      <c r="A836" s="146" t="s">
        <v>304</v>
      </c>
      <c r="B836" s="152">
        <v>1</v>
      </c>
      <c r="C836" s="152">
        <f t="shared" si="49"/>
        <v>16</v>
      </c>
      <c r="D836" s="152">
        <v>0</v>
      </c>
      <c r="E836" s="152">
        <v>16</v>
      </c>
      <c r="F836" s="153">
        <v>1258</v>
      </c>
      <c r="G836" s="153">
        <f t="shared" si="50"/>
        <v>7.5140000000000002</v>
      </c>
      <c r="H836" s="153">
        <f t="shared" si="51"/>
        <v>240.45</v>
      </c>
      <c r="I836" s="153">
        <f t="shared" si="52"/>
        <v>297.17</v>
      </c>
    </row>
    <row r="837" spans="1:9" s="96" customFormat="1" ht="16.899999999999999" customHeight="1" x14ac:dyDescent="0.25">
      <c r="A837" s="146" t="s">
        <v>304</v>
      </c>
      <c r="B837" s="152">
        <v>1</v>
      </c>
      <c r="C837" s="152">
        <f t="shared" ref="C837:C900" si="53">D837+E837</f>
        <v>40.5</v>
      </c>
      <c r="D837" s="152">
        <v>31</v>
      </c>
      <c r="E837" s="152">
        <v>9.5</v>
      </c>
      <c r="F837" s="153">
        <v>1328</v>
      </c>
      <c r="G837" s="153">
        <f t="shared" ref="G837:G900" si="54">ROUND(F837/167.42,4)</f>
        <v>7.9321000000000002</v>
      </c>
      <c r="H837" s="153">
        <f t="shared" si="51"/>
        <v>150.71</v>
      </c>
      <c r="I837" s="153">
        <f t="shared" si="52"/>
        <v>186.26</v>
      </c>
    </row>
    <row r="838" spans="1:9" s="96" customFormat="1" ht="16.899999999999999" customHeight="1" x14ac:dyDescent="0.25">
      <c r="A838" s="146" t="s">
        <v>632</v>
      </c>
      <c r="B838" s="152">
        <v>1</v>
      </c>
      <c r="C838" s="152">
        <f t="shared" si="53"/>
        <v>704</v>
      </c>
      <c r="D838" s="152">
        <v>677</v>
      </c>
      <c r="E838" s="152">
        <v>27</v>
      </c>
      <c r="F838" s="153">
        <v>1220</v>
      </c>
      <c r="G838" s="153">
        <f t="shared" si="54"/>
        <v>7.2870999999999997</v>
      </c>
      <c r="H838" s="153">
        <f t="shared" si="51"/>
        <v>393.5</v>
      </c>
      <c r="I838" s="153">
        <f t="shared" si="52"/>
        <v>486.33</v>
      </c>
    </row>
    <row r="839" spans="1:9" s="96" customFormat="1" ht="16.899999999999999" customHeight="1" x14ac:dyDescent="0.25">
      <c r="A839" s="146" t="s">
        <v>633</v>
      </c>
      <c r="B839" s="152">
        <v>1</v>
      </c>
      <c r="C839" s="152">
        <f t="shared" si="53"/>
        <v>601</v>
      </c>
      <c r="D839" s="152">
        <v>518</v>
      </c>
      <c r="E839" s="152">
        <v>83</v>
      </c>
      <c r="F839" s="153">
        <v>1369</v>
      </c>
      <c r="G839" s="153">
        <f t="shared" si="54"/>
        <v>8.1769999999999996</v>
      </c>
      <c r="H839" s="153">
        <f t="shared" si="51"/>
        <v>1357.38</v>
      </c>
      <c r="I839" s="153">
        <f t="shared" si="52"/>
        <v>1677.59</v>
      </c>
    </row>
    <row r="840" spans="1:9" s="96" customFormat="1" ht="16.899999999999999" customHeight="1" x14ac:dyDescent="0.25">
      <c r="A840" s="146" t="s">
        <v>634</v>
      </c>
      <c r="B840" s="152">
        <v>1</v>
      </c>
      <c r="C840" s="152">
        <f t="shared" si="53"/>
        <v>485.5</v>
      </c>
      <c r="D840" s="152">
        <v>344</v>
      </c>
      <c r="E840" s="152">
        <v>141.5</v>
      </c>
      <c r="F840" s="153">
        <v>1304</v>
      </c>
      <c r="G840" s="153">
        <f t="shared" si="54"/>
        <v>7.7888000000000002</v>
      </c>
      <c r="H840" s="153">
        <f t="shared" si="51"/>
        <v>2204.23</v>
      </c>
      <c r="I840" s="153">
        <f t="shared" si="52"/>
        <v>2724.21</v>
      </c>
    </row>
    <row r="841" spans="1:9" s="96" customFormat="1" ht="16.899999999999999" customHeight="1" x14ac:dyDescent="0.25">
      <c r="A841" s="146" t="s">
        <v>635</v>
      </c>
      <c r="B841" s="152">
        <v>1</v>
      </c>
      <c r="C841" s="152">
        <f t="shared" si="53"/>
        <v>550.5</v>
      </c>
      <c r="D841" s="152">
        <v>542</v>
      </c>
      <c r="E841" s="152">
        <v>8.5</v>
      </c>
      <c r="F841" s="153">
        <v>1534</v>
      </c>
      <c r="G841" s="153">
        <f t="shared" si="54"/>
        <v>9.1625999999999994</v>
      </c>
      <c r="H841" s="153">
        <f t="shared" si="51"/>
        <v>155.76</v>
      </c>
      <c r="I841" s="153">
        <f t="shared" si="52"/>
        <v>192.5</v>
      </c>
    </row>
    <row r="842" spans="1:9" s="96" customFormat="1" ht="16.899999999999999" customHeight="1" x14ac:dyDescent="0.25">
      <c r="A842" s="146" t="s">
        <v>635</v>
      </c>
      <c r="B842" s="152">
        <v>1</v>
      </c>
      <c r="C842" s="152">
        <f t="shared" si="53"/>
        <v>50</v>
      </c>
      <c r="D842" s="152">
        <v>40</v>
      </c>
      <c r="E842" s="152">
        <v>10</v>
      </c>
      <c r="F842" s="153">
        <v>1534</v>
      </c>
      <c r="G842" s="153">
        <f t="shared" si="54"/>
        <v>9.1625999999999994</v>
      </c>
      <c r="H842" s="153">
        <f t="shared" si="51"/>
        <v>183.25</v>
      </c>
      <c r="I842" s="153">
        <f t="shared" si="52"/>
        <v>226.48</v>
      </c>
    </row>
    <row r="843" spans="1:9" s="96" customFormat="1" ht="16.899999999999999" customHeight="1" x14ac:dyDescent="0.25">
      <c r="A843" s="146" t="s">
        <v>305</v>
      </c>
      <c r="B843" s="152">
        <v>1</v>
      </c>
      <c r="C843" s="152">
        <f t="shared" si="53"/>
        <v>642.25</v>
      </c>
      <c r="D843" s="152">
        <v>565</v>
      </c>
      <c r="E843" s="152">
        <v>77.25</v>
      </c>
      <c r="F843" s="153">
        <v>1161</v>
      </c>
      <c r="G843" s="153">
        <f t="shared" si="54"/>
        <v>6.9347000000000003</v>
      </c>
      <c r="H843" s="153">
        <f t="shared" si="51"/>
        <v>1071.4100000000001</v>
      </c>
      <c r="I843" s="153">
        <f t="shared" si="52"/>
        <v>1324.16</v>
      </c>
    </row>
    <row r="844" spans="1:9" s="96" customFormat="1" ht="16.899999999999999" customHeight="1" x14ac:dyDescent="0.25">
      <c r="A844" s="146" t="s">
        <v>305</v>
      </c>
      <c r="B844" s="152">
        <v>1</v>
      </c>
      <c r="C844" s="152">
        <f t="shared" si="53"/>
        <v>591.25</v>
      </c>
      <c r="D844" s="152">
        <v>557</v>
      </c>
      <c r="E844" s="152">
        <v>34.25</v>
      </c>
      <c r="F844" s="153">
        <v>1161</v>
      </c>
      <c r="G844" s="153">
        <f t="shared" si="54"/>
        <v>6.9347000000000003</v>
      </c>
      <c r="H844" s="153">
        <f t="shared" si="51"/>
        <v>475.03</v>
      </c>
      <c r="I844" s="153">
        <f t="shared" si="52"/>
        <v>587.09</v>
      </c>
    </row>
    <row r="845" spans="1:9" s="96" customFormat="1" ht="16.899999999999999" customHeight="1" x14ac:dyDescent="0.25">
      <c r="A845" s="146" t="s">
        <v>305</v>
      </c>
      <c r="B845" s="152">
        <v>1</v>
      </c>
      <c r="C845" s="152">
        <f t="shared" si="53"/>
        <v>643.5</v>
      </c>
      <c r="D845" s="152">
        <v>630</v>
      </c>
      <c r="E845" s="152">
        <v>13.5</v>
      </c>
      <c r="F845" s="153">
        <v>1161</v>
      </c>
      <c r="G845" s="153">
        <f t="shared" si="54"/>
        <v>6.9347000000000003</v>
      </c>
      <c r="H845" s="153">
        <f t="shared" si="51"/>
        <v>187.24</v>
      </c>
      <c r="I845" s="153">
        <f t="shared" si="52"/>
        <v>231.41</v>
      </c>
    </row>
    <row r="846" spans="1:9" s="96" customFormat="1" ht="16.899999999999999" customHeight="1" x14ac:dyDescent="0.25">
      <c r="A846" s="146" t="s">
        <v>305</v>
      </c>
      <c r="B846" s="152">
        <v>1</v>
      </c>
      <c r="C846" s="152">
        <f t="shared" si="53"/>
        <v>711.5</v>
      </c>
      <c r="D846" s="152">
        <v>677</v>
      </c>
      <c r="E846" s="152">
        <v>34.5</v>
      </c>
      <c r="F846" s="153">
        <v>1161</v>
      </c>
      <c r="G846" s="153">
        <f t="shared" si="54"/>
        <v>6.9347000000000003</v>
      </c>
      <c r="H846" s="153">
        <f t="shared" ref="H846:H909" si="55">ROUND(E846*G846*2,2)</f>
        <v>478.49</v>
      </c>
      <c r="I846" s="154">
        <f>ROUND(H846*1.2077,2)</f>
        <v>577.87</v>
      </c>
    </row>
    <row r="847" spans="1:9" s="96" customFormat="1" ht="16.899999999999999" customHeight="1" x14ac:dyDescent="0.25">
      <c r="A847" s="146" t="s">
        <v>305</v>
      </c>
      <c r="B847" s="152">
        <v>1</v>
      </c>
      <c r="C847" s="152">
        <f t="shared" si="53"/>
        <v>614.5</v>
      </c>
      <c r="D847" s="152">
        <v>606</v>
      </c>
      <c r="E847" s="152">
        <v>8.5</v>
      </c>
      <c r="F847" s="153">
        <v>1161</v>
      </c>
      <c r="G847" s="153">
        <f t="shared" si="54"/>
        <v>6.9347000000000003</v>
      </c>
      <c r="H847" s="155">
        <f t="shared" si="55"/>
        <v>117.89</v>
      </c>
      <c r="I847" s="155">
        <f t="shared" ref="I847:I909" si="56">ROUND(H847*1.2359,2)</f>
        <v>145.69999999999999</v>
      </c>
    </row>
    <row r="848" spans="1:9" s="96" customFormat="1" ht="16.899999999999999" customHeight="1" x14ac:dyDescent="0.25">
      <c r="A848" s="146" t="s">
        <v>305</v>
      </c>
      <c r="B848" s="152">
        <v>1</v>
      </c>
      <c r="C848" s="152">
        <f t="shared" si="53"/>
        <v>597.5</v>
      </c>
      <c r="D848" s="152">
        <v>590</v>
      </c>
      <c r="E848" s="152">
        <v>7.5</v>
      </c>
      <c r="F848" s="153">
        <v>1161</v>
      </c>
      <c r="G848" s="153">
        <f t="shared" si="54"/>
        <v>6.9347000000000003</v>
      </c>
      <c r="H848" s="153">
        <f t="shared" si="55"/>
        <v>104.02</v>
      </c>
      <c r="I848" s="153">
        <f t="shared" si="56"/>
        <v>128.56</v>
      </c>
    </row>
    <row r="849" spans="1:9" s="96" customFormat="1" ht="16.899999999999999" customHeight="1" x14ac:dyDescent="0.25">
      <c r="A849" s="146" t="s">
        <v>305</v>
      </c>
      <c r="B849" s="152">
        <v>1</v>
      </c>
      <c r="C849" s="152">
        <f t="shared" si="53"/>
        <v>569</v>
      </c>
      <c r="D849" s="152">
        <v>494</v>
      </c>
      <c r="E849" s="152">
        <v>75</v>
      </c>
      <c r="F849" s="153">
        <v>1161</v>
      </c>
      <c r="G849" s="153">
        <f t="shared" si="54"/>
        <v>6.9347000000000003</v>
      </c>
      <c r="H849" s="153">
        <f t="shared" si="55"/>
        <v>1040.21</v>
      </c>
      <c r="I849" s="153">
        <f t="shared" si="56"/>
        <v>1285.5999999999999</v>
      </c>
    </row>
    <row r="850" spans="1:9" s="96" customFormat="1" ht="16.899999999999999" customHeight="1" x14ac:dyDescent="0.25">
      <c r="A850" s="146" t="s">
        <v>305</v>
      </c>
      <c r="B850" s="152">
        <v>1</v>
      </c>
      <c r="C850" s="152">
        <f t="shared" si="53"/>
        <v>627.5</v>
      </c>
      <c r="D850" s="152">
        <v>533</v>
      </c>
      <c r="E850" s="152">
        <v>94.5</v>
      </c>
      <c r="F850" s="153">
        <v>1161</v>
      </c>
      <c r="G850" s="153">
        <f t="shared" si="54"/>
        <v>6.9347000000000003</v>
      </c>
      <c r="H850" s="153">
        <f t="shared" si="55"/>
        <v>1310.6600000000001</v>
      </c>
      <c r="I850" s="153">
        <f t="shared" si="56"/>
        <v>1619.84</v>
      </c>
    </row>
    <row r="851" spans="1:9" s="96" customFormat="1" ht="16.899999999999999" customHeight="1" x14ac:dyDescent="0.25">
      <c r="A851" s="146" t="s">
        <v>305</v>
      </c>
      <c r="B851" s="152">
        <v>1</v>
      </c>
      <c r="C851" s="152">
        <f t="shared" si="53"/>
        <v>740</v>
      </c>
      <c r="D851" s="152">
        <v>638</v>
      </c>
      <c r="E851" s="152">
        <v>102</v>
      </c>
      <c r="F851" s="153">
        <v>1161</v>
      </c>
      <c r="G851" s="153">
        <f t="shared" si="54"/>
        <v>6.9347000000000003</v>
      </c>
      <c r="H851" s="153">
        <f t="shared" si="55"/>
        <v>1414.68</v>
      </c>
      <c r="I851" s="153">
        <f t="shared" si="56"/>
        <v>1748.4</v>
      </c>
    </row>
    <row r="852" spans="1:9" s="96" customFormat="1" ht="16.899999999999999" customHeight="1" x14ac:dyDescent="0.25">
      <c r="A852" s="146" t="s">
        <v>305</v>
      </c>
      <c r="B852" s="152">
        <v>1</v>
      </c>
      <c r="C852" s="152">
        <f t="shared" si="53"/>
        <v>802</v>
      </c>
      <c r="D852" s="152">
        <v>677</v>
      </c>
      <c r="E852" s="152">
        <v>125</v>
      </c>
      <c r="F852" s="153">
        <v>1138</v>
      </c>
      <c r="G852" s="153">
        <f t="shared" si="54"/>
        <v>6.7972999999999999</v>
      </c>
      <c r="H852" s="153">
        <f t="shared" si="55"/>
        <v>1699.33</v>
      </c>
      <c r="I852" s="153">
        <f t="shared" si="56"/>
        <v>2100.1999999999998</v>
      </c>
    </row>
    <row r="853" spans="1:9" s="96" customFormat="1" ht="16.899999999999999" customHeight="1" x14ac:dyDescent="0.25">
      <c r="A853" s="146" t="s">
        <v>305</v>
      </c>
      <c r="B853" s="152">
        <v>1</v>
      </c>
      <c r="C853" s="152">
        <f t="shared" si="53"/>
        <v>595.5</v>
      </c>
      <c r="D853" s="152">
        <v>517</v>
      </c>
      <c r="E853" s="152">
        <v>78.5</v>
      </c>
      <c r="F853" s="153">
        <v>1138</v>
      </c>
      <c r="G853" s="153">
        <f t="shared" si="54"/>
        <v>6.7972999999999999</v>
      </c>
      <c r="H853" s="153">
        <f t="shared" si="55"/>
        <v>1067.18</v>
      </c>
      <c r="I853" s="153">
        <f t="shared" si="56"/>
        <v>1318.93</v>
      </c>
    </row>
    <row r="854" spans="1:9" s="96" customFormat="1" ht="16.899999999999999" customHeight="1" x14ac:dyDescent="0.25">
      <c r="A854" s="146" t="s">
        <v>305</v>
      </c>
      <c r="B854" s="152">
        <v>1</v>
      </c>
      <c r="C854" s="152">
        <f t="shared" si="53"/>
        <v>412</v>
      </c>
      <c r="D854" s="152">
        <v>400</v>
      </c>
      <c r="E854" s="152">
        <v>12</v>
      </c>
      <c r="F854" s="153">
        <v>1138</v>
      </c>
      <c r="G854" s="153">
        <f t="shared" si="54"/>
        <v>6.7972999999999999</v>
      </c>
      <c r="H854" s="153">
        <f t="shared" si="55"/>
        <v>163.13999999999999</v>
      </c>
      <c r="I854" s="153">
        <f t="shared" si="56"/>
        <v>201.62</v>
      </c>
    </row>
    <row r="855" spans="1:9" s="96" customFormat="1" ht="16.899999999999999" customHeight="1" x14ac:dyDescent="0.25">
      <c r="A855" s="146" t="s">
        <v>305</v>
      </c>
      <c r="B855" s="152">
        <v>1</v>
      </c>
      <c r="C855" s="152">
        <f t="shared" si="53"/>
        <v>750.5</v>
      </c>
      <c r="D855" s="152">
        <v>677</v>
      </c>
      <c r="E855" s="152">
        <v>73.5</v>
      </c>
      <c r="F855" s="153">
        <v>1138</v>
      </c>
      <c r="G855" s="153">
        <f t="shared" si="54"/>
        <v>6.7972999999999999</v>
      </c>
      <c r="H855" s="153">
        <f t="shared" si="55"/>
        <v>999.2</v>
      </c>
      <c r="I855" s="153">
        <f t="shared" si="56"/>
        <v>1234.9100000000001</v>
      </c>
    </row>
    <row r="856" spans="1:9" s="96" customFormat="1" ht="16.899999999999999" customHeight="1" x14ac:dyDescent="0.25">
      <c r="A856" s="146" t="s">
        <v>305</v>
      </c>
      <c r="B856" s="152">
        <v>1</v>
      </c>
      <c r="C856" s="152">
        <f t="shared" si="53"/>
        <v>626</v>
      </c>
      <c r="D856" s="152">
        <v>590</v>
      </c>
      <c r="E856" s="152">
        <v>36</v>
      </c>
      <c r="F856" s="153">
        <v>1138</v>
      </c>
      <c r="G856" s="153">
        <f t="shared" si="54"/>
        <v>6.7972999999999999</v>
      </c>
      <c r="H856" s="153">
        <f t="shared" si="55"/>
        <v>489.41</v>
      </c>
      <c r="I856" s="153">
        <f t="shared" si="56"/>
        <v>604.86</v>
      </c>
    </row>
    <row r="857" spans="1:9" s="96" customFormat="1" ht="16.899999999999999" customHeight="1" x14ac:dyDescent="0.25">
      <c r="A857" s="146" t="s">
        <v>305</v>
      </c>
      <c r="B857" s="152">
        <v>1</v>
      </c>
      <c r="C857" s="152">
        <f t="shared" si="53"/>
        <v>668</v>
      </c>
      <c r="D857" s="152">
        <v>589</v>
      </c>
      <c r="E857" s="152">
        <v>79</v>
      </c>
      <c r="F857" s="153">
        <v>1138</v>
      </c>
      <c r="G857" s="153">
        <f t="shared" si="54"/>
        <v>6.7972999999999999</v>
      </c>
      <c r="H857" s="153">
        <f t="shared" si="55"/>
        <v>1073.97</v>
      </c>
      <c r="I857" s="154">
        <f>ROUND(H857*1.2077,2)</f>
        <v>1297.03</v>
      </c>
    </row>
    <row r="858" spans="1:9" s="96" customFormat="1" ht="16.899999999999999" customHeight="1" x14ac:dyDescent="0.25">
      <c r="A858" s="146" t="s">
        <v>305</v>
      </c>
      <c r="B858" s="152">
        <v>1</v>
      </c>
      <c r="C858" s="152">
        <f t="shared" si="53"/>
        <v>683</v>
      </c>
      <c r="D858" s="152">
        <v>597</v>
      </c>
      <c r="E858" s="152">
        <v>86</v>
      </c>
      <c r="F858" s="153">
        <v>1138</v>
      </c>
      <c r="G858" s="153">
        <f t="shared" si="54"/>
        <v>6.7972999999999999</v>
      </c>
      <c r="H858" s="153">
        <f t="shared" si="55"/>
        <v>1169.1400000000001</v>
      </c>
      <c r="I858" s="153">
        <f t="shared" si="56"/>
        <v>1444.94</v>
      </c>
    </row>
    <row r="859" spans="1:9" s="96" customFormat="1" ht="16.899999999999999" customHeight="1" x14ac:dyDescent="0.25">
      <c r="A859" s="146" t="s">
        <v>305</v>
      </c>
      <c r="B859" s="152">
        <v>1</v>
      </c>
      <c r="C859" s="152">
        <f t="shared" si="53"/>
        <v>744</v>
      </c>
      <c r="D859" s="152">
        <v>677</v>
      </c>
      <c r="E859" s="152">
        <v>67</v>
      </c>
      <c r="F859" s="153">
        <v>1138</v>
      </c>
      <c r="G859" s="153">
        <f t="shared" si="54"/>
        <v>6.7972999999999999</v>
      </c>
      <c r="H859" s="153">
        <f t="shared" si="55"/>
        <v>910.84</v>
      </c>
      <c r="I859" s="153">
        <f t="shared" si="56"/>
        <v>1125.71</v>
      </c>
    </row>
    <row r="860" spans="1:9" s="96" customFormat="1" ht="16.899999999999999" customHeight="1" x14ac:dyDescent="0.25">
      <c r="A860" s="146" t="s">
        <v>305</v>
      </c>
      <c r="B860" s="152">
        <v>1</v>
      </c>
      <c r="C860" s="152">
        <f t="shared" si="53"/>
        <v>660.5</v>
      </c>
      <c r="D860" s="152">
        <v>557</v>
      </c>
      <c r="E860" s="152">
        <v>103.5</v>
      </c>
      <c r="F860" s="153">
        <v>1138</v>
      </c>
      <c r="G860" s="153">
        <f t="shared" si="54"/>
        <v>6.7972999999999999</v>
      </c>
      <c r="H860" s="153">
        <f t="shared" si="55"/>
        <v>1407.04</v>
      </c>
      <c r="I860" s="153">
        <f t="shared" si="56"/>
        <v>1738.96</v>
      </c>
    </row>
    <row r="861" spans="1:9" s="96" customFormat="1" ht="16.899999999999999" customHeight="1" x14ac:dyDescent="0.25">
      <c r="A861" s="146" t="s">
        <v>305</v>
      </c>
      <c r="B861" s="152">
        <v>1</v>
      </c>
      <c r="C861" s="152">
        <f t="shared" si="53"/>
        <v>663</v>
      </c>
      <c r="D861" s="152">
        <v>597</v>
      </c>
      <c r="E861" s="152">
        <v>66</v>
      </c>
      <c r="F861" s="153">
        <v>1138</v>
      </c>
      <c r="G861" s="153">
        <f t="shared" si="54"/>
        <v>6.7972999999999999</v>
      </c>
      <c r="H861" s="153">
        <f t="shared" si="55"/>
        <v>897.24</v>
      </c>
      <c r="I861" s="153">
        <f t="shared" si="56"/>
        <v>1108.9000000000001</v>
      </c>
    </row>
    <row r="862" spans="1:9" s="96" customFormat="1" ht="16.899999999999999" customHeight="1" x14ac:dyDescent="0.25">
      <c r="A862" s="146" t="s">
        <v>305</v>
      </c>
      <c r="B862" s="152">
        <v>1</v>
      </c>
      <c r="C862" s="152">
        <f t="shared" si="53"/>
        <v>736.5</v>
      </c>
      <c r="D862" s="152">
        <v>637</v>
      </c>
      <c r="E862" s="152">
        <v>99.5</v>
      </c>
      <c r="F862" s="153">
        <v>1138</v>
      </c>
      <c r="G862" s="153">
        <f t="shared" si="54"/>
        <v>6.7972999999999999</v>
      </c>
      <c r="H862" s="153">
        <f t="shared" si="55"/>
        <v>1352.66</v>
      </c>
      <c r="I862" s="153">
        <f t="shared" si="56"/>
        <v>1671.75</v>
      </c>
    </row>
    <row r="863" spans="1:9" s="96" customFormat="1" ht="16.899999999999999" customHeight="1" x14ac:dyDescent="0.25">
      <c r="A863" s="146" t="s">
        <v>305</v>
      </c>
      <c r="B863" s="152">
        <v>1</v>
      </c>
      <c r="C863" s="152">
        <f t="shared" si="53"/>
        <v>673.5</v>
      </c>
      <c r="D863" s="152">
        <v>613</v>
      </c>
      <c r="E863" s="152">
        <v>60.5</v>
      </c>
      <c r="F863" s="153">
        <v>1161</v>
      </c>
      <c r="G863" s="153">
        <f t="shared" si="54"/>
        <v>6.9347000000000003</v>
      </c>
      <c r="H863" s="153">
        <f t="shared" si="55"/>
        <v>839.1</v>
      </c>
      <c r="I863" s="153">
        <f t="shared" si="56"/>
        <v>1037.04</v>
      </c>
    </row>
    <row r="864" spans="1:9" s="96" customFormat="1" ht="16.899999999999999" customHeight="1" x14ac:dyDescent="0.25">
      <c r="A864" s="146" t="s">
        <v>305</v>
      </c>
      <c r="B864" s="152">
        <v>1</v>
      </c>
      <c r="C864" s="152">
        <f t="shared" si="53"/>
        <v>719</v>
      </c>
      <c r="D864" s="152">
        <v>606</v>
      </c>
      <c r="E864" s="152">
        <v>113</v>
      </c>
      <c r="F864" s="153">
        <v>1161</v>
      </c>
      <c r="G864" s="153">
        <f t="shared" si="54"/>
        <v>6.9347000000000003</v>
      </c>
      <c r="H864" s="153">
        <f t="shared" si="55"/>
        <v>1567.24</v>
      </c>
      <c r="I864" s="153">
        <f t="shared" si="56"/>
        <v>1936.95</v>
      </c>
    </row>
    <row r="865" spans="1:9" s="96" customFormat="1" ht="16.899999999999999" customHeight="1" x14ac:dyDescent="0.25">
      <c r="A865" s="146" t="s">
        <v>305</v>
      </c>
      <c r="B865" s="152">
        <v>1</v>
      </c>
      <c r="C865" s="152">
        <f t="shared" si="53"/>
        <v>656.5</v>
      </c>
      <c r="D865" s="152">
        <v>557</v>
      </c>
      <c r="E865" s="152">
        <v>99.5</v>
      </c>
      <c r="F865" s="153">
        <v>1161</v>
      </c>
      <c r="G865" s="153">
        <f t="shared" si="54"/>
        <v>6.9347000000000003</v>
      </c>
      <c r="H865" s="153">
        <f t="shared" si="55"/>
        <v>1380.01</v>
      </c>
      <c r="I865" s="153">
        <f t="shared" si="56"/>
        <v>1705.55</v>
      </c>
    </row>
    <row r="866" spans="1:9" s="96" customFormat="1" ht="16.899999999999999" customHeight="1" x14ac:dyDescent="0.25">
      <c r="A866" s="146" t="s">
        <v>305</v>
      </c>
      <c r="B866" s="152">
        <v>1</v>
      </c>
      <c r="C866" s="152">
        <f t="shared" si="53"/>
        <v>757.5</v>
      </c>
      <c r="D866" s="152">
        <v>677</v>
      </c>
      <c r="E866" s="152">
        <v>80.5</v>
      </c>
      <c r="F866" s="153">
        <v>1161</v>
      </c>
      <c r="G866" s="153">
        <f t="shared" si="54"/>
        <v>6.9347000000000003</v>
      </c>
      <c r="H866" s="153">
        <f t="shared" si="55"/>
        <v>1116.49</v>
      </c>
      <c r="I866" s="153">
        <f t="shared" si="56"/>
        <v>1379.87</v>
      </c>
    </row>
    <row r="867" spans="1:9" s="96" customFormat="1" ht="16.899999999999999" customHeight="1" x14ac:dyDescent="0.25">
      <c r="A867" s="146" t="s">
        <v>305</v>
      </c>
      <c r="B867" s="152">
        <v>1</v>
      </c>
      <c r="C867" s="152">
        <f t="shared" si="53"/>
        <v>601</v>
      </c>
      <c r="D867" s="152">
        <v>573</v>
      </c>
      <c r="E867" s="152">
        <v>28</v>
      </c>
      <c r="F867" s="153">
        <v>1138</v>
      </c>
      <c r="G867" s="153">
        <f t="shared" si="54"/>
        <v>6.7972999999999999</v>
      </c>
      <c r="H867" s="153">
        <f t="shared" si="55"/>
        <v>380.65</v>
      </c>
      <c r="I867" s="153">
        <f t="shared" si="56"/>
        <v>470.45</v>
      </c>
    </row>
    <row r="868" spans="1:9" s="96" customFormat="1" ht="16.899999999999999" customHeight="1" x14ac:dyDescent="0.25">
      <c r="A868" s="146" t="s">
        <v>305</v>
      </c>
      <c r="B868" s="152">
        <v>1</v>
      </c>
      <c r="C868" s="152">
        <f t="shared" si="53"/>
        <v>740.5</v>
      </c>
      <c r="D868" s="152">
        <v>677</v>
      </c>
      <c r="E868" s="152">
        <v>63.5</v>
      </c>
      <c r="F868" s="153">
        <v>1138</v>
      </c>
      <c r="G868" s="153">
        <f t="shared" si="54"/>
        <v>6.7972999999999999</v>
      </c>
      <c r="H868" s="153">
        <f t="shared" si="55"/>
        <v>863.26</v>
      </c>
      <c r="I868" s="153">
        <f t="shared" si="56"/>
        <v>1066.9000000000001</v>
      </c>
    </row>
    <row r="869" spans="1:9" s="96" customFormat="1" ht="16.899999999999999" customHeight="1" x14ac:dyDescent="0.25">
      <c r="A869" s="146" t="s">
        <v>305</v>
      </c>
      <c r="B869" s="152">
        <v>1</v>
      </c>
      <c r="C869" s="152">
        <f t="shared" si="53"/>
        <v>641</v>
      </c>
      <c r="D869" s="152">
        <v>573</v>
      </c>
      <c r="E869" s="152">
        <v>68</v>
      </c>
      <c r="F869" s="153">
        <v>1138</v>
      </c>
      <c r="G869" s="153">
        <f t="shared" si="54"/>
        <v>6.7972999999999999</v>
      </c>
      <c r="H869" s="153">
        <f t="shared" si="55"/>
        <v>924.43</v>
      </c>
      <c r="I869" s="153">
        <f t="shared" si="56"/>
        <v>1142.5</v>
      </c>
    </row>
    <row r="870" spans="1:9" s="96" customFormat="1" ht="16.899999999999999" customHeight="1" x14ac:dyDescent="0.25">
      <c r="A870" s="146" t="s">
        <v>305</v>
      </c>
      <c r="B870" s="152">
        <v>1</v>
      </c>
      <c r="C870" s="152">
        <f t="shared" si="53"/>
        <v>558.5</v>
      </c>
      <c r="D870" s="152">
        <v>509</v>
      </c>
      <c r="E870" s="152">
        <v>49.5</v>
      </c>
      <c r="F870" s="153">
        <v>1138</v>
      </c>
      <c r="G870" s="153">
        <f t="shared" si="54"/>
        <v>6.7972999999999999</v>
      </c>
      <c r="H870" s="153">
        <f t="shared" si="55"/>
        <v>672.93</v>
      </c>
      <c r="I870" s="153">
        <f t="shared" si="56"/>
        <v>831.67</v>
      </c>
    </row>
    <row r="871" spans="1:9" s="96" customFormat="1" ht="16.899999999999999" customHeight="1" x14ac:dyDescent="0.25">
      <c r="A871" s="146" t="s">
        <v>305</v>
      </c>
      <c r="B871" s="152">
        <v>1</v>
      </c>
      <c r="C871" s="152">
        <f t="shared" si="53"/>
        <v>520.5</v>
      </c>
      <c r="D871" s="152">
        <v>453</v>
      </c>
      <c r="E871" s="152">
        <v>67.5</v>
      </c>
      <c r="F871" s="153">
        <v>1138</v>
      </c>
      <c r="G871" s="153">
        <f t="shared" si="54"/>
        <v>6.7972999999999999</v>
      </c>
      <c r="H871" s="153">
        <f t="shared" si="55"/>
        <v>917.64</v>
      </c>
      <c r="I871" s="153">
        <f t="shared" si="56"/>
        <v>1134.1099999999999</v>
      </c>
    </row>
    <row r="872" spans="1:9" s="96" customFormat="1" ht="16.899999999999999" customHeight="1" x14ac:dyDescent="0.25">
      <c r="A872" s="146" t="s">
        <v>305</v>
      </c>
      <c r="B872" s="152">
        <v>1</v>
      </c>
      <c r="C872" s="152">
        <f t="shared" si="53"/>
        <v>348</v>
      </c>
      <c r="D872" s="152">
        <v>314.5</v>
      </c>
      <c r="E872" s="152">
        <v>33.5</v>
      </c>
      <c r="F872" s="153">
        <v>1138</v>
      </c>
      <c r="G872" s="153">
        <f t="shared" si="54"/>
        <v>6.7972999999999999</v>
      </c>
      <c r="H872" s="153">
        <f t="shared" si="55"/>
        <v>455.42</v>
      </c>
      <c r="I872" s="153">
        <f t="shared" si="56"/>
        <v>562.85</v>
      </c>
    </row>
    <row r="873" spans="1:9" s="96" customFormat="1" ht="16.899999999999999" customHeight="1" x14ac:dyDescent="0.25">
      <c r="A873" s="146" t="s">
        <v>305</v>
      </c>
      <c r="B873" s="152">
        <v>1</v>
      </c>
      <c r="C873" s="152">
        <f t="shared" si="53"/>
        <v>692.5</v>
      </c>
      <c r="D873" s="152">
        <v>597</v>
      </c>
      <c r="E873" s="152">
        <v>95.5</v>
      </c>
      <c r="F873" s="153">
        <v>1020</v>
      </c>
      <c r="G873" s="153">
        <f t="shared" si="54"/>
        <v>6.0925000000000002</v>
      </c>
      <c r="H873" s="153">
        <f t="shared" si="55"/>
        <v>1163.67</v>
      </c>
      <c r="I873" s="153">
        <f t="shared" si="56"/>
        <v>1438.18</v>
      </c>
    </row>
    <row r="874" spans="1:9" s="96" customFormat="1" ht="16.899999999999999" customHeight="1" x14ac:dyDescent="0.25">
      <c r="A874" s="146" t="s">
        <v>305</v>
      </c>
      <c r="B874" s="152">
        <v>1</v>
      </c>
      <c r="C874" s="152">
        <f t="shared" si="53"/>
        <v>744.75</v>
      </c>
      <c r="D874" s="152">
        <v>677</v>
      </c>
      <c r="E874" s="152">
        <v>67.75</v>
      </c>
      <c r="F874" s="153">
        <v>1161</v>
      </c>
      <c r="G874" s="153">
        <f t="shared" si="54"/>
        <v>6.9347000000000003</v>
      </c>
      <c r="H874" s="153">
        <f t="shared" si="55"/>
        <v>939.65</v>
      </c>
      <c r="I874" s="154">
        <f>ROUND(H874*1.2077,2)</f>
        <v>1134.82</v>
      </c>
    </row>
    <row r="875" spans="1:9" s="96" customFormat="1" ht="16.899999999999999" customHeight="1" x14ac:dyDescent="0.25">
      <c r="A875" s="146" t="s">
        <v>305</v>
      </c>
      <c r="B875" s="152">
        <v>1</v>
      </c>
      <c r="C875" s="152">
        <f t="shared" si="53"/>
        <v>752.5</v>
      </c>
      <c r="D875" s="152">
        <v>677</v>
      </c>
      <c r="E875" s="152">
        <v>75.5</v>
      </c>
      <c r="F875" s="153">
        <v>1161</v>
      </c>
      <c r="G875" s="153">
        <f t="shared" si="54"/>
        <v>6.9347000000000003</v>
      </c>
      <c r="H875" s="153">
        <f t="shared" si="55"/>
        <v>1047.1400000000001</v>
      </c>
      <c r="I875" s="153">
        <f t="shared" si="56"/>
        <v>1294.1600000000001</v>
      </c>
    </row>
    <row r="876" spans="1:9" s="96" customFormat="1" ht="16.899999999999999" customHeight="1" x14ac:dyDescent="0.25">
      <c r="A876" s="146" t="s">
        <v>305</v>
      </c>
      <c r="B876" s="152">
        <v>1</v>
      </c>
      <c r="C876" s="152">
        <f t="shared" si="53"/>
        <v>669</v>
      </c>
      <c r="D876" s="152">
        <v>557</v>
      </c>
      <c r="E876" s="152">
        <v>112</v>
      </c>
      <c r="F876" s="153">
        <v>1138</v>
      </c>
      <c r="G876" s="153">
        <f t="shared" si="54"/>
        <v>6.7972999999999999</v>
      </c>
      <c r="H876" s="153">
        <f t="shared" si="55"/>
        <v>1522.6</v>
      </c>
      <c r="I876" s="153">
        <f t="shared" si="56"/>
        <v>1881.78</v>
      </c>
    </row>
    <row r="877" spans="1:9" s="96" customFormat="1" ht="16.899999999999999" customHeight="1" x14ac:dyDescent="0.25">
      <c r="A877" s="146" t="s">
        <v>305</v>
      </c>
      <c r="B877" s="152">
        <v>1</v>
      </c>
      <c r="C877" s="152">
        <f t="shared" si="53"/>
        <v>360</v>
      </c>
      <c r="D877" s="152">
        <v>344</v>
      </c>
      <c r="E877" s="152">
        <v>16</v>
      </c>
      <c r="F877" s="153">
        <v>1161</v>
      </c>
      <c r="G877" s="153">
        <f t="shared" si="54"/>
        <v>6.9347000000000003</v>
      </c>
      <c r="H877" s="153">
        <f t="shared" si="55"/>
        <v>221.91</v>
      </c>
      <c r="I877" s="154">
        <f>ROUND(H877*1.2077,2)</f>
        <v>268</v>
      </c>
    </row>
    <row r="878" spans="1:9" s="96" customFormat="1" ht="16.899999999999999" customHeight="1" x14ac:dyDescent="0.25">
      <c r="A878" s="146" t="s">
        <v>305</v>
      </c>
      <c r="B878" s="152">
        <v>1</v>
      </c>
      <c r="C878" s="152">
        <f t="shared" si="53"/>
        <v>332</v>
      </c>
      <c r="D878" s="152">
        <v>280</v>
      </c>
      <c r="E878" s="152">
        <v>52</v>
      </c>
      <c r="F878" s="153">
        <v>1161</v>
      </c>
      <c r="G878" s="153">
        <f t="shared" si="54"/>
        <v>6.9347000000000003</v>
      </c>
      <c r="H878" s="153">
        <f t="shared" si="55"/>
        <v>721.21</v>
      </c>
      <c r="I878" s="153">
        <f t="shared" si="56"/>
        <v>891.34</v>
      </c>
    </row>
    <row r="879" spans="1:9" s="96" customFormat="1" ht="16.899999999999999" customHeight="1" x14ac:dyDescent="0.25">
      <c r="A879" s="146" t="s">
        <v>305</v>
      </c>
      <c r="B879" s="152">
        <v>1</v>
      </c>
      <c r="C879" s="152">
        <f t="shared" si="53"/>
        <v>360</v>
      </c>
      <c r="D879" s="152">
        <v>344</v>
      </c>
      <c r="E879" s="152">
        <v>16</v>
      </c>
      <c r="F879" s="153">
        <v>1161</v>
      </c>
      <c r="G879" s="153">
        <f t="shared" si="54"/>
        <v>6.9347000000000003</v>
      </c>
      <c r="H879" s="153">
        <f t="shared" si="55"/>
        <v>221.91</v>
      </c>
      <c r="I879" s="153">
        <f t="shared" si="56"/>
        <v>274.26</v>
      </c>
    </row>
    <row r="880" spans="1:9" s="96" customFormat="1" ht="16.899999999999999" customHeight="1" x14ac:dyDescent="0.25">
      <c r="A880" s="146" t="s">
        <v>305</v>
      </c>
      <c r="B880" s="152">
        <v>1</v>
      </c>
      <c r="C880" s="152">
        <f t="shared" si="53"/>
        <v>145</v>
      </c>
      <c r="D880" s="152">
        <v>0</v>
      </c>
      <c r="E880" s="152">
        <v>145</v>
      </c>
      <c r="F880" s="153">
        <v>1138</v>
      </c>
      <c r="G880" s="153">
        <f t="shared" si="54"/>
        <v>6.7972999999999999</v>
      </c>
      <c r="H880" s="153">
        <f t="shared" si="55"/>
        <v>1971.22</v>
      </c>
      <c r="I880" s="153">
        <f t="shared" si="56"/>
        <v>2436.23</v>
      </c>
    </row>
    <row r="881" spans="1:9" s="96" customFormat="1" ht="16.899999999999999" customHeight="1" x14ac:dyDescent="0.25">
      <c r="A881" s="146" t="s">
        <v>305</v>
      </c>
      <c r="B881" s="152">
        <v>1</v>
      </c>
      <c r="C881" s="152">
        <f t="shared" si="53"/>
        <v>798</v>
      </c>
      <c r="D881" s="152">
        <v>589</v>
      </c>
      <c r="E881" s="152">
        <v>209</v>
      </c>
      <c r="F881" s="153">
        <v>1161</v>
      </c>
      <c r="G881" s="153">
        <f t="shared" si="54"/>
        <v>6.9347000000000003</v>
      </c>
      <c r="H881" s="153">
        <f t="shared" si="55"/>
        <v>2898.7</v>
      </c>
      <c r="I881" s="153">
        <f t="shared" si="56"/>
        <v>3582.5</v>
      </c>
    </row>
    <row r="882" spans="1:9" s="96" customFormat="1" ht="16.899999999999999" customHeight="1" x14ac:dyDescent="0.25">
      <c r="A882" s="146" t="s">
        <v>305</v>
      </c>
      <c r="B882" s="152">
        <v>1</v>
      </c>
      <c r="C882" s="152">
        <f t="shared" si="53"/>
        <v>504.25</v>
      </c>
      <c r="D882" s="152">
        <v>462</v>
      </c>
      <c r="E882" s="152">
        <v>42.25</v>
      </c>
      <c r="F882" s="153">
        <v>1161</v>
      </c>
      <c r="G882" s="153">
        <f t="shared" si="54"/>
        <v>6.9347000000000003</v>
      </c>
      <c r="H882" s="153">
        <f t="shared" si="55"/>
        <v>585.98</v>
      </c>
      <c r="I882" s="153">
        <f t="shared" si="56"/>
        <v>724.21</v>
      </c>
    </row>
    <row r="883" spans="1:9" s="96" customFormat="1" ht="16.899999999999999" customHeight="1" x14ac:dyDescent="0.25">
      <c r="A883" s="146" t="s">
        <v>305</v>
      </c>
      <c r="B883" s="152">
        <v>1</v>
      </c>
      <c r="C883" s="152">
        <f t="shared" si="53"/>
        <v>660</v>
      </c>
      <c r="D883" s="152">
        <v>519</v>
      </c>
      <c r="E883" s="152">
        <v>141</v>
      </c>
      <c r="F883" s="153">
        <v>1161</v>
      </c>
      <c r="G883" s="153">
        <f t="shared" si="54"/>
        <v>6.9347000000000003</v>
      </c>
      <c r="H883" s="153">
        <f t="shared" si="55"/>
        <v>1955.59</v>
      </c>
      <c r="I883" s="153">
        <f t="shared" si="56"/>
        <v>2416.91</v>
      </c>
    </row>
    <row r="884" spans="1:9" s="96" customFormat="1" ht="16.899999999999999" customHeight="1" x14ac:dyDescent="0.25">
      <c r="A884" s="146" t="s">
        <v>305</v>
      </c>
      <c r="B884" s="152">
        <v>1</v>
      </c>
      <c r="C884" s="152">
        <f t="shared" si="53"/>
        <v>588.5</v>
      </c>
      <c r="D884" s="152">
        <v>558</v>
      </c>
      <c r="E884" s="152">
        <v>30.5</v>
      </c>
      <c r="F884" s="153">
        <v>1161</v>
      </c>
      <c r="G884" s="153">
        <f t="shared" si="54"/>
        <v>6.9347000000000003</v>
      </c>
      <c r="H884" s="153">
        <f t="shared" si="55"/>
        <v>423.02</v>
      </c>
      <c r="I884" s="153">
        <f t="shared" si="56"/>
        <v>522.80999999999995</v>
      </c>
    </row>
    <row r="885" spans="1:9" s="96" customFormat="1" ht="16.899999999999999" customHeight="1" x14ac:dyDescent="0.25">
      <c r="A885" s="146" t="s">
        <v>305</v>
      </c>
      <c r="B885" s="152">
        <v>1</v>
      </c>
      <c r="C885" s="152">
        <f t="shared" si="53"/>
        <v>660</v>
      </c>
      <c r="D885" s="152">
        <v>597</v>
      </c>
      <c r="E885" s="152">
        <v>63</v>
      </c>
      <c r="F885" s="153">
        <v>1043</v>
      </c>
      <c r="G885" s="153">
        <f t="shared" si="54"/>
        <v>6.2298</v>
      </c>
      <c r="H885" s="153">
        <f t="shared" si="55"/>
        <v>784.95</v>
      </c>
      <c r="I885" s="153">
        <f t="shared" si="56"/>
        <v>970.12</v>
      </c>
    </row>
    <row r="886" spans="1:9" s="96" customFormat="1" ht="16.899999999999999" customHeight="1" x14ac:dyDescent="0.25">
      <c r="A886" s="146" t="s">
        <v>305</v>
      </c>
      <c r="B886" s="152">
        <v>1</v>
      </c>
      <c r="C886" s="152">
        <f t="shared" si="53"/>
        <v>349</v>
      </c>
      <c r="D886" s="152">
        <v>333</v>
      </c>
      <c r="E886" s="152">
        <v>16</v>
      </c>
      <c r="F886" s="153">
        <v>1161</v>
      </c>
      <c r="G886" s="153">
        <f t="shared" si="54"/>
        <v>6.9347000000000003</v>
      </c>
      <c r="H886" s="153">
        <f t="shared" si="55"/>
        <v>221.91</v>
      </c>
      <c r="I886" s="154">
        <f>ROUND(H886*1.2077,2)</f>
        <v>268</v>
      </c>
    </row>
    <row r="887" spans="1:9" s="96" customFormat="1" ht="16.899999999999999" customHeight="1" x14ac:dyDescent="0.25">
      <c r="A887" s="146" t="s">
        <v>305</v>
      </c>
      <c r="B887" s="152">
        <v>1</v>
      </c>
      <c r="C887" s="152">
        <f t="shared" si="53"/>
        <v>357</v>
      </c>
      <c r="D887" s="152">
        <v>333</v>
      </c>
      <c r="E887" s="152">
        <v>24</v>
      </c>
      <c r="F887" s="153">
        <v>1161</v>
      </c>
      <c r="G887" s="153">
        <f t="shared" si="54"/>
        <v>6.9347000000000003</v>
      </c>
      <c r="H887" s="153">
        <f t="shared" si="55"/>
        <v>332.87</v>
      </c>
      <c r="I887" s="153">
        <f t="shared" si="56"/>
        <v>411.39</v>
      </c>
    </row>
    <row r="888" spans="1:9" s="96" customFormat="1" ht="16.899999999999999" customHeight="1" x14ac:dyDescent="0.25">
      <c r="A888" s="146" t="s">
        <v>305</v>
      </c>
      <c r="B888" s="152">
        <v>1</v>
      </c>
      <c r="C888" s="152">
        <f t="shared" si="53"/>
        <v>374.5</v>
      </c>
      <c r="D888" s="152">
        <v>294</v>
      </c>
      <c r="E888" s="152">
        <v>80.5</v>
      </c>
      <c r="F888" s="153">
        <v>1161</v>
      </c>
      <c r="G888" s="153">
        <f t="shared" si="54"/>
        <v>6.9347000000000003</v>
      </c>
      <c r="H888" s="153">
        <f t="shared" si="55"/>
        <v>1116.49</v>
      </c>
      <c r="I888" s="153">
        <f t="shared" si="56"/>
        <v>1379.87</v>
      </c>
    </row>
    <row r="889" spans="1:9" s="96" customFormat="1" ht="16.899999999999999" customHeight="1" x14ac:dyDescent="0.25">
      <c r="A889" s="146" t="s">
        <v>229</v>
      </c>
      <c r="B889" s="152">
        <v>1</v>
      </c>
      <c r="C889" s="152">
        <f t="shared" si="53"/>
        <v>745</v>
      </c>
      <c r="D889" s="152">
        <v>677</v>
      </c>
      <c r="E889" s="152">
        <v>68</v>
      </c>
      <c r="F889" s="153">
        <v>1178</v>
      </c>
      <c r="G889" s="153">
        <f t="shared" si="54"/>
        <v>7.0362</v>
      </c>
      <c r="H889" s="153">
        <f t="shared" si="55"/>
        <v>956.92</v>
      </c>
      <c r="I889" s="153">
        <f t="shared" si="56"/>
        <v>1182.6600000000001</v>
      </c>
    </row>
    <row r="890" spans="1:9" s="96" customFormat="1" ht="16.899999999999999" customHeight="1" x14ac:dyDescent="0.25">
      <c r="A890" s="146" t="s">
        <v>229</v>
      </c>
      <c r="B890" s="152">
        <v>1</v>
      </c>
      <c r="C890" s="152">
        <f t="shared" si="53"/>
        <v>526</v>
      </c>
      <c r="D890" s="152">
        <v>518</v>
      </c>
      <c r="E890" s="152">
        <v>8</v>
      </c>
      <c r="F890" s="153">
        <v>1178</v>
      </c>
      <c r="G890" s="153">
        <f t="shared" si="54"/>
        <v>7.0362</v>
      </c>
      <c r="H890" s="153">
        <f t="shared" si="55"/>
        <v>112.58</v>
      </c>
      <c r="I890" s="153">
        <f t="shared" si="56"/>
        <v>139.13999999999999</v>
      </c>
    </row>
    <row r="891" spans="1:9" s="96" customFormat="1" ht="16.899999999999999" customHeight="1" x14ac:dyDescent="0.25">
      <c r="A891" s="146" t="s">
        <v>229</v>
      </c>
      <c r="B891" s="152">
        <v>1</v>
      </c>
      <c r="C891" s="152">
        <f t="shared" si="53"/>
        <v>630</v>
      </c>
      <c r="D891" s="152">
        <v>614</v>
      </c>
      <c r="E891" s="152">
        <v>16</v>
      </c>
      <c r="F891" s="153">
        <v>1178</v>
      </c>
      <c r="G891" s="153">
        <f t="shared" si="54"/>
        <v>7.0362</v>
      </c>
      <c r="H891" s="153">
        <f t="shared" si="55"/>
        <v>225.16</v>
      </c>
      <c r="I891" s="153">
        <f t="shared" si="56"/>
        <v>278.27999999999997</v>
      </c>
    </row>
    <row r="892" spans="1:9" s="96" customFormat="1" ht="16.899999999999999" customHeight="1" x14ac:dyDescent="0.25">
      <c r="A892" s="146" t="s">
        <v>229</v>
      </c>
      <c r="B892" s="152">
        <v>1</v>
      </c>
      <c r="C892" s="152">
        <f t="shared" si="53"/>
        <v>654.5</v>
      </c>
      <c r="D892" s="152">
        <v>622</v>
      </c>
      <c r="E892" s="152">
        <v>32.5</v>
      </c>
      <c r="F892" s="153">
        <v>1178</v>
      </c>
      <c r="G892" s="153">
        <f t="shared" si="54"/>
        <v>7.0362</v>
      </c>
      <c r="H892" s="153">
        <f t="shared" si="55"/>
        <v>457.35</v>
      </c>
      <c r="I892" s="153">
        <f t="shared" si="56"/>
        <v>565.24</v>
      </c>
    </row>
    <row r="893" spans="1:9" s="96" customFormat="1" ht="16.899999999999999" customHeight="1" x14ac:dyDescent="0.25">
      <c r="A893" s="146" t="s">
        <v>229</v>
      </c>
      <c r="B893" s="152">
        <v>1</v>
      </c>
      <c r="C893" s="152">
        <f t="shared" si="53"/>
        <v>664</v>
      </c>
      <c r="D893" s="152">
        <v>661</v>
      </c>
      <c r="E893" s="152">
        <v>3</v>
      </c>
      <c r="F893" s="153">
        <v>1178</v>
      </c>
      <c r="G893" s="153">
        <f t="shared" si="54"/>
        <v>7.0362</v>
      </c>
      <c r="H893" s="153">
        <f t="shared" si="55"/>
        <v>42.22</v>
      </c>
      <c r="I893" s="153">
        <f t="shared" si="56"/>
        <v>52.18</v>
      </c>
    </row>
    <row r="894" spans="1:9" s="96" customFormat="1" ht="16.899999999999999" customHeight="1" x14ac:dyDescent="0.25">
      <c r="A894" s="146" t="s">
        <v>229</v>
      </c>
      <c r="B894" s="152">
        <v>1</v>
      </c>
      <c r="C894" s="152">
        <f t="shared" si="53"/>
        <v>615.5</v>
      </c>
      <c r="D894" s="152">
        <v>541</v>
      </c>
      <c r="E894" s="152">
        <v>74.5</v>
      </c>
      <c r="F894" s="153">
        <v>1218</v>
      </c>
      <c r="G894" s="153">
        <f t="shared" si="54"/>
        <v>7.2751000000000001</v>
      </c>
      <c r="H894" s="153">
        <f t="shared" si="55"/>
        <v>1083.99</v>
      </c>
      <c r="I894" s="153">
        <f t="shared" si="56"/>
        <v>1339.7</v>
      </c>
    </row>
    <row r="895" spans="1:9" s="96" customFormat="1" ht="16.899999999999999" customHeight="1" x14ac:dyDescent="0.25">
      <c r="A895" s="146" t="s">
        <v>229</v>
      </c>
      <c r="B895" s="152">
        <v>1</v>
      </c>
      <c r="C895" s="152">
        <f t="shared" si="53"/>
        <v>642</v>
      </c>
      <c r="D895" s="152">
        <v>574</v>
      </c>
      <c r="E895" s="152">
        <v>68</v>
      </c>
      <c r="F895" s="153">
        <v>1218</v>
      </c>
      <c r="G895" s="153">
        <f t="shared" si="54"/>
        <v>7.2751000000000001</v>
      </c>
      <c r="H895" s="153">
        <f t="shared" si="55"/>
        <v>989.41</v>
      </c>
      <c r="I895" s="154">
        <f>ROUND(H895*1.2077,2)</f>
        <v>1194.9100000000001</v>
      </c>
    </row>
    <row r="896" spans="1:9" s="96" customFormat="1" ht="16.899999999999999" customHeight="1" x14ac:dyDescent="0.25">
      <c r="A896" s="146" t="s">
        <v>229</v>
      </c>
      <c r="B896" s="152">
        <v>1</v>
      </c>
      <c r="C896" s="152">
        <f t="shared" si="53"/>
        <v>697</v>
      </c>
      <c r="D896" s="152">
        <v>677</v>
      </c>
      <c r="E896" s="152">
        <v>20</v>
      </c>
      <c r="F896" s="153">
        <v>1218</v>
      </c>
      <c r="G896" s="153">
        <f t="shared" si="54"/>
        <v>7.2751000000000001</v>
      </c>
      <c r="H896" s="153">
        <f t="shared" si="55"/>
        <v>291</v>
      </c>
      <c r="I896" s="153">
        <f t="shared" si="56"/>
        <v>359.65</v>
      </c>
    </row>
    <row r="897" spans="1:9" s="96" customFormat="1" ht="16.899999999999999" customHeight="1" x14ac:dyDescent="0.25">
      <c r="A897" s="146" t="s">
        <v>229</v>
      </c>
      <c r="B897" s="152">
        <v>1</v>
      </c>
      <c r="C897" s="152">
        <f t="shared" si="53"/>
        <v>654</v>
      </c>
      <c r="D897" s="152">
        <v>534</v>
      </c>
      <c r="E897" s="152">
        <v>120</v>
      </c>
      <c r="F897" s="153">
        <v>1218</v>
      </c>
      <c r="G897" s="153">
        <f t="shared" si="54"/>
        <v>7.2751000000000001</v>
      </c>
      <c r="H897" s="153">
        <f t="shared" si="55"/>
        <v>1746.02</v>
      </c>
      <c r="I897" s="153">
        <f t="shared" si="56"/>
        <v>2157.91</v>
      </c>
    </row>
    <row r="898" spans="1:9" s="96" customFormat="1" ht="16.899999999999999" customHeight="1" x14ac:dyDescent="0.25">
      <c r="A898" s="146" t="s">
        <v>229</v>
      </c>
      <c r="B898" s="152">
        <v>1</v>
      </c>
      <c r="C898" s="152">
        <f t="shared" si="53"/>
        <v>700</v>
      </c>
      <c r="D898" s="152">
        <v>573</v>
      </c>
      <c r="E898" s="152">
        <v>127</v>
      </c>
      <c r="F898" s="153">
        <v>1178</v>
      </c>
      <c r="G898" s="153">
        <f t="shared" si="54"/>
        <v>7.0362</v>
      </c>
      <c r="H898" s="153">
        <f t="shared" si="55"/>
        <v>1787.19</v>
      </c>
      <c r="I898" s="153">
        <f t="shared" si="56"/>
        <v>2208.79</v>
      </c>
    </row>
    <row r="899" spans="1:9" s="96" customFormat="1" ht="16.899999999999999" customHeight="1" x14ac:dyDescent="0.25">
      <c r="A899" s="146" t="s">
        <v>229</v>
      </c>
      <c r="B899" s="152">
        <v>1</v>
      </c>
      <c r="C899" s="152">
        <f t="shared" si="53"/>
        <v>447</v>
      </c>
      <c r="D899" s="152">
        <v>414</v>
      </c>
      <c r="E899" s="152">
        <v>33</v>
      </c>
      <c r="F899" s="153">
        <v>1178</v>
      </c>
      <c r="G899" s="153">
        <f t="shared" si="54"/>
        <v>7.0362</v>
      </c>
      <c r="H899" s="153">
        <f t="shared" si="55"/>
        <v>464.39</v>
      </c>
      <c r="I899" s="153">
        <f t="shared" si="56"/>
        <v>573.94000000000005</v>
      </c>
    </row>
    <row r="900" spans="1:9" s="96" customFormat="1" ht="16.899999999999999" customHeight="1" x14ac:dyDescent="0.25">
      <c r="A900" s="146" t="s">
        <v>229</v>
      </c>
      <c r="B900" s="152">
        <v>1</v>
      </c>
      <c r="C900" s="152">
        <f t="shared" si="53"/>
        <v>784</v>
      </c>
      <c r="D900" s="152">
        <v>597</v>
      </c>
      <c r="E900" s="152">
        <v>187</v>
      </c>
      <c r="F900" s="153">
        <v>1178</v>
      </c>
      <c r="G900" s="153">
        <f t="shared" si="54"/>
        <v>7.0362</v>
      </c>
      <c r="H900" s="153">
        <f t="shared" si="55"/>
        <v>2631.54</v>
      </c>
      <c r="I900" s="153">
        <f t="shared" si="56"/>
        <v>3252.32</v>
      </c>
    </row>
    <row r="901" spans="1:9" s="96" customFormat="1" ht="16.899999999999999" customHeight="1" x14ac:dyDescent="0.25">
      <c r="A901" s="146" t="s">
        <v>229</v>
      </c>
      <c r="B901" s="152">
        <v>1</v>
      </c>
      <c r="C901" s="152">
        <f t="shared" ref="C901:C964" si="57">D901+E901</f>
        <v>744</v>
      </c>
      <c r="D901" s="152">
        <v>622</v>
      </c>
      <c r="E901" s="152">
        <v>122</v>
      </c>
      <c r="F901" s="153">
        <v>1178</v>
      </c>
      <c r="G901" s="153">
        <f t="shared" ref="G901:G964" si="58">ROUND(F901/167.42,4)</f>
        <v>7.0362</v>
      </c>
      <c r="H901" s="153">
        <f t="shared" si="55"/>
        <v>1716.83</v>
      </c>
      <c r="I901" s="153">
        <f t="shared" si="56"/>
        <v>2121.83</v>
      </c>
    </row>
    <row r="902" spans="1:9" s="96" customFormat="1" ht="16.899999999999999" customHeight="1" x14ac:dyDescent="0.25">
      <c r="A902" s="146" t="s">
        <v>229</v>
      </c>
      <c r="B902" s="152">
        <v>1</v>
      </c>
      <c r="C902" s="152">
        <f t="shared" si="57"/>
        <v>646.5</v>
      </c>
      <c r="D902" s="152">
        <v>629</v>
      </c>
      <c r="E902" s="152">
        <v>17.5</v>
      </c>
      <c r="F902" s="153">
        <v>1263</v>
      </c>
      <c r="G902" s="153">
        <f t="shared" si="58"/>
        <v>7.5438999999999998</v>
      </c>
      <c r="H902" s="153">
        <f t="shared" si="55"/>
        <v>264.04000000000002</v>
      </c>
      <c r="I902" s="153">
        <f t="shared" si="56"/>
        <v>326.33</v>
      </c>
    </row>
    <row r="903" spans="1:9" s="96" customFormat="1" ht="16.899999999999999" customHeight="1" x14ac:dyDescent="0.25">
      <c r="A903" s="146" t="s">
        <v>229</v>
      </c>
      <c r="B903" s="152">
        <v>1</v>
      </c>
      <c r="C903" s="152">
        <f t="shared" si="57"/>
        <v>612.5</v>
      </c>
      <c r="D903" s="152">
        <v>589</v>
      </c>
      <c r="E903" s="152">
        <v>23.5</v>
      </c>
      <c r="F903" s="153">
        <v>1263</v>
      </c>
      <c r="G903" s="153">
        <f t="shared" si="58"/>
        <v>7.5438999999999998</v>
      </c>
      <c r="H903" s="153">
        <f t="shared" si="55"/>
        <v>354.56</v>
      </c>
      <c r="I903" s="153">
        <f t="shared" si="56"/>
        <v>438.2</v>
      </c>
    </row>
    <row r="904" spans="1:9" s="96" customFormat="1" ht="16.899999999999999" customHeight="1" x14ac:dyDescent="0.25">
      <c r="A904" s="146" t="s">
        <v>229</v>
      </c>
      <c r="B904" s="152">
        <v>1</v>
      </c>
      <c r="C904" s="152">
        <f t="shared" si="57"/>
        <v>525</v>
      </c>
      <c r="D904" s="152">
        <v>510</v>
      </c>
      <c r="E904" s="152">
        <v>15</v>
      </c>
      <c r="F904" s="153">
        <v>1263</v>
      </c>
      <c r="G904" s="153">
        <f t="shared" si="58"/>
        <v>7.5438999999999998</v>
      </c>
      <c r="H904" s="153">
        <f t="shared" si="55"/>
        <v>226.32</v>
      </c>
      <c r="I904" s="153">
        <f t="shared" si="56"/>
        <v>279.70999999999998</v>
      </c>
    </row>
    <row r="905" spans="1:9" s="96" customFormat="1" ht="16.899999999999999" customHeight="1" x14ac:dyDescent="0.25">
      <c r="A905" s="146" t="s">
        <v>229</v>
      </c>
      <c r="B905" s="152">
        <v>1</v>
      </c>
      <c r="C905" s="152">
        <f t="shared" si="57"/>
        <v>455.5</v>
      </c>
      <c r="D905" s="152">
        <v>447</v>
      </c>
      <c r="E905" s="152">
        <v>8.5</v>
      </c>
      <c r="F905" s="153">
        <v>1263</v>
      </c>
      <c r="G905" s="153">
        <f t="shared" si="58"/>
        <v>7.5438999999999998</v>
      </c>
      <c r="H905" s="153">
        <f t="shared" si="55"/>
        <v>128.25</v>
      </c>
      <c r="I905" s="153">
        <f t="shared" si="56"/>
        <v>158.5</v>
      </c>
    </row>
    <row r="906" spans="1:9" s="96" customFormat="1" ht="16.899999999999999" customHeight="1" x14ac:dyDescent="0.25">
      <c r="A906" s="146" t="s">
        <v>229</v>
      </c>
      <c r="B906" s="152">
        <v>1</v>
      </c>
      <c r="C906" s="152">
        <f t="shared" si="57"/>
        <v>600</v>
      </c>
      <c r="D906" s="152">
        <v>597</v>
      </c>
      <c r="E906" s="152">
        <v>3</v>
      </c>
      <c r="F906" s="153">
        <v>1263</v>
      </c>
      <c r="G906" s="153">
        <f t="shared" si="58"/>
        <v>7.5438999999999998</v>
      </c>
      <c r="H906" s="153">
        <f t="shared" si="55"/>
        <v>45.26</v>
      </c>
      <c r="I906" s="153">
        <f t="shared" si="56"/>
        <v>55.94</v>
      </c>
    </row>
    <row r="907" spans="1:9" s="96" customFormat="1" ht="16.899999999999999" customHeight="1" x14ac:dyDescent="0.25">
      <c r="A907" s="146" t="s">
        <v>229</v>
      </c>
      <c r="B907" s="152">
        <v>1</v>
      </c>
      <c r="C907" s="152">
        <f t="shared" si="57"/>
        <v>610</v>
      </c>
      <c r="D907" s="152">
        <v>597</v>
      </c>
      <c r="E907" s="152">
        <v>13</v>
      </c>
      <c r="F907" s="153">
        <v>1263</v>
      </c>
      <c r="G907" s="153">
        <f t="shared" si="58"/>
        <v>7.5438999999999998</v>
      </c>
      <c r="H907" s="153">
        <f t="shared" si="55"/>
        <v>196.14</v>
      </c>
      <c r="I907" s="153">
        <f t="shared" si="56"/>
        <v>242.41</v>
      </c>
    </row>
    <row r="908" spans="1:9" s="96" customFormat="1" ht="16.899999999999999" customHeight="1" x14ac:dyDescent="0.25">
      <c r="A908" s="146" t="s">
        <v>229</v>
      </c>
      <c r="B908" s="152">
        <v>1</v>
      </c>
      <c r="C908" s="152">
        <f t="shared" si="57"/>
        <v>685</v>
      </c>
      <c r="D908" s="152">
        <v>677</v>
      </c>
      <c r="E908" s="152">
        <v>8</v>
      </c>
      <c r="F908" s="153">
        <v>1178</v>
      </c>
      <c r="G908" s="153">
        <f t="shared" si="58"/>
        <v>7.0362</v>
      </c>
      <c r="H908" s="153">
        <f t="shared" si="55"/>
        <v>112.58</v>
      </c>
      <c r="I908" s="154">
        <f>ROUND(H908*1.2077,2)</f>
        <v>135.96</v>
      </c>
    </row>
    <row r="909" spans="1:9" s="96" customFormat="1" ht="16.899999999999999" customHeight="1" x14ac:dyDescent="0.25">
      <c r="A909" s="146" t="s">
        <v>229</v>
      </c>
      <c r="B909" s="152">
        <v>1</v>
      </c>
      <c r="C909" s="152">
        <f t="shared" si="57"/>
        <v>466</v>
      </c>
      <c r="D909" s="152">
        <v>450</v>
      </c>
      <c r="E909" s="152">
        <v>16</v>
      </c>
      <c r="F909" s="153">
        <v>1178</v>
      </c>
      <c r="G909" s="153">
        <f t="shared" si="58"/>
        <v>7.0362</v>
      </c>
      <c r="H909" s="153">
        <f t="shared" si="55"/>
        <v>225.16</v>
      </c>
      <c r="I909" s="153">
        <f t="shared" si="56"/>
        <v>278.27999999999997</v>
      </c>
    </row>
    <row r="910" spans="1:9" s="96" customFormat="1" ht="16.899999999999999" customHeight="1" x14ac:dyDescent="0.25">
      <c r="A910" s="146" t="s">
        <v>229</v>
      </c>
      <c r="B910" s="152">
        <v>1</v>
      </c>
      <c r="C910" s="152">
        <f t="shared" si="57"/>
        <v>689</v>
      </c>
      <c r="D910" s="152">
        <v>669</v>
      </c>
      <c r="E910" s="152">
        <v>20</v>
      </c>
      <c r="F910" s="153">
        <v>1218</v>
      </c>
      <c r="G910" s="153">
        <f t="shared" si="58"/>
        <v>7.2751000000000001</v>
      </c>
      <c r="H910" s="153">
        <f t="shared" ref="H910:H973" si="59">ROUND(E910*G910*2,2)</f>
        <v>291</v>
      </c>
      <c r="I910" s="153">
        <f t="shared" ref="I910:I973" si="60">ROUND(H910*1.2359,2)</f>
        <v>359.65</v>
      </c>
    </row>
    <row r="911" spans="1:9" s="96" customFormat="1" ht="16.899999999999999" customHeight="1" x14ac:dyDescent="0.25">
      <c r="A911" s="146" t="s">
        <v>229</v>
      </c>
      <c r="B911" s="152">
        <v>1</v>
      </c>
      <c r="C911" s="152">
        <f t="shared" si="57"/>
        <v>576</v>
      </c>
      <c r="D911" s="152">
        <v>565</v>
      </c>
      <c r="E911" s="152">
        <v>11</v>
      </c>
      <c r="F911" s="153">
        <v>1218</v>
      </c>
      <c r="G911" s="153">
        <f t="shared" si="58"/>
        <v>7.2751000000000001</v>
      </c>
      <c r="H911" s="153">
        <f t="shared" si="59"/>
        <v>160.05000000000001</v>
      </c>
      <c r="I911" s="153">
        <f t="shared" si="60"/>
        <v>197.81</v>
      </c>
    </row>
    <row r="912" spans="1:9" s="96" customFormat="1" ht="16.899999999999999" customHeight="1" x14ac:dyDescent="0.25">
      <c r="A912" s="146" t="s">
        <v>229</v>
      </c>
      <c r="B912" s="152">
        <v>1</v>
      </c>
      <c r="C912" s="152">
        <f t="shared" si="57"/>
        <v>553</v>
      </c>
      <c r="D912" s="152">
        <v>467.25</v>
      </c>
      <c r="E912" s="152">
        <v>85.75</v>
      </c>
      <c r="F912" s="153">
        <v>1218</v>
      </c>
      <c r="G912" s="153">
        <f t="shared" si="58"/>
        <v>7.2751000000000001</v>
      </c>
      <c r="H912" s="153">
        <f t="shared" si="59"/>
        <v>1247.68</v>
      </c>
      <c r="I912" s="153">
        <f t="shared" si="60"/>
        <v>1542.01</v>
      </c>
    </row>
    <row r="913" spans="1:9" s="96" customFormat="1" ht="16.899999999999999" customHeight="1" x14ac:dyDescent="0.25">
      <c r="A913" s="146" t="s">
        <v>229</v>
      </c>
      <c r="B913" s="152">
        <v>1</v>
      </c>
      <c r="C913" s="152">
        <f t="shared" si="57"/>
        <v>619</v>
      </c>
      <c r="D913" s="152">
        <v>573</v>
      </c>
      <c r="E913" s="152">
        <v>46</v>
      </c>
      <c r="F913" s="153">
        <v>1178</v>
      </c>
      <c r="G913" s="153">
        <f t="shared" si="58"/>
        <v>7.0362</v>
      </c>
      <c r="H913" s="153">
        <f t="shared" si="59"/>
        <v>647.33000000000004</v>
      </c>
      <c r="I913" s="153">
        <f t="shared" si="60"/>
        <v>800.04</v>
      </c>
    </row>
    <row r="914" spans="1:9" s="96" customFormat="1" ht="16.899999999999999" customHeight="1" x14ac:dyDescent="0.25">
      <c r="A914" s="146" t="s">
        <v>229</v>
      </c>
      <c r="B914" s="152">
        <v>1</v>
      </c>
      <c r="C914" s="152">
        <f t="shared" si="57"/>
        <v>718</v>
      </c>
      <c r="D914" s="152">
        <v>677</v>
      </c>
      <c r="E914" s="152">
        <v>41</v>
      </c>
      <c r="F914" s="153">
        <v>1178</v>
      </c>
      <c r="G914" s="153">
        <f t="shared" si="58"/>
        <v>7.0362</v>
      </c>
      <c r="H914" s="153">
        <f t="shared" si="59"/>
        <v>576.97</v>
      </c>
      <c r="I914" s="153">
        <f t="shared" si="60"/>
        <v>713.08</v>
      </c>
    </row>
    <row r="915" spans="1:9" s="96" customFormat="1" ht="16.899999999999999" customHeight="1" x14ac:dyDescent="0.25">
      <c r="A915" s="146" t="s">
        <v>229</v>
      </c>
      <c r="B915" s="152">
        <v>1</v>
      </c>
      <c r="C915" s="152">
        <f t="shared" si="57"/>
        <v>678</v>
      </c>
      <c r="D915" s="152">
        <v>677</v>
      </c>
      <c r="E915" s="152">
        <v>1</v>
      </c>
      <c r="F915" s="153">
        <v>1178</v>
      </c>
      <c r="G915" s="153">
        <f t="shared" si="58"/>
        <v>7.0362</v>
      </c>
      <c r="H915" s="153">
        <f t="shared" si="59"/>
        <v>14.07</v>
      </c>
      <c r="I915" s="153">
        <f t="shared" si="60"/>
        <v>17.39</v>
      </c>
    </row>
    <row r="916" spans="1:9" s="96" customFormat="1" ht="16.899999999999999" customHeight="1" x14ac:dyDescent="0.25">
      <c r="A916" s="146" t="s">
        <v>229</v>
      </c>
      <c r="B916" s="152">
        <v>1</v>
      </c>
      <c r="C916" s="152">
        <f t="shared" si="57"/>
        <v>609</v>
      </c>
      <c r="D916" s="152">
        <v>597</v>
      </c>
      <c r="E916" s="152">
        <v>12</v>
      </c>
      <c r="F916" s="153">
        <v>1178</v>
      </c>
      <c r="G916" s="153">
        <f t="shared" si="58"/>
        <v>7.0362</v>
      </c>
      <c r="H916" s="153">
        <f t="shared" si="59"/>
        <v>168.87</v>
      </c>
      <c r="I916" s="153">
        <f t="shared" si="60"/>
        <v>208.71</v>
      </c>
    </row>
    <row r="917" spans="1:9" s="96" customFormat="1" ht="16.899999999999999" customHeight="1" x14ac:dyDescent="0.25">
      <c r="A917" s="146" t="s">
        <v>229</v>
      </c>
      <c r="B917" s="152">
        <v>1</v>
      </c>
      <c r="C917" s="152">
        <f t="shared" si="57"/>
        <v>792.5</v>
      </c>
      <c r="D917" s="152">
        <v>677</v>
      </c>
      <c r="E917" s="152">
        <v>115.5</v>
      </c>
      <c r="F917" s="153">
        <v>1178</v>
      </c>
      <c r="G917" s="153">
        <f t="shared" si="58"/>
        <v>7.0362</v>
      </c>
      <c r="H917" s="153">
        <f t="shared" si="59"/>
        <v>1625.36</v>
      </c>
      <c r="I917" s="153">
        <f t="shared" si="60"/>
        <v>2008.78</v>
      </c>
    </row>
    <row r="918" spans="1:9" s="96" customFormat="1" ht="16.899999999999999" customHeight="1" x14ac:dyDescent="0.25">
      <c r="A918" s="146" t="s">
        <v>229</v>
      </c>
      <c r="B918" s="152">
        <v>1</v>
      </c>
      <c r="C918" s="152">
        <f t="shared" si="57"/>
        <v>694.5</v>
      </c>
      <c r="D918" s="152">
        <v>677</v>
      </c>
      <c r="E918" s="152">
        <v>17.5</v>
      </c>
      <c r="F918" s="153">
        <v>1178</v>
      </c>
      <c r="G918" s="153">
        <f t="shared" si="58"/>
        <v>7.0362</v>
      </c>
      <c r="H918" s="153">
        <f t="shared" si="59"/>
        <v>246.27</v>
      </c>
      <c r="I918" s="153">
        <f t="shared" si="60"/>
        <v>304.37</v>
      </c>
    </row>
    <row r="919" spans="1:9" s="96" customFormat="1" ht="16.899999999999999" customHeight="1" x14ac:dyDescent="0.25">
      <c r="A919" s="146" t="s">
        <v>229</v>
      </c>
      <c r="B919" s="152">
        <v>1</v>
      </c>
      <c r="C919" s="152">
        <f t="shared" si="57"/>
        <v>736.5</v>
      </c>
      <c r="D919" s="152">
        <v>654</v>
      </c>
      <c r="E919" s="152">
        <v>82.5</v>
      </c>
      <c r="F919" s="153">
        <v>1178</v>
      </c>
      <c r="G919" s="153">
        <f t="shared" si="58"/>
        <v>7.0362</v>
      </c>
      <c r="H919" s="153">
        <f t="shared" si="59"/>
        <v>1160.97</v>
      </c>
      <c r="I919" s="153">
        <f t="shared" si="60"/>
        <v>1434.84</v>
      </c>
    </row>
    <row r="920" spans="1:9" s="96" customFormat="1" ht="16.899999999999999" customHeight="1" x14ac:dyDescent="0.25">
      <c r="A920" s="146" t="s">
        <v>229</v>
      </c>
      <c r="B920" s="152">
        <v>1</v>
      </c>
      <c r="C920" s="152">
        <f t="shared" si="57"/>
        <v>642</v>
      </c>
      <c r="D920" s="152">
        <v>637</v>
      </c>
      <c r="E920" s="152">
        <v>5</v>
      </c>
      <c r="F920" s="153">
        <v>1218</v>
      </c>
      <c r="G920" s="153">
        <f t="shared" si="58"/>
        <v>7.2751000000000001</v>
      </c>
      <c r="H920" s="153">
        <f t="shared" si="59"/>
        <v>72.75</v>
      </c>
      <c r="I920" s="153">
        <f t="shared" si="60"/>
        <v>89.91</v>
      </c>
    </row>
    <row r="921" spans="1:9" s="96" customFormat="1" ht="16.899999999999999" customHeight="1" x14ac:dyDescent="0.25">
      <c r="A921" s="146" t="s">
        <v>229</v>
      </c>
      <c r="B921" s="152">
        <v>1</v>
      </c>
      <c r="C921" s="152">
        <f t="shared" si="57"/>
        <v>634</v>
      </c>
      <c r="D921" s="152">
        <v>598</v>
      </c>
      <c r="E921" s="152">
        <v>36</v>
      </c>
      <c r="F921" s="153">
        <v>1218</v>
      </c>
      <c r="G921" s="153">
        <f t="shared" si="58"/>
        <v>7.2751000000000001</v>
      </c>
      <c r="H921" s="153">
        <f t="shared" si="59"/>
        <v>523.80999999999995</v>
      </c>
      <c r="I921" s="153">
        <f t="shared" si="60"/>
        <v>647.38</v>
      </c>
    </row>
    <row r="922" spans="1:9" s="96" customFormat="1" ht="16.899999999999999" customHeight="1" x14ac:dyDescent="0.25">
      <c r="A922" s="146" t="s">
        <v>229</v>
      </c>
      <c r="B922" s="152">
        <v>1</v>
      </c>
      <c r="C922" s="152">
        <f t="shared" si="57"/>
        <v>652.5</v>
      </c>
      <c r="D922" s="152">
        <v>637</v>
      </c>
      <c r="E922" s="152">
        <v>15.5</v>
      </c>
      <c r="F922" s="153">
        <v>1218</v>
      </c>
      <c r="G922" s="153">
        <f t="shared" si="58"/>
        <v>7.2751000000000001</v>
      </c>
      <c r="H922" s="153">
        <f t="shared" si="59"/>
        <v>225.53</v>
      </c>
      <c r="I922" s="153">
        <f t="shared" si="60"/>
        <v>278.73</v>
      </c>
    </row>
    <row r="923" spans="1:9" s="96" customFormat="1" ht="16.899999999999999" customHeight="1" x14ac:dyDescent="0.25">
      <c r="A923" s="146" t="s">
        <v>229</v>
      </c>
      <c r="B923" s="152">
        <v>1</v>
      </c>
      <c r="C923" s="152">
        <f t="shared" si="57"/>
        <v>669</v>
      </c>
      <c r="D923" s="152">
        <v>629</v>
      </c>
      <c r="E923" s="152">
        <v>40</v>
      </c>
      <c r="F923" s="153">
        <v>1218</v>
      </c>
      <c r="G923" s="153">
        <f t="shared" si="58"/>
        <v>7.2751000000000001</v>
      </c>
      <c r="H923" s="153">
        <f t="shared" si="59"/>
        <v>582.01</v>
      </c>
      <c r="I923" s="153">
        <f t="shared" si="60"/>
        <v>719.31</v>
      </c>
    </row>
    <row r="924" spans="1:9" s="96" customFormat="1" ht="16.899999999999999" customHeight="1" x14ac:dyDescent="0.25">
      <c r="A924" s="146" t="s">
        <v>229</v>
      </c>
      <c r="B924" s="152">
        <v>1</v>
      </c>
      <c r="C924" s="152">
        <f t="shared" si="57"/>
        <v>458.5</v>
      </c>
      <c r="D924" s="152">
        <v>454</v>
      </c>
      <c r="E924" s="152">
        <v>4.5</v>
      </c>
      <c r="F924" s="153">
        <v>1178</v>
      </c>
      <c r="G924" s="153">
        <f t="shared" si="58"/>
        <v>7.0362</v>
      </c>
      <c r="H924" s="153">
        <f t="shared" si="59"/>
        <v>63.33</v>
      </c>
      <c r="I924" s="154">
        <f>ROUND(H924*1.2077,2)</f>
        <v>76.48</v>
      </c>
    </row>
    <row r="925" spans="1:9" s="96" customFormat="1" ht="16.899999999999999" customHeight="1" x14ac:dyDescent="0.25">
      <c r="A925" s="146" t="s">
        <v>229</v>
      </c>
      <c r="B925" s="152">
        <v>1</v>
      </c>
      <c r="C925" s="152">
        <f t="shared" si="57"/>
        <v>653</v>
      </c>
      <c r="D925" s="152">
        <v>629</v>
      </c>
      <c r="E925" s="152">
        <v>24</v>
      </c>
      <c r="F925" s="153">
        <v>1178</v>
      </c>
      <c r="G925" s="153">
        <f t="shared" si="58"/>
        <v>7.0362</v>
      </c>
      <c r="H925" s="153">
        <f t="shared" si="59"/>
        <v>337.74</v>
      </c>
      <c r="I925" s="153">
        <f t="shared" si="60"/>
        <v>417.41</v>
      </c>
    </row>
    <row r="926" spans="1:9" s="96" customFormat="1" ht="16.899999999999999" customHeight="1" x14ac:dyDescent="0.25">
      <c r="A926" s="146" t="s">
        <v>229</v>
      </c>
      <c r="B926" s="152">
        <v>1</v>
      </c>
      <c r="C926" s="152">
        <f t="shared" si="57"/>
        <v>577</v>
      </c>
      <c r="D926" s="152">
        <v>575</v>
      </c>
      <c r="E926" s="152">
        <v>2</v>
      </c>
      <c r="F926" s="153">
        <v>1178</v>
      </c>
      <c r="G926" s="153">
        <f t="shared" si="58"/>
        <v>7.0362</v>
      </c>
      <c r="H926" s="153">
        <f t="shared" si="59"/>
        <v>28.14</v>
      </c>
      <c r="I926" s="153">
        <f t="shared" si="60"/>
        <v>34.78</v>
      </c>
    </row>
    <row r="927" spans="1:9" s="96" customFormat="1" ht="16.899999999999999" customHeight="1" x14ac:dyDescent="0.25">
      <c r="A927" s="146" t="s">
        <v>229</v>
      </c>
      <c r="B927" s="152">
        <v>1</v>
      </c>
      <c r="C927" s="152">
        <f t="shared" si="57"/>
        <v>670.5</v>
      </c>
      <c r="D927" s="152">
        <v>637</v>
      </c>
      <c r="E927" s="152">
        <v>33.5</v>
      </c>
      <c r="F927" s="153">
        <v>1178</v>
      </c>
      <c r="G927" s="153">
        <f t="shared" si="58"/>
        <v>7.0362</v>
      </c>
      <c r="H927" s="153">
        <f t="shared" si="59"/>
        <v>471.43</v>
      </c>
      <c r="I927" s="154">
        <f>ROUND(H927*1.2077,2)</f>
        <v>569.35</v>
      </c>
    </row>
    <row r="928" spans="1:9" s="96" customFormat="1" ht="16.899999999999999" customHeight="1" x14ac:dyDescent="0.25">
      <c r="A928" s="146" t="s">
        <v>229</v>
      </c>
      <c r="B928" s="152">
        <v>1</v>
      </c>
      <c r="C928" s="152">
        <f t="shared" si="57"/>
        <v>568</v>
      </c>
      <c r="D928" s="152">
        <v>565</v>
      </c>
      <c r="E928" s="152">
        <v>3</v>
      </c>
      <c r="F928" s="153">
        <v>1178</v>
      </c>
      <c r="G928" s="153">
        <f t="shared" si="58"/>
        <v>7.0362</v>
      </c>
      <c r="H928" s="153">
        <f t="shared" si="59"/>
        <v>42.22</v>
      </c>
      <c r="I928" s="153">
        <f t="shared" si="60"/>
        <v>52.18</v>
      </c>
    </row>
    <row r="929" spans="1:9" s="96" customFormat="1" ht="16.899999999999999" customHeight="1" x14ac:dyDescent="0.25">
      <c r="A929" s="146" t="s">
        <v>229</v>
      </c>
      <c r="B929" s="152">
        <v>1</v>
      </c>
      <c r="C929" s="152">
        <f t="shared" si="57"/>
        <v>680.5</v>
      </c>
      <c r="D929" s="152">
        <v>573</v>
      </c>
      <c r="E929" s="152">
        <v>107.5</v>
      </c>
      <c r="F929" s="153">
        <v>1218</v>
      </c>
      <c r="G929" s="153">
        <f t="shared" si="58"/>
        <v>7.2751000000000001</v>
      </c>
      <c r="H929" s="153">
        <f t="shared" si="59"/>
        <v>1564.15</v>
      </c>
      <c r="I929" s="153">
        <f t="shared" si="60"/>
        <v>1933.13</v>
      </c>
    </row>
    <row r="930" spans="1:9" s="96" customFormat="1" ht="16.899999999999999" customHeight="1" x14ac:dyDescent="0.25">
      <c r="A930" s="146" t="s">
        <v>229</v>
      </c>
      <c r="B930" s="152">
        <v>1</v>
      </c>
      <c r="C930" s="152">
        <f t="shared" si="57"/>
        <v>492</v>
      </c>
      <c r="D930" s="152">
        <v>390</v>
      </c>
      <c r="E930" s="152">
        <v>102</v>
      </c>
      <c r="F930" s="153">
        <v>1178</v>
      </c>
      <c r="G930" s="153">
        <f t="shared" si="58"/>
        <v>7.0362</v>
      </c>
      <c r="H930" s="153">
        <f t="shared" si="59"/>
        <v>1435.38</v>
      </c>
      <c r="I930" s="153">
        <f t="shared" si="60"/>
        <v>1773.99</v>
      </c>
    </row>
    <row r="931" spans="1:9" s="96" customFormat="1" ht="16.899999999999999" customHeight="1" x14ac:dyDescent="0.25">
      <c r="A931" s="146" t="s">
        <v>229</v>
      </c>
      <c r="B931" s="152">
        <v>1</v>
      </c>
      <c r="C931" s="152">
        <f t="shared" si="57"/>
        <v>558</v>
      </c>
      <c r="D931" s="152">
        <v>525</v>
      </c>
      <c r="E931" s="152">
        <v>33</v>
      </c>
      <c r="F931" s="153">
        <v>1178</v>
      </c>
      <c r="G931" s="153">
        <f t="shared" si="58"/>
        <v>7.0362</v>
      </c>
      <c r="H931" s="153">
        <f t="shared" si="59"/>
        <v>464.39</v>
      </c>
      <c r="I931" s="153">
        <f t="shared" si="60"/>
        <v>573.94000000000005</v>
      </c>
    </row>
    <row r="932" spans="1:9" s="96" customFormat="1" ht="16.899999999999999" customHeight="1" x14ac:dyDescent="0.25">
      <c r="A932" s="146" t="s">
        <v>229</v>
      </c>
      <c r="B932" s="152">
        <v>1</v>
      </c>
      <c r="C932" s="152">
        <f t="shared" si="57"/>
        <v>635</v>
      </c>
      <c r="D932" s="152">
        <v>613</v>
      </c>
      <c r="E932" s="152">
        <v>22</v>
      </c>
      <c r="F932" s="153">
        <v>1253</v>
      </c>
      <c r="G932" s="153">
        <f t="shared" si="58"/>
        <v>7.4842000000000004</v>
      </c>
      <c r="H932" s="153">
        <f t="shared" si="59"/>
        <v>329.3</v>
      </c>
      <c r="I932" s="153">
        <f t="shared" si="60"/>
        <v>406.98</v>
      </c>
    </row>
    <row r="933" spans="1:9" s="96" customFormat="1" ht="16.899999999999999" customHeight="1" x14ac:dyDescent="0.25">
      <c r="A933" s="146" t="s">
        <v>229</v>
      </c>
      <c r="B933" s="152">
        <v>1</v>
      </c>
      <c r="C933" s="152">
        <f t="shared" si="57"/>
        <v>619</v>
      </c>
      <c r="D933" s="152">
        <v>557</v>
      </c>
      <c r="E933" s="152">
        <v>62</v>
      </c>
      <c r="F933" s="153">
        <v>1218</v>
      </c>
      <c r="G933" s="153">
        <f t="shared" si="58"/>
        <v>7.2751000000000001</v>
      </c>
      <c r="H933" s="153">
        <f t="shared" si="59"/>
        <v>902.11</v>
      </c>
      <c r="I933" s="153">
        <f t="shared" si="60"/>
        <v>1114.92</v>
      </c>
    </row>
    <row r="934" spans="1:9" s="96" customFormat="1" ht="16.899999999999999" customHeight="1" x14ac:dyDescent="0.25">
      <c r="A934" s="146" t="s">
        <v>229</v>
      </c>
      <c r="B934" s="152">
        <v>1</v>
      </c>
      <c r="C934" s="152">
        <f t="shared" si="57"/>
        <v>814</v>
      </c>
      <c r="D934" s="152">
        <v>677</v>
      </c>
      <c r="E934" s="152">
        <v>137</v>
      </c>
      <c r="F934" s="153">
        <v>1178</v>
      </c>
      <c r="G934" s="153">
        <f t="shared" si="58"/>
        <v>7.0362</v>
      </c>
      <c r="H934" s="153">
        <f t="shared" si="59"/>
        <v>1927.92</v>
      </c>
      <c r="I934" s="153">
        <f t="shared" si="60"/>
        <v>2382.7199999999998</v>
      </c>
    </row>
    <row r="935" spans="1:9" s="96" customFormat="1" ht="16.899999999999999" customHeight="1" x14ac:dyDescent="0.25">
      <c r="A935" s="146" t="s">
        <v>229</v>
      </c>
      <c r="B935" s="152">
        <v>1</v>
      </c>
      <c r="C935" s="152">
        <f t="shared" si="57"/>
        <v>736</v>
      </c>
      <c r="D935" s="152">
        <v>549</v>
      </c>
      <c r="E935" s="152">
        <v>187</v>
      </c>
      <c r="F935" s="153">
        <v>1178</v>
      </c>
      <c r="G935" s="153">
        <f t="shared" si="58"/>
        <v>7.0362</v>
      </c>
      <c r="H935" s="153">
        <f t="shared" si="59"/>
        <v>2631.54</v>
      </c>
      <c r="I935" s="153">
        <f t="shared" si="60"/>
        <v>3252.32</v>
      </c>
    </row>
    <row r="936" spans="1:9" s="96" customFormat="1" ht="16.899999999999999" customHeight="1" x14ac:dyDescent="0.25">
      <c r="A936" s="146" t="s">
        <v>229</v>
      </c>
      <c r="B936" s="152">
        <v>1</v>
      </c>
      <c r="C936" s="152">
        <f t="shared" si="57"/>
        <v>218</v>
      </c>
      <c r="D936" s="152">
        <v>0</v>
      </c>
      <c r="E936" s="152">
        <v>218</v>
      </c>
      <c r="F936" s="153">
        <v>1293</v>
      </c>
      <c r="G936" s="153">
        <f t="shared" si="58"/>
        <v>7.7230999999999996</v>
      </c>
      <c r="H936" s="153">
        <f t="shared" si="59"/>
        <v>3367.27</v>
      </c>
      <c r="I936" s="153">
        <f t="shared" si="60"/>
        <v>4161.6099999999997</v>
      </c>
    </row>
    <row r="937" spans="1:9" s="96" customFormat="1" ht="16.899999999999999" customHeight="1" x14ac:dyDescent="0.25">
      <c r="A937" s="146" t="s">
        <v>229</v>
      </c>
      <c r="B937" s="152">
        <v>1</v>
      </c>
      <c r="C937" s="152">
        <f t="shared" si="57"/>
        <v>72</v>
      </c>
      <c r="D937" s="152">
        <v>0</v>
      </c>
      <c r="E937" s="152">
        <v>72</v>
      </c>
      <c r="F937" s="153">
        <v>1178</v>
      </c>
      <c r="G937" s="153">
        <f t="shared" si="58"/>
        <v>7.0362</v>
      </c>
      <c r="H937" s="153">
        <f t="shared" si="59"/>
        <v>1013.21</v>
      </c>
      <c r="I937" s="153">
        <f t="shared" si="60"/>
        <v>1252.23</v>
      </c>
    </row>
    <row r="938" spans="1:9" s="96" customFormat="1" ht="16.899999999999999" customHeight="1" x14ac:dyDescent="0.25">
      <c r="A938" s="146" t="s">
        <v>229</v>
      </c>
      <c r="B938" s="152">
        <v>1</v>
      </c>
      <c r="C938" s="152">
        <f t="shared" si="57"/>
        <v>706.5</v>
      </c>
      <c r="D938" s="152">
        <v>677</v>
      </c>
      <c r="E938" s="152">
        <v>29.5</v>
      </c>
      <c r="F938" s="153">
        <v>1178</v>
      </c>
      <c r="G938" s="153">
        <f t="shared" si="58"/>
        <v>7.0362</v>
      </c>
      <c r="H938" s="153">
        <f t="shared" si="59"/>
        <v>415.14</v>
      </c>
      <c r="I938" s="153">
        <f t="shared" si="60"/>
        <v>513.07000000000005</v>
      </c>
    </row>
    <row r="939" spans="1:9" s="96" customFormat="1" ht="16.899999999999999" customHeight="1" x14ac:dyDescent="0.25">
      <c r="A939" s="146" t="s">
        <v>229</v>
      </c>
      <c r="B939" s="152">
        <v>1</v>
      </c>
      <c r="C939" s="152">
        <f t="shared" si="57"/>
        <v>16</v>
      </c>
      <c r="D939" s="152">
        <v>0</v>
      </c>
      <c r="E939" s="152">
        <v>16</v>
      </c>
      <c r="F939" s="153">
        <v>1218</v>
      </c>
      <c r="G939" s="153">
        <f t="shared" si="58"/>
        <v>7.2751000000000001</v>
      </c>
      <c r="H939" s="153">
        <f t="shared" si="59"/>
        <v>232.8</v>
      </c>
      <c r="I939" s="153">
        <f t="shared" si="60"/>
        <v>287.72000000000003</v>
      </c>
    </row>
    <row r="940" spans="1:9" s="96" customFormat="1" ht="16.899999999999999" customHeight="1" x14ac:dyDescent="0.25">
      <c r="A940" s="146" t="s">
        <v>229</v>
      </c>
      <c r="B940" s="152">
        <v>1</v>
      </c>
      <c r="C940" s="152">
        <f t="shared" si="57"/>
        <v>495.5</v>
      </c>
      <c r="D940" s="152">
        <v>437</v>
      </c>
      <c r="E940" s="152">
        <v>58.5</v>
      </c>
      <c r="F940" s="153">
        <v>1218</v>
      </c>
      <c r="G940" s="153">
        <f t="shared" si="58"/>
        <v>7.2751000000000001</v>
      </c>
      <c r="H940" s="153">
        <f t="shared" si="59"/>
        <v>851.19</v>
      </c>
      <c r="I940" s="153">
        <f t="shared" si="60"/>
        <v>1051.99</v>
      </c>
    </row>
    <row r="941" spans="1:9" s="96" customFormat="1" ht="16.899999999999999" customHeight="1" x14ac:dyDescent="0.25">
      <c r="A941" s="146" t="s">
        <v>229</v>
      </c>
      <c r="B941" s="152">
        <v>1</v>
      </c>
      <c r="C941" s="152">
        <f t="shared" si="57"/>
        <v>361.01800000000003</v>
      </c>
      <c r="D941" s="152">
        <v>129.25</v>
      </c>
      <c r="E941" s="152">
        <v>231.768</v>
      </c>
      <c r="F941" s="153">
        <v>1398</v>
      </c>
      <c r="G941" s="153">
        <f t="shared" si="58"/>
        <v>8.3503000000000007</v>
      </c>
      <c r="H941" s="153">
        <f t="shared" si="59"/>
        <v>3870.66</v>
      </c>
      <c r="I941" s="154">
        <f>ROUND(H941*1.2077,2)</f>
        <v>4674.6000000000004</v>
      </c>
    </row>
    <row r="942" spans="1:9" s="96" customFormat="1" ht="16.899999999999999" customHeight="1" x14ac:dyDescent="0.25">
      <c r="A942" s="146" t="s">
        <v>229</v>
      </c>
      <c r="B942" s="152">
        <v>1</v>
      </c>
      <c r="C942" s="152">
        <f t="shared" si="57"/>
        <v>557.5</v>
      </c>
      <c r="D942" s="152">
        <v>424</v>
      </c>
      <c r="E942" s="152">
        <v>133.5</v>
      </c>
      <c r="F942" s="153">
        <v>1178</v>
      </c>
      <c r="G942" s="153">
        <f t="shared" si="58"/>
        <v>7.0362</v>
      </c>
      <c r="H942" s="153">
        <f t="shared" si="59"/>
        <v>1878.67</v>
      </c>
      <c r="I942" s="153">
        <f t="shared" si="60"/>
        <v>2321.85</v>
      </c>
    </row>
    <row r="943" spans="1:9" s="96" customFormat="1" ht="16.899999999999999" customHeight="1" x14ac:dyDescent="0.25">
      <c r="A943" s="146" t="s">
        <v>229</v>
      </c>
      <c r="B943" s="152">
        <v>1</v>
      </c>
      <c r="C943" s="152">
        <f t="shared" si="57"/>
        <v>172.5</v>
      </c>
      <c r="D943" s="152">
        <v>0</v>
      </c>
      <c r="E943" s="152">
        <v>172.5</v>
      </c>
      <c r="F943" s="153">
        <v>1178</v>
      </c>
      <c r="G943" s="153">
        <f t="shared" si="58"/>
        <v>7.0362</v>
      </c>
      <c r="H943" s="153">
        <f t="shared" si="59"/>
        <v>2427.4899999999998</v>
      </c>
      <c r="I943" s="153">
        <f t="shared" si="60"/>
        <v>3000.13</v>
      </c>
    </row>
    <row r="944" spans="1:9" s="96" customFormat="1" ht="16.899999999999999" customHeight="1" x14ac:dyDescent="0.25">
      <c r="A944" s="146" t="s">
        <v>229</v>
      </c>
      <c r="B944" s="152">
        <v>1</v>
      </c>
      <c r="C944" s="152">
        <f t="shared" si="57"/>
        <v>648.5</v>
      </c>
      <c r="D944" s="152">
        <v>613</v>
      </c>
      <c r="E944" s="152">
        <v>35.5</v>
      </c>
      <c r="F944" s="153">
        <v>1263</v>
      </c>
      <c r="G944" s="153">
        <f t="shared" si="58"/>
        <v>7.5438999999999998</v>
      </c>
      <c r="H944" s="153">
        <f t="shared" si="59"/>
        <v>535.62</v>
      </c>
      <c r="I944" s="153">
        <f t="shared" si="60"/>
        <v>661.97</v>
      </c>
    </row>
    <row r="945" spans="1:9" s="96" customFormat="1" ht="16.899999999999999" customHeight="1" x14ac:dyDescent="0.25">
      <c r="A945" s="146" t="s">
        <v>229</v>
      </c>
      <c r="B945" s="152">
        <v>1</v>
      </c>
      <c r="C945" s="152">
        <f t="shared" si="57"/>
        <v>608</v>
      </c>
      <c r="D945" s="152">
        <v>583</v>
      </c>
      <c r="E945" s="152">
        <v>25</v>
      </c>
      <c r="F945" s="153">
        <v>1198</v>
      </c>
      <c r="G945" s="153">
        <f t="shared" si="58"/>
        <v>7.1557000000000004</v>
      </c>
      <c r="H945" s="153">
        <f t="shared" si="59"/>
        <v>357.79</v>
      </c>
      <c r="I945" s="153">
        <f t="shared" si="60"/>
        <v>442.19</v>
      </c>
    </row>
    <row r="946" spans="1:9" s="96" customFormat="1" ht="16.899999999999999" customHeight="1" x14ac:dyDescent="0.25">
      <c r="A946" s="146" t="s">
        <v>229</v>
      </c>
      <c r="B946" s="152">
        <v>1</v>
      </c>
      <c r="C946" s="152">
        <f t="shared" si="57"/>
        <v>312</v>
      </c>
      <c r="D946" s="152">
        <v>176</v>
      </c>
      <c r="E946" s="152">
        <v>136</v>
      </c>
      <c r="F946" s="153">
        <v>1218</v>
      </c>
      <c r="G946" s="153">
        <f t="shared" si="58"/>
        <v>7.2751000000000001</v>
      </c>
      <c r="H946" s="153">
        <f t="shared" si="59"/>
        <v>1978.83</v>
      </c>
      <c r="I946" s="153">
        <f t="shared" si="60"/>
        <v>2445.64</v>
      </c>
    </row>
    <row r="947" spans="1:9" s="96" customFormat="1" ht="16.899999999999999" customHeight="1" x14ac:dyDescent="0.25">
      <c r="A947" s="146" t="s">
        <v>229</v>
      </c>
      <c r="B947" s="152">
        <v>1</v>
      </c>
      <c r="C947" s="152">
        <f t="shared" si="57"/>
        <v>213.33333333333331</v>
      </c>
      <c r="D947" s="152">
        <v>176</v>
      </c>
      <c r="E947" s="152">
        <v>37.333333333333329</v>
      </c>
      <c r="F947" s="153">
        <v>1218</v>
      </c>
      <c r="G947" s="153">
        <f t="shared" si="58"/>
        <v>7.2751000000000001</v>
      </c>
      <c r="H947" s="153">
        <f t="shared" si="59"/>
        <v>543.21</v>
      </c>
      <c r="I947" s="153">
        <f t="shared" si="60"/>
        <v>671.35</v>
      </c>
    </row>
    <row r="948" spans="1:9" s="96" customFormat="1" ht="16.899999999999999" customHeight="1" x14ac:dyDescent="0.25">
      <c r="A948" s="146" t="s">
        <v>229</v>
      </c>
      <c r="B948" s="152">
        <v>1</v>
      </c>
      <c r="C948" s="152">
        <f t="shared" si="57"/>
        <v>595.5</v>
      </c>
      <c r="D948" s="152">
        <v>550</v>
      </c>
      <c r="E948" s="152">
        <v>45.5</v>
      </c>
      <c r="F948" s="153">
        <v>1178</v>
      </c>
      <c r="G948" s="153">
        <f t="shared" si="58"/>
        <v>7.0362</v>
      </c>
      <c r="H948" s="153">
        <f t="shared" si="59"/>
        <v>640.29</v>
      </c>
      <c r="I948" s="153">
        <f t="shared" si="60"/>
        <v>791.33</v>
      </c>
    </row>
    <row r="949" spans="1:9" s="96" customFormat="1" ht="16.899999999999999" customHeight="1" x14ac:dyDescent="0.25">
      <c r="A949" s="146" t="s">
        <v>229</v>
      </c>
      <c r="B949" s="152">
        <v>1</v>
      </c>
      <c r="C949" s="152">
        <f t="shared" si="57"/>
        <v>680</v>
      </c>
      <c r="D949" s="152">
        <v>677</v>
      </c>
      <c r="E949" s="152">
        <v>3</v>
      </c>
      <c r="F949" s="153">
        <v>1178</v>
      </c>
      <c r="G949" s="153">
        <f t="shared" si="58"/>
        <v>7.0362</v>
      </c>
      <c r="H949" s="153">
        <f t="shared" si="59"/>
        <v>42.22</v>
      </c>
      <c r="I949" s="153">
        <f t="shared" si="60"/>
        <v>52.18</v>
      </c>
    </row>
    <row r="950" spans="1:9" s="96" customFormat="1" ht="16.899999999999999" customHeight="1" x14ac:dyDescent="0.25">
      <c r="A950" s="146" t="s">
        <v>229</v>
      </c>
      <c r="B950" s="152">
        <v>1</v>
      </c>
      <c r="C950" s="152">
        <f t="shared" si="57"/>
        <v>584</v>
      </c>
      <c r="D950" s="152">
        <v>581</v>
      </c>
      <c r="E950" s="152">
        <v>3</v>
      </c>
      <c r="F950" s="153">
        <v>1178</v>
      </c>
      <c r="G950" s="153">
        <f t="shared" si="58"/>
        <v>7.0362</v>
      </c>
      <c r="H950" s="153">
        <f t="shared" si="59"/>
        <v>42.22</v>
      </c>
      <c r="I950" s="153">
        <f t="shared" si="60"/>
        <v>52.18</v>
      </c>
    </row>
    <row r="951" spans="1:9" s="96" customFormat="1" ht="16.899999999999999" customHeight="1" x14ac:dyDescent="0.25">
      <c r="A951" s="146" t="s">
        <v>229</v>
      </c>
      <c r="B951" s="152">
        <v>1</v>
      </c>
      <c r="C951" s="152">
        <f t="shared" si="57"/>
        <v>600</v>
      </c>
      <c r="D951" s="152">
        <v>597</v>
      </c>
      <c r="E951" s="152">
        <v>3</v>
      </c>
      <c r="F951" s="153">
        <v>1178</v>
      </c>
      <c r="G951" s="153">
        <f t="shared" si="58"/>
        <v>7.0362</v>
      </c>
      <c r="H951" s="153">
        <f t="shared" si="59"/>
        <v>42.22</v>
      </c>
      <c r="I951" s="153">
        <f t="shared" si="60"/>
        <v>52.18</v>
      </c>
    </row>
    <row r="952" spans="1:9" s="96" customFormat="1" ht="16.899999999999999" customHeight="1" x14ac:dyDescent="0.25">
      <c r="A952" s="146" t="s">
        <v>229</v>
      </c>
      <c r="B952" s="152">
        <v>1</v>
      </c>
      <c r="C952" s="152">
        <f t="shared" si="57"/>
        <v>341.5</v>
      </c>
      <c r="D952" s="152">
        <v>338.5</v>
      </c>
      <c r="E952" s="152">
        <v>3</v>
      </c>
      <c r="F952" s="153">
        <v>1178</v>
      </c>
      <c r="G952" s="153">
        <f t="shared" si="58"/>
        <v>7.0362</v>
      </c>
      <c r="H952" s="153">
        <f t="shared" si="59"/>
        <v>42.22</v>
      </c>
      <c r="I952" s="153">
        <f t="shared" si="60"/>
        <v>52.18</v>
      </c>
    </row>
    <row r="953" spans="1:9" s="96" customFormat="1" ht="16.899999999999999" customHeight="1" x14ac:dyDescent="0.25">
      <c r="A953" s="146" t="s">
        <v>229</v>
      </c>
      <c r="B953" s="152">
        <v>1</v>
      </c>
      <c r="C953" s="152">
        <f t="shared" si="57"/>
        <v>410</v>
      </c>
      <c r="D953" s="152">
        <v>384</v>
      </c>
      <c r="E953" s="152">
        <v>26</v>
      </c>
      <c r="F953" s="153">
        <v>1178</v>
      </c>
      <c r="G953" s="153">
        <f t="shared" si="58"/>
        <v>7.0362</v>
      </c>
      <c r="H953" s="153">
        <f t="shared" si="59"/>
        <v>365.88</v>
      </c>
      <c r="I953" s="153">
        <f t="shared" si="60"/>
        <v>452.19</v>
      </c>
    </row>
    <row r="954" spans="1:9" s="96" customFormat="1" ht="16.899999999999999" customHeight="1" x14ac:dyDescent="0.25">
      <c r="A954" s="146" t="s">
        <v>229</v>
      </c>
      <c r="B954" s="152">
        <v>1</v>
      </c>
      <c r="C954" s="152">
        <f t="shared" si="57"/>
        <v>16.5</v>
      </c>
      <c r="D954" s="152">
        <v>0</v>
      </c>
      <c r="E954" s="152">
        <v>16.5</v>
      </c>
      <c r="F954" s="153">
        <v>1178</v>
      </c>
      <c r="G954" s="153">
        <f t="shared" si="58"/>
        <v>7.0362</v>
      </c>
      <c r="H954" s="153">
        <f t="shared" si="59"/>
        <v>232.19</v>
      </c>
      <c r="I954" s="154">
        <f>ROUND(H954*1.2077,2)</f>
        <v>280.42</v>
      </c>
    </row>
    <row r="955" spans="1:9" s="96" customFormat="1" ht="16.899999999999999" customHeight="1" x14ac:dyDescent="0.25">
      <c r="A955" s="146" t="s">
        <v>229</v>
      </c>
      <c r="B955" s="152">
        <v>1</v>
      </c>
      <c r="C955" s="152">
        <f t="shared" si="57"/>
        <v>654</v>
      </c>
      <c r="D955" s="152">
        <v>613</v>
      </c>
      <c r="E955" s="152">
        <v>41</v>
      </c>
      <c r="F955" s="153">
        <v>1178</v>
      </c>
      <c r="G955" s="153">
        <f t="shared" si="58"/>
        <v>7.0362</v>
      </c>
      <c r="H955" s="153">
        <f t="shared" si="59"/>
        <v>576.97</v>
      </c>
      <c r="I955" s="153">
        <f t="shared" si="60"/>
        <v>713.08</v>
      </c>
    </row>
    <row r="956" spans="1:9" s="96" customFormat="1" ht="16.899999999999999" customHeight="1" x14ac:dyDescent="0.25">
      <c r="A956" s="146" t="s">
        <v>229</v>
      </c>
      <c r="B956" s="152">
        <v>1</v>
      </c>
      <c r="C956" s="152">
        <f t="shared" si="57"/>
        <v>703.5</v>
      </c>
      <c r="D956" s="152">
        <v>677</v>
      </c>
      <c r="E956" s="152">
        <v>26.5</v>
      </c>
      <c r="F956" s="153">
        <v>1178</v>
      </c>
      <c r="G956" s="153">
        <f t="shared" si="58"/>
        <v>7.0362</v>
      </c>
      <c r="H956" s="153">
        <f t="shared" si="59"/>
        <v>372.92</v>
      </c>
      <c r="I956" s="153">
        <f t="shared" si="60"/>
        <v>460.89</v>
      </c>
    </row>
    <row r="957" spans="1:9" s="96" customFormat="1" ht="16.899999999999999" customHeight="1" x14ac:dyDescent="0.25">
      <c r="A957" s="146" t="s">
        <v>229</v>
      </c>
      <c r="B957" s="152">
        <v>1</v>
      </c>
      <c r="C957" s="152">
        <f t="shared" si="57"/>
        <v>690</v>
      </c>
      <c r="D957" s="152">
        <v>613</v>
      </c>
      <c r="E957" s="152">
        <v>77</v>
      </c>
      <c r="F957" s="153">
        <v>1178</v>
      </c>
      <c r="G957" s="153">
        <f t="shared" si="58"/>
        <v>7.0362</v>
      </c>
      <c r="H957" s="153">
        <f t="shared" si="59"/>
        <v>1083.57</v>
      </c>
      <c r="I957" s="153">
        <f t="shared" si="60"/>
        <v>1339.18</v>
      </c>
    </row>
    <row r="958" spans="1:9" s="96" customFormat="1" ht="16.899999999999999" customHeight="1" x14ac:dyDescent="0.25">
      <c r="A958" s="146" t="s">
        <v>229</v>
      </c>
      <c r="B958" s="152">
        <v>1</v>
      </c>
      <c r="C958" s="152">
        <f t="shared" si="57"/>
        <v>736</v>
      </c>
      <c r="D958" s="152">
        <v>677</v>
      </c>
      <c r="E958" s="152">
        <v>59</v>
      </c>
      <c r="F958" s="153">
        <v>1178</v>
      </c>
      <c r="G958" s="153">
        <f t="shared" si="58"/>
        <v>7.0362</v>
      </c>
      <c r="H958" s="153">
        <f t="shared" si="59"/>
        <v>830.27</v>
      </c>
      <c r="I958" s="153">
        <f t="shared" si="60"/>
        <v>1026.1300000000001</v>
      </c>
    </row>
    <row r="959" spans="1:9" s="96" customFormat="1" ht="16.899999999999999" customHeight="1" x14ac:dyDescent="0.25">
      <c r="A959" s="146" t="s">
        <v>229</v>
      </c>
      <c r="B959" s="152">
        <v>1</v>
      </c>
      <c r="C959" s="152">
        <f t="shared" si="57"/>
        <v>702</v>
      </c>
      <c r="D959" s="152">
        <v>653</v>
      </c>
      <c r="E959" s="152">
        <v>49</v>
      </c>
      <c r="F959" s="153">
        <v>1178</v>
      </c>
      <c r="G959" s="153">
        <f t="shared" si="58"/>
        <v>7.0362</v>
      </c>
      <c r="H959" s="153">
        <f t="shared" si="59"/>
        <v>689.55</v>
      </c>
      <c r="I959" s="153">
        <f t="shared" si="60"/>
        <v>852.21</v>
      </c>
    </row>
    <row r="960" spans="1:9" s="96" customFormat="1" ht="16.899999999999999" customHeight="1" x14ac:dyDescent="0.25">
      <c r="A960" s="146" t="s">
        <v>229</v>
      </c>
      <c r="B960" s="152">
        <v>1</v>
      </c>
      <c r="C960" s="152">
        <f t="shared" si="57"/>
        <v>641.99700000000007</v>
      </c>
      <c r="D960" s="152">
        <v>615</v>
      </c>
      <c r="E960" s="152">
        <v>26.997000000000014</v>
      </c>
      <c r="F960" s="153">
        <v>1178</v>
      </c>
      <c r="G960" s="153">
        <f t="shared" si="58"/>
        <v>7.0362</v>
      </c>
      <c r="H960" s="153">
        <f t="shared" si="59"/>
        <v>379.91</v>
      </c>
      <c r="I960" s="154">
        <f>ROUND(H960*1.2077,2)</f>
        <v>458.82</v>
      </c>
    </row>
    <row r="961" spans="1:9" s="96" customFormat="1" ht="16.899999999999999" customHeight="1" x14ac:dyDescent="0.25">
      <c r="A961" s="146" t="s">
        <v>229</v>
      </c>
      <c r="B961" s="152">
        <v>1</v>
      </c>
      <c r="C961" s="152">
        <f t="shared" si="57"/>
        <v>184.17346938775509</v>
      </c>
      <c r="D961" s="152">
        <v>184</v>
      </c>
      <c r="E961" s="152">
        <v>0.17346938775510204</v>
      </c>
      <c r="F961" s="153">
        <v>1178</v>
      </c>
      <c r="G961" s="153">
        <f t="shared" si="58"/>
        <v>7.0362</v>
      </c>
      <c r="H961" s="153">
        <f t="shared" si="59"/>
        <v>2.44</v>
      </c>
      <c r="I961" s="153">
        <f t="shared" si="60"/>
        <v>3.02</v>
      </c>
    </row>
    <row r="962" spans="1:9" s="96" customFormat="1" ht="16.899999999999999" customHeight="1" x14ac:dyDescent="0.25">
      <c r="A962" s="146" t="s">
        <v>229</v>
      </c>
      <c r="B962" s="152">
        <v>1</v>
      </c>
      <c r="C962" s="152">
        <f t="shared" si="57"/>
        <v>454</v>
      </c>
      <c r="D962" s="152">
        <v>405</v>
      </c>
      <c r="E962" s="152">
        <v>49</v>
      </c>
      <c r="F962" s="153">
        <v>1138</v>
      </c>
      <c r="G962" s="153">
        <f t="shared" si="58"/>
        <v>6.7972999999999999</v>
      </c>
      <c r="H962" s="153">
        <f t="shared" si="59"/>
        <v>666.14</v>
      </c>
      <c r="I962" s="154">
        <f>ROUND(H962*1.2077,2)</f>
        <v>804.5</v>
      </c>
    </row>
    <row r="963" spans="1:9" s="96" customFormat="1" ht="16.899999999999999" customHeight="1" x14ac:dyDescent="0.25">
      <c r="A963" s="146" t="s">
        <v>229</v>
      </c>
      <c r="B963" s="152">
        <v>1</v>
      </c>
      <c r="C963" s="152">
        <f t="shared" si="57"/>
        <v>12</v>
      </c>
      <c r="D963" s="152">
        <v>0</v>
      </c>
      <c r="E963" s="152">
        <v>12</v>
      </c>
      <c r="F963" s="153">
        <v>1178</v>
      </c>
      <c r="G963" s="153">
        <f t="shared" si="58"/>
        <v>7.0362</v>
      </c>
      <c r="H963" s="153">
        <f t="shared" si="59"/>
        <v>168.87</v>
      </c>
      <c r="I963" s="153">
        <f t="shared" si="60"/>
        <v>208.71</v>
      </c>
    </row>
    <row r="964" spans="1:9" s="96" customFormat="1" ht="16.899999999999999" customHeight="1" x14ac:dyDescent="0.25">
      <c r="A964" s="146" t="s">
        <v>229</v>
      </c>
      <c r="B964" s="152">
        <v>1</v>
      </c>
      <c r="C964" s="152">
        <f t="shared" si="57"/>
        <v>185</v>
      </c>
      <c r="D964" s="152">
        <v>184</v>
      </c>
      <c r="E964" s="152">
        <v>1</v>
      </c>
      <c r="F964" s="153">
        <v>1263</v>
      </c>
      <c r="G964" s="153">
        <f t="shared" si="58"/>
        <v>7.5438999999999998</v>
      </c>
      <c r="H964" s="153">
        <f t="shared" si="59"/>
        <v>15.09</v>
      </c>
      <c r="I964" s="153">
        <f t="shared" si="60"/>
        <v>18.649999999999999</v>
      </c>
    </row>
    <row r="965" spans="1:9" s="96" customFormat="1" ht="16.899999999999999" customHeight="1" x14ac:dyDescent="0.25">
      <c r="A965" s="146" t="s">
        <v>229</v>
      </c>
      <c r="B965" s="152">
        <v>1</v>
      </c>
      <c r="C965" s="152">
        <f t="shared" ref="C965:C1028" si="61">D965+E965</f>
        <v>209</v>
      </c>
      <c r="D965" s="152">
        <v>208</v>
      </c>
      <c r="E965" s="152">
        <v>0.99999999999999989</v>
      </c>
      <c r="F965" s="153">
        <v>1263</v>
      </c>
      <c r="G965" s="153">
        <f t="shared" ref="G965:G1028" si="62">ROUND(F965/167.42,4)</f>
        <v>7.5438999999999998</v>
      </c>
      <c r="H965" s="153">
        <f t="shared" si="59"/>
        <v>15.09</v>
      </c>
      <c r="I965" s="153">
        <f t="shared" si="60"/>
        <v>18.649999999999999</v>
      </c>
    </row>
    <row r="966" spans="1:9" s="96" customFormat="1" ht="16.899999999999999" customHeight="1" x14ac:dyDescent="0.25">
      <c r="A966" s="146" t="s">
        <v>229</v>
      </c>
      <c r="B966" s="152">
        <v>1</v>
      </c>
      <c r="C966" s="152">
        <f t="shared" si="61"/>
        <v>186</v>
      </c>
      <c r="D966" s="152">
        <v>184</v>
      </c>
      <c r="E966" s="152">
        <v>2</v>
      </c>
      <c r="F966" s="153">
        <v>1338</v>
      </c>
      <c r="G966" s="153">
        <f t="shared" si="62"/>
        <v>7.9919000000000002</v>
      </c>
      <c r="H966" s="153">
        <f t="shared" si="59"/>
        <v>31.97</v>
      </c>
      <c r="I966" s="153">
        <f t="shared" si="60"/>
        <v>39.51</v>
      </c>
    </row>
    <row r="967" spans="1:9" s="96" customFormat="1" ht="16.899999999999999" customHeight="1" x14ac:dyDescent="0.25">
      <c r="A967" s="146" t="s">
        <v>229</v>
      </c>
      <c r="B967" s="152">
        <v>1</v>
      </c>
      <c r="C967" s="152">
        <f t="shared" si="61"/>
        <v>94.000000000000014</v>
      </c>
      <c r="D967" s="152">
        <v>0</v>
      </c>
      <c r="E967" s="152">
        <v>94.000000000000014</v>
      </c>
      <c r="F967" s="153">
        <v>1218</v>
      </c>
      <c r="G967" s="153">
        <f t="shared" si="62"/>
        <v>7.2751000000000001</v>
      </c>
      <c r="H967" s="153">
        <f t="shared" si="59"/>
        <v>1367.72</v>
      </c>
      <c r="I967" s="153">
        <f t="shared" si="60"/>
        <v>1690.37</v>
      </c>
    </row>
    <row r="968" spans="1:9" s="96" customFormat="1" ht="16.899999999999999" customHeight="1" x14ac:dyDescent="0.25">
      <c r="A968" s="146" t="s">
        <v>229</v>
      </c>
      <c r="B968" s="152">
        <v>1</v>
      </c>
      <c r="C968" s="152">
        <f t="shared" si="61"/>
        <v>24</v>
      </c>
      <c r="D968" s="152">
        <v>0</v>
      </c>
      <c r="E968" s="152">
        <v>24</v>
      </c>
      <c r="F968" s="153">
        <v>1218</v>
      </c>
      <c r="G968" s="153">
        <f t="shared" si="62"/>
        <v>7.2751000000000001</v>
      </c>
      <c r="H968" s="153">
        <f t="shared" si="59"/>
        <v>349.2</v>
      </c>
      <c r="I968" s="153">
        <f t="shared" si="60"/>
        <v>431.58</v>
      </c>
    </row>
    <row r="969" spans="1:9" s="96" customFormat="1" ht="16.899999999999999" customHeight="1" x14ac:dyDescent="0.25">
      <c r="A969" s="146" t="s">
        <v>229</v>
      </c>
      <c r="B969" s="152">
        <v>1</v>
      </c>
      <c r="C969" s="152">
        <f t="shared" si="61"/>
        <v>818</v>
      </c>
      <c r="D969" s="152">
        <v>470</v>
      </c>
      <c r="E969" s="152">
        <v>348</v>
      </c>
      <c r="F969" s="153">
        <v>1178</v>
      </c>
      <c r="G969" s="153">
        <f t="shared" si="62"/>
        <v>7.0362</v>
      </c>
      <c r="H969" s="153">
        <f t="shared" si="59"/>
        <v>4897.2</v>
      </c>
      <c r="I969" s="153">
        <f t="shared" si="60"/>
        <v>6052.45</v>
      </c>
    </row>
    <row r="970" spans="1:9" s="96" customFormat="1" ht="16.899999999999999" customHeight="1" x14ac:dyDescent="0.25">
      <c r="A970" s="146" t="s">
        <v>229</v>
      </c>
      <c r="B970" s="152">
        <v>1</v>
      </c>
      <c r="C970" s="152">
        <f t="shared" si="61"/>
        <v>545</v>
      </c>
      <c r="D970" s="152">
        <v>501</v>
      </c>
      <c r="E970" s="152">
        <v>44</v>
      </c>
      <c r="F970" s="153">
        <v>1178</v>
      </c>
      <c r="G970" s="153">
        <f t="shared" si="62"/>
        <v>7.0362</v>
      </c>
      <c r="H970" s="153">
        <f t="shared" si="59"/>
        <v>619.19000000000005</v>
      </c>
      <c r="I970" s="153">
        <f t="shared" si="60"/>
        <v>765.26</v>
      </c>
    </row>
    <row r="971" spans="1:9" s="96" customFormat="1" ht="16.899999999999999" customHeight="1" x14ac:dyDescent="0.25">
      <c r="A971" s="146" t="s">
        <v>229</v>
      </c>
      <c r="B971" s="152">
        <v>1</v>
      </c>
      <c r="C971" s="152">
        <f t="shared" si="61"/>
        <v>216</v>
      </c>
      <c r="D971" s="152">
        <v>0</v>
      </c>
      <c r="E971" s="152">
        <v>216</v>
      </c>
      <c r="F971" s="153">
        <v>1178</v>
      </c>
      <c r="G971" s="153">
        <f t="shared" si="62"/>
        <v>7.0362</v>
      </c>
      <c r="H971" s="153">
        <f t="shared" si="59"/>
        <v>3039.64</v>
      </c>
      <c r="I971" s="153">
        <f t="shared" si="60"/>
        <v>3756.69</v>
      </c>
    </row>
    <row r="972" spans="1:9" s="96" customFormat="1" ht="16.899999999999999" customHeight="1" x14ac:dyDescent="0.25">
      <c r="A972" s="146" t="s">
        <v>229</v>
      </c>
      <c r="B972" s="152">
        <v>1</v>
      </c>
      <c r="C972" s="152">
        <f t="shared" si="61"/>
        <v>8</v>
      </c>
      <c r="D972" s="152">
        <v>0</v>
      </c>
      <c r="E972" s="152">
        <v>8</v>
      </c>
      <c r="F972" s="153">
        <v>1218</v>
      </c>
      <c r="G972" s="153">
        <f t="shared" si="62"/>
        <v>7.2751000000000001</v>
      </c>
      <c r="H972" s="153">
        <f t="shared" si="59"/>
        <v>116.4</v>
      </c>
      <c r="I972" s="153">
        <f t="shared" si="60"/>
        <v>143.86000000000001</v>
      </c>
    </row>
    <row r="973" spans="1:9" s="96" customFormat="1" ht="16.899999999999999" customHeight="1" x14ac:dyDescent="0.25">
      <c r="A973" s="146" t="s">
        <v>229</v>
      </c>
      <c r="B973" s="152">
        <v>1</v>
      </c>
      <c r="C973" s="152">
        <f t="shared" si="61"/>
        <v>15.5</v>
      </c>
      <c r="D973" s="152">
        <v>0</v>
      </c>
      <c r="E973" s="152">
        <v>15.5</v>
      </c>
      <c r="F973" s="153">
        <v>1178</v>
      </c>
      <c r="G973" s="153">
        <f t="shared" si="62"/>
        <v>7.0362</v>
      </c>
      <c r="H973" s="153">
        <f t="shared" si="59"/>
        <v>218.12</v>
      </c>
      <c r="I973" s="153">
        <f t="shared" si="60"/>
        <v>269.57</v>
      </c>
    </row>
    <row r="974" spans="1:9" s="96" customFormat="1" ht="16.899999999999999" customHeight="1" x14ac:dyDescent="0.25">
      <c r="A974" s="146" t="s">
        <v>229</v>
      </c>
      <c r="B974" s="152">
        <v>1</v>
      </c>
      <c r="C974" s="152">
        <f t="shared" si="61"/>
        <v>228.26541554959786</v>
      </c>
      <c r="D974" s="152">
        <v>222</v>
      </c>
      <c r="E974" s="152">
        <v>6.2654155495978552</v>
      </c>
      <c r="F974" s="153">
        <v>1178</v>
      </c>
      <c r="G974" s="153">
        <f t="shared" si="62"/>
        <v>7.0362</v>
      </c>
      <c r="H974" s="153">
        <f t="shared" ref="H974:H1037" si="63">ROUND(E974*G974*2,2)</f>
        <v>88.17</v>
      </c>
      <c r="I974" s="153">
        <f t="shared" ref="I974:I1037" si="64">ROUND(H974*1.2359,2)</f>
        <v>108.97</v>
      </c>
    </row>
    <row r="975" spans="1:9" s="96" customFormat="1" ht="16.899999999999999" customHeight="1" x14ac:dyDescent="0.25">
      <c r="A975" s="146" t="s">
        <v>229</v>
      </c>
      <c r="B975" s="152">
        <v>1</v>
      </c>
      <c r="C975" s="152">
        <f t="shared" si="61"/>
        <v>244</v>
      </c>
      <c r="D975" s="152">
        <v>230</v>
      </c>
      <c r="E975" s="152">
        <v>14</v>
      </c>
      <c r="F975" s="153">
        <v>1178</v>
      </c>
      <c r="G975" s="153">
        <f t="shared" si="62"/>
        <v>7.0362</v>
      </c>
      <c r="H975" s="153">
        <f t="shared" si="63"/>
        <v>197.01</v>
      </c>
      <c r="I975" s="153">
        <f t="shared" si="64"/>
        <v>243.48</v>
      </c>
    </row>
    <row r="976" spans="1:9" s="96" customFormat="1" ht="16.899999999999999" customHeight="1" x14ac:dyDescent="0.25">
      <c r="A976" s="146" t="s">
        <v>229</v>
      </c>
      <c r="B976" s="152">
        <v>1</v>
      </c>
      <c r="C976" s="152">
        <f t="shared" si="61"/>
        <v>4</v>
      </c>
      <c r="D976" s="152">
        <v>0</v>
      </c>
      <c r="E976" s="152">
        <v>4</v>
      </c>
      <c r="F976" s="153">
        <v>1178</v>
      </c>
      <c r="G976" s="153">
        <f t="shared" si="62"/>
        <v>7.0362</v>
      </c>
      <c r="H976" s="153">
        <f t="shared" si="63"/>
        <v>56.29</v>
      </c>
      <c r="I976" s="154">
        <f>ROUND(H976*1.2077,2)</f>
        <v>67.98</v>
      </c>
    </row>
    <row r="977" spans="1:9" s="96" customFormat="1" ht="16.899999999999999" customHeight="1" x14ac:dyDescent="0.25">
      <c r="A977" s="146" t="s">
        <v>229</v>
      </c>
      <c r="B977" s="152">
        <v>1</v>
      </c>
      <c r="C977" s="152">
        <f t="shared" si="61"/>
        <v>48</v>
      </c>
      <c r="D977" s="152">
        <v>47</v>
      </c>
      <c r="E977" s="152">
        <v>1</v>
      </c>
      <c r="F977" s="153">
        <v>1178</v>
      </c>
      <c r="G977" s="153">
        <f t="shared" si="62"/>
        <v>7.0362</v>
      </c>
      <c r="H977" s="153">
        <f t="shared" si="63"/>
        <v>14.07</v>
      </c>
      <c r="I977" s="153">
        <f t="shared" si="64"/>
        <v>17.39</v>
      </c>
    </row>
    <row r="978" spans="1:9" s="96" customFormat="1" ht="16.899999999999999" customHeight="1" x14ac:dyDescent="0.25">
      <c r="A978" s="146" t="s">
        <v>636</v>
      </c>
      <c r="B978" s="152">
        <v>1</v>
      </c>
      <c r="C978" s="152">
        <f t="shared" si="61"/>
        <v>720</v>
      </c>
      <c r="D978" s="152">
        <v>621</v>
      </c>
      <c r="E978" s="152">
        <v>99</v>
      </c>
      <c r="F978" s="153">
        <v>1534</v>
      </c>
      <c r="G978" s="153">
        <f t="shared" si="62"/>
        <v>9.1625999999999994</v>
      </c>
      <c r="H978" s="153">
        <f t="shared" si="63"/>
        <v>1814.19</v>
      </c>
      <c r="I978" s="153">
        <f t="shared" si="64"/>
        <v>2242.16</v>
      </c>
    </row>
    <row r="979" spans="1:9" s="96" customFormat="1" ht="16.899999999999999" customHeight="1" x14ac:dyDescent="0.25">
      <c r="A979" s="146" t="s">
        <v>636</v>
      </c>
      <c r="B979" s="152">
        <v>1</v>
      </c>
      <c r="C979" s="152">
        <f t="shared" si="61"/>
        <v>537</v>
      </c>
      <c r="D979" s="152">
        <v>429</v>
      </c>
      <c r="E979" s="152">
        <v>108</v>
      </c>
      <c r="F979" s="153">
        <v>1534</v>
      </c>
      <c r="G979" s="153">
        <f t="shared" si="62"/>
        <v>9.1625999999999994</v>
      </c>
      <c r="H979" s="153">
        <f t="shared" si="63"/>
        <v>1979.12</v>
      </c>
      <c r="I979" s="153">
        <f t="shared" si="64"/>
        <v>2445.9899999999998</v>
      </c>
    </row>
    <row r="980" spans="1:9" s="96" customFormat="1" ht="16.899999999999999" customHeight="1" x14ac:dyDescent="0.25">
      <c r="A980" s="146" t="s">
        <v>636</v>
      </c>
      <c r="B980" s="152">
        <v>1</v>
      </c>
      <c r="C980" s="152">
        <f t="shared" si="61"/>
        <v>518</v>
      </c>
      <c r="D980" s="152">
        <v>517</v>
      </c>
      <c r="E980" s="152">
        <v>1</v>
      </c>
      <c r="F980" s="153">
        <v>1534</v>
      </c>
      <c r="G980" s="153">
        <f t="shared" si="62"/>
        <v>9.1625999999999994</v>
      </c>
      <c r="H980" s="153">
        <f t="shared" si="63"/>
        <v>18.329999999999998</v>
      </c>
      <c r="I980" s="153">
        <f t="shared" si="64"/>
        <v>22.65</v>
      </c>
    </row>
    <row r="981" spans="1:9" s="96" customFormat="1" ht="16.899999999999999" customHeight="1" x14ac:dyDescent="0.25">
      <c r="A981" s="146" t="s">
        <v>636</v>
      </c>
      <c r="B981" s="152">
        <v>1</v>
      </c>
      <c r="C981" s="152">
        <f t="shared" si="61"/>
        <v>240</v>
      </c>
      <c r="D981" s="152">
        <v>232</v>
      </c>
      <c r="E981" s="152">
        <v>8</v>
      </c>
      <c r="F981" s="153">
        <v>1534</v>
      </c>
      <c r="G981" s="153">
        <f t="shared" si="62"/>
        <v>9.1625999999999994</v>
      </c>
      <c r="H981" s="153">
        <f t="shared" si="63"/>
        <v>146.6</v>
      </c>
      <c r="I981" s="153">
        <f t="shared" si="64"/>
        <v>181.18</v>
      </c>
    </row>
    <row r="982" spans="1:9" s="96" customFormat="1" ht="16.899999999999999" customHeight="1" x14ac:dyDescent="0.25">
      <c r="A982" s="146" t="s">
        <v>636</v>
      </c>
      <c r="B982" s="152">
        <v>1</v>
      </c>
      <c r="C982" s="152">
        <f t="shared" si="61"/>
        <v>606</v>
      </c>
      <c r="D982" s="152">
        <v>597</v>
      </c>
      <c r="E982" s="152">
        <v>9</v>
      </c>
      <c r="F982" s="153">
        <v>1534</v>
      </c>
      <c r="G982" s="153">
        <f t="shared" si="62"/>
        <v>9.1625999999999994</v>
      </c>
      <c r="H982" s="153">
        <f t="shared" si="63"/>
        <v>164.93</v>
      </c>
      <c r="I982" s="153">
        <f t="shared" si="64"/>
        <v>203.84</v>
      </c>
    </row>
    <row r="983" spans="1:9" s="96" customFormat="1" ht="16.899999999999999" customHeight="1" x14ac:dyDescent="0.25">
      <c r="A983" s="146" t="s">
        <v>636</v>
      </c>
      <c r="B983" s="152">
        <v>1</v>
      </c>
      <c r="C983" s="152">
        <f t="shared" si="61"/>
        <v>560</v>
      </c>
      <c r="D983" s="152">
        <v>493</v>
      </c>
      <c r="E983" s="152">
        <v>67</v>
      </c>
      <c r="F983" s="153">
        <v>1534</v>
      </c>
      <c r="G983" s="153">
        <f t="shared" si="62"/>
        <v>9.1625999999999994</v>
      </c>
      <c r="H983" s="153">
        <f t="shared" si="63"/>
        <v>1227.79</v>
      </c>
      <c r="I983" s="153">
        <f t="shared" si="64"/>
        <v>1517.43</v>
      </c>
    </row>
    <row r="984" spans="1:9" s="96" customFormat="1" ht="16.899999999999999" customHeight="1" x14ac:dyDescent="0.25">
      <c r="A984" s="146" t="s">
        <v>636</v>
      </c>
      <c r="B984" s="152">
        <v>1</v>
      </c>
      <c r="C984" s="152">
        <f t="shared" si="61"/>
        <v>678</v>
      </c>
      <c r="D984" s="152">
        <v>653</v>
      </c>
      <c r="E984" s="152">
        <v>25</v>
      </c>
      <c r="F984" s="153">
        <v>1534</v>
      </c>
      <c r="G984" s="153">
        <f t="shared" si="62"/>
        <v>9.1625999999999994</v>
      </c>
      <c r="H984" s="153">
        <f t="shared" si="63"/>
        <v>458.13</v>
      </c>
      <c r="I984" s="153">
        <f t="shared" si="64"/>
        <v>566.20000000000005</v>
      </c>
    </row>
    <row r="985" spans="1:9" s="96" customFormat="1" ht="16.899999999999999" customHeight="1" x14ac:dyDescent="0.25">
      <c r="A985" s="146" t="s">
        <v>636</v>
      </c>
      <c r="B985" s="152">
        <v>1</v>
      </c>
      <c r="C985" s="152">
        <f t="shared" si="61"/>
        <v>657</v>
      </c>
      <c r="D985" s="152">
        <v>598</v>
      </c>
      <c r="E985" s="152">
        <v>59</v>
      </c>
      <c r="F985" s="153">
        <v>1534</v>
      </c>
      <c r="G985" s="153">
        <f t="shared" si="62"/>
        <v>9.1625999999999994</v>
      </c>
      <c r="H985" s="153">
        <f t="shared" si="63"/>
        <v>1081.19</v>
      </c>
      <c r="I985" s="153">
        <f t="shared" si="64"/>
        <v>1336.24</v>
      </c>
    </row>
    <row r="986" spans="1:9" s="96" customFormat="1" ht="16.899999999999999" customHeight="1" x14ac:dyDescent="0.25">
      <c r="A986" s="146" t="s">
        <v>636</v>
      </c>
      <c r="B986" s="152">
        <v>1</v>
      </c>
      <c r="C986" s="152">
        <f t="shared" si="61"/>
        <v>328</v>
      </c>
      <c r="D986" s="152">
        <v>326</v>
      </c>
      <c r="E986" s="152">
        <v>2</v>
      </c>
      <c r="F986" s="153">
        <v>1534</v>
      </c>
      <c r="G986" s="153">
        <f t="shared" si="62"/>
        <v>9.1625999999999994</v>
      </c>
      <c r="H986" s="153">
        <f t="shared" si="63"/>
        <v>36.65</v>
      </c>
      <c r="I986" s="153">
        <f t="shared" si="64"/>
        <v>45.3</v>
      </c>
    </row>
    <row r="987" spans="1:9" s="96" customFormat="1" ht="16.899999999999999" customHeight="1" x14ac:dyDescent="0.25">
      <c r="A987" s="146" t="s">
        <v>636</v>
      </c>
      <c r="B987" s="152">
        <v>1</v>
      </c>
      <c r="C987" s="152">
        <f t="shared" si="61"/>
        <v>639</v>
      </c>
      <c r="D987" s="152">
        <v>583</v>
      </c>
      <c r="E987" s="152">
        <v>56</v>
      </c>
      <c r="F987" s="153">
        <v>1534</v>
      </c>
      <c r="G987" s="153">
        <f t="shared" si="62"/>
        <v>9.1625999999999994</v>
      </c>
      <c r="H987" s="153">
        <f t="shared" si="63"/>
        <v>1026.21</v>
      </c>
      <c r="I987" s="153">
        <f t="shared" si="64"/>
        <v>1268.29</v>
      </c>
    </row>
    <row r="988" spans="1:9" s="96" customFormat="1" ht="16.899999999999999" customHeight="1" x14ac:dyDescent="0.25">
      <c r="A988" s="146" t="s">
        <v>636</v>
      </c>
      <c r="B988" s="152">
        <v>1</v>
      </c>
      <c r="C988" s="152">
        <f t="shared" si="61"/>
        <v>272.07100000000003</v>
      </c>
      <c r="D988" s="152">
        <v>264</v>
      </c>
      <c r="E988" s="152">
        <v>8.0709999999999997</v>
      </c>
      <c r="F988" s="153">
        <v>1534</v>
      </c>
      <c r="G988" s="153">
        <f t="shared" si="62"/>
        <v>9.1625999999999994</v>
      </c>
      <c r="H988" s="153">
        <f t="shared" si="63"/>
        <v>147.9</v>
      </c>
      <c r="I988" s="153">
        <f t="shared" si="64"/>
        <v>182.79</v>
      </c>
    </row>
    <row r="989" spans="1:9" s="96" customFormat="1" ht="16.899999999999999" customHeight="1" x14ac:dyDescent="0.25">
      <c r="A989" s="146" t="s">
        <v>230</v>
      </c>
      <c r="B989" s="152">
        <v>1</v>
      </c>
      <c r="C989" s="152">
        <f t="shared" si="61"/>
        <v>599</v>
      </c>
      <c r="D989" s="152">
        <v>597</v>
      </c>
      <c r="E989" s="152">
        <v>2</v>
      </c>
      <c r="F989" s="153">
        <v>1253</v>
      </c>
      <c r="G989" s="153">
        <f t="shared" si="62"/>
        <v>7.4842000000000004</v>
      </c>
      <c r="H989" s="153">
        <f t="shared" si="63"/>
        <v>29.94</v>
      </c>
      <c r="I989" s="153">
        <f t="shared" si="64"/>
        <v>37</v>
      </c>
    </row>
    <row r="990" spans="1:9" s="96" customFormat="1" ht="16.899999999999999" customHeight="1" x14ac:dyDescent="0.25">
      <c r="A990" s="146" t="s">
        <v>230</v>
      </c>
      <c r="B990" s="152">
        <v>1</v>
      </c>
      <c r="C990" s="152">
        <f t="shared" si="61"/>
        <v>684.5</v>
      </c>
      <c r="D990" s="152">
        <v>677</v>
      </c>
      <c r="E990" s="152">
        <v>7.5</v>
      </c>
      <c r="F990" s="153">
        <v>1178</v>
      </c>
      <c r="G990" s="153">
        <f t="shared" si="62"/>
        <v>7.0362</v>
      </c>
      <c r="H990" s="153">
        <f t="shared" si="63"/>
        <v>105.54</v>
      </c>
      <c r="I990" s="153">
        <f t="shared" si="64"/>
        <v>130.44</v>
      </c>
    </row>
    <row r="991" spans="1:9" s="96" customFormat="1" ht="16.899999999999999" customHeight="1" x14ac:dyDescent="0.25">
      <c r="A991" s="146" t="s">
        <v>230</v>
      </c>
      <c r="B991" s="152">
        <v>1</v>
      </c>
      <c r="C991" s="152">
        <f t="shared" si="61"/>
        <v>607</v>
      </c>
      <c r="D991" s="152">
        <v>581</v>
      </c>
      <c r="E991" s="152">
        <v>26</v>
      </c>
      <c r="F991" s="153">
        <v>1178</v>
      </c>
      <c r="G991" s="153">
        <f t="shared" si="62"/>
        <v>7.0362</v>
      </c>
      <c r="H991" s="153">
        <f t="shared" si="63"/>
        <v>365.88</v>
      </c>
      <c r="I991" s="153">
        <f t="shared" si="64"/>
        <v>452.19</v>
      </c>
    </row>
    <row r="992" spans="1:9" s="96" customFormat="1" ht="16.899999999999999" customHeight="1" x14ac:dyDescent="0.25">
      <c r="A992" s="146" t="s">
        <v>230</v>
      </c>
      <c r="B992" s="152">
        <v>1</v>
      </c>
      <c r="C992" s="152">
        <f t="shared" si="61"/>
        <v>684</v>
      </c>
      <c r="D992" s="152">
        <v>613</v>
      </c>
      <c r="E992" s="152">
        <v>71</v>
      </c>
      <c r="F992" s="153">
        <v>1178</v>
      </c>
      <c r="G992" s="153">
        <f t="shared" si="62"/>
        <v>7.0362</v>
      </c>
      <c r="H992" s="153">
        <f t="shared" si="63"/>
        <v>999.14</v>
      </c>
      <c r="I992" s="153">
        <f t="shared" si="64"/>
        <v>1234.8399999999999</v>
      </c>
    </row>
    <row r="993" spans="1:9" s="96" customFormat="1" ht="16.899999999999999" customHeight="1" x14ac:dyDescent="0.25">
      <c r="A993" s="146" t="s">
        <v>230</v>
      </c>
      <c r="B993" s="152">
        <v>1</v>
      </c>
      <c r="C993" s="152">
        <f t="shared" si="61"/>
        <v>710</v>
      </c>
      <c r="D993" s="152">
        <v>677</v>
      </c>
      <c r="E993" s="152">
        <v>33</v>
      </c>
      <c r="F993" s="153">
        <v>1178</v>
      </c>
      <c r="G993" s="153">
        <f t="shared" si="62"/>
        <v>7.0362</v>
      </c>
      <c r="H993" s="153">
        <f t="shared" si="63"/>
        <v>464.39</v>
      </c>
      <c r="I993" s="153">
        <f t="shared" si="64"/>
        <v>573.94000000000005</v>
      </c>
    </row>
    <row r="994" spans="1:9" s="96" customFormat="1" ht="16.899999999999999" customHeight="1" x14ac:dyDescent="0.25">
      <c r="A994" s="146" t="s">
        <v>230</v>
      </c>
      <c r="B994" s="152">
        <v>1</v>
      </c>
      <c r="C994" s="152">
        <f t="shared" si="61"/>
        <v>614</v>
      </c>
      <c r="D994" s="152">
        <v>613</v>
      </c>
      <c r="E994" s="152">
        <v>1</v>
      </c>
      <c r="F994" s="153">
        <v>1178</v>
      </c>
      <c r="G994" s="153">
        <f t="shared" si="62"/>
        <v>7.0362</v>
      </c>
      <c r="H994" s="153">
        <f t="shared" si="63"/>
        <v>14.07</v>
      </c>
      <c r="I994" s="153">
        <f t="shared" si="64"/>
        <v>17.39</v>
      </c>
    </row>
    <row r="995" spans="1:9" s="96" customFormat="1" ht="16.899999999999999" customHeight="1" x14ac:dyDescent="0.25">
      <c r="A995" s="146" t="s">
        <v>230</v>
      </c>
      <c r="B995" s="152">
        <v>1</v>
      </c>
      <c r="C995" s="152">
        <f t="shared" si="61"/>
        <v>552</v>
      </c>
      <c r="D995" s="152">
        <v>533</v>
      </c>
      <c r="E995" s="152">
        <v>19</v>
      </c>
      <c r="F995" s="153">
        <v>1178</v>
      </c>
      <c r="G995" s="153">
        <f t="shared" si="62"/>
        <v>7.0362</v>
      </c>
      <c r="H995" s="153">
        <f t="shared" si="63"/>
        <v>267.38</v>
      </c>
      <c r="I995" s="154">
        <f>ROUND(H995*1.2077,2)</f>
        <v>322.91000000000003</v>
      </c>
    </row>
    <row r="996" spans="1:9" s="96" customFormat="1" ht="16.899999999999999" customHeight="1" x14ac:dyDescent="0.25">
      <c r="A996" s="146" t="s">
        <v>230</v>
      </c>
      <c r="B996" s="152">
        <v>1</v>
      </c>
      <c r="C996" s="152">
        <f t="shared" si="61"/>
        <v>654</v>
      </c>
      <c r="D996" s="152">
        <v>597</v>
      </c>
      <c r="E996" s="152">
        <v>57</v>
      </c>
      <c r="F996" s="153">
        <v>1263</v>
      </c>
      <c r="G996" s="153">
        <f t="shared" si="62"/>
        <v>7.5438999999999998</v>
      </c>
      <c r="H996" s="153">
        <f t="shared" si="63"/>
        <v>860</v>
      </c>
      <c r="I996" s="153">
        <f t="shared" si="64"/>
        <v>1062.8699999999999</v>
      </c>
    </row>
    <row r="997" spans="1:9" s="96" customFormat="1" ht="16.899999999999999" customHeight="1" x14ac:dyDescent="0.25">
      <c r="A997" s="146" t="s">
        <v>230</v>
      </c>
      <c r="B997" s="152">
        <v>1</v>
      </c>
      <c r="C997" s="152">
        <f t="shared" si="61"/>
        <v>713</v>
      </c>
      <c r="D997" s="152">
        <v>677</v>
      </c>
      <c r="E997" s="152">
        <v>36</v>
      </c>
      <c r="F997" s="153">
        <v>1263</v>
      </c>
      <c r="G997" s="153">
        <f t="shared" si="62"/>
        <v>7.5438999999999998</v>
      </c>
      <c r="H997" s="153">
        <f t="shared" si="63"/>
        <v>543.16</v>
      </c>
      <c r="I997" s="154">
        <f>ROUND(H997*1.2077,2)</f>
        <v>655.97</v>
      </c>
    </row>
    <row r="998" spans="1:9" s="96" customFormat="1" ht="16.899999999999999" customHeight="1" x14ac:dyDescent="0.25">
      <c r="A998" s="146" t="s">
        <v>230</v>
      </c>
      <c r="B998" s="152">
        <v>1</v>
      </c>
      <c r="C998" s="152">
        <f t="shared" si="61"/>
        <v>634</v>
      </c>
      <c r="D998" s="152">
        <v>631</v>
      </c>
      <c r="E998" s="152">
        <v>3</v>
      </c>
      <c r="F998" s="153">
        <v>1263</v>
      </c>
      <c r="G998" s="153">
        <f t="shared" si="62"/>
        <v>7.5438999999999998</v>
      </c>
      <c r="H998" s="153">
        <f t="shared" si="63"/>
        <v>45.26</v>
      </c>
      <c r="I998" s="153">
        <f t="shared" si="64"/>
        <v>55.94</v>
      </c>
    </row>
    <row r="999" spans="1:9" s="96" customFormat="1" ht="16.899999999999999" customHeight="1" x14ac:dyDescent="0.25">
      <c r="A999" s="146" t="s">
        <v>230</v>
      </c>
      <c r="B999" s="152">
        <v>1</v>
      </c>
      <c r="C999" s="152">
        <f t="shared" si="61"/>
        <v>352</v>
      </c>
      <c r="D999" s="152">
        <v>344</v>
      </c>
      <c r="E999" s="152">
        <v>8</v>
      </c>
      <c r="F999" s="153">
        <v>1263</v>
      </c>
      <c r="G999" s="153">
        <f t="shared" si="62"/>
        <v>7.5438999999999998</v>
      </c>
      <c r="H999" s="153">
        <f t="shared" si="63"/>
        <v>120.7</v>
      </c>
      <c r="I999" s="153">
        <f t="shared" si="64"/>
        <v>149.16999999999999</v>
      </c>
    </row>
    <row r="1000" spans="1:9" s="96" customFormat="1" ht="16.899999999999999" customHeight="1" x14ac:dyDescent="0.25">
      <c r="A1000" s="146" t="s">
        <v>230</v>
      </c>
      <c r="B1000" s="152">
        <v>1</v>
      </c>
      <c r="C1000" s="152">
        <f t="shared" si="61"/>
        <v>680</v>
      </c>
      <c r="D1000" s="152">
        <v>677</v>
      </c>
      <c r="E1000" s="152">
        <v>3</v>
      </c>
      <c r="F1000" s="153">
        <v>1178</v>
      </c>
      <c r="G1000" s="153">
        <f t="shared" si="62"/>
        <v>7.0362</v>
      </c>
      <c r="H1000" s="153">
        <f t="shared" si="63"/>
        <v>42.22</v>
      </c>
      <c r="I1000" s="153">
        <f t="shared" si="64"/>
        <v>52.18</v>
      </c>
    </row>
    <row r="1001" spans="1:9" s="96" customFormat="1" ht="16.899999999999999" customHeight="1" x14ac:dyDescent="0.25">
      <c r="A1001" s="146" t="s">
        <v>230</v>
      </c>
      <c r="B1001" s="152">
        <v>1</v>
      </c>
      <c r="C1001" s="152">
        <f t="shared" si="61"/>
        <v>425.5</v>
      </c>
      <c r="D1001" s="152">
        <v>424</v>
      </c>
      <c r="E1001" s="152">
        <v>1.5</v>
      </c>
      <c r="F1001" s="153">
        <v>1178</v>
      </c>
      <c r="G1001" s="153">
        <f t="shared" si="62"/>
        <v>7.0362</v>
      </c>
      <c r="H1001" s="153">
        <f t="shared" si="63"/>
        <v>21.11</v>
      </c>
      <c r="I1001" s="153">
        <f t="shared" si="64"/>
        <v>26.09</v>
      </c>
    </row>
    <row r="1002" spans="1:9" s="96" customFormat="1" ht="16.899999999999999" customHeight="1" x14ac:dyDescent="0.25">
      <c r="A1002" s="146" t="s">
        <v>230</v>
      </c>
      <c r="B1002" s="152">
        <v>1</v>
      </c>
      <c r="C1002" s="152">
        <f t="shared" si="61"/>
        <v>9</v>
      </c>
      <c r="D1002" s="152">
        <v>0</v>
      </c>
      <c r="E1002" s="152">
        <v>9</v>
      </c>
      <c r="F1002" s="153">
        <v>1178</v>
      </c>
      <c r="G1002" s="153">
        <f t="shared" si="62"/>
        <v>7.0362</v>
      </c>
      <c r="H1002" s="153">
        <f t="shared" si="63"/>
        <v>126.65</v>
      </c>
      <c r="I1002" s="153">
        <f t="shared" si="64"/>
        <v>156.53</v>
      </c>
    </row>
    <row r="1003" spans="1:9" s="96" customFormat="1" ht="16.899999999999999" customHeight="1" x14ac:dyDescent="0.25">
      <c r="A1003" s="146" t="s">
        <v>230</v>
      </c>
      <c r="B1003" s="152">
        <v>1</v>
      </c>
      <c r="C1003" s="152">
        <f t="shared" si="61"/>
        <v>545</v>
      </c>
      <c r="D1003" s="152">
        <v>517</v>
      </c>
      <c r="E1003" s="152">
        <v>28</v>
      </c>
      <c r="F1003" s="153">
        <v>1263</v>
      </c>
      <c r="G1003" s="153">
        <f t="shared" si="62"/>
        <v>7.5438999999999998</v>
      </c>
      <c r="H1003" s="153">
        <f t="shared" si="63"/>
        <v>422.46</v>
      </c>
      <c r="I1003" s="153">
        <f t="shared" si="64"/>
        <v>522.12</v>
      </c>
    </row>
    <row r="1004" spans="1:9" s="96" customFormat="1" ht="16.899999999999999" customHeight="1" x14ac:dyDescent="0.25">
      <c r="A1004" s="146" t="s">
        <v>230</v>
      </c>
      <c r="B1004" s="152">
        <v>1</v>
      </c>
      <c r="C1004" s="152">
        <f t="shared" si="61"/>
        <v>682</v>
      </c>
      <c r="D1004" s="152">
        <v>677</v>
      </c>
      <c r="E1004" s="152">
        <v>5</v>
      </c>
      <c r="F1004" s="153">
        <v>1178</v>
      </c>
      <c r="G1004" s="153">
        <f t="shared" si="62"/>
        <v>7.0362</v>
      </c>
      <c r="H1004" s="153">
        <f t="shared" si="63"/>
        <v>70.36</v>
      </c>
      <c r="I1004" s="153">
        <f t="shared" si="64"/>
        <v>86.96</v>
      </c>
    </row>
    <row r="1005" spans="1:9" s="96" customFormat="1" ht="16.899999999999999" customHeight="1" x14ac:dyDescent="0.25">
      <c r="A1005" s="146" t="s">
        <v>230</v>
      </c>
      <c r="B1005" s="152">
        <v>1</v>
      </c>
      <c r="C1005" s="152">
        <f t="shared" si="61"/>
        <v>664</v>
      </c>
      <c r="D1005" s="152">
        <v>581</v>
      </c>
      <c r="E1005" s="152">
        <v>83</v>
      </c>
      <c r="F1005" s="153">
        <v>1178</v>
      </c>
      <c r="G1005" s="153">
        <f t="shared" si="62"/>
        <v>7.0362</v>
      </c>
      <c r="H1005" s="153">
        <f t="shared" si="63"/>
        <v>1168.01</v>
      </c>
      <c r="I1005" s="153">
        <f t="shared" si="64"/>
        <v>1443.54</v>
      </c>
    </row>
    <row r="1006" spans="1:9" s="96" customFormat="1" ht="16.899999999999999" customHeight="1" x14ac:dyDescent="0.25">
      <c r="A1006" s="146" t="s">
        <v>230</v>
      </c>
      <c r="B1006" s="152">
        <v>1</v>
      </c>
      <c r="C1006" s="152">
        <f t="shared" si="61"/>
        <v>559</v>
      </c>
      <c r="D1006" s="152">
        <v>509</v>
      </c>
      <c r="E1006" s="152">
        <v>50</v>
      </c>
      <c r="F1006" s="153">
        <v>1178</v>
      </c>
      <c r="G1006" s="153">
        <f t="shared" si="62"/>
        <v>7.0362</v>
      </c>
      <c r="H1006" s="153">
        <f t="shared" si="63"/>
        <v>703.62</v>
      </c>
      <c r="I1006" s="153">
        <f t="shared" si="64"/>
        <v>869.6</v>
      </c>
    </row>
    <row r="1007" spans="1:9" s="96" customFormat="1" ht="16.899999999999999" customHeight="1" x14ac:dyDescent="0.25">
      <c r="A1007" s="146" t="s">
        <v>230</v>
      </c>
      <c r="B1007" s="152">
        <v>1</v>
      </c>
      <c r="C1007" s="152">
        <f t="shared" si="61"/>
        <v>630</v>
      </c>
      <c r="D1007" s="152">
        <v>597</v>
      </c>
      <c r="E1007" s="152">
        <v>33</v>
      </c>
      <c r="F1007" s="153">
        <v>1178</v>
      </c>
      <c r="G1007" s="153">
        <f t="shared" si="62"/>
        <v>7.0362</v>
      </c>
      <c r="H1007" s="153">
        <f t="shared" si="63"/>
        <v>464.39</v>
      </c>
      <c r="I1007" s="153">
        <f t="shared" si="64"/>
        <v>573.94000000000005</v>
      </c>
    </row>
    <row r="1008" spans="1:9" s="96" customFormat="1" ht="16.899999999999999" customHeight="1" x14ac:dyDescent="0.25">
      <c r="A1008" s="146" t="s">
        <v>230</v>
      </c>
      <c r="B1008" s="152">
        <v>1</v>
      </c>
      <c r="C1008" s="152">
        <f t="shared" si="61"/>
        <v>192</v>
      </c>
      <c r="D1008" s="152">
        <v>160</v>
      </c>
      <c r="E1008" s="152">
        <v>32</v>
      </c>
      <c r="F1008" s="153">
        <v>1218</v>
      </c>
      <c r="G1008" s="153">
        <f t="shared" si="62"/>
        <v>7.2751000000000001</v>
      </c>
      <c r="H1008" s="153">
        <f t="shared" si="63"/>
        <v>465.61</v>
      </c>
      <c r="I1008" s="153">
        <f t="shared" si="64"/>
        <v>575.45000000000005</v>
      </c>
    </row>
    <row r="1009" spans="1:9" s="96" customFormat="1" ht="16.899999999999999" customHeight="1" x14ac:dyDescent="0.25">
      <c r="A1009" s="146" t="s">
        <v>230</v>
      </c>
      <c r="B1009" s="152">
        <v>1</v>
      </c>
      <c r="C1009" s="152">
        <f t="shared" si="61"/>
        <v>200</v>
      </c>
      <c r="D1009" s="152">
        <v>168</v>
      </c>
      <c r="E1009" s="152">
        <v>32</v>
      </c>
      <c r="F1009" s="153">
        <v>1218</v>
      </c>
      <c r="G1009" s="153">
        <f t="shared" si="62"/>
        <v>7.2751000000000001</v>
      </c>
      <c r="H1009" s="153">
        <f t="shared" si="63"/>
        <v>465.61</v>
      </c>
      <c r="I1009" s="153">
        <f t="shared" si="64"/>
        <v>575.45000000000005</v>
      </c>
    </row>
    <row r="1010" spans="1:9" s="96" customFormat="1" ht="16.899999999999999" customHeight="1" x14ac:dyDescent="0.25">
      <c r="A1010" s="146" t="s">
        <v>230</v>
      </c>
      <c r="B1010" s="152">
        <v>1</v>
      </c>
      <c r="C1010" s="152">
        <f t="shared" si="61"/>
        <v>208</v>
      </c>
      <c r="D1010" s="152">
        <v>184</v>
      </c>
      <c r="E1010" s="152">
        <v>24</v>
      </c>
      <c r="F1010" s="153">
        <v>1218</v>
      </c>
      <c r="G1010" s="153">
        <f t="shared" si="62"/>
        <v>7.2751000000000001</v>
      </c>
      <c r="H1010" s="153">
        <f t="shared" si="63"/>
        <v>349.2</v>
      </c>
      <c r="I1010" s="153">
        <f t="shared" si="64"/>
        <v>431.58</v>
      </c>
    </row>
    <row r="1011" spans="1:9" s="96" customFormat="1" ht="16.899999999999999" customHeight="1" x14ac:dyDescent="0.25">
      <c r="A1011" s="146" t="s">
        <v>230</v>
      </c>
      <c r="B1011" s="152">
        <v>1</v>
      </c>
      <c r="C1011" s="152">
        <f t="shared" si="61"/>
        <v>188</v>
      </c>
      <c r="D1011" s="152">
        <v>184</v>
      </c>
      <c r="E1011" s="152">
        <v>4</v>
      </c>
      <c r="F1011" s="153">
        <v>1218</v>
      </c>
      <c r="G1011" s="153">
        <f t="shared" si="62"/>
        <v>7.2751000000000001</v>
      </c>
      <c r="H1011" s="153">
        <f t="shared" si="63"/>
        <v>58.2</v>
      </c>
      <c r="I1011" s="153">
        <f t="shared" si="64"/>
        <v>71.930000000000007</v>
      </c>
    </row>
    <row r="1012" spans="1:9" s="96" customFormat="1" ht="16.899999999999999" customHeight="1" x14ac:dyDescent="0.25">
      <c r="A1012" s="146" t="s">
        <v>230</v>
      </c>
      <c r="B1012" s="152">
        <v>1</v>
      </c>
      <c r="C1012" s="152">
        <f t="shared" si="61"/>
        <v>426</v>
      </c>
      <c r="D1012" s="152">
        <v>424</v>
      </c>
      <c r="E1012" s="152">
        <v>2</v>
      </c>
      <c r="F1012" s="153">
        <v>1178</v>
      </c>
      <c r="G1012" s="153">
        <f t="shared" si="62"/>
        <v>7.0362</v>
      </c>
      <c r="H1012" s="153">
        <f t="shared" si="63"/>
        <v>28.14</v>
      </c>
      <c r="I1012" s="153">
        <f t="shared" si="64"/>
        <v>34.78</v>
      </c>
    </row>
    <row r="1013" spans="1:9" s="96" customFormat="1" ht="16.899999999999999" customHeight="1" x14ac:dyDescent="0.25">
      <c r="A1013" s="146" t="s">
        <v>230</v>
      </c>
      <c r="B1013" s="152">
        <v>1</v>
      </c>
      <c r="C1013" s="152">
        <f t="shared" si="61"/>
        <v>128</v>
      </c>
      <c r="D1013" s="152">
        <v>88</v>
      </c>
      <c r="E1013" s="152">
        <v>40</v>
      </c>
      <c r="F1013" s="153">
        <v>1218</v>
      </c>
      <c r="G1013" s="153">
        <f t="shared" si="62"/>
        <v>7.2751000000000001</v>
      </c>
      <c r="H1013" s="153">
        <f t="shared" si="63"/>
        <v>582.01</v>
      </c>
      <c r="I1013" s="153">
        <f t="shared" si="64"/>
        <v>719.31</v>
      </c>
    </row>
    <row r="1014" spans="1:9" s="96" customFormat="1" ht="16.899999999999999" customHeight="1" x14ac:dyDescent="0.25">
      <c r="A1014" s="146" t="s">
        <v>230</v>
      </c>
      <c r="B1014" s="152">
        <v>1</v>
      </c>
      <c r="C1014" s="152">
        <f t="shared" si="61"/>
        <v>48</v>
      </c>
      <c r="D1014" s="152">
        <v>40</v>
      </c>
      <c r="E1014" s="152">
        <v>8</v>
      </c>
      <c r="F1014" s="153">
        <v>1218</v>
      </c>
      <c r="G1014" s="153">
        <f t="shared" si="62"/>
        <v>7.2751000000000001</v>
      </c>
      <c r="H1014" s="153">
        <f t="shared" si="63"/>
        <v>116.4</v>
      </c>
      <c r="I1014" s="153">
        <f t="shared" si="64"/>
        <v>143.86000000000001</v>
      </c>
    </row>
    <row r="1015" spans="1:9" s="96" customFormat="1" ht="16.899999999999999" customHeight="1" x14ac:dyDescent="0.25">
      <c r="A1015" s="146" t="s">
        <v>230</v>
      </c>
      <c r="B1015" s="152">
        <v>1</v>
      </c>
      <c r="C1015" s="152">
        <f t="shared" si="61"/>
        <v>15.999999999999998</v>
      </c>
      <c r="D1015" s="152">
        <v>0</v>
      </c>
      <c r="E1015" s="152">
        <v>15.999999999999998</v>
      </c>
      <c r="F1015" s="153">
        <v>1218</v>
      </c>
      <c r="G1015" s="153">
        <f t="shared" si="62"/>
        <v>7.2751000000000001</v>
      </c>
      <c r="H1015" s="153">
        <f t="shared" si="63"/>
        <v>232.8</v>
      </c>
      <c r="I1015" s="153">
        <f t="shared" si="64"/>
        <v>287.72000000000003</v>
      </c>
    </row>
    <row r="1016" spans="1:9" s="96" customFormat="1" ht="16.899999999999999" customHeight="1" x14ac:dyDescent="0.25">
      <c r="A1016" s="146" t="s">
        <v>230</v>
      </c>
      <c r="B1016" s="152">
        <v>1</v>
      </c>
      <c r="C1016" s="152">
        <f t="shared" si="61"/>
        <v>32</v>
      </c>
      <c r="D1016" s="152">
        <v>0</v>
      </c>
      <c r="E1016" s="152">
        <v>32</v>
      </c>
      <c r="F1016" s="153">
        <v>1218</v>
      </c>
      <c r="G1016" s="153">
        <f t="shared" si="62"/>
        <v>7.2751000000000001</v>
      </c>
      <c r="H1016" s="153">
        <f t="shared" si="63"/>
        <v>465.61</v>
      </c>
      <c r="I1016" s="153">
        <f t="shared" si="64"/>
        <v>575.45000000000005</v>
      </c>
    </row>
    <row r="1017" spans="1:9" s="96" customFormat="1" ht="16.899999999999999" customHeight="1" x14ac:dyDescent="0.25">
      <c r="A1017" s="146" t="s">
        <v>230</v>
      </c>
      <c r="B1017" s="152">
        <v>1</v>
      </c>
      <c r="C1017" s="152">
        <f t="shared" si="61"/>
        <v>8</v>
      </c>
      <c r="D1017" s="152">
        <v>0</v>
      </c>
      <c r="E1017" s="152">
        <v>8</v>
      </c>
      <c r="F1017" s="153">
        <v>1218</v>
      </c>
      <c r="G1017" s="153">
        <f t="shared" si="62"/>
        <v>7.2751000000000001</v>
      </c>
      <c r="H1017" s="153">
        <f t="shared" si="63"/>
        <v>116.4</v>
      </c>
      <c r="I1017" s="154">
        <f>ROUND(H1017*1.2077,2)</f>
        <v>140.58000000000001</v>
      </c>
    </row>
    <row r="1018" spans="1:9" s="96" customFormat="1" ht="16.899999999999999" customHeight="1" x14ac:dyDescent="0.25">
      <c r="A1018" s="146" t="s">
        <v>637</v>
      </c>
      <c r="B1018" s="152">
        <v>1</v>
      </c>
      <c r="C1018" s="152">
        <f t="shared" si="61"/>
        <v>416</v>
      </c>
      <c r="D1018" s="152">
        <v>390</v>
      </c>
      <c r="E1018" s="152">
        <v>26</v>
      </c>
      <c r="F1018" s="153">
        <v>1218</v>
      </c>
      <c r="G1018" s="153">
        <f t="shared" si="62"/>
        <v>7.2751000000000001</v>
      </c>
      <c r="H1018" s="153">
        <f t="shared" si="63"/>
        <v>378.31</v>
      </c>
      <c r="I1018" s="153">
        <f t="shared" si="64"/>
        <v>467.55</v>
      </c>
    </row>
    <row r="1019" spans="1:9" s="96" customFormat="1" ht="16.899999999999999" customHeight="1" x14ac:dyDescent="0.25">
      <c r="A1019" s="146" t="s">
        <v>637</v>
      </c>
      <c r="B1019" s="152">
        <v>1</v>
      </c>
      <c r="C1019" s="152">
        <f t="shared" si="61"/>
        <v>520.95522388059703</v>
      </c>
      <c r="D1019" s="152">
        <v>469</v>
      </c>
      <c r="E1019" s="152">
        <v>51.955223880597018</v>
      </c>
      <c r="F1019" s="153">
        <v>1218</v>
      </c>
      <c r="G1019" s="153">
        <f t="shared" si="62"/>
        <v>7.2751000000000001</v>
      </c>
      <c r="H1019" s="153">
        <f t="shared" si="63"/>
        <v>755.96</v>
      </c>
      <c r="I1019" s="153">
        <f t="shared" si="64"/>
        <v>934.29</v>
      </c>
    </row>
    <row r="1020" spans="1:9" s="96" customFormat="1" ht="16.899999999999999" customHeight="1" x14ac:dyDescent="0.25">
      <c r="A1020" s="146" t="s">
        <v>637</v>
      </c>
      <c r="B1020" s="152">
        <v>1</v>
      </c>
      <c r="C1020" s="152">
        <f t="shared" si="61"/>
        <v>505</v>
      </c>
      <c r="D1020" s="152">
        <v>469</v>
      </c>
      <c r="E1020" s="152">
        <v>36</v>
      </c>
      <c r="F1020" s="153">
        <v>1218</v>
      </c>
      <c r="G1020" s="153">
        <f t="shared" si="62"/>
        <v>7.2751000000000001</v>
      </c>
      <c r="H1020" s="153">
        <f t="shared" si="63"/>
        <v>523.80999999999995</v>
      </c>
      <c r="I1020" s="153">
        <f t="shared" si="64"/>
        <v>647.38</v>
      </c>
    </row>
    <row r="1021" spans="1:9" s="96" customFormat="1" ht="16.899999999999999" customHeight="1" x14ac:dyDescent="0.25">
      <c r="A1021" s="146" t="s">
        <v>637</v>
      </c>
      <c r="B1021" s="152">
        <v>1</v>
      </c>
      <c r="C1021" s="152">
        <f t="shared" si="61"/>
        <v>504</v>
      </c>
      <c r="D1021" s="152">
        <v>469</v>
      </c>
      <c r="E1021" s="152">
        <v>35</v>
      </c>
      <c r="F1021" s="153">
        <v>1218</v>
      </c>
      <c r="G1021" s="153">
        <f t="shared" si="62"/>
        <v>7.2751000000000001</v>
      </c>
      <c r="H1021" s="153">
        <f t="shared" si="63"/>
        <v>509.26</v>
      </c>
      <c r="I1021" s="153">
        <f t="shared" si="64"/>
        <v>629.39</v>
      </c>
    </row>
    <row r="1022" spans="1:9" s="96" customFormat="1" ht="16.899999999999999" customHeight="1" x14ac:dyDescent="0.25">
      <c r="A1022" s="146" t="s">
        <v>637</v>
      </c>
      <c r="B1022" s="152">
        <v>1</v>
      </c>
      <c r="C1022" s="152">
        <f t="shared" si="61"/>
        <v>364</v>
      </c>
      <c r="D1022" s="152">
        <v>350</v>
      </c>
      <c r="E1022" s="152">
        <v>14</v>
      </c>
      <c r="F1022" s="153">
        <v>1218</v>
      </c>
      <c r="G1022" s="153">
        <f t="shared" si="62"/>
        <v>7.2751000000000001</v>
      </c>
      <c r="H1022" s="153">
        <f t="shared" si="63"/>
        <v>203.7</v>
      </c>
      <c r="I1022" s="153">
        <f t="shared" si="64"/>
        <v>251.75</v>
      </c>
    </row>
    <row r="1023" spans="1:9" s="96" customFormat="1" ht="16.899999999999999" customHeight="1" x14ac:dyDescent="0.25">
      <c r="A1023" s="146" t="s">
        <v>637</v>
      </c>
      <c r="B1023" s="152">
        <v>1</v>
      </c>
      <c r="C1023" s="152">
        <f t="shared" si="61"/>
        <v>473</v>
      </c>
      <c r="D1023" s="152">
        <v>438</v>
      </c>
      <c r="E1023" s="152">
        <v>35</v>
      </c>
      <c r="F1023" s="153">
        <v>1218</v>
      </c>
      <c r="G1023" s="153">
        <f t="shared" si="62"/>
        <v>7.2751000000000001</v>
      </c>
      <c r="H1023" s="153">
        <f t="shared" si="63"/>
        <v>509.26</v>
      </c>
      <c r="I1023" s="153">
        <f t="shared" si="64"/>
        <v>629.39</v>
      </c>
    </row>
    <row r="1024" spans="1:9" s="96" customFormat="1" ht="16.899999999999999" customHeight="1" x14ac:dyDescent="0.25">
      <c r="A1024" s="146" t="s">
        <v>637</v>
      </c>
      <c r="B1024" s="152">
        <v>1</v>
      </c>
      <c r="C1024" s="152">
        <f t="shared" si="61"/>
        <v>12</v>
      </c>
      <c r="D1024" s="152">
        <v>0</v>
      </c>
      <c r="E1024" s="152">
        <v>12</v>
      </c>
      <c r="F1024" s="153">
        <v>1218</v>
      </c>
      <c r="G1024" s="153">
        <f t="shared" si="62"/>
        <v>7.2751000000000001</v>
      </c>
      <c r="H1024" s="153">
        <f t="shared" si="63"/>
        <v>174.6</v>
      </c>
      <c r="I1024" s="153">
        <f t="shared" si="64"/>
        <v>215.79</v>
      </c>
    </row>
    <row r="1025" spans="1:9" s="96" customFormat="1" ht="16.899999999999999" customHeight="1" x14ac:dyDescent="0.25">
      <c r="A1025" s="146" t="s">
        <v>637</v>
      </c>
      <c r="B1025" s="152">
        <v>1</v>
      </c>
      <c r="C1025" s="152">
        <f t="shared" si="61"/>
        <v>33</v>
      </c>
      <c r="D1025" s="152">
        <v>0</v>
      </c>
      <c r="E1025" s="152">
        <v>33</v>
      </c>
      <c r="F1025" s="153">
        <v>1218</v>
      </c>
      <c r="G1025" s="153">
        <f t="shared" si="62"/>
        <v>7.2751000000000001</v>
      </c>
      <c r="H1025" s="153">
        <f t="shared" si="63"/>
        <v>480.16</v>
      </c>
      <c r="I1025" s="153">
        <f t="shared" si="64"/>
        <v>593.42999999999995</v>
      </c>
    </row>
    <row r="1026" spans="1:9" s="96" customFormat="1" ht="16.899999999999999" customHeight="1" x14ac:dyDescent="0.25">
      <c r="A1026" s="146" t="s">
        <v>638</v>
      </c>
      <c r="B1026" s="152">
        <v>1</v>
      </c>
      <c r="C1026" s="152">
        <f t="shared" si="61"/>
        <v>699.5</v>
      </c>
      <c r="D1026" s="152">
        <v>597</v>
      </c>
      <c r="E1026" s="152">
        <v>102.5</v>
      </c>
      <c r="F1026" s="153">
        <v>1534</v>
      </c>
      <c r="G1026" s="153">
        <f t="shared" si="62"/>
        <v>9.1625999999999994</v>
      </c>
      <c r="H1026" s="153">
        <f t="shared" si="63"/>
        <v>1878.33</v>
      </c>
      <c r="I1026" s="153">
        <f t="shared" si="64"/>
        <v>2321.4299999999998</v>
      </c>
    </row>
    <row r="1027" spans="1:9" s="96" customFormat="1" ht="16.899999999999999" customHeight="1" x14ac:dyDescent="0.25">
      <c r="A1027" s="146" t="s">
        <v>638</v>
      </c>
      <c r="B1027" s="152">
        <v>1</v>
      </c>
      <c r="C1027" s="152">
        <f t="shared" si="61"/>
        <v>797</v>
      </c>
      <c r="D1027" s="152">
        <v>646</v>
      </c>
      <c r="E1027" s="152">
        <v>151</v>
      </c>
      <c r="F1027" s="153">
        <v>1534</v>
      </c>
      <c r="G1027" s="153">
        <f t="shared" si="62"/>
        <v>9.1625999999999994</v>
      </c>
      <c r="H1027" s="153">
        <f t="shared" si="63"/>
        <v>2767.11</v>
      </c>
      <c r="I1027" s="153">
        <f t="shared" si="64"/>
        <v>3419.87</v>
      </c>
    </row>
    <row r="1028" spans="1:9" s="96" customFormat="1" ht="16.899999999999999" customHeight="1" x14ac:dyDescent="0.25">
      <c r="A1028" s="146" t="s">
        <v>638</v>
      </c>
      <c r="B1028" s="152">
        <v>1</v>
      </c>
      <c r="C1028" s="152">
        <f t="shared" si="61"/>
        <v>217</v>
      </c>
      <c r="D1028" s="152">
        <v>208</v>
      </c>
      <c r="E1028" s="152">
        <v>9</v>
      </c>
      <c r="F1028" s="153">
        <v>1534</v>
      </c>
      <c r="G1028" s="153">
        <f t="shared" si="62"/>
        <v>9.1625999999999994</v>
      </c>
      <c r="H1028" s="153">
        <f t="shared" si="63"/>
        <v>164.93</v>
      </c>
      <c r="I1028" s="153">
        <f t="shared" si="64"/>
        <v>203.84</v>
      </c>
    </row>
    <row r="1029" spans="1:9" s="96" customFormat="1" ht="16.899999999999999" customHeight="1" x14ac:dyDescent="0.25">
      <c r="A1029" s="146" t="s">
        <v>638</v>
      </c>
      <c r="B1029" s="152">
        <v>1</v>
      </c>
      <c r="C1029" s="152">
        <f t="shared" ref="C1029:C1092" si="65">D1029+E1029</f>
        <v>265</v>
      </c>
      <c r="D1029" s="152">
        <v>264</v>
      </c>
      <c r="E1029" s="152">
        <v>1</v>
      </c>
      <c r="F1029" s="153">
        <v>1534</v>
      </c>
      <c r="G1029" s="153">
        <f t="shared" ref="G1029:G1092" si="66">ROUND(F1029/167.42,4)</f>
        <v>9.1625999999999994</v>
      </c>
      <c r="H1029" s="153">
        <f t="shared" si="63"/>
        <v>18.329999999999998</v>
      </c>
      <c r="I1029" s="153">
        <f t="shared" si="64"/>
        <v>22.65</v>
      </c>
    </row>
    <row r="1030" spans="1:9" s="96" customFormat="1" ht="16.899999999999999" customHeight="1" x14ac:dyDescent="0.25">
      <c r="A1030" s="146" t="s">
        <v>638</v>
      </c>
      <c r="B1030" s="152">
        <v>1</v>
      </c>
      <c r="C1030" s="152">
        <f t="shared" si="65"/>
        <v>685.5</v>
      </c>
      <c r="D1030" s="152">
        <v>677</v>
      </c>
      <c r="E1030" s="152">
        <v>8.5</v>
      </c>
      <c r="F1030" s="153">
        <v>1534</v>
      </c>
      <c r="G1030" s="153">
        <f t="shared" si="66"/>
        <v>9.1625999999999994</v>
      </c>
      <c r="H1030" s="153">
        <f t="shared" si="63"/>
        <v>155.76</v>
      </c>
      <c r="I1030" s="153">
        <f t="shared" si="64"/>
        <v>192.5</v>
      </c>
    </row>
    <row r="1031" spans="1:9" s="96" customFormat="1" ht="16.899999999999999" customHeight="1" x14ac:dyDescent="0.25">
      <c r="A1031" s="146" t="s">
        <v>638</v>
      </c>
      <c r="B1031" s="152">
        <v>1</v>
      </c>
      <c r="C1031" s="152">
        <f t="shared" si="65"/>
        <v>189.5</v>
      </c>
      <c r="D1031" s="152">
        <v>182</v>
      </c>
      <c r="E1031" s="152">
        <v>7.5</v>
      </c>
      <c r="F1031" s="153">
        <v>1534</v>
      </c>
      <c r="G1031" s="153">
        <f t="shared" si="66"/>
        <v>9.1625999999999994</v>
      </c>
      <c r="H1031" s="153">
        <f t="shared" si="63"/>
        <v>137.44</v>
      </c>
      <c r="I1031" s="153">
        <f t="shared" si="64"/>
        <v>169.86</v>
      </c>
    </row>
    <row r="1032" spans="1:9" s="96" customFormat="1" ht="16.899999999999999" customHeight="1" x14ac:dyDescent="0.25">
      <c r="A1032" s="146" t="s">
        <v>638</v>
      </c>
      <c r="B1032" s="152">
        <v>1</v>
      </c>
      <c r="C1032" s="152">
        <f t="shared" si="65"/>
        <v>574</v>
      </c>
      <c r="D1032" s="152">
        <v>557</v>
      </c>
      <c r="E1032" s="152">
        <v>17</v>
      </c>
      <c r="F1032" s="153">
        <v>1534</v>
      </c>
      <c r="G1032" s="153">
        <f t="shared" si="66"/>
        <v>9.1625999999999994</v>
      </c>
      <c r="H1032" s="153">
        <f t="shared" si="63"/>
        <v>311.52999999999997</v>
      </c>
      <c r="I1032" s="153">
        <f t="shared" si="64"/>
        <v>385.02</v>
      </c>
    </row>
    <row r="1033" spans="1:9" s="96" customFormat="1" ht="16.899999999999999" customHeight="1" x14ac:dyDescent="0.25">
      <c r="A1033" s="146" t="s">
        <v>638</v>
      </c>
      <c r="B1033" s="152">
        <v>1</v>
      </c>
      <c r="C1033" s="152">
        <f t="shared" si="65"/>
        <v>182.69767441860466</v>
      </c>
      <c r="D1033" s="152">
        <v>182</v>
      </c>
      <c r="E1033" s="152">
        <v>0.69767441860465118</v>
      </c>
      <c r="F1033" s="153">
        <v>1534</v>
      </c>
      <c r="G1033" s="153">
        <f t="shared" si="66"/>
        <v>9.1625999999999994</v>
      </c>
      <c r="H1033" s="153">
        <f t="shared" si="63"/>
        <v>12.79</v>
      </c>
      <c r="I1033" s="153">
        <f t="shared" si="64"/>
        <v>15.81</v>
      </c>
    </row>
    <row r="1034" spans="1:9" s="96" customFormat="1" ht="16.899999999999999" customHeight="1" x14ac:dyDescent="0.25">
      <c r="A1034" s="146" t="s">
        <v>96</v>
      </c>
      <c r="B1034" s="152">
        <v>1</v>
      </c>
      <c r="C1034" s="152">
        <f t="shared" si="65"/>
        <v>19.657</v>
      </c>
      <c r="D1034" s="152">
        <v>0</v>
      </c>
      <c r="E1034" s="152">
        <v>19.657</v>
      </c>
      <c r="F1034" s="153">
        <v>828</v>
      </c>
      <c r="G1034" s="153">
        <f t="shared" si="66"/>
        <v>4.9455999999999998</v>
      </c>
      <c r="H1034" s="153">
        <f t="shared" si="63"/>
        <v>194.43</v>
      </c>
      <c r="I1034" s="153">
        <f t="shared" si="64"/>
        <v>240.3</v>
      </c>
    </row>
    <row r="1035" spans="1:9" s="96" customFormat="1" ht="16.899999999999999" customHeight="1" x14ac:dyDescent="0.25">
      <c r="A1035" s="146" t="s">
        <v>122</v>
      </c>
      <c r="B1035" s="152">
        <v>1</v>
      </c>
      <c r="C1035" s="152">
        <f t="shared" si="65"/>
        <v>676</v>
      </c>
      <c r="D1035" s="152">
        <v>557</v>
      </c>
      <c r="E1035" s="152">
        <v>119</v>
      </c>
      <c r="F1035" s="153">
        <v>1100</v>
      </c>
      <c r="G1035" s="153">
        <f t="shared" si="66"/>
        <v>6.5702999999999996</v>
      </c>
      <c r="H1035" s="153">
        <f t="shared" si="63"/>
        <v>1563.73</v>
      </c>
      <c r="I1035" s="153">
        <f t="shared" si="64"/>
        <v>1932.61</v>
      </c>
    </row>
    <row r="1036" spans="1:9" s="96" customFormat="1" ht="16.899999999999999" customHeight="1" x14ac:dyDescent="0.25">
      <c r="A1036" s="146" t="s">
        <v>122</v>
      </c>
      <c r="B1036" s="152">
        <v>1</v>
      </c>
      <c r="C1036" s="152">
        <f t="shared" si="65"/>
        <v>634</v>
      </c>
      <c r="D1036" s="152">
        <v>615</v>
      </c>
      <c r="E1036" s="152">
        <v>19</v>
      </c>
      <c r="F1036" s="153">
        <v>1338</v>
      </c>
      <c r="G1036" s="153">
        <f t="shared" si="66"/>
        <v>7.9919000000000002</v>
      </c>
      <c r="H1036" s="153">
        <f t="shared" si="63"/>
        <v>303.69</v>
      </c>
      <c r="I1036" s="153">
        <f t="shared" si="64"/>
        <v>375.33</v>
      </c>
    </row>
    <row r="1037" spans="1:9" s="96" customFormat="1" ht="16.899999999999999" customHeight="1" x14ac:dyDescent="0.25">
      <c r="A1037" s="146" t="s">
        <v>122</v>
      </c>
      <c r="B1037" s="152">
        <v>1</v>
      </c>
      <c r="C1037" s="152">
        <f t="shared" si="65"/>
        <v>715</v>
      </c>
      <c r="D1037" s="152">
        <v>591</v>
      </c>
      <c r="E1037" s="152">
        <v>124</v>
      </c>
      <c r="F1037" s="153">
        <v>1338</v>
      </c>
      <c r="G1037" s="153">
        <f t="shared" si="66"/>
        <v>7.9919000000000002</v>
      </c>
      <c r="H1037" s="153">
        <f t="shared" si="63"/>
        <v>1981.99</v>
      </c>
      <c r="I1037" s="153">
        <f t="shared" si="64"/>
        <v>2449.54</v>
      </c>
    </row>
    <row r="1038" spans="1:9" s="96" customFormat="1" ht="16.899999999999999" customHeight="1" x14ac:dyDescent="0.25">
      <c r="A1038" s="146" t="s">
        <v>122</v>
      </c>
      <c r="B1038" s="152">
        <v>1</v>
      </c>
      <c r="C1038" s="152">
        <f t="shared" si="65"/>
        <v>303.66699999999997</v>
      </c>
      <c r="D1038" s="152">
        <v>298.5</v>
      </c>
      <c r="E1038" s="152">
        <v>5.1669999999999998</v>
      </c>
      <c r="F1038" s="153">
        <v>1265</v>
      </c>
      <c r="G1038" s="153">
        <f t="shared" si="66"/>
        <v>7.5557999999999996</v>
      </c>
      <c r="H1038" s="153">
        <f t="shared" ref="H1038:H1101" si="67">ROUND(E1038*G1038*2,2)</f>
        <v>78.08</v>
      </c>
      <c r="I1038" s="153">
        <f t="shared" ref="I1038:I1101" si="68">ROUND(H1038*1.2359,2)</f>
        <v>96.5</v>
      </c>
    </row>
    <row r="1039" spans="1:9" s="96" customFormat="1" ht="16.899999999999999" customHeight="1" x14ac:dyDescent="0.25">
      <c r="A1039" s="146" t="s">
        <v>122</v>
      </c>
      <c r="B1039" s="152">
        <v>1</v>
      </c>
      <c r="C1039" s="152">
        <f t="shared" si="65"/>
        <v>690</v>
      </c>
      <c r="D1039" s="152">
        <v>637</v>
      </c>
      <c r="E1039" s="152">
        <v>53</v>
      </c>
      <c r="F1039" s="153">
        <v>1263</v>
      </c>
      <c r="G1039" s="153">
        <f t="shared" si="66"/>
        <v>7.5438999999999998</v>
      </c>
      <c r="H1039" s="153">
        <f t="shared" si="67"/>
        <v>799.65</v>
      </c>
      <c r="I1039" s="153">
        <f t="shared" si="68"/>
        <v>988.29</v>
      </c>
    </row>
    <row r="1040" spans="1:9" s="96" customFormat="1" ht="16.899999999999999" customHeight="1" x14ac:dyDescent="0.25">
      <c r="A1040" s="146" t="s">
        <v>122</v>
      </c>
      <c r="B1040" s="152">
        <v>1</v>
      </c>
      <c r="C1040" s="152">
        <f t="shared" si="65"/>
        <v>680</v>
      </c>
      <c r="D1040" s="152">
        <v>637</v>
      </c>
      <c r="E1040" s="152">
        <v>43</v>
      </c>
      <c r="F1040" s="153">
        <v>1178</v>
      </c>
      <c r="G1040" s="153">
        <f t="shared" si="66"/>
        <v>7.0362</v>
      </c>
      <c r="H1040" s="153">
        <f t="shared" si="67"/>
        <v>605.11</v>
      </c>
      <c r="I1040" s="153">
        <f t="shared" si="68"/>
        <v>747.86</v>
      </c>
    </row>
    <row r="1041" spans="1:9" s="96" customFormat="1" ht="16.899999999999999" customHeight="1" x14ac:dyDescent="0.25">
      <c r="A1041" s="146" t="s">
        <v>122</v>
      </c>
      <c r="B1041" s="152">
        <v>1</v>
      </c>
      <c r="C1041" s="152">
        <f t="shared" si="65"/>
        <v>614</v>
      </c>
      <c r="D1041" s="152">
        <v>613</v>
      </c>
      <c r="E1041" s="152">
        <v>1</v>
      </c>
      <c r="F1041" s="153">
        <v>1060</v>
      </c>
      <c r="G1041" s="153">
        <f t="shared" si="66"/>
        <v>6.3314000000000004</v>
      </c>
      <c r="H1041" s="153">
        <f t="shared" si="67"/>
        <v>12.66</v>
      </c>
      <c r="I1041" s="153">
        <f t="shared" si="68"/>
        <v>15.65</v>
      </c>
    </row>
    <row r="1042" spans="1:9" s="96" customFormat="1" ht="16.899999999999999" customHeight="1" x14ac:dyDescent="0.25">
      <c r="A1042" s="146" t="s">
        <v>122</v>
      </c>
      <c r="B1042" s="152">
        <v>1</v>
      </c>
      <c r="C1042" s="152">
        <f t="shared" si="65"/>
        <v>367</v>
      </c>
      <c r="D1042" s="152">
        <v>357.75</v>
      </c>
      <c r="E1042" s="152">
        <v>9.25</v>
      </c>
      <c r="F1042" s="153">
        <v>1178</v>
      </c>
      <c r="G1042" s="153">
        <f t="shared" si="66"/>
        <v>7.0362</v>
      </c>
      <c r="H1042" s="153">
        <f t="shared" si="67"/>
        <v>130.16999999999999</v>
      </c>
      <c r="I1042" s="153">
        <f t="shared" si="68"/>
        <v>160.88</v>
      </c>
    </row>
    <row r="1043" spans="1:9" s="96" customFormat="1" ht="16.899999999999999" customHeight="1" x14ac:dyDescent="0.25">
      <c r="A1043" s="146" t="s">
        <v>122</v>
      </c>
      <c r="B1043" s="152">
        <v>1</v>
      </c>
      <c r="C1043" s="152">
        <f t="shared" si="65"/>
        <v>608</v>
      </c>
      <c r="D1043" s="152">
        <v>597</v>
      </c>
      <c r="E1043" s="152">
        <v>11</v>
      </c>
      <c r="F1043" s="153">
        <v>1060</v>
      </c>
      <c r="G1043" s="153">
        <f t="shared" si="66"/>
        <v>6.3314000000000004</v>
      </c>
      <c r="H1043" s="153">
        <f t="shared" si="67"/>
        <v>139.29</v>
      </c>
      <c r="I1043" s="153">
        <f t="shared" si="68"/>
        <v>172.15</v>
      </c>
    </row>
    <row r="1044" spans="1:9" s="96" customFormat="1" ht="16.899999999999999" customHeight="1" x14ac:dyDescent="0.25">
      <c r="A1044" s="146" t="s">
        <v>122</v>
      </c>
      <c r="B1044" s="152">
        <v>1</v>
      </c>
      <c r="C1044" s="152">
        <f t="shared" si="65"/>
        <v>856</v>
      </c>
      <c r="D1044" s="152">
        <v>677</v>
      </c>
      <c r="E1044" s="152">
        <v>179</v>
      </c>
      <c r="F1044" s="153">
        <v>1338</v>
      </c>
      <c r="G1044" s="153">
        <f t="shared" si="66"/>
        <v>7.9919000000000002</v>
      </c>
      <c r="H1044" s="153">
        <f t="shared" si="67"/>
        <v>2861.1</v>
      </c>
      <c r="I1044" s="153">
        <f t="shared" si="68"/>
        <v>3536.03</v>
      </c>
    </row>
    <row r="1045" spans="1:9" s="96" customFormat="1" ht="16.899999999999999" customHeight="1" x14ac:dyDescent="0.25">
      <c r="A1045" s="146" t="s">
        <v>122</v>
      </c>
      <c r="B1045" s="152">
        <v>1</v>
      </c>
      <c r="C1045" s="152">
        <f t="shared" si="65"/>
        <v>512</v>
      </c>
      <c r="D1045" s="152">
        <v>511</v>
      </c>
      <c r="E1045" s="152">
        <v>1</v>
      </c>
      <c r="F1045" s="153">
        <v>1178</v>
      </c>
      <c r="G1045" s="153">
        <f t="shared" si="66"/>
        <v>7.0362</v>
      </c>
      <c r="H1045" s="153">
        <f t="shared" si="67"/>
        <v>14.07</v>
      </c>
      <c r="I1045" s="154">
        <f>ROUND(H1045*1.2077,2)</f>
        <v>16.989999999999998</v>
      </c>
    </row>
    <row r="1046" spans="1:9" s="96" customFormat="1" ht="16.899999999999999" customHeight="1" x14ac:dyDescent="0.25">
      <c r="A1046" s="146" t="s">
        <v>122</v>
      </c>
      <c r="B1046" s="152">
        <v>1</v>
      </c>
      <c r="C1046" s="152">
        <f t="shared" si="65"/>
        <v>840</v>
      </c>
      <c r="D1046" s="152">
        <v>677</v>
      </c>
      <c r="E1046" s="152">
        <v>163</v>
      </c>
      <c r="F1046" s="153">
        <v>1413</v>
      </c>
      <c r="G1046" s="153">
        <f t="shared" si="66"/>
        <v>8.4398999999999997</v>
      </c>
      <c r="H1046" s="153">
        <f t="shared" si="67"/>
        <v>2751.41</v>
      </c>
      <c r="I1046" s="153">
        <f t="shared" si="68"/>
        <v>3400.47</v>
      </c>
    </row>
    <row r="1047" spans="1:9" s="96" customFormat="1" ht="16.899999999999999" customHeight="1" x14ac:dyDescent="0.25">
      <c r="A1047" s="146" t="s">
        <v>122</v>
      </c>
      <c r="B1047" s="152">
        <v>1</v>
      </c>
      <c r="C1047" s="152">
        <f t="shared" si="65"/>
        <v>904</v>
      </c>
      <c r="D1047" s="152">
        <v>677</v>
      </c>
      <c r="E1047" s="152">
        <v>227</v>
      </c>
      <c r="F1047" s="153">
        <v>1338</v>
      </c>
      <c r="G1047" s="153">
        <f t="shared" si="66"/>
        <v>7.9919000000000002</v>
      </c>
      <c r="H1047" s="153">
        <f t="shared" si="67"/>
        <v>3628.32</v>
      </c>
      <c r="I1047" s="153">
        <f t="shared" si="68"/>
        <v>4484.24</v>
      </c>
    </row>
    <row r="1048" spans="1:9" s="96" customFormat="1" ht="16.899999999999999" customHeight="1" x14ac:dyDescent="0.25">
      <c r="A1048" s="146" t="s">
        <v>122</v>
      </c>
      <c r="B1048" s="152">
        <v>1</v>
      </c>
      <c r="C1048" s="152">
        <f t="shared" si="65"/>
        <v>625</v>
      </c>
      <c r="D1048" s="152">
        <v>597</v>
      </c>
      <c r="E1048" s="152">
        <v>28</v>
      </c>
      <c r="F1048" s="153">
        <v>1145</v>
      </c>
      <c r="G1048" s="153">
        <f t="shared" si="66"/>
        <v>6.8391000000000002</v>
      </c>
      <c r="H1048" s="153">
        <f t="shared" si="67"/>
        <v>382.99</v>
      </c>
      <c r="I1048" s="153">
        <f t="shared" si="68"/>
        <v>473.34</v>
      </c>
    </row>
    <row r="1049" spans="1:9" s="96" customFormat="1" ht="16.899999999999999" customHeight="1" x14ac:dyDescent="0.25">
      <c r="A1049" s="146" t="s">
        <v>122</v>
      </c>
      <c r="B1049" s="152">
        <v>1</v>
      </c>
      <c r="C1049" s="152">
        <f t="shared" si="65"/>
        <v>677.5</v>
      </c>
      <c r="D1049" s="152">
        <v>677</v>
      </c>
      <c r="E1049" s="152">
        <v>0.5</v>
      </c>
      <c r="F1049" s="153">
        <v>1145</v>
      </c>
      <c r="G1049" s="153">
        <f t="shared" si="66"/>
        <v>6.8391000000000002</v>
      </c>
      <c r="H1049" s="153">
        <f t="shared" si="67"/>
        <v>6.84</v>
      </c>
      <c r="I1049" s="154">
        <f>ROUND(H1049*1.2077,2)</f>
        <v>8.26</v>
      </c>
    </row>
    <row r="1050" spans="1:9" s="96" customFormat="1" ht="16.899999999999999" customHeight="1" x14ac:dyDescent="0.25">
      <c r="A1050" s="146" t="s">
        <v>122</v>
      </c>
      <c r="B1050" s="152">
        <v>1</v>
      </c>
      <c r="C1050" s="152">
        <f t="shared" si="65"/>
        <v>565.5</v>
      </c>
      <c r="D1050" s="152">
        <v>558</v>
      </c>
      <c r="E1050" s="152">
        <v>7.5</v>
      </c>
      <c r="F1050" s="153">
        <v>1263</v>
      </c>
      <c r="G1050" s="153">
        <f t="shared" si="66"/>
        <v>7.5438999999999998</v>
      </c>
      <c r="H1050" s="153">
        <f t="shared" si="67"/>
        <v>113.16</v>
      </c>
      <c r="I1050" s="153">
        <f t="shared" si="68"/>
        <v>139.85</v>
      </c>
    </row>
    <row r="1051" spans="1:9" s="96" customFormat="1" ht="16.899999999999999" customHeight="1" x14ac:dyDescent="0.25">
      <c r="A1051" s="146" t="s">
        <v>122</v>
      </c>
      <c r="B1051" s="152">
        <v>1</v>
      </c>
      <c r="C1051" s="152">
        <f t="shared" si="65"/>
        <v>584</v>
      </c>
      <c r="D1051" s="152">
        <v>574</v>
      </c>
      <c r="E1051" s="152">
        <v>10</v>
      </c>
      <c r="F1051" s="153">
        <v>1060</v>
      </c>
      <c r="G1051" s="153">
        <f t="shared" si="66"/>
        <v>6.3314000000000004</v>
      </c>
      <c r="H1051" s="153">
        <f t="shared" si="67"/>
        <v>126.63</v>
      </c>
      <c r="I1051" s="153">
        <f t="shared" si="68"/>
        <v>156.5</v>
      </c>
    </row>
    <row r="1052" spans="1:9" s="96" customFormat="1" ht="16.899999999999999" customHeight="1" x14ac:dyDescent="0.25">
      <c r="A1052" s="146" t="s">
        <v>122</v>
      </c>
      <c r="B1052" s="152">
        <v>1</v>
      </c>
      <c r="C1052" s="152">
        <f t="shared" si="65"/>
        <v>563</v>
      </c>
      <c r="D1052" s="152">
        <v>525</v>
      </c>
      <c r="E1052" s="152">
        <v>38</v>
      </c>
      <c r="F1052" s="153">
        <v>1145</v>
      </c>
      <c r="G1052" s="153">
        <f t="shared" si="66"/>
        <v>6.8391000000000002</v>
      </c>
      <c r="H1052" s="153">
        <f t="shared" si="67"/>
        <v>519.77</v>
      </c>
      <c r="I1052" s="153">
        <f t="shared" si="68"/>
        <v>642.38</v>
      </c>
    </row>
    <row r="1053" spans="1:9" s="96" customFormat="1" ht="16.899999999999999" customHeight="1" x14ac:dyDescent="0.25">
      <c r="A1053" s="146" t="s">
        <v>122</v>
      </c>
      <c r="B1053" s="152">
        <v>1</v>
      </c>
      <c r="C1053" s="152">
        <f t="shared" si="65"/>
        <v>768</v>
      </c>
      <c r="D1053" s="152">
        <v>613</v>
      </c>
      <c r="E1053" s="152">
        <v>155</v>
      </c>
      <c r="F1053" s="153">
        <v>1338</v>
      </c>
      <c r="G1053" s="153">
        <f t="shared" si="66"/>
        <v>7.9919000000000002</v>
      </c>
      <c r="H1053" s="153">
        <f t="shared" si="67"/>
        <v>2477.4899999999998</v>
      </c>
      <c r="I1053" s="153">
        <f t="shared" si="68"/>
        <v>3061.93</v>
      </c>
    </row>
    <row r="1054" spans="1:9" s="96" customFormat="1" ht="16.899999999999999" customHeight="1" x14ac:dyDescent="0.25">
      <c r="A1054" s="146" t="s">
        <v>122</v>
      </c>
      <c r="B1054" s="152">
        <v>1</v>
      </c>
      <c r="C1054" s="152">
        <f t="shared" si="65"/>
        <v>633</v>
      </c>
      <c r="D1054" s="152">
        <v>597</v>
      </c>
      <c r="E1054" s="152">
        <v>36</v>
      </c>
      <c r="F1054" s="153">
        <v>1060</v>
      </c>
      <c r="G1054" s="153">
        <f t="shared" si="66"/>
        <v>6.3314000000000004</v>
      </c>
      <c r="H1054" s="153">
        <f t="shared" si="67"/>
        <v>455.86</v>
      </c>
      <c r="I1054" s="153">
        <f t="shared" si="68"/>
        <v>563.4</v>
      </c>
    </row>
    <row r="1055" spans="1:9" s="96" customFormat="1" ht="16.899999999999999" customHeight="1" x14ac:dyDescent="0.25">
      <c r="A1055" s="146" t="s">
        <v>122</v>
      </c>
      <c r="B1055" s="152">
        <v>1</v>
      </c>
      <c r="C1055" s="152">
        <f t="shared" si="65"/>
        <v>576</v>
      </c>
      <c r="D1055" s="152">
        <v>461</v>
      </c>
      <c r="E1055" s="152">
        <v>115</v>
      </c>
      <c r="F1055" s="153">
        <v>1220</v>
      </c>
      <c r="G1055" s="153">
        <f t="shared" si="66"/>
        <v>7.2870999999999997</v>
      </c>
      <c r="H1055" s="153">
        <f t="shared" si="67"/>
        <v>1676.03</v>
      </c>
      <c r="I1055" s="153">
        <f t="shared" si="68"/>
        <v>2071.41</v>
      </c>
    </row>
    <row r="1056" spans="1:9" s="96" customFormat="1" ht="16.899999999999999" customHeight="1" x14ac:dyDescent="0.25">
      <c r="A1056" s="146" t="s">
        <v>122</v>
      </c>
      <c r="B1056" s="152">
        <v>1</v>
      </c>
      <c r="C1056" s="152">
        <f t="shared" si="65"/>
        <v>875</v>
      </c>
      <c r="D1056" s="152">
        <v>597</v>
      </c>
      <c r="E1056" s="152">
        <v>278</v>
      </c>
      <c r="F1056" s="153">
        <v>1218</v>
      </c>
      <c r="G1056" s="153">
        <f t="shared" si="66"/>
        <v>7.2751000000000001</v>
      </c>
      <c r="H1056" s="153">
        <f t="shared" si="67"/>
        <v>4044.96</v>
      </c>
      <c r="I1056" s="153">
        <f t="shared" si="68"/>
        <v>4999.17</v>
      </c>
    </row>
    <row r="1057" spans="1:9" s="96" customFormat="1" ht="16.899999999999999" customHeight="1" x14ac:dyDescent="0.25">
      <c r="A1057" s="146" t="s">
        <v>122</v>
      </c>
      <c r="B1057" s="152">
        <v>1</v>
      </c>
      <c r="C1057" s="152">
        <f t="shared" si="65"/>
        <v>694.5</v>
      </c>
      <c r="D1057" s="152">
        <v>677</v>
      </c>
      <c r="E1057" s="152">
        <v>17.5</v>
      </c>
      <c r="F1057" s="153">
        <v>1145</v>
      </c>
      <c r="G1057" s="153">
        <f t="shared" si="66"/>
        <v>6.8391000000000002</v>
      </c>
      <c r="H1057" s="153">
        <f t="shared" si="67"/>
        <v>239.37</v>
      </c>
      <c r="I1057" s="153">
        <f t="shared" si="68"/>
        <v>295.83999999999997</v>
      </c>
    </row>
    <row r="1058" spans="1:9" s="96" customFormat="1" ht="16.899999999999999" customHeight="1" x14ac:dyDescent="0.25">
      <c r="A1058" s="146" t="s">
        <v>122</v>
      </c>
      <c r="B1058" s="152">
        <v>1</v>
      </c>
      <c r="C1058" s="152">
        <f t="shared" si="65"/>
        <v>624</v>
      </c>
      <c r="D1058" s="152">
        <v>422</v>
      </c>
      <c r="E1058" s="152">
        <v>202</v>
      </c>
      <c r="F1058" s="153">
        <v>1218</v>
      </c>
      <c r="G1058" s="153">
        <f t="shared" si="66"/>
        <v>7.2751000000000001</v>
      </c>
      <c r="H1058" s="153">
        <f t="shared" si="67"/>
        <v>2939.14</v>
      </c>
      <c r="I1058" s="153">
        <f t="shared" si="68"/>
        <v>3632.48</v>
      </c>
    </row>
    <row r="1059" spans="1:9" s="96" customFormat="1" ht="16.899999999999999" customHeight="1" x14ac:dyDescent="0.25">
      <c r="A1059" s="146" t="s">
        <v>122</v>
      </c>
      <c r="B1059" s="152">
        <v>1</v>
      </c>
      <c r="C1059" s="152">
        <f t="shared" si="65"/>
        <v>752</v>
      </c>
      <c r="D1059" s="152">
        <v>573</v>
      </c>
      <c r="E1059" s="152">
        <v>179</v>
      </c>
      <c r="F1059" s="153">
        <v>1218</v>
      </c>
      <c r="G1059" s="153">
        <f t="shared" si="66"/>
        <v>7.2751000000000001</v>
      </c>
      <c r="H1059" s="153">
        <f t="shared" si="67"/>
        <v>2604.4899999999998</v>
      </c>
      <c r="I1059" s="153">
        <f t="shared" si="68"/>
        <v>3218.89</v>
      </c>
    </row>
    <row r="1060" spans="1:9" s="96" customFormat="1" ht="16.899999999999999" customHeight="1" x14ac:dyDescent="0.25">
      <c r="A1060" s="146" t="s">
        <v>122</v>
      </c>
      <c r="B1060" s="152">
        <v>1</v>
      </c>
      <c r="C1060" s="152">
        <f t="shared" si="65"/>
        <v>865</v>
      </c>
      <c r="D1060" s="152">
        <v>677</v>
      </c>
      <c r="E1060" s="152">
        <v>188</v>
      </c>
      <c r="F1060" s="153">
        <v>1218</v>
      </c>
      <c r="G1060" s="153">
        <f t="shared" si="66"/>
        <v>7.2751000000000001</v>
      </c>
      <c r="H1060" s="153">
        <f t="shared" si="67"/>
        <v>2735.44</v>
      </c>
      <c r="I1060" s="153">
        <f t="shared" si="68"/>
        <v>3380.73</v>
      </c>
    </row>
    <row r="1061" spans="1:9" s="96" customFormat="1" ht="16.899999999999999" customHeight="1" x14ac:dyDescent="0.25">
      <c r="A1061" s="146" t="s">
        <v>122</v>
      </c>
      <c r="B1061" s="152">
        <v>1</v>
      </c>
      <c r="C1061" s="152">
        <f t="shared" si="65"/>
        <v>792</v>
      </c>
      <c r="D1061" s="152">
        <v>589</v>
      </c>
      <c r="E1061" s="152">
        <v>203</v>
      </c>
      <c r="F1061" s="153">
        <v>1338</v>
      </c>
      <c r="G1061" s="153">
        <f t="shared" si="66"/>
        <v>7.9919000000000002</v>
      </c>
      <c r="H1061" s="153">
        <f t="shared" si="67"/>
        <v>3244.71</v>
      </c>
      <c r="I1061" s="153">
        <f t="shared" si="68"/>
        <v>4010.14</v>
      </c>
    </row>
    <row r="1062" spans="1:9" s="96" customFormat="1" ht="16.899999999999999" customHeight="1" x14ac:dyDescent="0.25">
      <c r="A1062" s="146" t="s">
        <v>122</v>
      </c>
      <c r="B1062" s="152">
        <v>1</v>
      </c>
      <c r="C1062" s="152">
        <f t="shared" si="65"/>
        <v>517</v>
      </c>
      <c r="D1062" s="152">
        <v>511</v>
      </c>
      <c r="E1062" s="152">
        <v>6</v>
      </c>
      <c r="F1062" s="153">
        <v>1253</v>
      </c>
      <c r="G1062" s="153">
        <f t="shared" si="66"/>
        <v>7.4842000000000004</v>
      </c>
      <c r="H1062" s="153">
        <f t="shared" si="67"/>
        <v>89.81</v>
      </c>
      <c r="I1062" s="154">
        <f>ROUND(H1062*1.2077,2)</f>
        <v>108.46</v>
      </c>
    </row>
    <row r="1063" spans="1:9" s="96" customFormat="1" ht="16.899999999999999" customHeight="1" x14ac:dyDescent="0.25">
      <c r="A1063" s="146" t="s">
        <v>122</v>
      </c>
      <c r="B1063" s="152">
        <v>1</v>
      </c>
      <c r="C1063" s="152">
        <f t="shared" si="65"/>
        <v>520.5</v>
      </c>
      <c r="D1063" s="152">
        <v>501</v>
      </c>
      <c r="E1063" s="152">
        <v>19.5</v>
      </c>
      <c r="F1063" s="153">
        <v>1263</v>
      </c>
      <c r="G1063" s="153">
        <f t="shared" si="66"/>
        <v>7.5438999999999998</v>
      </c>
      <c r="H1063" s="153">
        <f t="shared" si="67"/>
        <v>294.20999999999998</v>
      </c>
      <c r="I1063" s="153">
        <f t="shared" si="68"/>
        <v>363.61</v>
      </c>
    </row>
    <row r="1064" spans="1:9" s="96" customFormat="1" ht="16.899999999999999" customHeight="1" x14ac:dyDescent="0.25">
      <c r="A1064" s="146" t="s">
        <v>122</v>
      </c>
      <c r="B1064" s="152">
        <v>1</v>
      </c>
      <c r="C1064" s="152">
        <f t="shared" si="65"/>
        <v>706</v>
      </c>
      <c r="D1064" s="152">
        <v>677</v>
      </c>
      <c r="E1064" s="152">
        <v>29</v>
      </c>
      <c r="F1064" s="153">
        <v>1263</v>
      </c>
      <c r="G1064" s="153">
        <f t="shared" si="66"/>
        <v>7.5438999999999998</v>
      </c>
      <c r="H1064" s="153">
        <f t="shared" si="67"/>
        <v>437.55</v>
      </c>
      <c r="I1064" s="153">
        <f t="shared" si="68"/>
        <v>540.77</v>
      </c>
    </row>
    <row r="1065" spans="1:9" s="96" customFormat="1" ht="16.899999999999999" customHeight="1" x14ac:dyDescent="0.25">
      <c r="A1065" s="146" t="s">
        <v>122</v>
      </c>
      <c r="B1065" s="152">
        <v>1</v>
      </c>
      <c r="C1065" s="152">
        <f t="shared" si="65"/>
        <v>747</v>
      </c>
      <c r="D1065" s="152">
        <v>565</v>
      </c>
      <c r="E1065" s="152">
        <v>182</v>
      </c>
      <c r="F1065" s="153">
        <v>1218</v>
      </c>
      <c r="G1065" s="153">
        <f t="shared" si="66"/>
        <v>7.2751000000000001</v>
      </c>
      <c r="H1065" s="153">
        <f t="shared" si="67"/>
        <v>2648.14</v>
      </c>
      <c r="I1065" s="153">
        <f t="shared" si="68"/>
        <v>3272.84</v>
      </c>
    </row>
    <row r="1066" spans="1:9" s="96" customFormat="1" ht="16.899999999999999" customHeight="1" x14ac:dyDescent="0.25">
      <c r="A1066" s="146" t="s">
        <v>122</v>
      </c>
      <c r="B1066" s="152">
        <v>1</v>
      </c>
      <c r="C1066" s="152">
        <f t="shared" si="65"/>
        <v>757</v>
      </c>
      <c r="D1066" s="152">
        <v>677</v>
      </c>
      <c r="E1066" s="152">
        <v>80</v>
      </c>
      <c r="F1066" s="153">
        <v>1145</v>
      </c>
      <c r="G1066" s="153">
        <f t="shared" si="66"/>
        <v>6.8391000000000002</v>
      </c>
      <c r="H1066" s="153">
        <f t="shared" si="67"/>
        <v>1094.26</v>
      </c>
      <c r="I1066" s="153">
        <f t="shared" si="68"/>
        <v>1352.4</v>
      </c>
    </row>
    <row r="1067" spans="1:9" s="96" customFormat="1" ht="16.899999999999999" customHeight="1" x14ac:dyDescent="0.25">
      <c r="A1067" s="146" t="s">
        <v>122</v>
      </c>
      <c r="B1067" s="152">
        <v>1</v>
      </c>
      <c r="C1067" s="152">
        <f t="shared" si="65"/>
        <v>704</v>
      </c>
      <c r="D1067" s="152">
        <v>597</v>
      </c>
      <c r="E1067" s="152">
        <v>107</v>
      </c>
      <c r="F1067" s="153">
        <v>1218</v>
      </c>
      <c r="G1067" s="153">
        <f t="shared" si="66"/>
        <v>7.2751000000000001</v>
      </c>
      <c r="H1067" s="153">
        <f t="shared" si="67"/>
        <v>1556.87</v>
      </c>
      <c r="I1067" s="153">
        <f t="shared" si="68"/>
        <v>1924.14</v>
      </c>
    </row>
    <row r="1068" spans="1:9" s="96" customFormat="1" ht="16.899999999999999" customHeight="1" x14ac:dyDescent="0.25">
      <c r="A1068" s="146" t="s">
        <v>122</v>
      </c>
      <c r="B1068" s="152">
        <v>1</v>
      </c>
      <c r="C1068" s="152">
        <f t="shared" si="65"/>
        <v>690</v>
      </c>
      <c r="D1068" s="152">
        <v>677</v>
      </c>
      <c r="E1068" s="152">
        <v>13</v>
      </c>
      <c r="F1068" s="153">
        <v>1263</v>
      </c>
      <c r="G1068" s="153">
        <f t="shared" si="66"/>
        <v>7.5438999999999998</v>
      </c>
      <c r="H1068" s="153">
        <f t="shared" si="67"/>
        <v>196.14</v>
      </c>
      <c r="I1068" s="153">
        <f t="shared" si="68"/>
        <v>242.41</v>
      </c>
    </row>
    <row r="1069" spans="1:9" s="96" customFormat="1" ht="16.899999999999999" customHeight="1" x14ac:dyDescent="0.25">
      <c r="A1069" s="146" t="s">
        <v>122</v>
      </c>
      <c r="B1069" s="152">
        <v>1</v>
      </c>
      <c r="C1069" s="152">
        <f t="shared" si="65"/>
        <v>528</v>
      </c>
      <c r="D1069" s="152">
        <v>381</v>
      </c>
      <c r="E1069" s="152">
        <v>147</v>
      </c>
      <c r="F1069" s="153">
        <v>1338</v>
      </c>
      <c r="G1069" s="153">
        <f t="shared" si="66"/>
        <v>7.9919000000000002</v>
      </c>
      <c r="H1069" s="153">
        <f t="shared" si="67"/>
        <v>2349.62</v>
      </c>
      <c r="I1069" s="153">
        <f t="shared" si="68"/>
        <v>2903.9</v>
      </c>
    </row>
    <row r="1070" spans="1:9" s="96" customFormat="1" ht="16.899999999999999" customHeight="1" x14ac:dyDescent="0.25">
      <c r="A1070" s="146" t="s">
        <v>122</v>
      </c>
      <c r="B1070" s="152">
        <v>1</v>
      </c>
      <c r="C1070" s="152">
        <f t="shared" si="65"/>
        <v>638</v>
      </c>
      <c r="D1070" s="152">
        <v>637</v>
      </c>
      <c r="E1070" s="152">
        <v>1</v>
      </c>
      <c r="F1070" s="153">
        <v>1145</v>
      </c>
      <c r="G1070" s="153">
        <f t="shared" si="66"/>
        <v>6.8391000000000002</v>
      </c>
      <c r="H1070" s="153">
        <f t="shared" si="67"/>
        <v>13.68</v>
      </c>
      <c r="I1070" s="154">
        <f>ROUND(H1070*1.2077,2)</f>
        <v>16.52</v>
      </c>
    </row>
    <row r="1071" spans="1:9" s="96" customFormat="1" ht="16.899999999999999" customHeight="1" x14ac:dyDescent="0.25">
      <c r="A1071" s="146" t="s">
        <v>122</v>
      </c>
      <c r="B1071" s="152">
        <v>1</v>
      </c>
      <c r="C1071" s="152">
        <f t="shared" si="65"/>
        <v>825</v>
      </c>
      <c r="D1071" s="152">
        <v>677</v>
      </c>
      <c r="E1071" s="152">
        <v>148</v>
      </c>
      <c r="F1071" s="153">
        <v>1338</v>
      </c>
      <c r="G1071" s="153">
        <f t="shared" si="66"/>
        <v>7.9919000000000002</v>
      </c>
      <c r="H1071" s="153">
        <f t="shared" si="67"/>
        <v>2365.6</v>
      </c>
      <c r="I1071" s="153">
        <f t="shared" si="68"/>
        <v>2923.65</v>
      </c>
    </row>
    <row r="1072" spans="1:9" s="96" customFormat="1" ht="16.899999999999999" customHeight="1" x14ac:dyDescent="0.25">
      <c r="A1072" s="146" t="s">
        <v>122</v>
      </c>
      <c r="B1072" s="152">
        <v>1</v>
      </c>
      <c r="C1072" s="152">
        <f t="shared" si="65"/>
        <v>593</v>
      </c>
      <c r="D1072" s="152">
        <v>496</v>
      </c>
      <c r="E1072" s="152">
        <v>97</v>
      </c>
      <c r="F1072" s="153">
        <v>1413</v>
      </c>
      <c r="G1072" s="153">
        <f t="shared" si="66"/>
        <v>8.4398999999999997</v>
      </c>
      <c r="H1072" s="153">
        <f t="shared" si="67"/>
        <v>1637.34</v>
      </c>
      <c r="I1072" s="153">
        <f t="shared" si="68"/>
        <v>2023.59</v>
      </c>
    </row>
    <row r="1073" spans="1:9" s="96" customFormat="1" ht="16.899999999999999" customHeight="1" x14ac:dyDescent="0.25">
      <c r="A1073" s="146" t="s">
        <v>122</v>
      </c>
      <c r="B1073" s="152">
        <v>1</v>
      </c>
      <c r="C1073" s="152">
        <f t="shared" si="65"/>
        <v>598</v>
      </c>
      <c r="D1073" s="152">
        <v>487</v>
      </c>
      <c r="E1073" s="152">
        <v>111</v>
      </c>
      <c r="F1073" s="153">
        <v>1220</v>
      </c>
      <c r="G1073" s="153">
        <f t="shared" si="66"/>
        <v>7.2870999999999997</v>
      </c>
      <c r="H1073" s="153">
        <f t="shared" si="67"/>
        <v>1617.74</v>
      </c>
      <c r="I1073" s="153">
        <f t="shared" si="68"/>
        <v>1999.36</v>
      </c>
    </row>
    <row r="1074" spans="1:9" s="96" customFormat="1" ht="16.899999999999999" customHeight="1" x14ac:dyDescent="0.25">
      <c r="A1074" s="146" t="s">
        <v>122</v>
      </c>
      <c r="B1074" s="152">
        <v>1</v>
      </c>
      <c r="C1074" s="152">
        <f t="shared" si="65"/>
        <v>600</v>
      </c>
      <c r="D1074" s="152">
        <v>485</v>
      </c>
      <c r="E1074" s="152">
        <v>115</v>
      </c>
      <c r="F1074" s="153">
        <v>1338</v>
      </c>
      <c r="G1074" s="153">
        <f t="shared" si="66"/>
        <v>7.9919000000000002</v>
      </c>
      <c r="H1074" s="153">
        <f t="shared" si="67"/>
        <v>1838.14</v>
      </c>
      <c r="I1074" s="153">
        <f t="shared" si="68"/>
        <v>2271.7600000000002</v>
      </c>
    </row>
    <row r="1075" spans="1:9" s="96" customFormat="1" ht="16.899999999999999" customHeight="1" x14ac:dyDescent="0.25">
      <c r="A1075" s="146" t="s">
        <v>122</v>
      </c>
      <c r="B1075" s="152">
        <v>1</v>
      </c>
      <c r="C1075" s="152">
        <f t="shared" si="65"/>
        <v>626.5</v>
      </c>
      <c r="D1075" s="152">
        <v>549</v>
      </c>
      <c r="E1075" s="152">
        <v>77.5</v>
      </c>
      <c r="F1075" s="153">
        <v>1170</v>
      </c>
      <c r="G1075" s="153">
        <f t="shared" si="66"/>
        <v>6.9884000000000004</v>
      </c>
      <c r="H1075" s="153">
        <f t="shared" si="67"/>
        <v>1083.2</v>
      </c>
      <c r="I1075" s="153">
        <f t="shared" si="68"/>
        <v>1338.73</v>
      </c>
    </row>
    <row r="1076" spans="1:9" s="96" customFormat="1" ht="16.899999999999999" customHeight="1" x14ac:dyDescent="0.25">
      <c r="A1076" s="146" t="s">
        <v>122</v>
      </c>
      <c r="B1076" s="152">
        <v>1</v>
      </c>
      <c r="C1076" s="152">
        <f t="shared" si="65"/>
        <v>473.5</v>
      </c>
      <c r="D1076" s="152">
        <v>382</v>
      </c>
      <c r="E1076" s="152">
        <v>91.5</v>
      </c>
      <c r="F1076" s="153">
        <v>1170</v>
      </c>
      <c r="G1076" s="153">
        <f t="shared" si="66"/>
        <v>6.9884000000000004</v>
      </c>
      <c r="H1076" s="153">
        <f t="shared" si="67"/>
        <v>1278.8800000000001</v>
      </c>
      <c r="I1076" s="153">
        <f t="shared" si="68"/>
        <v>1580.57</v>
      </c>
    </row>
    <row r="1077" spans="1:9" s="96" customFormat="1" ht="16.899999999999999" customHeight="1" x14ac:dyDescent="0.25">
      <c r="A1077" s="146" t="s">
        <v>122</v>
      </c>
      <c r="B1077" s="152">
        <v>1</v>
      </c>
      <c r="C1077" s="152">
        <f t="shared" si="65"/>
        <v>740</v>
      </c>
      <c r="D1077" s="152">
        <v>575</v>
      </c>
      <c r="E1077" s="152">
        <v>165</v>
      </c>
      <c r="F1077" s="153">
        <v>1338</v>
      </c>
      <c r="G1077" s="153">
        <f t="shared" si="66"/>
        <v>7.9919000000000002</v>
      </c>
      <c r="H1077" s="153">
        <f t="shared" si="67"/>
        <v>2637.33</v>
      </c>
      <c r="I1077" s="153">
        <f t="shared" si="68"/>
        <v>3259.48</v>
      </c>
    </row>
    <row r="1078" spans="1:9" s="96" customFormat="1" ht="16.899999999999999" customHeight="1" x14ac:dyDescent="0.25">
      <c r="A1078" s="146" t="s">
        <v>122</v>
      </c>
      <c r="B1078" s="152">
        <v>1</v>
      </c>
      <c r="C1078" s="152">
        <f t="shared" si="65"/>
        <v>664</v>
      </c>
      <c r="D1078" s="152">
        <v>494</v>
      </c>
      <c r="E1078" s="152">
        <v>170</v>
      </c>
      <c r="F1078" s="153">
        <v>1218</v>
      </c>
      <c r="G1078" s="153">
        <f t="shared" si="66"/>
        <v>7.2751000000000001</v>
      </c>
      <c r="H1078" s="153">
        <f t="shared" si="67"/>
        <v>2473.5300000000002</v>
      </c>
      <c r="I1078" s="153">
        <f t="shared" si="68"/>
        <v>3057.04</v>
      </c>
    </row>
    <row r="1079" spans="1:9" s="96" customFormat="1" ht="16.899999999999999" customHeight="1" x14ac:dyDescent="0.25">
      <c r="A1079" s="146" t="s">
        <v>122</v>
      </c>
      <c r="B1079" s="152">
        <v>1</v>
      </c>
      <c r="C1079" s="152">
        <f t="shared" si="65"/>
        <v>396</v>
      </c>
      <c r="D1079" s="152">
        <v>309</v>
      </c>
      <c r="E1079" s="152">
        <v>87</v>
      </c>
      <c r="F1079" s="153">
        <v>1218</v>
      </c>
      <c r="G1079" s="153">
        <f t="shared" si="66"/>
        <v>7.2751000000000001</v>
      </c>
      <c r="H1079" s="153">
        <f t="shared" si="67"/>
        <v>1265.8699999999999</v>
      </c>
      <c r="I1079" s="153">
        <f t="shared" si="68"/>
        <v>1564.49</v>
      </c>
    </row>
    <row r="1080" spans="1:9" s="96" customFormat="1" ht="16.899999999999999" customHeight="1" x14ac:dyDescent="0.25">
      <c r="A1080" s="146" t="s">
        <v>122</v>
      </c>
      <c r="B1080" s="152">
        <v>1</v>
      </c>
      <c r="C1080" s="152">
        <f t="shared" si="65"/>
        <v>706</v>
      </c>
      <c r="D1080" s="152">
        <v>597</v>
      </c>
      <c r="E1080" s="152">
        <v>109</v>
      </c>
      <c r="F1080" s="153">
        <v>1288</v>
      </c>
      <c r="G1080" s="153">
        <f t="shared" si="66"/>
        <v>7.6932</v>
      </c>
      <c r="H1080" s="153">
        <f t="shared" si="67"/>
        <v>1677.12</v>
      </c>
      <c r="I1080" s="153">
        <f t="shared" si="68"/>
        <v>2072.75</v>
      </c>
    </row>
    <row r="1081" spans="1:9" s="96" customFormat="1" ht="16.899999999999999" customHeight="1" x14ac:dyDescent="0.25">
      <c r="A1081" s="146" t="s">
        <v>122</v>
      </c>
      <c r="B1081" s="152">
        <v>1</v>
      </c>
      <c r="C1081" s="152">
        <f t="shared" si="65"/>
        <v>648</v>
      </c>
      <c r="D1081" s="152">
        <v>573</v>
      </c>
      <c r="E1081" s="152">
        <v>75</v>
      </c>
      <c r="F1081" s="153">
        <v>1220</v>
      </c>
      <c r="G1081" s="153">
        <f t="shared" si="66"/>
        <v>7.2870999999999997</v>
      </c>
      <c r="H1081" s="153">
        <f t="shared" si="67"/>
        <v>1093.07</v>
      </c>
      <c r="I1081" s="153">
        <f t="shared" si="68"/>
        <v>1350.93</v>
      </c>
    </row>
    <row r="1082" spans="1:9" s="96" customFormat="1" ht="16.899999999999999" customHeight="1" x14ac:dyDescent="0.25">
      <c r="A1082" s="146" t="s">
        <v>122</v>
      </c>
      <c r="B1082" s="152">
        <v>1</v>
      </c>
      <c r="C1082" s="152">
        <f t="shared" si="65"/>
        <v>905</v>
      </c>
      <c r="D1082" s="152">
        <v>677</v>
      </c>
      <c r="E1082" s="152">
        <v>228</v>
      </c>
      <c r="F1082" s="153">
        <v>1170</v>
      </c>
      <c r="G1082" s="153">
        <f t="shared" si="66"/>
        <v>6.9884000000000004</v>
      </c>
      <c r="H1082" s="153">
        <f t="shared" si="67"/>
        <v>3186.71</v>
      </c>
      <c r="I1082" s="153">
        <f t="shared" si="68"/>
        <v>3938.45</v>
      </c>
    </row>
    <row r="1083" spans="1:9" s="96" customFormat="1" ht="16.899999999999999" customHeight="1" x14ac:dyDescent="0.25">
      <c r="A1083" s="146" t="s">
        <v>122</v>
      </c>
      <c r="B1083" s="152">
        <v>1</v>
      </c>
      <c r="C1083" s="152">
        <f t="shared" si="65"/>
        <v>692</v>
      </c>
      <c r="D1083" s="152">
        <v>677</v>
      </c>
      <c r="E1083" s="152">
        <v>15</v>
      </c>
      <c r="F1083" s="153">
        <v>1100</v>
      </c>
      <c r="G1083" s="153">
        <f t="shared" si="66"/>
        <v>6.5702999999999996</v>
      </c>
      <c r="H1083" s="153">
        <f t="shared" si="67"/>
        <v>197.11</v>
      </c>
      <c r="I1083" s="153">
        <f t="shared" si="68"/>
        <v>243.61</v>
      </c>
    </row>
    <row r="1084" spans="1:9" s="96" customFormat="1" ht="16.899999999999999" customHeight="1" x14ac:dyDescent="0.25">
      <c r="A1084" s="146" t="s">
        <v>122</v>
      </c>
      <c r="B1084" s="152">
        <v>1</v>
      </c>
      <c r="C1084" s="152">
        <f t="shared" si="65"/>
        <v>756</v>
      </c>
      <c r="D1084" s="152">
        <v>677</v>
      </c>
      <c r="E1084" s="152">
        <v>79</v>
      </c>
      <c r="F1084" s="153">
        <v>1218</v>
      </c>
      <c r="G1084" s="153">
        <f t="shared" si="66"/>
        <v>7.2751000000000001</v>
      </c>
      <c r="H1084" s="153">
        <f t="shared" si="67"/>
        <v>1149.47</v>
      </c>
      <c r="I1084" s="153">
        <f t="shared" si="68"/>
        <v>1420.63</v>
      </c>
    </row>
    <row r="1085" spans="1:9" s="96" customFormat="1" ht="16.899999999999999" customHeight="1" x14ac:dyDescent="0.25">
      <c r="A1085" s="146" t="s">
        <v>122</v>
      </c>
      <c r="B1085" s="152">
        <v>1</v>
      </c>
      <c r="C1085" s="152">
        <f t="shared" si="65"/>
        <v>174</v>
      </c>
      <c r="D1085" s="152">
        <v>0</v>
      </c>
      <c r="E1085" s="152">
        <v>174</v>
      </c>
      <c r="F1085" s="153">
        <v>1220</v>
      </c>
      <c r="G1085" s="153">
        <f t="shared" si="66"/>
        <v>7.2870999999999997</v>
      </c>
      <c r="H1085" s="153">
        <f t="shared" si="67"/>
        <v>2535.91</v>
      </c>
      <c r="I1085" s="153">
        <f t="shared" si="68"/>
        <v>3134.13</v>
      </c>
    </row>
    <row r="1086" spans="1:9" s="96" customFormat="1" ht="16.899999999999999" customHeight="1" x14ac:dyDescent="0.25">
      <c r="A1086" s="146" t="s">
        <v>122</v>
      </c>
      <c r="B1086" s="152">
        <v>1</v>
      </c>
      <c r="C1086" s="152">
        <f t="shared" si="65"/>
        <v>2</v>
      </c>
      <c r="D1086" s="152">
        <v>0</v>
      </c>
      <c r="E1086" s="152">
        <v>2</v>
      </c>
      <c r="F1086" s="153">
        <v>1145</v>
      </c>
      <c r="G1086" s="153">
        <f t="shared" si="66"/>
        <v>6.8391000000000002</v>
      </c>
      <c r="H1086" s="153">
        <f t="shared" si="67"/>
        <v>27.36</v>
      </c>
      <c r="I1086" s="153">
        <f t="shared" si="68"/>
        <v>33.81</v>
      </c>
    </row>
    <row r="1087" spans="1:9" s="96" customFormat="1" ht="16.899999999999999" customHeight="1" x14ac:dyDescent="0.25">
      <c r="A1087" s="146" t="s">
        <v>122</v>
      </c>
      <c r="B1087" s="152">
        <v>1</v>
      </c>
      <c r="C1087" s="152">
        <f t="shared" si="65"/>
        <v>503</v>
      </c>
      <c r="D1087" s="152">
        <v>478</v>
      </c>
      <c r="E1087" s="152">
        <v>25</v>
      </c>
      <c r="F1087" s="153">
        <v>1100</v>
      </c>
      <c r="G1087" s="153">
        <f t="shared" si="66"/>
        <v>6.5702999999999996</v>
      </c>
      <c r="H1087" s="153">
        <f t="shared" si="67"/>
        <v>328.52</v>
      </c>
      <c r="I1087" s="153">
        <f t="shared" si="68"/>
        <v>406.02</v>
      </c>
    </row>
    <row r="1088" spans="1:9" s="96" customFormat="1" ht="16.899999999999999" customHeight="1" x14ac:dyDescent="0.25">
      <c r="A1088" s="146" t="s">
        <v>122</v>
      </c>
      <c r="B1088" s="152">
        <v>1</v>
      </c>
      <c r="C1088" s="152">
        <f t="shared" si="65"/>
        <v>87</v>
      </c>
      <c r="D1088" s="152">
        <v>0</v>
      </c>
      <c r="E1088" s="152">
        <v>87</v>
      </c>
      <c r="F1088" s="153">
        <v>1220</v>
      </c>
      <c r="G1088" s="153">
        <f t="shared" si="66"/>
        <v>7.2870999999999997</v>
      </c>
      <c r="H1088" s="153">
        <f t="shared" si="67"/>
        <v>1267.96</v>
      </c>
      <c r="I1088" s="153">
        <f t="shared" si="68"/>
        <v>1567.07</v>
      </c>
    </row>
    <row r="1089" spans="1:9" s="96" customFormat="1" ht="16.899999999999999" customHeight="1" x14ac:dyDescent="0.25">
      <c r="A1089" s="146" t="s">
        <v>122</v>
      </c>
      <c r="B1089" s="152">
        <v>1</v>
      </c>
      <c r="C1089" s="152">
        <f t="shared" si="65"/>
        <v>873</v>
      </c>
      <c r="D1089" s="152">
        <v>677</v>
      </c>
      <c r="E1089" s="152">
        <v>196</v>
      </c>
      <c r="F1089" s="153">
        <v>1338</v>
      </c>
      <c r="G1089" s="153">
        <f t="shared" si="66"/>
        <v>7.9919000000000002</v>
      </c>
      <c r="H1089" s="153">
        <f t="shared" si="67"/>
        <v>3132.82</v>
      </c>
      <c r="I1089" s="153">
        <f t="shared" si="68"/>
        <v>3871.85</v>
      </c>
    </row>
    <row r="1090" spans="1:9" s="96" customFormat="1" ht="16.899999999999999" customHeight="1" x14ac:dyDescent="0.25">
      <c r="A1090" s="146" t="s">
        <v>122</v>
      </c>
      <c r="B1090" s="152">
        <v>1</v>
      </c>
      <c r="C1090" s="152">
        <f t="shared" si="65"/>
        <v>802</v>
      </c>
      <c r="D1090" s="152">
        <v>638</v>
      </c>
      <c r="E1090" s="152">
        <v>164</v>
      </c>
      <c r="F1090" s="153">
        <v>1220</v>
      </c>
      <c r="G1090" s="153">
        <f t="shared" si="66"/>
        <v>7.2870999999999997</v>
      </c>
      <c r="H1090" s="153">
        <f t="shared" si="67"/>
        <v>2390.17</v>
      </c>
      <c r="I1090" s="153">
        <f t="shared" si="68"/>
        <v>2954.01</v>
      </c>
    </row>
    <row r="1091" spans="1:9" s="96" customFormat="1" ht="16.899999999999999" customHeight="1" x14ac:dyDescent="0.25">
      <c r="A1091" s="146" t="s">
        <v>122</v>
      </c>
      <c r="B1091" s="152">
        <v>1</v>
      </c>
      <c r="C1091" s="152">
        <f t="shared" si="65"/>
        <v>828</v>
      </c>
      <c r="D1091" s="152">
        <v>653</v>
      </c>
      <c r="E1091" s="152">
        <v>175</v>
      </c>
      <c r="F1091" s="153">
        <v>1218</v>
      </c>
      <c r="G1091" s="153">
        <f t="shared" si="66"/>
        <v>7.2751000000000001</v>
      </c>
      <c r="H1091" s="153">
        <f t="shared" si="67"/>
        <v>2546.29</v>
      </c>
      <c r="I1091" s="153">
        <f t="shared" si="68"/>
        <v>3146.96</v>
      </c>
    </row>
    <row r="1092" spans="1:9" s="96" customFormat="1" ht="16.899999999999999" customHeight="1" x14ac:dyDescent="0.25">
      <c r="A1092" s="146" t="s">
        <v>122</v>
      </c>
      <c r="B1092" s="152">
        <v>1</v>
      </c>
      <c r="C1092" s="152">
        <f t="shared" si="65"/>
        <v>522</v>
      </c>
      <c r="D1092" s="152">
        <v>511</v>
      </c>
      <c r="E1092" s="152">
        <v>11</v>
      </c>
      <c r="F1092" s="153">
        <v>1178</v>
      </c>
      <c r="G1092" s="153">
        <f t="shared" si="66"/>
        <v>7.0362</v>
      </c>
      <c r="H1092" s="153">
        <f t="shared" si="67"/>
        <v>154.80000000000001</v>
      </c>
      <c r="I1092" s="153">
        <f t="shared" si="68"/>
        <v>191.32</v>
      </c>
    </row>
    <row r="1093" spans="1:9" s="96" customFormat="1" ht="16.899999999999999" customHeight="1" x14ac:dyDescent="0.25">
      <c r="A1093" s="146" t="s">
        <v>122</v>
      </c>
      <c r="B1093" s="152">
        <v>1</v>
      </c>
      <c r="C1093" s="152">
        <f t="shared" ref="C1093:C1156" si="69">D1093+E1093</f>
        <v>579</v>
      </c>
      <c r="D1093" s="152">
        <v>511</v>
      </c>
      <c r="E1093" s="152">
        <v>68</v>
      </c>
      <c r="F1093" s="153">
        <v>1060</v>
      </c>
      <c r="G1093" s="153">
        <f t="shared" ref="G1093:G1156" si="70">ROUND(F1093/167.42,4)</f>
        <v>6.3314000000000004</v>
      </c>
      <c r="H1093" s="153">
        <f t="shared" si="67"/>
        <v>861.07</v>
      </c>
      <c r="I1093" s="153">
        <f t="shared" si="68"/>
        <v>1064.2</v>
      </c>
    </row>
    <row r="1094" spans="1:9" s="96" customFormat="1" ht="16.899999999999999" customHeight="1" x14ac:dyDescent="0.25">
      <c r="A1094" s="146" t="s">
        <v>122</v>
      </c>
      <c r="B1094" s="152">
        <v>1</v>
      </c>
      <c r="C1094" s="152">
        <f t="shared" si="69"/>
        <v>481</v>
      </c>
      <c r="D1094" s="152">
        <v>471</v>
      </c>
      <c r="E1094" s="152">
        <v>10</v>
      </c>
      <c r="F1094" s="153">
        <v>1178</v>
      </c>
      <c r="G1094" s="153">
        <f t="shared" si="70"/>
        <v>7.0362</v>
      </c>
      <c r="H1094" s="153">
        <f t="shared" si="67"/>
        <v>140.72</v>
      </c>
      <c r="I1094" s="153">
        <f t="shared" si="68"/>
        <v>173.92</v>
      </c>
    </row>
    <row r="1095" spans="1:9" s="96" customFormat="1" ht="16.899999999999999" customHeight="1" x14ac:dyDescent="0.25">
      <c r="A1095" s="146" t="s">
        <v>122</v>
      </c>
      <c r="B1095" s="152">
        <v>1</v>
      </c>
      <c r="C1095" s="152">
        <f t="shared" si="69"/>
        <v>750.245</v>
      </c>
      <c r="D1095" s="152">
        <v>338.5</v>
      </c>
      <c r="E1095" s="152">
        <v>411.745</v>
      </c>
      <c r="F1095" s="153">
        <v>1413</v>
      </c>
      <c r="G1095" s="153">
        <f t="shared" si="70"/>
        <v>8.4398999999999997</v>
      </c>
      <c r="H1095" s="153">
        <f t="shared" si="67"/>
        <v>6950.17</v>
      </c>
      <c r="I1095" s="153">
        <f t="shared" si="68"/>
        <v>8589.7199999999993</v>
      </c>
    </row>
    <row r="1096" spans="1:9" s="96" customFormat="1" ht="16.899999999999999" customHeight="1" x14ac:dyDescent="0.25">
      <c r="A1096" s="146" t="s">
        <v>122</v>
      </c>
      <c r="B1096" s="152">
        <v>1</v>
      </c>
      <c r="C1096" s="152">
        <f t="shared" si="69"/>
        <v>358.75494505494504</v>
      </c>
      <c r="D1096" s="152">
        <v>338.5</v>
      </c>
      <c r="E1096" s="152">
        <v>20.254945054945054</v>
      </c>
      <c r="F1096" s="153">
        <v>1413</v>
      </c>
      <c r="G1096" s="153">
        <f t="shared" si="70"/>
        <v>8.4398999999999997</v>
      </c>
      <c r="H1096" s="153">
        <f t="shared" si="67"/>
        <v>341.9</v>
      </c>
      <c r="I1096" s="153">
        <f t="shared" si="68"/>
        <v>422.55</v>
      </c>
    </row>
    <row r="1097" spans="1:9" s="96" customFormat="1" ht="16.899999999999999" customHeight="1" x14ac:dyDescent="0.25">
      <c r="A1097" s="146" t="s">
        <v>122</v>
      </c>
      <c r="B1097" s="152">
        <v>1</v>
      </c>
      <c r="C1097" s="152">
        <f t="shared" si="69"/>
        <v>648</v>
      </c>
      <c r="D1097" s="152">
        <v>597</v>
      </c>
      <c r="E1097" s="152">
        <v>51</v>
      </c>
      <c r="F1097" s="153">
        <v>1145</v>
      </c>
      <c r="G1097" s="153">
        <f t="shared" si="70"/>
        <v>6.8391000000000002</v>
      </c>
      <c r="H1097" s="153">
        <f t="shared" si="67"/>
        <v>697.59</v>
      </c>
      <c r="I1097" s="153">
        <f t="shared" si="68"/>
        <v>862.15</v>
      </c>
    </row>
    <row r="1098" spans="1:9" s="96" customFormat="1" ht="16.899999999999999" customHeight="1" x14ac:dyDescent="0.25">
      <c r="A1098" s="146" t="s">
        <v>122</v>
      </c>
      <c r="B1098" s="152">
        <v>1</v>
      </c>
      <c r="C1098" s="152">
        <f t="shared" si="69"/>
        <v>689</v>
      </c>
      <c r="D1098" s="152">
        <v>677</v>
      </c>
      <c r="E1098" s="152">
        <v>12</v>
      </c>
      <c r="F1098" s="153">
        <v>1060</v>
      </c>
      <c r="G1098" s="153">
        <f t="shared" si="70"/>
        <v>6.3314000000000004</v>
      </c>
      <c r="H1098" s="153">
        <f t="shared" si="67"/>
        <v>151.94999999999999</v>
      </c>
      <c r="I1098" s="153">
        <f t="shared" si="68"/>
        <v>187.8</v>
      </c>
    </row>
    <row r="1099" spans="1:9" s="96" customFormat="1" ht="16.899999999999999" customHeight="1" x14ac:dyDescent="0.25">
      <c r="A1099" s="146" t="s">
        <v>122</v>
      </c>
      <c r="B1099" s="152">
        <v>1</v>
      </c>
      <c r="C1099" s="152">
        <f t="shared" si="69"/>
        <v>623</v>
      </c>
      <c r="D1099" s="152">
        <v>589</v>
      </c>
      <c r="E1099" s="152">
        <v>34</v>
      </c>
      <c r="F1099" s="153">
        <v>1263</v>
      </c>
      <c r="G1099" s="153">
        <f t="shared" si="70"/>
        <v>7.5438999999999998</v>
      </c>
      <c r="H1099" s="153">
        <f t="shared" si="67"/>
        <v>512.99</v>
      </c>
      <c r="I1099" s="153">
        <f t="shared" si="68"/>
        <v>634</v>
      </c>
    </row>
    <row r="1100" spans="1:9" s="96" customFormat="1" ht="16.899999999999999" customHeight="1" x14ac:dyDescent="0.25">
      <c r="A1100" s="146" t="s">
        <v>122</v>
      </c>
      <c r="B1100" s="152">
        <v>1</v>
      </c>
      <c r="C1100" s="152">
        <f t="shared" si="69"/>
        <v>807</v>
      </c>
      <c r="D1100" s="152">
        <v>574</v>
      </c>
      <c r="E1100" s="152">
        <v>233</v>
      </c>
      <c r="F1100" s="153">
        <v>1220</v>
      </c>
      <c r="G1100" s="153">
        <f t="shared" si="70"/>
        <v>7.2870999999999997</v>
      </c>
      <c r="H1100" s="153">
        <f t="shared" si="67"/>
        <v>3395.79</v>
      </c>
      <c r="I1100" s="153">
        <f t="shared" si="68"/>
        <v>4196.8599999999997</v>
      </c>
    </row>
    <row r="1101" spans="1:9" s="96" customFormat="1" ht="16.899999999999999" customHeight="1" x14ac:dyDescent="0.25">
      <c r="A1101" s="146" t="s">
        <v>122</v>
      </c>
      <c r="B1101" s="152">
        <v>1</v>
      </c>
      <c r="C1101" s="152">
        <f t="shared" si="69"/>
        <v>439</v>
      </c>
      <c r="D1101" s="152">
        <v>312</v>
      </c>
      <c r="E1101" s="152">
        <v>127</v>
      </c>
      <c r="F1101" s="153">
        <v>1220</v>
      </c>
      <c r="G1101" s="153">
        <f t="shared" si="70"/>
        <v>7.2870999999999997</v>
      </c>
      <c r="H1101" s="153">
        <f t="shared" si="67"/>
        <v>1850.92</v>
      </c>
      <c r="I1101" s="153">
        <f t="shared" si="68"/>
        <v>2287.5500000000002</v>
      </c>
    </row>
    <row r="1102" spans="1:9" s="96" customFormat="1" ht="16.899999999999999" customHeight="1" x14ac:dyDescent="0.25">
      <c r="A1102" s="146" t="s">
        <v>122</v>
      </c>
      <c r="B1102" s="152">
        <v>1</v>
      </c>
      <c r="C1102" s="152">
        <f t="shared" si="69"/>
        <v>831</v>
      </c>
      <c r="D1102" s="152">
        <v>653</v>
      </c>
      <c r="E1102" s="152">
        <v>178</v>
      </c>
      <c r="F1102" s="153">
        <v>1220</v>
      </c>
      <c r="G1102" s="153">
        <f t="shared" si="70"/>
        <v>7.2870999999999997</v>
      </c>
      <c r="H1102" s="153">
        <f t="shared" ref="H1102:H1165" si="71">ROUND(E1102*G1102*2,2)</f>
        <v>2594.21</v>
      </c>
      <c r="I1102" s="153">
        <f t="shared" ref="I1102:I1165" si="72">ROUND(H1102*1.2359,2)</f>
        <v>3206.18</v>
      </c>
    </row>
    <row r="1103" spans="1:9" s="96" customFormat="1" ht="16.899999999999999" customHeight="1" x14ac:dyDescent="0.25">
      <c r="A1103" s="146" t="s">
        <v>122</v>
      </c>
      <c r="B1103" s="152">
        <v>1</v>
      </c>
      <c r="C1103" s="152">
        <f t="shared" si="69"/>
        <v>807</v>
      </c>
      <c r="D1103" s="152">
        <v>573</v>
      </c>
      <c r="E1103" s="152">
        <v>234</v>
      </c>
      <c r="F1103" s="153">
        <v>1220</v>
      </c>
      <c r="G1103" s="153">
        <f t="shared" si="70"/>
        <v>7.2870999999999997</v>
      </c>
      <c r="H1103" s="153">
        <f t="shared" si="71"/>
        <v>3410.36</v>
      </c>
      <c r="I1103" s="153">
        <f t="shared" si="72"/>
        <v>4214.8599999999997</v>
      </c>
    </row>
    <row r="1104" spans="1:9" s="96" customFormat="1" ht="16.899999999999999" customHeight="1" x14ac:dyDescent="0.25">
      <c r="A1104" s="146" t="s">
        <v>122</v>
      </c>
      <c r="B1104" s="152">
        <v>1</v>
      </c>
      <c r="C1104" s="152">
        <f t="shared" si="69"/>
        <v>600</v>
      </c>
      <c r="D1104" s="152">
        <v>597</v>
      </c>
      <c r="E1104" s="152">
        <v>3</v>
      </c>
      <c r="F1104" s="153">
        <v>1170</v>
      </c>
      <c r="G1104" s="153">
        <f t="shared" si="70"/>
        <v>6.9884000000000004</v>
      </c>
      <c r="H1104" s="153">
        <f t="shared" si="71"/>
        <v>41.93</v>
      </c>
      <c r="I1104" s="153">
        <f t="shared" si="72"/>
        <v>51.82</v>
      </c>
    </row>
    <row r="1105" spans="1:9" s="96" customFormat="1" ht="16.899999999999999" customHeight="1" x14ac:dyDescent="0.25">
      <c r="A1105" s="146" t="s">
        <v>122</v>
      </c>
      <c r="B1105" s="152">
        <v>1</v>
      </c>
      <c r="C1105" s="152">
        <f t="shared" si="69"/>
        <v>672</v>
      </c>
      <c r="D1105" s="152">
        <v>638</v>
      </c>
      <c r="E1105" s="152">
        <v>34</v>
      </c>
      <c r="F1105" s="153">
        <v>1267</v>
      </c>
      <c r="G1105" s="153">
        <f t="shared" si="70"/>
        <v>7.5678000000000001</v>
      </c>
      <c r="H1105" s="153">
        <f t="shared" si="71"/>
        <v>514.61</v>
      </c>
      <c r="I1105" s="153">
        <f t="shared" si="72"/>
        <v>636.01</v>
      </c>
    </row>
    <row r="1106" spans="1:9" s="96" customFormat="1" ht="16.899999999999999" customHeight="1" x14ac:dyDescent="0.25">
      <c r="A1106" s="146" t="s">
        <v>122</v>
      </c>
      <c r="B1106" s="152">
        <v>1</v>
      </c>
      <c r="C1106" s="152">
        <f t="shared" si="69"/>
        <v>438</v>
      </c>
      <c r="D1106" s="152">
        <v>421.5</v>
      </c>
      <c r="E1106" s="152">
        <v>16.5</v>
      </c>
      <c r="F1106" s="153">
        <v>1170</v>
      </c>
      <c r="G1106" s="153">
        <f t="shared" si="70"/>
        <v>6.9884000000000004</v>
      </c>
      <c r="H1106" s="153">
        <f t="shared" si="71"/>
        <v>230.62</v>
      </c>
      <c r="I1106" s="153">
        <f t="shared" si="72"/>
        <v>285.02</v>
      </c>
    </row>
    <row r="1107" spans="1:9" s="96" customFormat="1" ht="16.899999999999999" customHeight="1" x14ac:dyDescent="0.25">
      <c r="A1107" s="146" t="s">
        <v>122</v>
      </c>
      <c r="B1107" s="152">
        <v>1</v>
      </c>
      <c r="C1107" s="152">
        <f t="shared" si="69"/>
        <v>561.83299999999997</v>
      </c>
      <c r="D1107" s="152">
        <v>558</v>
      </c>
      <c r="E1107" s="152">
        <v>3.8330000000000002</v>
      </c>
      <c r="F1107" s="153">
        <v>1265</v>
      </c>
      <c r="G1107" s="153">
        <f t="shared" si="70"/>
        <v>7.5557999999999996</v>
      </c>
      <c r="H1107" s="153">
        <f t="shared" si="71"/>
        <v>57.92</v>
      </c>
      <c r="I1107" s="153">
        <f t="shared" si="72"/>
        <v>71.58</v>
      </c>
    </row>
    <row r="1108" spans="1:9" s="96" customFormat="1" ht="16.899999999999999" customHeight="1" x14ac:dyDescent="0.25">
      <c r="A1108" s="146" t="s">
        <v>122</v>
      </c>
      <c r="B1108" s="152">
        <v>1</v>
      </c>
      <c r="C1108" s="152">
        <f t="shared" si="69"/>
        <v>403.98573975044565</v>
      </c>
      <c r="D1108" s="152">
        <v>396</v>
      </c>
      <c r="E1108" s="152">
        <v>7.9857397504456333</v>
      </c>
      <c r="F1108" s="153">
        <v>1060</v>
      </c>
      <c r="G1108" s="153">
        <f t="shared" si="70"/>
        <v>6.3314000000000004</v>
      </c>
      <c r="H1108" s="153">
        <f t="shared" si="71"/>
        <v>101.12</v>
      </c>
      <c r="I1108" s="153">
        <f t="shared" si="72"/>
        <v>124.97</v>
      </c>
    </row>
    <row r="1109" spans="1:9" s="96" customFormat="1" ht="16.899999999999999" customHeight="1" x14ac:dyDescent="0.25">
      <c r="A1109" s="146" t="s">
        <v>122</v>
      </c>
      <c r="B1109" s="152">
        <v>1</v>
      </c>
      <c r="C1109" s="152">
        <f t="shared" si="69"/>
        <v>816</v>
      </c>
      <c r="D1109" s="152">
        <v>653</v>
      </c>
      <c r="E1109" s="152">
        <v>163</v>
      </c>
      <c r="F1109" s="153">
        <v>1220</v>
      </c>
      <c r="G1109" s="153">
        <f t="shared" si="70"/>
        <v>7.2870999999999997</v>
      </c>
      <c r="H1109" s="153">
        <f t="shared" si="71"/>
        <v>2375.59</v>
      </c>
      <c r="I1109" s="153">
        <f t="shared" si="72"/>
        <v>2935.99</v>
      </c>
    </row>
    <row r="1110" spans="1:9" s="96" customFormat="1" ht="16.899999999999999" customHeight="1" x14ac:dyDescent="0.25">
      <c r="A1110" s="146" t="s">
        <v>122</v>
      </c>
      <c r="B1110" s="152">
        <v>1</v>
      </c>
      <c r="C1110" s="152">
        <f t="shared" si="69"/>
        <v>367.03003696857672</v>
      </c>
      <c r="D1110" s="152">
        <v>149.25</v>
      </c>
      <c r="E1110" s="152">
        <v>217.7800369685767</v>
      </c>
      <c r="F1110" s="153">
        <v>1218</v>
      </c>
      <c r="G1110" s="153">
        <f t="shared" si="70"/>
        <v>7.2751000000000001</v>
      </c>
      <c r="H1110" s="153">
        <f t="shared" si="71"/>
        <v>3168.74</v>
      </c>
      <c r="I1110" s="153">
        <f t="shared" si="72"/>
        <v>3916.25</v>
      </c>
    </row>
    <row r="1111" spans="1:9" s="96" customFormat="1" ht="16.899999999999999" customHeight="1" x14ac:dyDescent="0.25">
      <c r="A1111" s="146" t="s">
        <v>122</v>
      </c>
      <c r="B1111" s="152">
        <v>1</v>
      </c>
      <c r="C1111" s="152">
        <f t="shared" si="69"/>
        <v>712</v>
      </c>
      <c r="D1111" s="152">
        <v>677</v>
      </c>
      <c r="E1111" s="152">
        <v>35</v>
      </c>
      <c r="F1111" s="153">
        <v>1043</v>
      </c>
      <c r="G1111" s="153">
        <f t="shared" si="70"/>
        <v>6.2298</v>
      </c>
      <c r="H1111" s="153">
        <f t="shared" si="71"/>
        <v>436.09</v>
      </c>
      <c r="I1111" s="153">
        <f t="shared" si="72"/>
        <v>538.96</v>
      </c>
    </row>
    <row r="1112" spans="1:9" s="96" customFormat="1" ht="16.899999999999999" customHeight="1" x14ac:dyDescent="0.25">
      <c r="A1112" s="146" t="s">
        <v>122</v>
      </c>
      <c r="B1112" s="152">
        <v>1</v>
      </c>
      <c r="C1112" s="152">
        <f t="shared" si="69"/>
        <v>649.5</v>
      </c>
      <c r="D1112" s="152">
        <v>613</v>
      </c>
      <c r="E1112" s="152">
        <v>36.5</v>
      </c>
      <c r="F1112" s="153">
        <v>1043</v>
      </c>
      <c r="G1112" s="153">
        <f t="shared" si="70"/>
        <v>6.2298</v>
      </c>
      <c r="H1112" s="153">
        <f t="shared" si="71"/>
        <v>454.78</v>
      </c>
      <c r="I1112" s="153">
        <f t="shared" si="72"/>
        <v>562.05999999999995</v>
      </c>
    </row>
    <row r="1113" spans="1:9" s="96" customFormat="1" ht="16.899999999999999" customHeight="1" x14ac:dyDescent="0.25">
      <c r="A1113" s="146" t="s">
        <v>122</v>
      </c>
      <c r="B1113" s="152">
        <v>1</v>
      </c>
      <c r="C1113" s="152">
        <f t="shared" si="69"/>
        <v>27.231542327019714</v>
      </c>
      <c r="D1113" s="152">
        <v>0</v>
      </c>
      <c r="E1113" s="152">
        <v>27.231542327019714</v>
      </c>
      <c r="F1113" s="153">
        <v>1338</v>
      </c>
      <c r="G1113" s="153">
        <f t="shared" si="70"/>
        <v>7.9919000000000002</v>
      </c>
      <c r="H1113" s="153">
        <f t="shared" si="71"/>
        <v>435.26</v>
      </c>
      <c r="I1113" s="154">
        <f>ROUND(H1113*1.2077,2)</f>
        <v>525.66</v>
      </c>
    </row>
    <row r="1114" spans="1:9" s="96" customFormat="1" ht="16.899999999999999" customHeight="1" x14ac:dyDescent="0.25">
      <c r="A1114" s="146" t="s">
        <v>122</v>
      </c>
      <c r="B1114" s="152">
        <v>1</v>
      </c>
      <c r="C1114" s="152">
        <f t="shared" si="69"/>
        <v>707.5</v>
      </c>
      <c r="D1114" s="152">
        <v>677</v>
      </c>
      <c r="E1114" s="152">
        <v>30.5</v>
      </c>
      <c r="F1114" s="153">
        <v>1161</v>
      </c>
      <c r="G1114" s="153">
        <f t="shared" si="70"/>
        <v>6.9347000000000003</v>
      </c>
      <c r="H1114" s="153">
        <f t="shared" si="71"/>
        <v>423.02</v>
      </c>
      <c r="I1114" s="153">
        <f t="shared" si="72"/>
        <v>522.80999999999995</v>
      </c>
    </row>
    <row r="1115" spans="1:9" s="96" customFormat="1" ht="16.899999999999999" customHeight="1" x14ac:dyDescent="0.25">
      <c r="A1115" s="146" t="s">
        <v>122</v>
      </c>
      <c r="B1115" s="152">
        <v>1</v>
      </c>
      <c r="C1115" s="152">
        <f t="shared" si="69"/>
        <v>170.11550151975683</v>
      </c>
      <c r="D1115" s="152">
        <v>0</v>
      </c>
      <c r="E1115" s="152">
        <v>170.11550151975683</v>
      </c>
      <c r="F1115" s="153">
        <v>1218</v>
      </c>
      <c r="G1115" s="153">
        <f t="shared" si="70"/>
        <v>7.2751000000000001</v>
      </c>
      <c r="H1115" s="153">
        <f t="shared" si="71"/>
        <v>2475.21</v>
      </c>
      <c r="I1115" s="153">
        <f t="shared" si="72"/>
        <v>3059.11</v>
      </c>
    </row>
    <row r="1116" spans="1:9" s="96" customFormat="1" ht="16.899999999999999" customHeight="1" x14ac:dyDescent="0.25">
      <c r="A1116" s="146" t="s">
        <v>122</v>
      </c>
      <c r="B1116" s="152">
        <v>1</v>
      </c>
      <c r="C1116" s="152">
        <f t="shared" si="69"/>
        <v>445.02137176938373</v>
      </c>
      <c r="D1116" s="152">
        <v>103.5</v>
      </c>
      <c r="E1116" s="152">
        <v>341.52137176938373</v>
      </c>
      <c r="F1116" s="153">
        <v>1218</v>
      </c>
      <c r="G1116" s="153">
        <f t="shared" si="70"/>
        <v>7.2751000000000001</v>
      </c>
      <c r="H1116" s="153">
        <f t="shared" si="71"/>
        <v>4969.2</v>
      </c>
      <c r="I1116" s="153">
        <f t="shared" si="72"/>
        <v>6141.43</v>
      </c>
    </row>
    <row r="1117" spans="1:9" s="96" customFormat="1" ht="16.899999999999999" customHeight="1" x14ac:dyDescent="0.25">
      <c r="A1117" s="146" t="s">
        <v>122</v>
      </c>
      <c r="B1117" s="152">
        <v>1</v>
      </c>
      <c r="C1117" s="152">
        <f t="shared" si="69"/>
        <v>865</v>
      </c>
      <c r="D1117" s="152">
        <v>653</v>
      </c>
      <c r="E1117" s="152">
        <v>212</v>
      </c>
      <c r="F1117" s="153">
        <v>1218</v>
      </c>
      <c r="G1117" s="153">
        <f t="shared" si="70"/>
        <v>7.2751000000000001</v>
      </c>
      <c r="H1117" s="153">
        <f t="shared" si="71"/>
        <v>3084.64</v>
      </c>
      <c r="I1117" s="153">
        <f t="shared" si="72"/>
        <v>3812.31</v>
      </c>
    </row>
    <row r="1118" spans="1:9" s="96" customFormat="1" ht="16.899999999999999" customHeight="1" x14ac:dyDescent="0.25">
      <c r="A1118" s="146" t="s">
        <v>122</v>
      </c>
      <c r="B1118" s="152">
        <v>1</v>
      </c>
      <c r="C1118" s="152">
        <f t="shared" si="69"/>
        <v>728.5</v>
      </c>
      <c r="D1118" s="152">
        <v>573</v>
      </c>
      <c r="E1118" s="152">
        <v>155.5</v>
      </c>
      <c r="F1118" s="153">
        <v>1218</v>
      </c>
      <c r="G1118" s="153">
        <f t="shared" si="70"/>
        <v>7.2751000000000001</v>
      </c>
      <c r="H1118" s="153">
        <f t="shared" si="71"/>
        <v>2262.56</v>
      </c>
      <c r="I1118" s="153">
        <f t="shared" si="72"/>
        <v>2796.3</v>
      </c>
    </row>
    <row r="1119" spans="1:9" s="96" customFormat="1" ht="16.899999999999999" customHeight="1" x14ac:dyDescent="0.25">
      <c r="A1119" s="146" t="s">
        <v>122</v>
      </c>
      <c r="B1119" s="152">
        <v>1</v>
      </c>
      <c r="C1119" s="152">
        <f t="shared" si="69"/>
        <v>648</v>
      </c>
      <c r="D1119" s="152">
        <v>574</v>
      </c>
      <c r="E1119" s="152">
        <v>74</v>
      </c>
      <c r="F1119" s="153">
        <v>1218</v>
      </c>
      <c r="G1119" s="153">
        <f t="shared" si="70"/>
        <v>7.2751000000000001</v>
      </c>
      <c r="H1119" s="153">
        <f t="shared" si="71"/>
        <v>1076.71</v>
      </c>
      <c r="I1119" s="153">
        <f t="shared" si="72"/>
        <v>1330.71</v>
      </c>
    </row>
    <row r="1120" spans="1:9" s="96" customFormat="1" ht="16.899999999999999" customHeight="1" x14ac:dyDescent="0.25">
      <c r="A1120" s="146" t="s">
        <v>122</v>
      </c>
      <c r="B1120" s="152">
        <v>1</v>
      </c>
      <c r="C1120" s="152">
        <f t="shared" si="69"/>
        <v>552</v>
      </c>
      <c r="D1120" s="152">
        <v>511</v>
      </c>
      <c r="E1120" s="152">
        <v>41</v>
      </c>
      <c r="F1120" s="153">
        <v>1293</v>
      </c>
      <c r="G1120" s="153">
        <f t="shared" si="70"/>
        <v>7.7230999999999996</v>
      </c>
      <c r="H1120" s="153">
        <f t="shared" si="71"/>
        <v>633.29</v>
      </c>
      <c r="I1120" s="153">
        <f t="shared" si="72"/>
        <v>782.68</v>
      </c>
    </row>
    <row r="1121" spans="1:9" s="96" customFormat="1" ht="16.899999999999999" customHeight="1" x14ac:dyDescent="0.25">
      <c r="A1121" s="146" t="s">
        <v>122</v>
      </c>
      <c r="B1121" s="152">
        <v>1</v>
      </c>
      <c r="C1121" s="152">
        <f t="shared" si="69"/>
        <v>600</v>
      </c>
      <c r="D1121" s="152">
        <v>573</v>
      </c>
      <c r="E1121" s="152">
        <v>27</v>
      </c>
      <c r="F1121" s="153">
        <v>1218</v>
      </c>
      <c r="G1121" s="153">
        <f t="shared" si="70"/>
        <v>7.2751000000000001</v>
      </c>
      <c r="H1121" s="153">
        <f t="shared" si="71"/>
        <v>392.86</v>
      </c>
      <c r="I1121" s="153">
        <f t="shared" si="72"/>
        <v>485.54</v>
      </c>
    </row>
    <row r="1122" spans="1:9" s="96" customFormat="1" ht="16.899999999999999" customHeight="1" x14ac:dyDescent="0.25">
      <c r="A1122" s="146" t="s">
        <v>122</v>
      </c>
      <c r="B1122" s="152">
        <v>1</v>
      </c>
      <c r="C1122" s="152">
        <f t="shared" si="69"/>
        <v>37</v>
      </c>
      <c r="D1122" s="152">
        <v>0</v>
      </c>
      <c r="E1122" s="152">
        <v>37</v>
      </c>
      <c r="F1122" s="153">
        <v>1218</v>
      </c>
      <c r="G1122" s="153">
        <f t="shared" si="70"/>
        <v>7.2751000000000001</v>
      </c>
      <c r="H1122" s="153">
        <f t="shared" si="71"/>
        <v>538.36</v>
      </c>
      <c r="I1122" s="153">
        <f t="shared" si="72"/>
        <v>665.36</v>
      </c>
    </row>
    <row r="1123" spans="1:9" s="96" customFormat="1" ht="16.899999999999999" customHeight="1" x14ac:dyDescent="0.25">
      <c r="A1123" s="146" t="s">
        <v>122</v>
      </c>
      <c r="B1123" s="152">
        <v>1</v>
      </c>
      <c r="C1123" s="152">
        <f t="shared" si="69"/>
        <v>762</v>
      </c>
      <c r="D1123" s="152">
        <v>677</v>
      </c>
      <c r="E1123" s="152">
        <v>85</v>
      </c>
      <c r="F1123" s="153">
        <v>1398</v>
      </c>
      <c r="G1123" s="153">
        <f t="shared" si="70"/>
        <v>8.3503000000000007</v>
      </c>
      <c r="H1123" s="153">
        <f t="shared" si="71"/>
        <v>1419.55</v>
      </c>
      <c r="I1123" s="154">
        <f>ROUND(H1123*1.2077,2)</f>
        <v>1714.39</v>
      </c>
    </row>
    <row r="1124" spans="1:9" s="96" customFormat="1" ht="16.899999999999999" customHeight="1" x14ac:dyDescent="0.25">
      <c r="A1124" s="146" t="s">
        <v>122</v>
      </c>
      <c r="B1124" s="152">
        <v>1</v>
      </c>
      <c r="C1124" s="152">
        <f t="shared" si="69"/>
        <v>744</v>
      </c>
      <c r="D1124" s="152">
        <v>677</v>
      </c>
      <c r="E1124" s="152">
        <v>67</v>
      </c>
      <c r="F1124" s="153">
        <v>1218</v>
      </c>
      <c r="G1124" s="153">
        <f t="shared" si="70"/>
        <v>7.2751000000000001</v>
      </c>
      <c r="H1124" s="153">
        <f t="shared" si="71"/>
        <v>974.86</v>
      </c>
      <c r="I1124" s="153">
        <f t="shared" si="72"/>
        <v>1204.83</v>
      </c>
    </row>
    <row r="1125" spans="1:9" s="96" customFormat="1" ht="16.899999999999999" customHeight="1" x14ac:dyDescent="0.25">
      <c r="A1125" s="146" t="s">
        <v>122</v>
      </c>
      <c r="B1125" s="152">
        <v>1</v>
      </c>
      <c r="C1125" s="152">
        <f t="shared" si="69"/>
        <v>696</v>
      </c>
      <c r="D1125" s="152">
        <v>677</v>
      </c>
      <c r="E1125" s="152">
        <v>19</v>
      </c>
      <c r="F1125" s="153">
        <v>1218</v>
      </c>
      <c r="G1125" s="153">
        <f t="shared" si="70"/>
        <v>7.2751000000000001</v>
      </c>
      <c r="H1125" s="153">
        <f t="shared" si="71"/>
        <v>276.45</v>
      </c>
      <c r="I1125" s="153">
        <f t="shared" si="72"/>
        <v>341.66</v>
      </c>
    </row>
    <row r="1126" spans="1:9" s="96" customFormat="1" ht="16.899999999999999" customHeight="1" x14ac:dyDescent="0.25">
      <c r="A1126" s="146" t="s">
        <v>122</v>
      </c>
      <c r="B1126" s="152">
        <v>1</v>
      </c>
      <c r="C1126" s="152">
        <f t="shared" si="69"/>
        <v>606</v>
      </c>
      <c r="D1126" s="152">
        <v>597</v>
      </c>
      <c r="E1126" s="152">
        <v>9</v>
      </c>
      <c r="F1126" s="153">
        <v>1178</v>
      </c>
      <c r="G1126" s="153">
        <f t="shared" si="70"/>
        <v>7.0362</v>
      </c>
      <c r="H1126" s="153">
        <f t="shared" si="71"/>
        <v>126.65</v>
      </c>
      <c r="I1126" s="153">
        <f t="shared" si="72"/>
        <v>156.53</v>
      </c>
    </row>
    <row r="1127" spans="1:9" s="96" customFormat="1" ht="16.899999999999999" customHeight="1" x14ac:dyDescent="0.25">
      <c r="A1127" s="146" t="s">
        <v>122</v>
      </c>
      <c r="B1127" s="152">
        <v>1</v>
      </c>
      <c r="C1127" s="152">
        <f t="shared" si="69"/>
        <v>684</v>
      </c>
      <c r="D1127" s="152">
        <v>677</v>
      </c>
      <c r="E1127" s="152">
        <v>7</v>
      </c>
      <c r="F1127" s="153">
        <v>1060</v>
      </c>
      <c r="G1127" s="153">
        <f t="shared" si="70"/>
        <v>6.3314000000000004</v>
      </c>
      <c r="H1127" s="153">
        <f t="shared" si="71"/>
        <v>88.64</v>
      </c>
      <c r="I1127" s="153">
        <f t="shared" si="72"/>
        <v>109.55</v>
      </c>
    </row>
    <row r="1128" spans="1:9" s="96" customFormat="1" ht="16.899999999999999" customHeight="1" x14ac:dyDescent="0.25">
      <c r="A1128" s="146" t="s">
        <v>122</v>
      </c>
      <c r="B1128" s="152">
        <v>1</v>
      </c>
      <c r="C1128" s="152">
        <f t="shared" si="69"/>
        <v>472</v>
      </c>
      <c r="D1128" s="152">
        <v>471</v>
      </c>
      <c r="E1128" s="152">
        <v>1</v>
      </c>
      <c r="F1128" s="153">
        <v>1060</v>
      </c>
      <c r="G1128" s="153">
        <f t="shared" si="70"/>
        <v>6.3314000000000004</v>
      </c>
      <c r="H1128" s="153">
        <f t="shared" si="71"/>
        <v>12.66</v>
      </c>
      <c r="I1128" s="153">
        <f t="shared" si="72"/>
        <v>15.65</v>
      </c>
    </row>
    <row r="1129" spans="1:9" s="96" customFormat="1" ht="16.899999999999999" customHeight="1" x14ac:dyDescent="0.25">
      <c r="A1129" s="146" t="s">
        <v>122</v>
      </c>
      <c r="B1129" s="152">
        <v>1</v>
      </c>
      <c r="C1129" s="152">
        <f t="shared" si="69"/>
        <v>507</v>
      </c>
      <c r="D1129" s="152">
        <v>501</v>
      </c>
      <c r="E1129" s="152">
        <v>6</v>
      </c>
      <c r="F1129" s="153">
        <v>1060</v>
      </c>
      <c r="G1129" s="153">
        <f t="shared" si="70"/>
        <v>6.3314000000000004</v>
      </c>
      <c r="H1129" s="153">
        <f t="shared" si="71"/>
        <v>75.98</v>
      </c>
      <c r="I1129" s="153">
        <f t="shared" si="72"/>
        <v>93.9</v>
      </c>
    </row>
    <row r="1130" spans="1:9" s="96" customFormat="1" ht="16.899999999999999" customHeight="1" x14ac:dyDescent="0.25">
      <c r="A1130" s="146" t="s">
        <v>122</v>
      </c>
      <c r="B1130" s="152">
        <v>1</v>
      </c>
      <c r="C1130" s="152">
        <f t="shared" si="69"/>
        <v>800.5</v>
      </c>
      <c r="D1130" s="152">
        <v>677</v>
      </c>
      <c r="E1130" s="152">
        <v>123.5</v>
      </c>
      <c r="F1130" s="153">
        <v>1218</v>
      </c>
      <c r="G1130" s="153">
        <f t="shared" si="70"/>
        <v>7.2751000000000001</v>
      </c>
      <c r="H1130" s="153">
        <f t="shared" si="71"/>
        <v>1796.95</v>
      </c>
      <c r="I1130" s="153">
        <f t="shared" si="72"/>
        <v>2220.85</v>
      </c>
    </row>
    <row r="1131" spans="1:9" s="96" customFormat="1" ht="16.899999999999999" customHeight="1" x14ac:dyDescent="0.25">
      <c r="A1131" s="146" t="s">
        <v>122</v>
      </c>
      <c r="B1131" s="152">
        <v>1</v>
      </c>
      <c r="C1131" s="152">
        <f t="shared" si="69"/>
        <v>280</v>
      </c>
      <c r="D1131" s="152">
        <v>192</v>
      </c>
      <c r="E1131" s="152">
        <v>88</v>
      </c>
      <c r="F1131" s="153">
        <v>1218</v>
      </c>
      <c r="G1131" s="153">
        <f t="shared" si="70"/>
        <v>7.2751000000000001</v>
      </c>
      <c r="H1131" s="153">
        <f t="shared" si="71"/>
        <v>1280.42</v>
      </c>
      <c r="I1131" s="153">
        <f t="shared" si="72"/>
        <v>1582.47</v>
      </c>
    </row>
    <row r="1132" spans="1:9" s="96" customFormat="1" ht="16.899999999999999" customHeight="1" x14ac:dyDescent="0.25">
      <c r="A1132" s="146" t="s">
        <v>122</v>
      </c>
      <c r="B1132" s="152">
        <v>1</v>
      </c>
      <c r="C1132" s="152">
        <f t="shared" si="69"/>
        <v>327.30551053484601</v>
      </c>
      <c r="D1132" s="152">
        <v>123.5</v>
      </c>
      <c r="E1132" s="152">
        <v>203.80551053484601</v>
      </c>
      <c r="F1132" s="153">
        <v>1218</v>
      </c>
      <c r="G1132" s="153">
        <f t="shared" si="70"/>
        <v>7.2751000000000001</v>
      </c>
      <c r="H1132" s="153">
        <f t="shared" si="71"/>
        <v>2965.41</v>
      </c>
      <c r="I1132" s="153">
        <f t="shared" si="72"/>
        <v>3664.95</v>
      </c>
    </row>
    <row r="1133" spans="1:9" s="96" customFormat="1" ht="16.899999999999999" customHeight="1" x14ac:dyDescent="0.25">
      <c r="A1133" s="146" t="s">
        <v>122</v>
      </c>
      <c r="B1133" s="152">
        <v>1</v>
      </c>
      <c r="C1133" s="152">
        <f t="shared" si="69"/>
        <v>697.5</v>
      </c>
      <c r="D1133" s="152">
        <v>549</v>
      </c>
      <c r="E1133" s="152">
        <v>148.5</v>
      </c>
      <c r="F1133" s="153">
        <v>1170</v>
      </c>
      <c r="G1133" s="153">
        <f t="shared" si="70"/>
        <v>6.9884000000000004</v>
      </c>
      <c r="H1133" s="153">
        <f t="shared" si="71"/>
        <v>2075.5500000000002</v>
      </c>
      <c r="I1133" s="153">
        <f t="shared" si="72"/>
        <v>2565.17</v>
      </c>
    </row>
    <row r="1134" spans="1:9" s="96" customFormat="1" ht="16.899999999999999" customHeight="1" x14ac:dyDescent="0.25">
      <c r="A1134" s="146" t="s">
        <v>122</v>
      </c>
      <c r="B1134" s="152">
        <v>1</v>
      </c>
      <c r="C1134" s="152">
        <f t="shared" si="69"/>
        <v>603</v>
      </c>
      <c r="D1134" s="152">
        <v>597</v>
      </c>
      <c r="E1134" s="152">
        <v>6</v>
      </c>
      <c r="F1134" s="153">
        <v>1060</v>
      </c>
      <c r="G1134" s="153">
        <f t="shared" si="70"/>
        <v>6.3314000000000004</v>
      </c>
      <c r="H1134" s="153">
        <f t="shared" si="71"/>
        <v>75.98</v>
      </c>
      <c r="I1134" s="153">
        <f t="shared" si="72"/>
        <v>93.9</v>
      </c>
    </row>
    <row r="1135" spans="1:9" s="96" customFormat="1" ht="16.899999999999999" customHeight="1" x14ac:dyDescent="0.25">
      <c r="A1135" s="146" t="s">
        <v>122</v>
      </c>
      <c r="B1135" s="152">
        <v>1</v>
      </c>
      <c r="C1135" s="152">
        <f t="shared" si="69"/>
        <v>601</v>
      </c>
      <c r="D1135" s="152">
        <v>597</v>
      </c>
      <c r="E1135" s="152">
        <v>4</v>
      </c>
      <c r="F1135" s="153">
        <v>1060</v>
      </c>
      <c r="G1135" s="153">
        <f t="shared" si="70"/>
        <v>6.3314000000000004</v>
      </c>
      <c r="H1135" s="153">
        <f t="shared" si="71"/>
        <v>50.65</v>
      </c>
      <c r="I1135" s="153">
        <f t="shared" si="72"/>
        <v>62.6</v>
      </c>
    </row>
    <row r="1136" spans="1:9" s="96" customFormat="1" ht="16.899999999999999" customHeight="1" x14ac:dyDescent="0.25">
      <c r="A1136" s="146" t="s">
        <v>122</v>
      </c>
      <c r="B1136" s="152">
        <v>1</v>
      </c>
      <c r="C1136" s="152">
        <f t="shared" si="69"/>
        <v>601</v>
      </c>
      <c r="D1136" s="152">
        <v>597</v>
      </c>
      <c r="E1136" s="152">
        <v>4</v>
      </c>
      <c r="F1136" s="153">
        <v>1178</v>
      </c>
      <c r="G1136" s="153">
        <f t="shared" si="70"/>
        <v>7.0362</v>
      </c>
      <c r="H1136" s="153">
        <f t="shared" si="71"/>
        <v>56.29</v>
      </c>
      <c r="I1136" s="153">
        <f t="shared" si="72"/>
        <v>69.569999999999993</v>
      </c>
    </row>
    <row r="1137" spans="1:9" s="96" customFormat="1" ht="16.899999999999999" customHeight="1" x14ac:dyDescent="0.25">
      <c r="A1137" s="146" t="s">
        <v>122</v>
      </c>
      <c r="B1137" s="152">
        <v>1</v>
      </c>
      <c r="C1137" s="152">
        <f t="shared" si="69"/>
        <v>537</v>
      </c>
      <c r="D1137" s="152">
        <v>533</v>
      </c>
      <c r="E1137" s="152">
        <v>4</v>
      </c>
      <c r="F1137" s="153">
        <v>1178</v>
      </c>
      <c r="G1137" s="153">
        <f t="shared" si="70"/>
        <v>7.0362</v>
      </c>
      <c r="H1137" s="153">
        <f t="shared" si="71"/>
        <v>56.29</v>
      </c>
      <c r="I1137" s="154">
        <f>ROUND(H1137*1.2077,2)</f>
        <v>67.98</v>
      </c>
    </row>
    <row r="1138" spans="1:9" s="96" customFormat="1" ht="16.899999999999999" customHeight="1" x14ac:dyDescent="0.25">
      <c r="A1138" s="146" t="s">
        <v>122</v>
      </c>
      <c r="B1138" s="152">
        <v>1</v>
      </c>
      <c r="C1138" s="152">
        <f t="shared" si="69"/>
        <v>788</v>
      </c>
      <c r="D1138" s="152">
        <v>677</v>
      </c>
      <c r="E1138" s="152">
        <v>111</v>
      </c>
      <c r="F1138" s="153">
        <v>1100</v>
      </c>
      <c r="G1138" s="153">
        <f t="shared" si="70"/>
        <v>6.5702999999999996</v>
      </c>
      <c r="H1138" s="153">
        <f t="shared" si="71"/>
        <v>1458.61</v>
      </c>
      <c r="I1138" s="153">
        <f t="shared" si="72"/>
        <v>1802.7</v>
      </c>
    </row>
    <row r="1139" spans="1:9" s="96" customFormat="1" ht="16.899999999999999" customHeight="1" x14ac:dyDescent="0.25">
      <c r="A1139" s="146" t="s">
        <v>122</v>
      </c>
      <c r="B1139" s="152">
        <v>1</v>
      </c>
      <c r="C1139" s="152">
        <f t="shared" si="69"/>
        <v>801</v>
      </c>
      <c r="D1139" s="152">
        <v>677</v>
      </c>
      <c r="E1139" s="152">
        <v>124</v>
      </c>
      <c r="F1139" s="153">
        <v>1338</v>
      </c>
      <c r="G1139" s="153">
        <f t="shared" si="70"/>
        <v>7.9919000000000002</v>
      </c>
      <c r="H1139" s="153">
        <f t="shared" si="71"/>
        <v>1981.99</v>
      </c>
      <c r="I1139" s="153">
        <f t="shared" si="72"/>
        <v>2449.54</v>
      </c>
    </row>
    <row r="1140" spans="1:9" s="96" customFormat="1" ht="16.899999999999999" customHeight="1" x14ac:dyDescent="0.25">
      <c r="A1140" s="146" t="s">
        <v>122</v>
      </c>
      <c r="B1140" s="152">
        <v>1</v>
      </c>
      <c r="C1140" s="152">
        <f t="shared" si="69"/>
        <v>632</v>
      </c>
      <c r="D1140" s="152">
        <v>629</v>
      </c>
      <c r="E1140" s="152">
        <v>3</v>
      </c>
      <c r="F1140" s="153">
        <v>1178</v>
      </c>
      <c r="G1140" s="153">
        <f t="shared" si="70"/>
        <v>7.0362</v>
      </c>
      <c r="H1140" s="153">
        <f t="shared" si="71"/>
        <v>42.22</v>
      </c>
      <c r="I1140" s="154">
        <f>ROUND(H1140*1.2077,2)</f>
        <v>50.99</v>
      </c>
    </row>
    <row r="1141" spans="1:9" s="96" customFormat="1" ht="16.899999999999999" customHeight="1" x14ac:dyDescent="0.25">
      <c r="A1141" s="146" t="s">
        <v>122</v>
      </c>
      <c r="B1141" s="152">
        <v>1</v>
      </c>
      <c r="C1141" s="152">
        <f t="shared" si="69"/>
        <v>614</v>
      </c>
      <c r="D1141" s="152">
        <v>598</v>
      </c>
      <c r="E1141" s="152">
        <v>16</v>
      </c>
      <c r="F1141" s="153">
        <v>1170</v>
      </c>
      <c r="G1141" s="153">
        <f t="shared" si="70"/>
        <v>6.9884000000000004</v>
      </c>
      <c r="H1141" s="153">
        <f t="shared" si="71"/>
        <v>223.63</v>
      </c>
      <c r="I1141" s="153">
        <f t="shared" si="72"/>
        <v>276.38</v>
      </c>
    </row>
    <row r="1142" spans="1:9" s="96" customFormat="1" ht="16.899999999999999" customHeight="1" x14ac:dyDescent="0.25">
      <c r="A1142" s="146" t="s">
        <v>122</v>
      </c>
      <c r="B1142" s="152">
        <v>1</v>
      </c>
      <c r="C1142" s="152">
        <f t="shared" si="69"/>
        <v>748</v>
      </c>
      <c r="D1142" s="152">
        <v>677</v>
      </c>
      <c r="E1142" s="152">
        <v>71</v>
      </c>
      <c r="F1142" s="153">
        <v>1100</v>
      </c>
      <c r="G1142" s="153">
        <f t="shared" si="70"/>
        <v>6.5702999999999996</v>
      </c>
      <c r="H1142" s="153">
        <f t="shared" si="71"/>
        <v>932.98</v>
      </c>
      <c r="I1142" s="153">
        <f t="shared" si="72"/>
        <v>1153.07</v>
      </c>
    </row>
    <row r="1143" spans="1:9" s="96" customFormat="1" ht="16.899999999999999" customHeight="1" x14ac:dyDescent="0.25">
      <c r="A1143" s="146" t="s">
        <v>122</v>
      </c>
      <c r="B1143" s="152">
        <v>1</v>
      </c>
      <c r="C1143" s="152">
        <f t="shared" si="69"/>
        <v>646</v>
      </c>
      <c r="D1143" s="152">
        <v>638</v>
      </c>
      <c r="E1143" s="152">
        <v>8</v>
      </c>
      <c r="F1143" s="153">
        <v>1080</v>
      </c>
      <c r="G1143" s="153">
        <f t="shared" si="70"/>
        <v>6.4508000000000001</v>
      </c>
      <c r="H1143" s="153">
        <f t="shared" si="71"/>
        <v>103.21</v>
      </c>
      <c r="I1143" s="153">
        <f t="shared" si="72"/>
        <v>127.56</v>
      </c>
    </row>
    <row r="1144" spans="1:9" s="96" customFormat="1" ht="16.899999999999999" customHeight="1" x14ac:dyDescent="0.25">
      <c r="A1144" s="146" t="s">
        <v>122</v>
      </c>
      <c r="B1144" s="152">
        <v>1</v>
      </c>
      <c r="C1144" s="152">
        <f t="shared" si="69"/>
        <v>681</v>
      </c>
      <c r="D1144" s="152">
        <v>669</v>
      </c>
      <c r="E1144" s="152">
        <v>12</v>
      </c>
      <c r="F1144" s="153">
        <v>1198</v>
      </c>
      <c r="G1144" s="153">
        <f t="shared" si="70"/>
        <v>7.1557000000000004</v>
      </c>
      <c r="H1144" s="153">
        <f t="shared" si="71"/>
        <v>171.74</v>
      </c>
      <c r="I1144" s="153">
        <f t="shared" si="72"/>
        <v>212.25</v>
      </c>
    </row>
    <row r="1145" spans="1:9" s="96" customFormat="1" ht="16.899999999999999" customHeight="1" x14ac:dyDescent="0.25">
      <c r="A1145" s="146" t="s">
        <v>122</v>
      </c>
      <c r="B1145" s="152">
        <v>1</v>
      </c>
      <c r="C1145" s="152">
        <f t="shared" si="69"/>
        <v>683</v>
      </c>
      <c r="D1145" s="152">
        <v>677</v>
      </c>
      <c r="E1145" s="152">
        <v>6</v>
      </c>
      <c r="F1145" s="153">
        <v>1198</v>
      </c>
      <c r="G1145" s="153">
        <f t="shared" si="70"/>
        <v>7.1557000000000004</v>
      </c>
      <c r="H1145" s="153">
        <f t="shared" si="71"/>
        <v>85.87</v>
      </c>
      <c r="I1145" s="153">
        <f t="shared" si="72"/>
        <v>106.13</v>
      </c>
    </row>
    <row r="1146" spans="1:9" s="96" customFormat="1" ht="16.899999999999999" customHeight="1" x14ac:dyDescent="0.25">
      <c r="A1146" s="146" t="s">
        <v>122</v>
      </c>
      <c r="B1146" s="152">
        <v>1</v>
      </c>
      <c r="C1146" s="152">
        <f t="shared" si="69"/>
        <v>638.5</v>
      </c>
      <c r="D1146" s="152">
        <v>629</v>
      </c>
      <c r="E1146" s="152">
        <v>9.5</v>
      </c>
      <c r="F1146" s="153">
        <v>1100</v>
      </c>
      <c r="G1146" s="153">
        <f t="shared" si="70"/>
        <v>6.5702999999999996</v>
      </c>
      <c r="H1146" s="153">
        <f t="shared" si="71"/>
        <v>124.84</v>
      </c>
      <c r="I1146" s="153">
        <f t="shared" si="72"/>
        <v>154.29</v>
      </c>
    </row>
    <row r="1147" spans="1:9" s="96" customFormat="1" ht="16.899999999999999" customHeight="1" x14ac:dyDescent="0.25">
      <c r="A1147" s="146" t="s">
        <v>122</v>
      </c>
      <c r="B1147" s="152">
        <v>1</v>
      </c>
      <c r="C1147" s="152">
        <f t="shared" si="69"/>
        <v>606</v>
      </c>
      <c r="D1147" s="152">
        <v>597</v>
      </c>
      <c r="E1147" s="152">
        <v>9</v>
      </c>
      <c r="F1147" s="153">
        <v>1100</v>
      </c>
      <c r="G1147" s="153">
        <f t="shared" si="70"/>
        <v>6.5702999999999996</v>
      </c>
      <c r="H1147" s="153">
        <f t="shared" si="71"/>
        <v>118.27</v>
      </c>
      <c r="I1147" s="153">
        <f t="shared" si="72"/>
        <v>146.16999999999999</v>
      </c>
    </row>
    <row r="1148" spans="1:9" s="96" customFormat="1" ht="16.899999999999999" customHeight="1" x14ac:dyDescent="0.25">
      <c r="A1148" s="146" t="s">
        <v>122</v>
      </c>
      <c r="B1148" s="152">
        <v>1</v>
      </c>
      <c r="C1148" s="152">
        <f t="shared" si="69"/>
        <v>685.5</v>
      </c>
      <c r="D1148" s="152">
        <v>677</v>
      </c>
      <c r="E1148" s="152">
        <v>8.5</v>
      </c>
      <c r="F1148" s="153">
        <v>1100</v>
      </c>
      <c r="G1148" s="153">
        <f t="shared" si="70"/>
        <v>6.5702999999999996</v>
      </c>
      <c r="H1148" s="153">
        <f t="shared" si="71"/>
        <v>111.7</v>
      </c>
      <c r="I1148" s="153">
        <f t="shared" si="72"/>
        <v>138.05000000000001</v>
      </c>
    </row>
    <row r="1149" spans="1:9" s="96" customFormat="1" ht="16.899999999999999" customHeight="1" x14ac:dyDescent="0.25">
      <c r="A1149" s="146" t="s">
        <v>122</v>
      </c>
      <c r="B1149" s="152">
        <v>1</v>
      </c>
      <c r="C1149" s="152">
        <f t="shared" si="69"/>
        <v>583</v>
      </c>
      <c r="D1149" s="152">
        <v>557</v>
      </c>
      <c r="E1149" s="152">
        <v>26</v>
      </c>
      <c r="F1149" s="153">
        <v>1218</v>
      </c>
      <c r="G1149" s="153">
        <f t="shared" si="70"/>
        <v>7.2751000000000001</v>
      </c>
      <c r="H1149" s="153">
        <f t="shared" si="71"/>
        <v>378.31</v>
      </c>
      <c r="I1149" s="153">
        <f t="shared" si="72"/>
        <v>467.55</v>
      </c>
    </row>
    <row r="1150" spans="1:9" s="96" customFormat="1" ht="16.899999999999999" customHeight="1" x14ac:dyDescent="0.25">
      <c r="A1150" s="146" t="s">
        <v>122</v>
      </c>
      <c r="B1150" s="152">
        <v>1</v>
      </c>
      <c r="C1150" s="152">
        <f t="shared" si="69"/>
        <v>235.5</v>
      </c>
      <c r="D1150" s="152">
        <v>222</v>
      </c>
      <c r="E1150" s="152">
        <v>13.5</v>
      </c>
      <c r="F1150" s="153">
        <v>1253</v>
      </c>
      <c r="G1150" s="153">
        <f t="shared" si="70"/>
        <v>7.4842000000000004</v>
      </c>
      <c r="H1150" s="153">
        <f t="shared" si="71"/>
        <v>202.07</v>
      </c>
      <c r="I1150" s="153">
        <f t="shared" si="72"/>
        <v>249.74</v>
      </c>
    </row>
    <row r="1151" spans="1:9" s="96" customFormat="1" ht="16.899999999999999" customHeight="1" x14ac:dyDescent="0.25">
      <c r="A1151" s="146" t="s">
        <v>122</v>
      </c>
      <c r="B1151" s="152">
        <v>1</v>
      </c>
      <c r="C1151" s="152">
        <f t="shared" si="69"/>
        <v>606</v>
      </c>
      <c r="D1151" s="152">
        <v>605</v>
      </c>
      <c r="E1151" s="152">
        <v>1</v>
      </c>
      <c r="F1151" s="153">
        <v>1178</v>
      </c>
      <c r="G1151" s="153">
        <f t="shared" si="70"/>
        <v>7.0362</v>
      </c>
      <c r="H1151" s="153">
        <f t="shared" si="71"/>
        <v>14.07</v>
      </c>
      <c r="I1151" s="153">
        <f t="shared" si="72"/>
        <v>17.39</v>
      </c>
    </row>
    <row r="1152" spans="1:9" s="96" customFormat="1" ht="16.899999999999999" customHeight="1" x14ac:dyDescent="0.25">
      <c r="A1152" s="146" t="s">
        <v>122</v>
      </c>
      <c r="B1152" s="152">
        <v>1</v>
      </c>
      <c r="C1152" s="152">
        <f t="shared" si="69"/>
        <v>615</v>
      </c>
      <c r="D1152" s="152">
        <v>613</v>
      </c>
      <c r="E1152" s="152">
        <v>2</v>
      </c>
      <c r="F1152" s="153">
        <v>1178</v>
      </c>
      <c r="G1152" s="153">
        <f t="shared" si="70"/>
        <v>7.0362</v>
      </c>
      <c r="H1152" s="153">
        <f t="shared" si="71"/>
        <v>28.14</v>
      </c>
      <c r="I1152" s="154">
        <f>ROUND(H1152*1.2077,2)</f>
        <v>33.979999999999997</v>
      </c>
    </row>
    <row r="1153" spans="1:9" s="96" customFormat="1" ht="16.899999999999999" customHeight="1" x14ac:dyDescent="0.25">
      <c r="A1153" s="146" t="s">
        <v>122</v>
      </c>
      <c r="B1153" s="152">
        <v>1</v>
      </c>
      <c r="C1153" s="152">
        <f t="shared" si="69"/>
        <v>639.5</v>
      </c>
      <c r="D1153" s="152">
        <v>621</v>
      </c>
      <c r="E1153" s="152">
        <v>18.5</v>
      </c>
      <c r="F1153" s="153">
        <v>1178</v>
      </c>
      <c r="G1153" s="153">
        <f t="shared" si="70"/>
        <v>7.0362</v>
      </c>
      <c r="H1153" s="153">
        <f t="shared" si="71"/>
        <v>260.33999999999997</v>
      </c>
      <c r="I1153" s="153">
        <f t="shared" si="72"/>
        <v>321.75</v>
      </c>
    </row>
    <row r="1154" spans="1:9" s="96" customFormat="1" ht="16.899999999999999" customHeight="1" x14ac:dyDescent="0.25">
      <c r="A1154" s="146" t="s">
        <v>122</v>
      </c>
      <c r="B1154" s="152">
        <v>1</v>
      </c>
      <c r="C1154" s="152">
        <f t="shared" si="69"/>
        <v>642.5</v>
      </c>
      <c r="D1154" s="152">
        <v>557</v>
      </c>
      <c r="E1154" s="152">
        <v>85.5</v>
      </c>
      <c r="F1154" s="153">
        <v>1178</v>
      </c>
      <c r="G1154" s="153">
        <f t="shared" si="70"/>
        <v>7.0362</v>
      </c>
      <c r="H1154" s="153">
        <f t="shared" si="71"/>
        <v>1203.19</v>
      </c>
      <c r="I1154" s="153">
        <f t="shared" si="72"/>
        <v>1487.02</v>
      </c>
    </row>
    <row r="1155" spans="1:9" s="96" customFormat="1" ht="16.899999999999999" customHeight="1" x14ac:dyDescent="0.25">
      <c r="A1155" s="146" t="s">
        <v>122</v>
      </c>
      <c r="B1155" s="152">
        <v>1</v>
      </c>
      <c r="C1155" s="152">
        <f t="shared" si="69"/>
        <v>629.5</v>
      </c>
      <c r="D1155" s="152">
        <v>629</v>
      </c>
      <c r="E1155" s="152">
        <v>0.5</v>
      </c>
      <c r="F1155" s="153">
        <v>1060</v>
      </c>
      <c r="G1155" s="153">
        <f t="shared" si="70"/>
        <v>6.3314000000000004</v>
      </c>
      <c r="H1155" s="153">
        <f t="shared" si="71"/>
        <v>6.33</v>
      </c>
      <c r="I1155" s="153">
        <f t="shared" si="72"/>
        <v>7.82</v>
      </c>
    </row>
    <row r="1156" spans="1:9" s="96" customFormat="1" ht="16.899999999999999" customHeight="1" x14ac:dyDescent="0.25">
      <c r="A1156" s="146" t="s">
        <v>122</v>
      </c>
      <c r="B1156" s="152">
        <v>1</v>
      </c>
      <c r="C1156" s="152">
        <f t="shared" si="69"/>
        <v>619</v>
      </c>
      <c r="D1156" s="152">
        <v>589</v>
      </c>
      <c r="E1156" s="152">
        <v>30</v>
      </c>
      <c r="F1156" s="153">
        <v>1178</v>
      </c>
      <c r="G1156" s="153">
        <f t="shared" si="70"/>
        <v>7.0362</v>
      </c>
      <c r="H1156" s="153">
        <f t="shared" si="71"/>
        <v>422.17</v>
      </c>
      <c r="I1156" s="153">
        <f t="shared" si="72"/>
        <v>521.76</v>
      </c>
    </row>
    <row r="1157" spans="1:9" s="96" customFormat="1" ht="16.899999999999999" customHeight="1" x14ac:dyDescent="0.25">
      <c r="A1157" s="146" t="s">
        <v>122</v>
      </c>
      <c r="B1157" s="152">
        <v>1</v>
      </c>
      <c r="C1157" s="152">
        <f t="shared" ref="C1157:C1220" si="73">D1157+E1157</f>
        <v>585</v>
      </c>
      <c r="D1157" s="152">
        <v>573</v>
      </c>
      <c r="E1157" s="152">
        <v>12</v>
      </c>
      <c r="F1157" s="153">
        <v>1060</v>
      </c>
      <c r="G1157" s="153">
        <f t="shared" ref="G1157:G1220" si="74">ROUND(F1157/167.42,4)</f>
        <v>6.3314000000000004</v>
      </c>
      <c r="H1157" s="153">
        <f t="shared" si="71"/>
        <v>151.94999999999999</v>
      </c>
      <c r="I1157" s="153">
        <f t="shared" si="72"/>
        <v>187.8</v>
      </c>
    </row>
    <row r="1158" spans="1:9" s="96" customFormat="1" ht="16.899999999999999" customHeight="1" x14ac:dyDescent="0.25">
      <c r="A1158" s="146" t="s">
        <v>122</v>
      </c>
      <c r="B1158" s="152">
        <v>1</v>
      </c>
      <c r="C1158" s="152">
        <f t="shared" si="73"/>
        <v>689</v>
      </c>
      <c r="D1158" s="152">
        <v>677</v>
      </c>
      <c r="E1158" s="152">
        <v>12</v>
      </c>
      <c r="F1158" s="153">
        <v>1178</v>
      </c>
      <c r="G1158" s="153">
        <f t="shared" si="74"/>
        <v>7.0362</v>
      </c>
      <c r="H1158" s="153">
        <f t="shared" si="71"/>
        <v>168.87</v>
      </c>
      <c r="I1158" s="154">
        <f>ROUND(H1158*1.2077,2)</f>
        <v>203.94</v>
      </c>
    </row>
    <row r="1159" spans="1:9" s="96" customFormat="1" ht="16.899999999999999" customHeight="1" x14ac:dyDescent="0.25">
      <c r="A1159" s="146" t="s">
        <v>122</v>
      </c>
      <c r="B1159" s="152">
        <v>1</v>
      </c>
      <c r="C1159" s="152">
        <f t="shared" si="73"/>
        <v>569</v>
      </c>
      <c r="D1159" s="152">
        <v>565</v>
      </c>
      <c r="E1159" s="152">
        <v>4</v>
      </c>
      <c r="F1159" s="153">
        <v>1060</v>
      </c>
      <c r="G1159" s="153">
        <f t="shared" si="74"/>
        <v>6.3314000000000004</v>
      </c>
      <c r="H1159" s="153">
        <f t="shared" si="71"/>
        <v>50.65</v>
      </c>
      <c r="I1159" s="153">
        <f t="shared" si="72"/>
        <v>62.6</v>
      </c>
    </row>
    <row r="1160" spans="1:9" s="96" customFormat="1" ht="16.899999999999999" customHeight="1" x14ac:dyDescent="0.25">
      <c r="A1160" s="146" t="s">
        <v>122</v>
      </c>
      <c r="B1160" s="152">
        <v>1</v>
      </c>
      <c r="C1160" s="152">
        <f t="shared" si="73"/>
        <v>689</v>
      </c>
      <c r="D1160" s="152">
        <v>677</v>
      </c>
      <c r="E1160" s="152">
        <v>12</v>
      </c>
      <c r="F1160" s="153">
        <v>1060</v>
      </c>
      <c r="G1160" s="153">
        <f t="shared" si="74"/>
        <v>6.3314000000000004</v>
      </c>
      <c r="H1160" s="153">
        <f t="shared" si="71"/>
        <v>151.94999999999999</v>
      </c>
      <c r="I1160" s="153">
        <f t="shared" si="72"/>
        <v>187.8</v>
      </c>
    </row>
    <row r="1161" spans="1:9" s="96" customFormat="1" ht="16.899999999999999" customHeight="1" x14ac:dyDescent="0.25">
      <c r="A1161" s="146" t="s">
        <v>122</v>
      </c>
      <c r="B1161" s="152">
        <v>1</v>
      </c>
      <c r="C1161" s="152">
        <f t="shared" si="73"/>
        <v>864.5</v>
      </c>
      <c r="D1161" s="152">
        <v>677</v>
      </c>
      <c r="E1161" s="152">
        <v>187.5</v>
      </c>
      <c r="F1161" s="153">
        <v>1178</v>
      </c>
      <c r="G1161" s="153">
        <f t="shared" si="74"/>
        <v>7.0362</v>
      </c>
      <c r="H1161" s="153">
        <f t="shared" si="71"/>
        <v>2638.58</v>
      </c>
      <c r="I1161" s="153">
        <f t="shared" si="72"/>
        <v>3261.02</v>
      </c>
    </row>
    <row r="1162" spans="1:9" s="96" customFormat="1" ht="16.899999999999999" customHeight="1" x14ac:dyDescent="0.25">
      <c r="A1162" s="146" t="s">
        <v>122</v>
      </c>
      <c r="B1162" s="152">
        <v>1</v>
      </c>
      <c r="C1162" s="152">
        <f t="shared" si="73"/>
        <v>536.5</v>
      </c>
      <c r="D1162" s="152">
        <v>535</v>
      </c>
      <c r="E1162" s="152">
        <v>1.5</v>
      </c>
      <c r="F1162" s="153">
        <v>1060</v>
      </c>
      <c r="G1162" s="153">
        <f t="shared" si="74"/>
        <v>6.3314000000000004</v>
      </c>
      <c r="H1162" s="153">
        <f t="shared" si="71"/>
        <v>18.989999999999998</v>
      </c>
      <c r="I1162" s="153">
        <f t="shared" si="72"/>
        <v>23.47</v>
      </c>
    </row>
    <row r="1163" spans="1:9" s="96" customFormat="1" ht="16.899999999999999" customHeight="1" x14ac:dyDescent="0.25">
      <c r="A1163" s="146" t="s">
        <v>122</v>
      </c>
      <c r="B1163" s="152">
        <v>1</v>
      </c>
      <c r="C1163" s="152">
        <f t="shared" si="73"/>
        <v>720</v>
      </c>
      <c r="D1163" s="152">
        <v>677</v>
      </c>
      <c r="E1163" s="152">
        <v>43</v>
      </c>
      <c r="F1163" s="153">
        <v>1218</v>
      </c>
      <c r="G1163" s="153">
        <f t="shared" si="74"/>
        <v>7.2751000000000001</v>
      </c>
      <c r="H1163" s="153">
        <f t="shared" si="71"/>
        <v>625.66</v>
      </c>
      <c r="I1163" s="153">
        <f t="shared" si="72"/>
        <v>773.25</v>
      </c>
    </row>
    <row r="1164" spans="1:9" s="96" customFormat="1" ht="16.899999999999999" customHeight="1" x14ac:dyDescent="0.25">
      <c r="A1164" s="146" t="s">
        <v>122</v>
      </c>
      <c r="B1164" s="152">
        <v>1</v>
      </c>
      <c r="C1164" s="152">
        <f t="shared" si="73"/>
        <v>641.5</v>
      </c>
      <c r="D1164" s="152">
        <v>597</v>
      </c>
      <c r="E1164" s="152">
        <v>44.5</v>
      </c>
      <c r="F1164" s="153">
        <v>1218</v>
      </c>
      <c r="G1164" s="153">
        <f t="shared" si="74"/>
        <v>7.2751000000000001</v>
      </c>
      <c r="H1164" s="153">
        <f t="shared" si="71"/>
        <v>647.48</v>
      </c>
      <c r="I1164" s="153">
        <f t="shared" si="72"/>
        <v>800.22</v>
      </c>
    </row>
    <row r="1165" spans="1:9" s="96" customFormat="1" ht="16.899999999999999" customHeight="1" x14ac:dyDescent="0.25">
      <c r="A1165" s="146" t="s">
        <v>122</v>
      </c>
      <c r="B1165" s="152">
        <v>1</v>
      </c>
      <c r="C1165" s="152">
        <f t="shared" si="73"/>
        <v>690</v>
      </c>
      <c r="D1165" s="152">
        <v>677</v>
      </c>
      <c r="E1165" s="152">
        <v>13</v>
      </c>
      <c r="F1165" s="153">
        <v>1218</v>
      </c>
      <c r="G1165" s="153">
        <f t="shared" si="74"/>
        <v>7.2751000000000001</v>
      </c>
      <c r="H1165" s="153">
        <f t="shared" si="71"/>
        <v>189.15</v>
      </c>
      <c r="I1165" s="153">
        <f t="shared" si="72"/>
        <v>233.77</v>
      </c>
    </row>
    <row r="1166" spans="1:9" s="96" customFormat="1" ht="16.899999999999999" customHeight="1" x14ac:dyDescent="0.25">
      <c r="A1166" s="146" t="s">
        <v>122</v>
      </c>
      <c r="B1166" s="152">
        <v>1</v>
      </c>
      <c r="C1166" s="152">
        <f t="shared" si="73"/>
        <v>712</v>
      </c>
      <c r="D1166" s="152">
        <v>653</v>
      </c>
      <c r="E1166" s="152">
        <v>59</v>
      </c>
      <c r="F1166" s="153">
        <v>1178</v>
      </c>
      <c r="G1166" s="153">
        <f t="shared" si="74"/>
        <v>7.0362</v>
      </c>
      <c r="H1166" s="153">
        <f t="shared" ref="H1166:H1229" si="75">ROUND(E1166*G1166*2,2)</f>
        <v>830.27</v>
      </c>
      <c r="I1166" s="153">
        <f t="shared" ref="I1166:I1229" si="76">ROUND(H1166*1.2359,2)</f>
        <v>1026.1300000000001</v>
      </c>
    </row>
    <row r="1167" spans="1:9" s="96" customFormat="1" ht="16.899999999999999" customHeight="1" x14ac:dyDescent="0.25">
      <c r="A1167" s="146" t="s">
        <v>122</v>
      </c>
      <c r="B1167" s="152">
        <v>1</v>
      </c>
      <c r="C1167" s="152">
        <f t="shared" si="73"/>
        <v>664</v>
      </c>
      <c r="D1167" s="152">
        <v>589</v>
      </c>
      <c r="E1167" s="152">
        <v>75</v>
      </c>
      <c r="F1167" s="153">
        <v>1178</v>
      </c>
      <c r="G1167" s="153">
        <f t="shared" si="74"/>
        <v>7.0362</v>
      </c>
      <c r="H1167" s="153">
        <f t="shared" si="75"/>
        <v>1055.43</v>
      </c>
      <c r="I1167" s="154">
        <f>ROUND(H1167*1.2077,2)</f>
        <v>1274.6400000000001</v>
      </c>
    </row>
    <row r="1168" spans="1:9" s="96" customFormat="1" ht="16.899999999999999" customHeight="1" x14ac:dyDescent="0.25">
      <c r="A1168" s="146" t="s">
        <v>122</v>
      </c>
      <c r="B1168" s="152">
        <v>1</v>
      </c>
      <c r="C1168" s="152">
        <f t="shared" si="73"/>
        <v>601</v>
      </c>
      <c r="D1168" s="152">
        <v>502</v>
      </c>
      <c r="E1168" s="152">
        <v>99</v>
      </c>
      <c r="F1168" s="153">
        <v>1178</v>
      </c>
      <c r="G1168" s="153">
        <f t="shared" si="74"/>
        <v>7.0362</v>
      </c>
      <c r="H1168" s="153">
        <f t="shared" si="75"/>
        <v>1393.17</v>
      </c>
      <c r="I1168" s="153">
        <f t="shared" si="76"/>
        <v>1721.82</v>
      </c>
    </row>
    <row r="1169" spans="1:9" s="96" customFormat="1" ht="16.899999999999999" customHeight="1" x14ac:dyDescent="0.25">
      <c r="A1169" s="146" t="s">
        <v>122</v>
      </c>
      <c r="B1169" s="152">
        <v>1</v>
      </c>
      <c r="C1169" s="152">
        <f t="shared" si="73"/>
        <v>528</v>
      </c>
      <c r="D1169" s="152">
        <v>485</v>
      </c>
      <c r="E1169" s="152">
        <v>43</v>
      </c>
      <c r="F1169" s="153">
        <v>1178</v>
      </c>
      <c r="G1169" s="153">
        <f t="shared" si="74"/>
        <v>7.0362</v>
      </c>
      <c r="H1169" s="153">
        <f t="shared" si="75"/>
        <v>605.11</v>
      </c>
      <c r="I1169" s="153">
        <f t="shared" si="76"/>
        <v>747.86</v>
      </c>
    </row>
    <row r="1170" spans="1:9" s="96" customFormat="1" ht="16.899999999999999" customHeight="1" x14ac:dyDescent="0.25">
      <c r="A1170" s="146" t="s">
        <v>122</v>
      </c>
      <c r="B1170" s="152">
        <v>1</v>
      </c>
      <c r="C1170" s="152">
        <f t="shared" si="73"/>
        <v>591</v>
      </c>
      <c r="D1170" s="152">
        <v>558</v>
      </c>
      <c r="E1170" s="152">
        <v>33</v>
      </c>
      <c r="F1170" s="153">
        <v>1388</v>
      </c>
      <c r="G1170" s="153">
        <f t="shared" si="74"/>
        <v>8.2904999999999998</v>
      </c>
      <c r="H1170" s="153">
        <f t="shared" si="75"/>
        <v>547.16999999999996</v>
      </c>
      <c r="I1170" s="153">
        <f t="shared" si="76"/>
        <v>676.25</v>
      </c>
    </row>
    <row r="1171" spans="1:9" s="96" customFormat="1" ht="16.899999999999999" customHeight="1" x14ac:dyDescent="0.25">
      <c r="A1171" s="146" t="s">
        <v>122</v>
      </c>
      <c r="B1171" s="152">
        <v>1</v>
      </c>
      <c r="C1171" s="152">
        <f t="shared" si="73"/>
        <v>479</v>
      </c>
      <c r="D1171" s="152">
        <v>455</v>
      </c>
      <c r="E1171" s="152">
        <v>24</v>
      </c>
      <c r="F1171" s="153">
        <v>1388</v>
      </c>
      <c r="G1171" s="153">
        <f t="shared" si="74"/>
        <v>8.2904999999999998</v>
      </c>
      <c r="H1171" s="153">
        <f t="shared" si="75"/>
        <v>397.94</v>
      </c>
      <c r="I1171" s="153">
        <f t="shared" si="76"/>
        <v>491.81</v>
      </c>
    </row>
    <row r="1172" spans="1:9" s="96" customFormat="1" ht="16.899999999999999" customHeight="1" x14ac:dyDescent="0.25">
      <c r="A1172" s="146" t="s">
        <v>122</v>
      </c>
      <c r="B1172" s="152">
        <v>1</v>
      </c>
      <c r="C1172" s="152">
        <f t="shared" si="73"/>
        <v>648</v>
      </c>
      <c r="D1172" s="152">
        <v>606</v>
      </c>
      <c r="E1172" s="152">
        <v>42</v>
      </c>
      <c r="F1172" s="153">
        <v>1178</v>
      </c>
      <c r="G1172" s="153">
        <f t="shared" si="74"/>
        <v>7.0362</v>
      </c>
      <c r="H1172" s="153">
        <f t="shared" si="75"/>
        <v>591.04</v>
      </c>
      <c r="I1172" s="153">
        <f t="shared" si="76"/>
        <v>730.47</v>
      </c>
    </row>
    <row r="1173" spans="1:9" s="96" customFormat="1" ht="16.899999999999999" customHeight="1" x14ac:dyDescent="0.25">
      <c r="A1173" s="146" t="s">
        <v>122</v>
      </c>
      <c r="B1173" s="152">
        <v>1</v>
      </c>
      <c r="C1173" s="152">
        <f t="shared" si="73"/>
        <v>295.61399999999998</v>
      </c>
      <c r="D1173" s="152">
        <v>255.5</v>
      </c>
      <c r="E1173" s="152">
        <v>40.113999999999997</v>
      </c>
      <c r="F1173" s="153">
        <v>1170</v>
      </c>
      <c r="G1173" s="153">
        <f t="shared" si="74"/>
        <v>6.9884000000000004</v>
      </c>
      <c r="H1173" s="153">
        <f t="shared" si="75"/>
        <v>560.66999999999996</v>
      </c>
      <c r="I1173" s="153">
        <f t="shared" si="76"/>
        <v>692.93</v>
      </c>
    </row>
    <row r="1174" spans="1:9" s="96" customFormat="1" ht="16.899999999999999" customHeight="1" x14ac:dyDescent="0.25">
      <c r="A1174" s="146" t="s">
        <v>122</v>
      </c>
      <c r="B1174" s="152">
        <v>1</v>
      </c>
      <c r="C1174" s="152">
        <f t="shared" si="73"/>
        <v>113.91800000000001</v>
      </c>
      <c r="D1174" s="152">
        <v>104</v>
      </c>
      <c r="E1174" s="152">
        <v>9.9179999999999993</v>
      </c>
      <c r="F1174" s="153">
        <v>1060</v>
      </c>
      <c r="G1174" s="153">
        <f t="shared" si="74"/>
        <v>6.3314000000000004</v>
      </c>
      <c r="H1174" s="153">
        <f t="shared" si="75"/>
        <v>125.59</v>
      </c>
      <c r="I1174" s="153">
        <f t="shared" si="76"/>
        <v>155.22</v>
      </c>
    </row>
    <row r="1175" spans="1:9" s="96" customFormat="1" ht="16.899999999999999" customHeight="1" x14ac:dyDescent="0.25">
      <c r="A1175" s="146" t="s">
        <v>122</v>
      </c>
      <c r="B1175" s="152">
        <v>1</v>
      </c>
      <c r="C1175" s="152">
        <f t="shared" si="73"/>
        <v>528</v>
      </c>
      <c r="D1175" s="152">
        <v>406</v>
      </c>
      <c r="E1175" s="152">
        <v>122</v>
      </c>
      <c r="F1175" s="153">
        <v>1218</v>
      </c>
      <c r="G1175" s="153">
        <f t="shared" si="74"/>
        <v>7.2751000000000001</v>
      </c>
      <c r="H1175" s="153">
        <f t="shared" si="75"/>
        <v>1775.12</v>
      </c>
      <c r="I1175" s="153">
        <f t="shared" si="76"/>
        <v>2193.87</v>
      </c>
    </row>
    <row r="1176" spans="1:9" s="96" customFormat="1" ht="16.899999999999999" customHeight="1" x14ac:dyDescent="0.25">
      <c r="A1176" s="146" t="s">
        <v>122</v>
      </c>
      <c r="B1176" s="152">
        <v>1</v>
      </c>
      <c r="C1176" s="152">
        <f t="shared" si="73"/>
        <v>624</v>
      </c>
      <c r="D1176" s="152">
        <v>590</v>
      </c>
      <c r="E1176" s="152">
        <v>34</v>
      </c>
      <c r="F1176" s="153">
        <v>1218</v>
      </c>
      <c r="G1176" s="153">
        <f t="shared" si="74"/>
        <v>7.2751000000000001</v>
      </c>
      <c r="H1176" s="153">
        <f t="shared" si="75"/>
        <v>494.71</v>
      </c>
      <c r="I1176" s="153">
        <f t="shared" si="76"/>
        <v>611.41</v>
      </c>
    </row>
    <row r="1177" spans="1:9" s="96" customFormat="1" ht="16.899999999999999" customHeight="1" x14ac:dyDescent="0.25">
      <c r="A1177" s="146" t="s">
        <v>122</v>
      </c>
      <c r="B1177" s="152">
        <v>1</v>
      </c>
      <c r="C1177" s="152">
        <f t="shared" si="73"/>
        <v>679</v>
      </c>
      <c r="D1177" s="152">
        <v>654</v>
      </c>
      <c r="E1177" s="152">
        <v>25</v>
      </c>
      <c r="F1177" s="153">
        <v>1145</v>
      </c>
      <c r="G1177" s="153">
        <f t="shared" si="74"/>
        <v>6.8391000000000002</v>
      </c>
      <c r="H1177" s="153">
        <f t="shared" si="75"/>
        <v>341.96</v>
      </c>
      <c r="I1177" s="153">
        <f t="shared" si="76"/>
        <v>422.63</v>
      </c>
    </row>
    <row r="1178" spans="1:9" s="96" customFormat="1" ht="16.899999999999999" customHeight="1" x14ac:dyDescent="0.25">
      <c r="A1178" s="146" t="s">
        <v>122</v>
      </c>
      <c r="B1178" s="152">
        <v>1</v>
      </c>
      <c r="C1178" s="152">
        <f t="shared" si="73"/>
        <v>608</v>
      </c>
      <c r="D1178" s="152">
        <v>597</v>
      </c>
      <c r="E1178" s="152">
        <v>11</v>
      </c>
      <c r="F1178" s="153">
        <v>1218</v>
      </c>
      <c r="G1178" s="153">
        <f t="shared" si="74"/>
        <v>7.2751000000000001</v>
      </c>
      <c r="H1178" s="153">
        <f t="shared" si="75"/>
        <v>160.05000000000001</v>
      </c>
      <c r="I1178" s="153">
        <f t="shared" si="76"/>
        <v>197.81</v>
      </c>
    </row>
    <row r="1179" spans="1:9" s="96" customFormat="1" ht="16.899999999999999" customHeight="1" x14ac:dyDescent="0.25">
      <c r="A1179" s="146" t="s">
        <v>122</v>
      </c>
      <c r="B1179" s="152">
        <v>1</v>
      </c>
      <c r="C1179" s="152">
        <f t="shared" si="73"/>
        <v>5.5</v>
      </c>
      <c r="D1179" s="152">
        <v>0</v>
      </c>
      <c r="E1179" s="152">
        <v>5.5</v>
      </c>
      <c r="F1179" s="153">
        <v>1060</v>
      </c>
      <c r="G1179" s="153">
        <f t="shared" si="74"/>
        <v>6.3314000000000004</v>
      </c>
      <c r="H1179" s="153">
        <f t="shared" si="75"/>
        <v>69.650000000000006</v>
      </c>
      <c r="I1179" s="153">
        <f t="shared" si="76"/>
        <v>86.08</v>
      </c>
    </row>
    <row r="1180" spans="1:9" s="96" customFormat="1" ht="16.899999999999999" customHeight="1" x14ac:dyDescent="0.25">
      <c r="A1180" s="146" t="s">
        <v>122</v>
      </c>
      <c r="B1180" s="152">
        <v>1</v>
      </c>
      <c r="C1180" s="152">
        <f t="shared" si="73"/>
        <v>634</v>
      </c>
      <c r="D1180" s="152">
        <v>597</v>
      </c>
      <c r="E1180" s="152">
        <v>37</v>
      </c>
      <c r="F1180" s="153">
        <v>1263</v>
      </c>
      <c r="G1180" s="153">
        <f t="shared" si="74"/>
        <v>7.5438999999999998</v>
      </c>
      <c r="H1180" s="153">
        <f t="shared" si="75"/>
        <v>558.25</v>
      </c>
      <c r="I1180" s="153">
        <f t="shared" si="76"/>
        <v>689.94</v>
      </c>
    </row>
    <row r="1181" spans="1:9" s="96" customFormat="1" ht="16.899999999999999" customHeight="1" x14ac:dyDescent="0.25">
      <c r="A1181" s="146" t="s">
        <v>122</v>
      </c>
      <c r="B1181" s="152">
        <v>1</v>
      </c>
      <c r="C1181" s="152">
        <f t="shared" si="73"/>
        <v>234.66666666666666</v>
      </c>
      <c r="D1181" s="152">
        <v>208</v>
      </c>
      <c r="E1181" s="152">
        <v>26.666666666666664</v>
      </c>
      <c r="F1181" s="153">
        <v>1218</v>
      </c>
      <c r="G1181" s="153">
        <f t="shared" si="74"/>
        <v>7.2751000000000001</v>
      </c>
      <c r="H1181" s="153">
        <f t="shared" si="75"/>
        <v>388.01</v>
      </c>
      <c r="I1181" s="153">
        <f t="shared" si="76"/>
        <v>479.54</v>
      </c>
    </row>
    <row r="1182" spans="1:9" s="96" customFormat="1" ht="16.899999999999999" customHeight="1" x14ac:dyDescent="0.25">
      <c r="A1182" s="146" t="s">
        <v>122</v>
      </c>
      <c r="B1182" s="152">
        <v>1</v>
      </c>
      <c r="C1182" s="152">
        <f t="shared" si="73"/>
        <v>680</v>
      </c>
      <c r="D1182" s="152">
        <v>677</v>
      </c>
      <c r="E1182" s="152">
        <v>3</v>
      </c>
      <c r="F1182" s="153">
        <v>1060</v>
      </c>
      <c r="G1182" s="153">
        <f t="shared" si="74"/>
        <v>6.3314000000000004</v>
      </c>
      <c r="H1182" s="153">
        <f t="shared" si="75"/>
        <v>37.99</v>
      </c>
      <c r="I1182" s="153">
        <f t="shared" si="76"/>
        <v>46.95</v>
      </c>
    </row>
    <row r="1183" spans="1:9" s="96" customFormat="1" ht="16.899999999999999" customHeight="1" x14ac:dyDescent="0.25">
      <c r="A1183" s="146" t="s">
        <v>122</v>
      </c>
      <c r="B1183" s="152">
        <v>1</v>
      </c>
      <c r="C1183" s="152">
        <f t="shared" si="73"/>
        <v>752</v>
      </c>
      <c r="D1183" s="152">
        <v>677</v>
      </c>
      <c r="E1183" s="152">
        <v>75</v>
      </c>
      <c r="F1183" s="153">
        <v>1060</v>
      </c>
      <c r="G1183" s="153">
        <f t="shared" si="74"/>
        <v>6.3314000000000004</v>
      </c>
      <c r="H1183" s="153">
        <f t="shared" si="75"/>
        <v>949.71</v>
      </c>
      <c r="I1183" s="153">
        <f t="shared" si="76"/>
        <v>1173.75</v>
      </c>
    </row>
    <row r="1184" spans="1:9" s="96" customFormat="1" ht="16.899999999999999" customHeight="1" x14ac:dyDescent="0.25">
      <c r="A1184" s="146" t="s">
        <v>122</v>
      </c>
      <c r="B1184" s="152">
        <v>1</v>
      </c>
      <c r="C1184" s="152">
        <f t="shared" si="73"/>
        <v>387</v>
      </c>
      <c r="D1184" s="152">
        <v>384</v>
      </c>
      <c r="E1184" s="152">
        <v>3</v>
      </c>
      <c r="F1184" s="153">
        <v>1060</v>
      </c>
      <c r="G1184" s="153">
        <f t="shared" si="74"/>
        <v>6.3314000000000004</v>
      </c>
      <c r="H1184" s="153">
        <f t="shared" si="75"/>
        <v>37.99</v>
      </c>
      <c r="I1184" s="153">
        <f t="shared" si="76"/>
        <v>46.95</v>
      </c>
    </row>
    <row r="1185" spans="1:9" s="96" customFormat="1" ht="16.899999999999999" customHeight="1" x14ac:dyDescent="0.25">
      <c r="A1185" s="146" t="s">
        <v>122</v>
      </c>
      <c r="B1185" s="152">
        <v>1</v>
      </c>
      <c r="C1185" s="152">
        <f t="shared" si="73"/>
        <v>722</v>
      </c>
      <c r="D1185" s="152">
        <v>677</v>
      </c>
      <c r="E1185" s="152">
        <v>45</v>
      </c>
      <c r="F1185" s="153">
        <v>1178</v>
      </c>
      <c r="G1185" s="153">
        <f t="shared" si="74"/>
        <v>7.0362</v>
      </c>
      <c r="H1185" s="153">
        <f t="shared" si="75"/>
        <v>633.26</v>
      </c>
      <c r="I1185" s="153">
        <f t="shared" si="76"/>
        <v>782.65</v>
      </c>
    </row>
    <row r="1186" spans="1:9" s="96" customFormat="1" ht="16.899999999999999" customHeight="1" x14ac:dyDescent="0.25">
      <c r="A1186" s="146" t="s">
        <v>122</v>
      </c>
      <c r="B1186" s="152">
        <v>1</v>
      </c>
      <c r="C1186" s="152">
        <f t="shared" si="73"/>
        <v>808</v>
      </c>
      <c r="D1186" s="152">
        <v>613</v>
      </c>
      <c r="E1186" s="152">
        <v>195</v>
      </c>
      <c r="F1186" s="153">
        <v>1338</v>
      </c>
      <c r="G1186" s="153">
        <f t="shared" si="74"/>
        <v>7.9919000000000002</v>
      </c>
      <c r="H1186" s="153">
        <f t="shared" si="75"/>
        <v>3116.84</v>
      </c>
      <c r="I1186" s="153">
        <f t="shared" si="76"/>
        <v>3852.1</v>
      </c>
    </row>
    <row r="1187" spans="1:9" s="96" customFormat="1" ht="16.899999999999999" customHeight="1" x14ac:dyDescent="0.25">
      <c r="A1187" s="146" t="s">
        <v>122</v>
      </c>
      <c r="B1187" s="152">
        <v>1</v>
      </c>
      <c r="C1187" s="152">
        <f t="shared" si="73"/>
        <v>610.5</v>
      </c>
      <c r="D1187" s="152">
        <v>597</v>
      </c>
      <c r="E1187" s="152">
        <v>13.5</v>
      </c>
      <c r="F1187" s="153">
        <v>1100</v>
      </c>
      <c r="G1187" s="153">
        <f t="shared" si="74"/>
        <v>6.5702999999999996</v>
      </c>
      <c r="H1187" s="153">
        <f t="shared" si="75"/>
        <v>177.4</v>
      </c>
      <c r="I1187" s="153">
        <f t="shared" si="76"/>
        <v>219.25</v>
      </c>
    </row>
    <row r="1188" spans="1:9" s="96" customFormat="1" ht="16.899999999999999" customHeight="1" x14ac:dyDescent="0.25">
      <c r="A1188" s="146" t="s">
        <v>122</v>
      </c>
      <c r="B1188" s="152">
        <v>1</v>
      </c>
      <c r="C1188" s="152">
        <f t="shared" si="73"/>
        <v>312</v>
      </c>
      <c r="D1188" s="152">
        <v>0</v>
      </c>
      <c r="E1188" s="152">
        <v>312</v>
      </c>
      <c r="F1188" s="153">
        <v>1218</v>
      </c>
      <c r="G1188" s="153">
        <f t="shared" si="74"/>
        <v>7.2751000000000001</v>
      </c>
      <c r="H1188" s="153">
        <f t="shared" si="75"/>
        <v>4539.66</v>
      </c>
      <c r="I1188" s="153">
        <f t="shared" si="76"/>
        <v>5610.57</v>
      </c>
    </row>
    <row r="1189" spans="1:9" s="96" customFormat="1" ht="16.899999999999999" customHeight="1" x14ac:dyDescent="0.25">
      <c r="A1189" s="146" t="s">
        <v>122</v>
      </c>
      <c r="B1189" s="152">
        <v>1</v>
      </c>
      <c r="C1189" s="152">
        <f t="shared" si="73"/>
        <v>184.89743589743588</v>
      </c>
      <c r="D1189" s="152">
        <v>184</v>
      </c>
      <c r="E1189" s="152">
        <v>0.89743589743589736</v>
      </c>
      <c r="F1189" s="153">
        <v>1060</v>
      </c>
      <c r="G1189" s="153">
        <f t="shared" si="74"/>
        <v>6.3314000000000004</v>
      </c>
      <c r="H1189" s="153">
        <f t="shared" si="75"/>
        <v>11.36</v>
      </c>
      <c r="I1189" s="153">
        <f t="shared" si="76"/>
        <v>14.04</v>
      </c>
    </row>
    <row r="1190" spans="1:9" s="96" customFormat="1" ht="16.899999999999999" customHeight="1" x14ac:dyDescent="0.25">
      <c r="A1190" s="146" t="s">
        <v>122</v>
      </c>
      <c r="B1190" s="152">
        <v>1</v>
      </c>
      <c r="C1190" s="152">
        <f t="shared" si="73"/>
        <v>105</v>
      </c>
      <c r="D1190" s="152">
        <v>104</v>
      </c>
      <c r="E1190" s="152">
        <v>1</v>
      </c>
      <c r="F1190" s="153">
        <v>1060</v>
      </c>
      <c r="G1190" s="153">
        <f t="shared" si="74"/>
        <v>6.3314000000000004</v>
      </c>
      <c r="H1190" s="153">
        <f t="shared" si="75"/>
        <v>12.66</v>
      </c>
      <c r="I1190" s="153">
        <f t="shared" si="76"/>
        <v>15.65</v>
      </c>
    </row>
    <row r="1191" spans="1:9" s="96" customFormat="1" ht="16.899999999999999" customHeight="1" x14ac:dyDescent="0.25">
      <c r="A1191" s="146" t="s">
        <v>122</v>
      </c>
      <c r="B1191" s="152">
        <v>1</v>
      </c>
      <c r="C1191" s="152">
        <f t="shared" si="73"/>
        <v>78.957746478873233</v>
      </c>
      <c r="D1191" s="152">
        <v>78</v>
      </c>
      <c r="E1191" s="152">
        <v>0.95774647887323949</v>
      </c>
      <c r="F1191" s="153">
        <v>1060</v>
      </c>
      <c r="G1191" s="153">
        <f t="shared" si="74"/>
        <v>6.3314000000000004</v>
      </c>
      <c r="H1191" s="153">
        <f t="shared" si="75"/>
        <v>12.13</v>
      </c>
      <c r="I1191" s="153">
        <f t="shared" si="76"/>
        <v>14.99</v>
      </c>
    </row>
    <row r="1192" spans="1:9" s="96" customFormat="1" ht="16.899999999999999" customHeight="1" x14ac:dyDescent="0.25">
      <c r="A1192" s="146" t="s">
        <v>122</v>
      </c>
      <c r="B1192" s="152">
        <v>1</v>
      </c>
      <c r="C1192" s="152">
        <f t="shared" si="73"/>
        <v>92.15</v>
      </c>
      <c r="D1192" s="152">
        <v>92</v>
      </c>
      <c r="E1192" s="152">
        <v>0.15000000000000002</v>
      </c>
      <c r="F1192" s="153">
        <v>1060</v>
      </c>
      <c r="G1192" s="153">
        <f t="shared" si="74"/>
        <v>6.3314000000000004</v>
      </c>
      <c r="H1192" s="153">
        <f t="shared" si="75"/>
        <v>1.9</v>
      </c>
      <c r="I1192" s="153">
        <f t="shared" si="76"/>
        <v>2.35</v>
      </c>
    </row>
    <row r="1193" spans="1:9" s="96" customFormat="1" ht="16.899999999999999" customHeight="1" x14ac:dyDescent="0.25">
      <c r="A1193" s="146" t="s">
        <v>122</v>
      </c>
      <c r="B1193" s="152">
        <v>1</v>
      </c>
      <c r="C1193" s="152">
        <f t="shared" si="73"/>
        <v>766</v>
      </c>
      <c r="D1193" s="152">
        <v>677</v>
      </c>
      <c r="E1193" s="152">
        <v>89</v>
      </c>
      <c r="F1193" s="153">
        <v>1020</v>
      </c>
      <c r="G1193" s="153">
        <f t="shared" si="74"/>
        <v>6.0925000000000002</v>
      </c>
      <c r="H1193" s="153">
        <f t="shared" si="75"/>
        <v>1084.47</v>
      </c>
      <c r="I1193" s="153">
        <f t="shared" si="76"/>
        <v>1340.3</v>
      </c>
    </row>
    <row r="1194" spans="1:9" s="96" customFormat="1" ht="16.899999999999999" customHeight="1" x14ac:dyDescent="0.25">
      <c r="A1194" s="146" t="s">
        <v>122</v>
      </c>
      <c r="B1194" s="152">
        <v>1</v>
      </c>
      <c r="C1194" s="152">
        <f t="shared" si="73"/>
        <v>540.5</v>
      </c>
      <c r="D1194" s="152">
        <v>534</v>
      </c>
      <c r="E1194" s="152">
        <v>6.5</v>
      </c>
      <c r="F1194" s="153">
        <v>1100</v>
      </c>
      <c r="G1194" s="153">
        <f t="shared" si="74"/>
        <v>6.5702999999999996</v>
      </c>
      <c r="H1194" s="153">
        <f t="shared" si="75"/>
        <v>85.41</v>
      </c>
      <c r="I1194" s="153">
        <f t="shared" si="76"/>
        <v>105.56</v>
      </c>
    </row>
    <row r="1195" spans="1:9" s="96" customFormat="1" ht="16.899999999999999" customHeight="1" x14ac:dyDescent="0.25">
      <c r="A1195" s="146" t="s">
        <v>122</v>
      </c>
      <c r="B1195" s="152">
        <v>1</v>
      </c>
      <c r="C1195" s="152">
        <f t="shared" si="73"/>
        <v>668</v>
      </c>
      <c r="D1195" s="152">
        <v>550</v>
      </c>
      <c r="E1195" s="152">
        <v>118</v>
      </c>
      <c r="F1195" s="153">
        <v>1220</v>
      </c>
      <c r="G1195" s="153">
        <f t="shared" si="74"/>
        <v>7.2870999999999997</v>
      </c>
      <c r="H1195" s="153">
        <f t="shared" si="75"/>
        <v>1719.76</v>
      </c>
      <c r="I1195" s="153">
        <f t="shared" si="76"/>
        <v>2125.4499999999998</v>
      </c>
    </row>
    <row r="1196" spans="1:9" s="96" customFormat="1" ht="16.899999999999999" customHeight="1" x14ac:dyDescent="0.25">
      <c r="A1196" s="146" t="s">
        <v>122</v>
      </c>
      <c r="B1196" s="152">
        <v>1</v>
      </c>
      <c r="C1196" s="152">
        <f t="shared" si="73"/>
        <v>528</v>
      </c>
      <c r="D1196" s="152">
        <v>507.75</v>
      </c>
      <c r="E1196" s="152">
        <v>20.25</v>
      </c>
      <c r="F1196" s="153">
        <v>1218</v>
      </c>
      <c r="G1196" s="153">
        <f t="shared" si="74"/>
        <v>7.2751000000000001</v>
      </c>
      <c r="H1196" s="153">
        <f t="shared" si="75"/>
        <v>294.64</v>
      </c>
      <c r="I1196" s="153">
        <f t="shared" si="76"/>
        <v>364.15</v>
      </c>
    </row>
    <row r="1197" spans="1:9" s="96" customFormat="1" ht="16.899999999999999" customHeight="1" x14ac:dyDescent="0.25">
      <c r="A1197" s="146" t="s">
        <v>122</v>
      </c>
      <c r="B1197" s="152">
        <v>1</v>
      </c>
      <c r="C1197" s="152">
        <f t="shared" si="73"/>
        <v>189.21428571428572</v>
      </c>
      <c r="D1197" s="152">
        <v>169.25</v>
      </c>
      <c r="E1197" s="152">
        <v>19.964285714285715</v>
      </c>
      <c r="F1197" s="153">
        <v>1218</v>
      </c>
      <c r="G1197" s="153">
        <f t="shared" si="74"/>
        <v>7.2751000000000001</v>
      </c>
      <c r="H1197" s="153">
        <f t="shared" si="75"/>
        <v>290.48</v>
      </c>
      <c r="I1197" s="153">
        <f t="shared" si="76"/>
        <v>359</v>
      </c>
    </row>
    <row r="1198" spans="1:9" s="96" customFormat="1" ht="16.899999999999999" customHeight="1" x14ac:dyDescent="0.25">
      <c r="A1198" s="146" t="s">
        <v>122</v>
      </c>
      <c r="B1198" s="152">
        <v>1</v>
      </c>
      <c r="C1198" s="152">
        <f t="shared" si="73"/>
        <v>495.5</v>
      </c>
      <c r="D1198" s="152">
        <v>493</v>
      </c>
      <c r="E1198" s="152">
        <v>2.5</v>
      </c>
      <c r="F1198" s="153">
        <v>1060</v>
      </c>
      <c r="G1198" s="153">
        <f t="shared" si="74"/>
        <v>6.3314000000000004</v>
      </c>
      <c r="H1198" s="153">
        <f t="shared" si="75"/>
        <v>31.66</v>
      </c>
      <c r="I1198" s="153">
        <f t="shared" si="76"/>
        <v>39.130000000000003</v>
      </c>
    </row>
    <row r="1199" spans="1:9" s="96" customFormat="1" ht="16.899999999999999" customHeight="1" x14ac:dyDescent="0.25">
      <c r="A1199" s="146" t="s">
        <v>122</v>
      </c>
      <c r="B1199" s="152">
        <v>1</v>
      </c>
      <c r="C1199" s="152">
        <f t="shared" si="73"/>
        <v>347</v>
      </c>
      <c r="D1199" s="152">
        <v>280</v>
      </c>
      <c r="E1199" s="152">
        <v>67</v>
      </c>
      <c r="F1199" s="153">
        <v>1220</v>
      </c>
      <c r="G1199" s="153">
        <f t="shared" si="74"/>
        <v>7.2870999999999997</v>
      </c>
      <c r="H1199" s="153">
        <f t="shared" si="75"/>
        <v>976.47</v>
      </c>
      <c r="I1199" s="153">
        <f t="shared" si="76"/>
        <v>1206.82</v>
      </c>
    </row>
    <row r="1200" spans="1:9" s="96" customFormat="1" ht="16.899999999999999" customHeight="1" x14ac:dyDescent="0.25">
      <c r="A1200" s="146" t="s">
        <v>122</v>
      </c>
      <c r="B1200" s="152">
        <v>1</v>
      </c>
      <c r="C1200" s="152">
        <f t="shared" si="73"/>
        <v>682.5</v>
      </c>
      <c r="D1200" s="152">
        <v>677</v>
      </c>
      <c r="E1200" s="152">
        <v>5.5</v>
      </c>
      <c r="F1200" s="153">
        <v>1060</v>
      </c>
      <c r="G1200" s="153">
        <f t="shared" si="74"/>
        <v>6.3314000000000004</v>
      </c>
      <c r="H1200" s="153">
        <f t="shared" si="75"/>
        <v>69.650000000000006</v>
      </c>
      <c r="I1200" s="153">
        <f t="shared" si="76"/>
        <v>86.08</v>
      </c>
    </row>
    <row r="1201" spans="1:9" s="96" customFormat="1" ht="16.899999999999999" customHeight="1" x14ac:dyDescent="0.25">
      <c r="A1201" s="146" t="s">
        <v>122</v>
      </c>
      <c r="B1201" s="152">
        <v>1</v>
      </c>
      <c r="C1201" s="152">
        <f t="shared" si="73"/>
        <v>452.98099999999999</v>
      </c>
      <c r="D1201" s="152">
        <v>401.5</v>
      </c>
      <c r="E1201" s="152">
        <v>51.480999999999995</v>
      </c>
      <c r="F1201" s="153">
        <v>1170</v>
      </c>
      <c r="G1201" s="153">
        <f t="shared" si="74"/>
        <v>6.9884000000000004</v>
      </c>
      <c r="H1201" s="153">
        <f t="shared" si="75"/>
        <v>719.54</v>
      </c>
      <c r="I1201" s="153">
        <f t="shared" si="76"/>
        <v>889.28</v>
      </c>
    </row>
    <row r="1202" spans="1:9" s="96" customFormat="1" ht="16.899999999999999" customHeight="1" x14ac:dyDescent="0.25">
      <c r="A1202" s="146" t="s">
        <v>122</v>
      </c>
      <c r="B1202" s="152">
        <v>1</v>
      </c>
      <c r="C1202" s="152">
        <f t="shared" si="73"/>
        <v>242.93119266055047</v>
      </c>
      <c r="D1202" s="152">
        <v>235.5</v>
      </c>
      <c r="E1202" s="152">
        <v>7.431192660550459</v>
      </c>
      <c r="F1202" s="153">
        <v>1170</v>
      </c>
      <c r="G1202" s="153">
        <f t="shared" si="74"/>
        <v>6.9884000000000004</v>
      </c>
      <c r="H1202" s="153">
        <f t="shared" si="75"/>
        <v>103.86</v>
      </c>
      <c r="I1202" s="153">
        <f t="shared" si="76"/>
        <v>128.36000000000001</v>
      </c>
    </row>
    <row r="1203" spans="1:9" s="96" customFormat="1" ht="16.899999999999999" customHeight="1" x14ac:dyDescent="0.25">
      <c r="A1203" s="146" t="s">
        <v>122</v>
      </c>
      <c r="B1203" s="152">
        <v>1</v>
      </c>
      <c r="C1203" s="152">
        <f t="shared" si="73"/>
        <v>676</v>
      </c>
      <c r="D1203" s="152">
        <v>637</v>
      </c>
      <c r="E1203" s="152">
        <v>39</v>
      </c>
      <c r="F1203" s="153">
        <v>1218</v>
      </c>
      <c r="G1203" s="153">
        <f t="shared" si="74"/>
        <v>7.2751000000000001</v>
      </c>
      <c r="H1203" s="153">
        <f t="shared" si="75"/>
        <v>567.46</v>
      </c>
      <c r="I1203" s="153">
        <f t="shared" si="76"/>
        <v>701.32</v>
      </c>
    </row>
    <row r="1204" spans="1:9" s="96" customFormat="1" ht="16.899999999999999" customHeight="1" x14ac:dyDescent="0.25">
      <c r="A1204" s="146" t="s">
        <v>122</v>
      </c>
      <c r="B1204" s="152">
        <v>1</v>
      </c>
      <c r="C1204" s="152">
        <f t="shared" si="73"/>
        <v>639</v>
      </c>
      <c r="D1204" s="152">
        <v>631</v>
      </c>
      <c r="E1204" s="152">
        <v>8</v>
      </c>
      <c r="F1204" s="153">
        <v>1060</v>
      </c>
      <c r="G1204" s="153">
        <f t="shared" si="74"/>
        <v>6.3314000000000004</v>
      </c>
      <c r="H1204" s="153">
        <f t="shared" si="75"/>
        <v>101.3</v>
      </c>
      <c r="I1204" s="153">
        <f t="shared" si="76"/>
        <v>125.2</v>
      </c>
    </row>
    <row r="1205" spans="1:9" s="96" customFormat="1" ht="16.899999999999999" customHeight="1" x14ac:dyDescent="0.25">
      <c r="A1205" s="146" t="s">
        <v>122</v>
      </c>
      <c r="B1205" s="152">
        <v>1</v>
      </c>
      <c r="C1205" s="152">
        <f t="shared" si="73"/>
        <v>637.51351351351354</v>
      </c>
      <c r="D1205" s="152">
        <v>585</v>
      </c>
      <c r="E1205" s="152">
        <v>52.513513513513516</v>
      </c>
      <c r="F1205" s="153">
        <v>1218</v>
      </c>
      <c r="G1205" s="153">
        <f t="shared" si="74"/>
        <v>7.2751000000000001</v>
      </c>
      <c r="H1205" s="153">
        <f t="shared" si="75"/>
        <v>764.08</v>
      </c>
      <c r="I1205" s="153">
        <f t="shared" si="76"/>
        <v>944.33</v>
      </c>
    </row>
    <row r="1206" spans="1:9" s="96" customFormat="1" ht="16.899999999999999" customHeight="1" x14ac:dyDescent="0.25">
      <c r="A1206" s="146" t="s">
        <v>122</v>
      </c>
      <c r="B1206" s="152">
        <v>1</v>
      </c>
      <c r="C1206" s="152">
        <f t="shared" si="73"/>
        <v>664</v>
      </c>
      <c r="D1206" s="152">
        <v>590</v>
      </c>
      <c r="E1206" s="152">
        <v>74</v>
      </c>
      <c r="F1206" s="153">
        <v>1060</v>
      </c>
      <c r="G1206" s="153">
        <f t="shared" si="74"/>
        <v>6.3314000000000004</v>
      </c>
      <c r="H1206" s="153">
        <f t="shared" si="75"/>
        <v>937.05</v>
      </c>
      <c r="I1206" s="153">
        <f t="shared" si="76"/>
        <v>1158.0999999999999</v>
      </c>
    </row>
    <row r="1207" spans="1:9" s="96" customFormat="1" ht="16.899999999999999" customHeight="1" x14ac:dyDescent="0.25">
      <c r="A1207" s="146" t="s">
        <v>122</v>
      </c>
      <c r="B1207" s="152">
        <v>1</v>
      </c>
      <c r="C1207" s="152">
        <f t="shared" si="73"/>
        <v>305</v>
      </c>
      <c r="D1207" s="152">
        <v>304</v>
      </c>
      <c r="E1207" s="152">
        <v>1</v>
      </c>
      <c r="F1207" s="153">
        <v>1060</v>
      </c>
      <c r="G1207" s="153">
        <f t="shared" si="74"/>
        <v>6.3314000000000004</v>
      </c>
      <c r="H1207" s="153">
        <f t="shared" si="75"/>
        <v>12.66</v>
      </c>
      <c r="I1207" s="153">
        <f t="shared" si="76"/>
        <v>15.65</v>
      </c>
    </row>
    <row r="1208" spans="1:9" s="96" customFormat="1" ht="16.899999999999999" customHeight="1" x14ac:dyDescent="0.25">
      <c r="A1208" s="146" t="s">
        <v>122</v>
      </c>
      <c r="B1208" s="152">
        <v>1</v>
      </c>
      <c r="C1208" s="152">
        <f t="shared" si="73"/>
        <v>601</v>
      </c>
      <c r="D1208" s="152">
        <v>589</v>
      </c>
      <c r="E1208" s="152">
        <v>12</v>
      </c>
      <c r="F1208" s="153">
        <v>1218</v>
      </c>
      <c r="G1208" s="153">
        <f t="shared" si="74"/>
        <v>7.2751000000000001</v>
      </c>
      <c r="H1208" s="153">
        <f t="shared" si="75"/>
        <v>174.6</v>
      </c>
      <c r="I1208" s="153">
        <f t="shared" si="76"/>
        <v>215.79</v>
      </c>
    </row>
    <row r="1209" spans="1:9" s="96" customFormat="1" ht="16.899999999999999" customHeight="1" x14ac:dyDescent="0.25">
      <c r="A1209" s="146" t="s">
        <v>122</v>
      </c>
      <c r="B1209" s="152">
        <v>1</v>
      </c>
      <c r="C1209" s="152">
        <f t="shared" si="73"/>
        <v>420</v>
      </c>
      <c r="D1209" s="152">
        <v>390</v>
      </c>
      <c r="E1209" s="152">
        <v>30</v>
      </c>
      <c r="F1209" s="153">
        <v>1280</v>
      </c>
      <c r="G1209" s="153">
        <f t="shared" si="74"/>
        <v>7.6454000000000004</v>
      </c>
      <c r="H1209" s="153">
        <f t="shared" si="75"/>
        <v>458.72</v>
      </c>
      <c r="I1209" s="153">
        <f t="shared" si="76"/>
        <v>566.92999999999995</v>
      </c>
    </row>
    <row r="1210" spans="1:9" s="96" customFormat="1" ht="16.899999999999999" customHeight="1" x14ac:dyDescent="0.25">
      <c r="A1210" s="146" t="s">
        <v>122</v>
      </c>
      <c r="B1210" s="152">
        <v>1</v>
      </c>
      <c r="C1210" s="152">
        <f t="shared" si="73"/>
        <v>193</v>
      </c>
      <c r="D1210" s="152">
        <v>192</v>
      </c>
      <c r="E1210" s="152">
        <v>1</v>
      </c>
      <c r="F1210" s="153">
        <v>1263</v>
      </c>
      <c r="G1210" s="153">
        <f t="shared" si="74"/>
        <v>7.5438999999999998</v>
      </c>
      <c r="H1210" s="153">
        <f t="shared" si="75"/>
        <v>15.09</v>
      </c>
      <c r="I1210" s="153">
        <f t="shared" si="76"/>
        <v>18.649999999999999</v>
      </c>
    </row>
    <row r="1211" spans="1:9" s="96" customFormat="1" ht="16.899999999999999" customHeight="1" x14ac:dyDescent="0.25">
      <c r="A1211" s="146" t="s">
        <v>122</v>
      </c>
      <c r="B1211" s="152">
        <v>1</v>
      </c>
      <c r="C1211" s="152">
        <f t="shared" si="73"/>
        <v>709</v>
      </c>
      <c r="D1211" s="152">
        <v>485</v>
      </c>
      <c r="E1211" s="152">
        <v>224</v>
      </c>
      <c r="F1211" s="153">
        <v>1338</v>
      </c>
      <c r="G1211" s="153">
        <f t="shared" si="74"/>
        <v>7.9919000000000002</v>
      </c>
      <c r="H1211" s="153">
        <f t="shared" si="75"/>
        <v>3580.37</v>
      </c>
      <c r="I1211" s="153">
        <f t="shared" si="76"/>
        <v>4424.9799999999996</v>
      </c>
    </row>
    <row r="1212" spans="1:9" s="96" customFormat="1" ht="16.899999999999999" customHeight="1" x14ac:dyDescent="0.25">
      <c r="A1212" s="146" t="s">
        <v>122</v>
      </c>
      <c r="B1212" s="152">
        <v>1</v>
      </c>
      <c r="C1212" s="152">
        <f t="shared" si="73"/>
        <v>346</v>
      </c>
      <c r="D1212" s="152">
        <v>309</v>
      </c>
      <c r="E1212" s="152">
        <v>37</v>
      </c>
      <c r="F1212" s="153">
        <v>1060</v>
      </c>
      <c r="G1212" s="153">
        <f t="shared" si="74"/>
        <v>6.3314000000000004</v>
      </c>
      <c r="H1212" s="153">
        <f t="shared" si="75"/>
        <v>468.52</v>
      </c>
      <c r="I1212" s="153">
        <f t="shared" si="76"/>
        <v>579.04</v>
      </c>
    </row>
    <row r="1213" spans="1:9" s="96" customFormat="1" ht="16.899999999999999" customHeight="1" x14ac:dyDescent="0.25">
      <c r="A1213" s="146" t="s">
        <v>122</v>
      </c>
      <c r="B1213" s="152">
        <v>1</v>
      </c>
      <c r="C1213" s="152">
        <f t="shared" si="73"/>
        <v>590</v>
      </c>
      <c r="D1213" s="152">
        <v>589</v>
      </c>
      <c r="E1213" s="152">
        <v>1</v>
      </c>
      <c r="F1213" s="153">
        <v>1060</v>
      </c>
      <c r="G1213" s="153">
        <f t="shared" si="74"/>
        <v>6.3314000000000004</v>
      </c>
      <c r="H1213" s="153">
        <f t="shared" si="75"/>
        <v>12.66</v>
      </c>
      <c r="I1213" s="153">
        <f t="shared" si="76"/>
        <v>15.65</v>
      </c>
    </row>
    <row r="1214" spans="1:9" s="96" customFormat="1" ht="16.899999999999999" customHeight="1" x14ac:dyDescent="0.25">
      <c r="A1214" s="146" t="s">
        <v>122</v>
      </c>
      <c r="B1214" s="152">
        <v>1</v>
      </c>
      <c r="C1214" s="152">
        <f t="shared" si="73"/>
        <v>681</v>
      </c>
      <c r="D1214" s="152">
        <v>677</v>
      </c>
      <c r="E1214" s="152">
        <v>4</v>
      </c>
      <c r="F1214" s="153">
        <v>1218</v>
      </c>
      <c r="G1214" s="153">
        <f t="shared" si="74"/>
        <v>7.2751000000000001</v>
      </c>
      <c r="H1214" s="153">
        <f t="shared" si="75"/>
        <v>58.2</v>
      </c>
      <c r="I1214" s="153">
        <f t="shared" si="76"/>
        <v>71.930000000000007</v>
      </c>
    </row>
    <row r="1215" spans="1:9" s="96" customFormat="1" ht="16.899999999999999" customHeight="1" x14ac:dyDescent="0.25">
      <c r="A1215" s="146" t="s">
        <v>122</v>
      </c>
      <c r="B1215" s="152">
        <v>1</v>
      </c>
      <c r="C1215" s="152">
        <f t="shared" si="73"/>
        <v>832</v>
      </c>
      <c r="D1215" s="152">
        <v>677</v>
      </c>
      <c r="E1215" s="152">
        <v>155</v>
      </c>
      <c r="F1215" s="153">
        <v>1220</v>
      </c>
      <c r="G1215" s="153">
        <f t="shared" si="74"/>
        <v>7.2870999999999997</v>
      </c>
      <c r="H1215" s="153">
        <f t="shared" si="75"/>
        <v>2259</v>
      </c>
      <c r="I1215" s="153">
        <f t="shared" si="76"/>
        <v>2791.9</v>
      </c>
    </row>
    <row r="1216" spans="1:9" s="96" customFormat="1" ht="16.899999999999999" customHeight="1" x14ac:dyDescent="0.25">
      <c r="A1216" s="146" t="s">
        <v>122</v>
      </c>
      <c r="B1216" s="152">
        <v>1</v>
      </c>
      <c r="C1216" s="152">
        <f t="shared" si="73"/>
        <v>16</v>
      </c>
      <c r="D1216" s="152">
        <v>0</v>
      </c>
      <c r="E1216" s="152">
        <v>16</v>
      </c>
      <c r="F1216" s="153">
        <v>1145</v>
      </c>
      <c r="G1216" s="153">
        <f t="shared" si="74"/>
        <v>6.8391000000000002</v>
      </c>
      <c r="H1216" s="153">
        <f t="shared" si="75"/>
        <v>218.85</v>
      </c>
      <c r="I1216" s="153">
        <f t="shared" si="76"/>
        <v>270.48</v>
      </c>
    </row>
    <row r="1217" spans="1:9" s="96" customFormat="1" ht="16.899999999999999" customHeight="1" x14ac:dyDescent="0.25">
      <c r="A1217" s="146" t="s">
        <v>122</v>
      </c>
      <c r="B1217" s="152">
        <v>1</v>
      </c>
      <c r="C1217" s="152">
        <f t="shared" si="73"/>
        <v>87.378640776699029</v>
      </c>
      <c r="D1217" s="152">
        <v>0</v>
      </c>
      <c r="E1217" s="152">
        <v>87.378640776699029</v>
      </c>
      <c r="F1217" s="153">
        <v>1220</v>
      </c>
      <c r="G1217" s="153">
        <f t="shared" si="74"/>
        <v>7.2870999999999997</v>
      </c>
      <c r="H1217" s="153">
        <f t="shared" si="75"/>
        <v>1273.47</v>
      </c>
      <c r="I1217" s="153">
        <f t="shared" si="76"/>
        <v>1573.88</v>
      </c>
    </row>
    <row r="1218" spans="1:9" s="96" customFormat="1" ht="16.899999999999999" customHeight="1" x14ac:dyDescent="0.25">
      <c r="A1218" s="146" t="s">
        <v>122</v>
      </c>
      <c r="B1218" s="152">
        <v>1</v>
      </c>
      <c r="C1218" s="152">
        <f t="shared" si="73"/>
        <v>23.5</v>
      </c>
      <c r="D1218" s="152">
        <v>0</v>
      </c>
      <c r="E1218" s="152">
        <v>23.5</v>
      </c>
      <c r="F1218" s="153">
        <v>1218</v>
      </c>
      <c r="G1218" s="153">
        <f t="shared" si="74"/>
        <v>7.2751000000000001</v>
      </c>
      <c r="H1218" s="153">
        <f t="shared" si="75"/>
        <v>341.93</v>
      </c>
      <c r="I1218" s="153">
        <f t="shared" si="76"/>
        <v>422.59</v>
      </c>
    </row>
    <row r="1219" spans="1:9" s="96" customFormat="1" ht="16.899999999999999" customHeight="1" x14ac:dyDescent="0.25">
      <c r="A1219" s="146" t="s">
        <v>122</v>
      </c>
      <c r="B1219" s="152">
        <v>1</v>
      </c>
      <c r="C1219" s="152">
        <f t="shared" si="73"/>
        <v>16</v>
      </c>
      <c r="D1219" s="152">
        <v>0</v>
      </c>
      <c r="E1219" s="152">
        <v>16</v>
      </c>
      <c r="F1219" s="153">
        <v>1218</v>
      </c>
      <c r="G1219" s="153">
        <f t="shared" si="74"/>
        <v>7.2751000000000001</v>
      </c>
      <c r="H1219" s="153">
        <f t="shared" si="75"/>
        <v>232.8</v>
      </c>
      <c r="I1219" s="153">
        <f t="shared" si="76"/>
        <v>287.72000000000003</v>
      </c>
    </row>
    <row r="1220" spans="1:9" s="96" customFormat="1" ht="16.899999999999999" customHeight="1" x14ac:dyDescent="0.25">
      <c r="A1220" s="146" t="s">
        <v>122</v>
      </c>
      <c r="B1220" s="152">
        <v>1</v>
      </c>
      <c r="C1220" s="152">
        <f t="shared" si="73"/>
        <v>1.3440000000000001</v>
      </c>
      <c r="D1220" s="152">
        <v>0</v>
      </c>
      <c r="E1220" s="152">
        <v>1.3440000000000001</v>
      </c>
      <c r="F1220" s="153">
        <v>1218</v>
      </c>
      <c r="G1220" s="153">
        <f t="shared" si="74"/>
        <v>7.2751000000000001</v>
      </c>
      <c r="H1220" s="153">
        <f t="shared" si="75"/>
        <v>19.559999999999999</v>
      </c>
      <c r="I1220" s="154">
        <f>ROUND(H1220*1.2077,2)</f>
        <v>23.62</v>
      </c>
    </row>
    <row r="1221" spans="1:9" s="96" customFormat="1" ht="16.899999999999999" customHeight="1" x14ac:dyDescent="0.25">
      <c r="A1221" s="146" t="s">
        <v>122</v>
      </c>
      <c r="B1221" s="152">
        <v>1</v>
      </c>
      <c r="C1221" s="152">
        <f t="shared" ref="C1221:C1284" si="77">D1221+E1221</f>
        <v>412.031914893617</v>
      </c>
      <c r="D1221" s="152">
        <v>319</v>
      </c>
      <c r="E1221" s="152">
        <v>93.031914893617028</v>
      </c>
      <c r="F1221" s="153">
        <v>1218</v>
      </c>
      <c r="G1221" s="153">
        <f t="shared" ref="G1221:G1284" si="78">ROUND(F1221/167.42,4)</f>
        <v>7.2751000000000001</v>
      </c>
      <c r="H1221" s="153">
        <f t="shared" si="75"/>
        <v>1353.63</v>
      </c>
      <c r="I1221" s="153">
        <f t="shared" si="76"/>
        <v>1672.95</v>
      </c>
    </row>
    <row r="1222" spans="1:9" s="96" customFormat="1" ht="16.899999999999999" customHeight="1" x14ac:dyDescent="0.25">
      <c r="A1222" s="146" t="s">
        <v>122</v>
      </c>
      <c r="B1222" s="152">
        <v>1</v>
      </c>
      <c r="C1222" s="152">
        <f t="shared" si="77"/>
        <v>16</v>
      </c>
      <c r="D1222" s="152">
        <v>0</v>
      </c>
      <c r="E1222" s="152">
        <v>16</v>
      </c>
      <c r="F1222" s="153">
        <v>1218</v>
      </c>
      <c r="G1222" s="153">
        <f t="shared" si="78"/>
        <v>7.2751000000000001</v>
      </c>
      <c r="H1222" s="153">
        <f t="shared" si="75"/>
        <v>232.8</v>
      </c>
      <c r="I1222" s="153">
        <f t="shared" si="76"/>
        <v>287.72000000000003</v>
      </c>
    </row>
    <row r="1223" spans="1:9" s="96" customFormat="1" ht="16.899999999999999" customHeight="1" x14ac:dyDescent="0.25">
      <c r="A1223" s="146" t="s">
        <v>122</v>
      </c>
      <c r="B1223" s="152">
        <v>1</v>
      </c>
      <c r="C1223" s="152">
        <f t="shared" si="77"/>
        <v>71.5</v>
      </c>
      <c r="D1223" s="152">
        <v>0</v>
      </c>
      <c r="E1223" s="152">
        <v>71.5</v>
      </c>
      <c r="F1223" s="153">
        <v>1218</v>
      </c>
      <c r="G1223" s="153">
        <f t="shared" si="78"/>
        <v>7.2751000000000001</v>
      </c>
      <c r="H1223" s="153">
        <f t="shared" si="75"/>
        <v>1040.3399999999999</v>
      </c>
      <c r="I1223" s="153">
        <f t="shared" si="76"/>
        <v>1285.76</v>
      </c>
    </row>
    <row r="1224" spans="1:9" s="96" customFormat="1" ht="16.899999999999999" customHeight="1" x14ac:dyDescent="0.25">
      <c r="A1224" s="146" t="s">
        <v>122</v>
      </c>
      <c r="B1224" s="152">
        <v>1</v>
      </c>
      <c r="C1224" s="152">
        <f t="shared" si="77"/>
        <v>599.5</v>
      </c>
      <c r="D1224" s="152">
        <v>501</v>
      </c>
      <c r="E1224" s="152">
        <v>98.5</v>
      </c>
      <c r="F1224" s="153">
        <v>1218</v>
      </c>
      <c r="G1224" s="153">
        <f t="shared" si="78"/>
        <v>7.2751000000000001</v>
      </c>
      <c r="H1224" s="153">
        <f t="shared" si="75"/>
        <v>1433.19</v>
      </c>
      <c r="I1224" s="153">
        <f t="shared" si="76"/>
        <v>1771.28</v>
      </c>
    </row>
    <row r="1225" spans="1:9" s="96" customFormat="1" ht="16.899999999999999" customHeight="1" x14ac:dyDescent="0.25">
      <c r="A1225" s="146" t="s">
        <v>122</v>
      </c>
      <c r="B1225" s="152">
        <v>1</v>
      </c>
      <c r="C1225" s="152">
        <f t="shared" si="77"/>
        <v>383.5</v>
      </c>
      <c r="D1225" s="152">
        <v>365</v>
      </c>
      <c r="E1225" s="152">
        <v>18.5</v>
      </c>
      <c r="F1225" s="153">
        <v>1218</v>
      </c>
      <c r="G1225" s="153">
        <f t="shared" si="78"/>
        <v>7.2751000000000001</v>
      </c>
      <c r="H1225" s="153">
        <f t="shared" si="75"/>
        <v>269.18</v>
      </c>
      <c r="I1225" s="153">
        <f t="shared" si="76"/>
        <v>332.68</v>
      </c>
    </row>
    <row r="1226" spans="1:9" s="96" customFormat="1" ht="16.899999999999999" customHeight="1" x14ac:dyDescent="0.25">
      <c r="A1226" s="146" t="s">
        <v>122</v>
      </c>
      <c r="B1226" s="152">
        <v>1</v>
      </c>
      <c r="C1226" s="152">
        <f t="shared" si="77"/>
        <v>14.486000000000001</v>
      </c>
      <c r="D1226" s="152">
        <v>0</v>
      </c>
      <c r="E1226" s="152">
        <v>14.486000000000001</v>
      </c>
      <c r="F1226" s="153">
        <v>1218</v>
      </c>
      <c r="G1226" s="153">
        <f t="shared" si="78"/>
        <v>7.2751000000000001</v>
      </c>
      <c r="H1226" s="153">
        <f t="shared" si="75"/>
        <v>210.77</v>
      </c>
      <c r="I1226" s="153">
        <f t="shared" si="76"/>
        <v>260.49</v>
      </c>
    </row>
    <row r="1227" spans="1:9" s="96" customFormat="1" ht="16.899999999999999" customHeight="1" x14ac:dyDescent="0.25">
      <c r="A1227" s="146" t="s">
        <v>122</v>
      </c>
      <c r="B1227" s="152">
        <v>1</v>
      </c>
      <c r="C1227" s="152">
        <f t="shared" si="77"/>
        <v>238.81799999999998</v>
      </c>
      <c r="D1227" s="152">
        <v>206.5</v>
      </c>
      <c r="E1227" s="152">
        <v>32.317999999999998</v>
      </c>
      <c r="F1227" s="153">
        <v>1218</v>
      </c>
      <c r="G1227" s="153">
        <f t="shared" si="78"/>
        <v>7.2751000000000001</v>
      </c>
      <c r="H1227" s="153">
        <f t="shared" si="75"/>
        <v>470.23</v>
      </c>
      <c r="I1227" s="153">
        <f t="shared" si="76"/>
        <v>581.16</v>
      </c>
    </row>
    <row r="1228" spans="1:9" s="96" customFormat="1" ht="16.899999999999999" customHeight="1" x14ac:dyDescent="0.25">
      <c r="A1228" s="146" t="s">
        <v>122</v>
      </c>
      <c r="B1228" s="152">
        <v>1</v>
      </c>
      <c r="C1228" s="152">
        <f t="shared" si="77"/>
        <v>24</v>
      </c>
      <c r="D1228" s="152">
        <v>0</v>
      </c>
      <c r="E1228" s="152">
        <v>24</v>
      </c>
      <c r="F1228" s="153">
        <v>1218</v>
      </c>
      <c r="G1228" s="153">
        <f t="shared" si="78"/>
        <v>7.2751000000000001</v>
      </c>
      <c r="H1228" s="153">
        <f t="shared" si="75"/>
        <v>349.2</v>
      </c>
      <c r="I1228" s="153">
        <f t="shared" si="76"/>
        <v>431.58</v>
      </c>
    </row>
    <row r="1229" spans="1:9" s="96" customFormat="1" ht="16.899999999999999" customHeight="1" x14ac:dyDescent="0.25">
      <c r="A1229" s="146" t="s">
        <v>122</v>
      </c>
      <c r="B1229" s="152">
        <v>1</v>
      </c>
      <c r="C1229" s="152">
        <f t="shared" si="77"/>
        <v>97.5</v>
      </c>
      <c r="D1229" s="152">
        <v>0</v>
      </c>
      <c r="E1229" s="152">
        <v>97.5</v>
      </c>
      <c r="F1229" s="153">
        <v>1218</v>
      </c>
      <c r="G1229" s="153">
        <f t="shared" si="78"/>
        <v>7.2751000000000001</v>
      </c>
      <c r="H1229" s="153">
        <f t="shared" si="75"/>
        <v>1418.64</v>
      </c>
      <c r="I1229" s="153">
        <f t="shared" si="76"/>
        <v>1753.3</v>
      </c>
    </row>
    <row r="1230" spans="1:9" s="96" customFormat="1" ht="16.899999999999999" customHeight="1" x14ac:dyDescent="0.25">
      <c r="A1230" s="146" t="s">
        <v>122</v>
      </c>
      <c r="B1230" s="152">
        <v>1</v>
      </c>
      <c r="C1230" s="152">
        <f t="shared" si="77"/>
        <v>34.612244897959179</v>
      </c>
      <c r="D1230" s="152">
        <v>0</v>
      </c>
      <c r="E1230" s="152">
        <v>34.612244897959179</v>
      </c>
      <c r="F1230" s="153">
        <v>1218</v>
      </c>
      <c r="G1230" s="153">
        <f t="shared" si="78"/>
        <v>7.2751000000000001</v>
      </c>
      <c r="H1230" s="153">
        <f t="shared" ref="H1230:H1293" si="79">ROUND(E1230*G1230*2,2)</f>
        <v>503.62</v>
      </c>
      <c r="I1230" s="153">
        <f t="shared" ref="I1230:I1293" si="80">ROUND(H1230*1.2359,2)</f>
        <v>622.41999999999996</v>
      </c>
    </row>
    <row r="1231" spans="1:9" s="96" customFormat="1" ht="16.899999999999999" customHeight="1" x14ac:dyDescent="0.25">
      <c r="A1231" s="146" t="s">
        <v>122</v>
      </c>
      <c r="B1231" s="152">
        <v>1</v>
      </c>
      <c r="C1231" s="152">
        <f t="shared" si="77"/>
        <v>32</v>
      </c>
      <c r="D1231" s="152">
        <v>0</v>
      </c>
      <c r="E1231" s="152">
        <v>32</v>
      </c>
      <c r="F1231" s="153">
        <v>1218</v>
      </c>
      <c r="G1231" s="153">
        <f t="shared" si="78"/>
        <v>7.2751000000000001</v>
      </c>
      <c r="H1231" s="153">
        <f t="shared" si="79"/>
        <v>465.61</v>
      </c>
      <c r="I1231" s="153">
        <f t="shared" si="80"/>
        <v>575.45000000000005</v>
      </c>
    </row>
    <row r="1232" spans="1:9" s="96" customFormat="1" ht="16.899999999999999" customHeight="1" x14ac:dyDescent="0.25">
      <c r="A1232" s="146" t="s">
        <v>122</v>
      </c>
      <c r="B1232" s="152">
        <v>1</v>
      </c>
      <c r="C1232" s="152">
        <f t="shared" si="77"/>
        <v>56</v>
      </c>
      <c r="D1232" s="152">
        <v>0</v>
      </c>
      <c r="E1232" s="152">
        <v>56</v>
      </c>
      <c r="F1232" s="153">
        <v>1218</v>
      </c>
      <c r="G1232" s="153">
        <f t="shared" si="78"/>
        <v>7.2751000000000001</v>
      </c>
      <c r="H1232" s="153">
        <f t="shared" si="79"/>
        <v>814.81</v>
      </c>
      <c r="I1232" s="153">
        <f t="shared" si="80"/>
        <v>1007.02</v>
      </c>
    </row>
    <row r="1233" spans="1:9" s="96" customFormat="1" ht="16.899999999999999" customHeight="1" x14ac:dyDescent="0.25">
      <c r="A1233" s="146" t="s">
        <v>122</v>
      </c>
      <c r="B1233" s="152">
        <v>1</v>
      </c>
      <c r="C1233" s="152">
        <f t="shared" si="77"/>
        <v>136</v>
      </c>
      <c r="D1233" s="152">
        <v>0</v>
      </c>
      <c r="E1233" s="152">
        <v>136</v>
      </c>
      <c r="F1233" s="153">
        <v>1218</v>
      </c>
      <c r="G1233" s="153">
        <f t="shared" si="78"/>
        <v>7.2751000000000001</v>
      </c>
      <c r="H1233" s="153">
        <f t="shared" si="79"/>
        <v>1978.83</v>
      </c>
      <c r="I1233" s="153">
        <f t="shared" si="80"/>
        <v>2445.64</v>
      </c>
    </row>
    <row r="1234" spans="1:9" s="96" customFormat="1" ht="16.899999999999999" customHeight="1" x14ac:dyDescent="0.25">
      <c r="A1234" s="146" t="s">
        <v>122</v>
      </c>
      <c r="B1234" s="152">
        <v>1</v>
      </c>
      <c r="C1234" s="152">
        <f t="shared" si="77"/>
        <v>12</v>
      </c>
      <c r="D1234" s="152">
        <v>0</v>
      </c>
      <c r="E1234" s="152">
        <v>12</v>
      </c>
      <c r="F1234" s="153">
        <v>1293</v>
      </c>
      <c r="G1234" s="153">
        <f t="shared" si="78"/>
        <v>7.7230999999999996</v>
      </c>
      <c r="H1234" s="153">
        <f t="shared" si="79"/>
        <v>185.35</v>
      </c>
      <c r="I1234" s="153">
        <f t="shared" si="80"/>
        <v>229.07</v>
      </c>
    </row>
    <row r="1235" spans="1:9" s="96" customFormat="1" ht="16.899999999999999" customHeight="1" x14ac:dyDescent="0.25">
      <c r="A1235" s="146" t="s">
        <v>122</v>
      </c>
      <c r="B1235" s="152">
        <v>1</v>
      </c>
      <c r="C1235" s="152">
        <f t="shared" si="77"/>
        <v>40</v>
      </c>
      <c r="D1235" s="152">
        <v>0</v>
      </c>
      <c r="E1235" s="152">
        <v>40</v>
      </c>
      <c r="F1235" s="153">
        <v>1218</v>
      </c>
      <c r="G1235" s="153">
        <f t="shared" si="78"/>
        <v>7.2751000000000001</v>
      </c>
      <c r="H1235" s="153">
        <f t="shared" si="79"/>
        <v>582.01</v>
      </c>
      <c r="I1235" s="153">
        <f t="shared" si="80"/>
        <v>719.31</v>
      </c>
    </row>
    <row r="1236" spans="1:9" s="96" customFormat="1" ht="16.899999999999999" customHeight="1" x14ac:dyDescent="0.25">
      <c r="A1236" s="146" t="s">
        <v>122</v>
      </c>
      <c r="B1236" s="152">
        <v>1</v>
      </c>
      <c r="C1236" s="152">
        <f t="shared" si="77"/>
        <v>13.8989898989899</v>
      </c>
      <c r="D1236" s="152">
        <v>0</v>
      </c>
      <c r="E1236" s="152">
        <v>13.8989898989899</v>
      </c>
      <c r="F1236" s="153">
        <v>1218</v>
      </c>
      <c r="G1236" s="153">
        <f t="shared" si="78"/>
        <v>7.2751000000000001</v>
      </c>
      <c r="H1236" s="153">
        <f t="shared" si="79"/>
        <v>202.23</v>
      </c>
      <c r="I1236" s="153">
        <f t="shared" si="80"/>
        <v>249.94</v>
      </c>
    </row>
    <row r="1237" spans="1:9" s="96" customFormat="1" ht="16.899999999999999" customHeight="1" x14ac:dyDescent="0.25">
      <c r="A1237" s="146" t="s">
        <v>122</v>
      </c>
      <c r="B1237" s="152">
        <v>1</v>
      </c>
      <c r="C1237" s="152">
        <f t="shared" si="77"/>
        <v>24</v>
      </c>
      <c r="D1237" s="152">
        <v>0</v>
      </c>
      <c r="E1237" s="152">
        <v>24</v>
      </c>
      <c r="F1237" s="153">
        <v>1218</v>
      </c>
      <c r="G1237" s="153">
        <f t="shared" si="78"/>
        <v>7.2751000000000001</v>
      </c>
      <c r="H1237" s="153">
        <f t="shared" si="79"/>
        <v>349.2</v>
      </c>
      <c r="I1237" s="153">
        <f t="shared" si="80"/>
        <v>431.58</v>
      </c>
    </row>
    <row r="1238" spans="1:9" s="96" customFormat="1" ht="16.899999999999999" customHeight="1" x14ac:dyDescent="0.25">
      <c r="A1238" s="146" t="s">
        <v>122</v>
      </c>
      <c r="B1238" s="152">
        <v>1</v>
      </c>
      <c r="C1238" s="152">
        <f t="shared" si="77"/>
        <v>60.787276341948314</v>
      </c>
      <c r="D1238" s="152">
        <v>0</v>
      </c>
      <c r="E1238" s="152">
        <v>60.787276341948314</v>
      </c>
      <c r="F1238" s="153">
        <v>1293</v>
      </c>
      <c r="G1238" s="153">
        <f t="shared" si="78"/>
        <v>7.7230999999999996</v>
      </c>
      <c r="H1238" s="153">
        <f t="shared" si="79"/>
        <v>938.93</v>
      </c>
      <c r="I1238" s="153">
        <f t="shared" si="80"/>
        <v>1160.42</v>
      </c>
    </row>
    <row r="1239" spans="1:9" s="96" customFormat="1" ht="16.899999999999999" customHeight="1" x14ac:dyDescent="0.25">
      <c r="A1239" s="146" t="s">
        <v>122</v>
      </c>
      <c r="B1239" s="152">
        <v>1</v>
      </c>
      <c r="C1239" s="152">
        <f t="shared" si="77"/>
        <v>30.277000000000001</v>
      </c>
      <c r="D1239" s="152">
        <v>0</v>
      </c>
      <c r="E1239" s="152">
        <v>30.277000000000001</v>
      </c>
      <c r="F1239" s="153">
        <v>1218</v>
      </c>
      <c r="G1239" s="153">
        <f t="shared" si="78"/>
        <v>7.2751000000000001</v>
      </c>
      <c r="H1239" s="153">
        <f t="shared" si="79"/>
        <v>440.54</v>
      </c>
      <c r="I1239" s="153">
        <f t="shared" si="80"/>
        <v>544.46</v>
      </c>
    </row>
    <row r="1240" spans="1:9" s="96" customFormat="1" ht="16.899999999999999" customHeight="1" x14ac:dyDescent="0.25">
      <c r="A1240" s="146" t="s">
        <v>122</v>
      </c>
      <c r="B1240" s="152">
        <v>1</v>
      </c>
      <c r="C1240" s="152">
        <f t="shared" si="77"/>
        <v>15.5</v>
      </c>
      <c r="D1240" s="152">
        <v>0</v>
      </c>
      <c r="E1240" s="152">
        <v>15.5</v>
      </c>
      <c r="F1240" s="153">
        <v>1218</v>
      </c>
      <c r="G1240" s="153">
        <f t="shared" si="78"/>
        <v>7.2751000000000001</v>
      </c>
      <c r="H1240" s="153">
        <f t="shared" si="79"/>
        <v>225.53</v>
      </c>
      <c r="I1240" s="153">
        <f t="shared" si="80"/>
        <v>278.73</v>
      </c>
    </row>
    <row r="1241" spans="1:9" s="96" customFormat="1" ht="16.899999999999999" customHeight="1" x14ac:dyDescent="0.25">
      <c r="A1241" s="146" t="s">
        <v>122</v>
      </c>
      <c r="B1241" s="152">
        <v>1</v>
      </c>
      <c r="C1241" s="152">
        <f t="shared" si="77"/>
        <v>24</v>
      </c>
      <c r="D1241" s="152">
        <v>0</v>
      </c>
      <c r="E1241" s="152">
        <v>24</v>
      </c>
      <c r="F1241" s="153">
        <v>1218</v>
      </c>
      <c r="G1241" s="153">
        <f t="shared" si="78"/>
        <v>7.2751000000000001</v>
      </c>
      <c r="H1241" s="153">
        <f t="shared" si="79"/>
        <v>349.2</v>
      </c>
      <c r="I1241" s="153">
        <f t="shared" si="80"/>
        <v>431.58</v>
      </c>
    </row>
    <row r="1242" spans="1:9" s="96" customFormat="1" ht="16.899999999999999" customHeight="1" x14ac:dyDescent="0.25">
      <c r="A1242" s="146" t="s">
        <v>122</v>
      </c>
      <c r="B1242" s="152">
        <v>1</v>
      </c>
      <c r="C1242" s="152">
        <f t="shared" si="77"/>
        <v>24</v>
      </c>
      <c r="D1242" s="152">
        <v>0</v>
      </c>
      <c r="E1242" s="152">
        <v>24</v>
      </c>
      <c r="F1242" s="153">
        <v>1218</v>
      </c>
      <c r="G1242" s="153">
        <f t="shared" si="78"/>
        <v>7.2751000000000001</v>
      </c>
      <c r="H1242" s="153">
        <f t="shared" si="79"/>
        <v>349.2</v>
      </c>
      <c r="I1242" s="153">
        <f t="shared" si="80"/>
        <v>431.58</v>
      </c>
    </row>
    <row r="1243" spans="1:9" s="96" customFormat="1" ht="16.899999999999999" customHeight="1" x14ac:dyDescent="0.25">
      <c r="A1243" s="146" t="s">
        <v>122</v>
      </c>
      <c r="B1243" s="152">
        <v>1</v>
      </c>
      <c r="C1243" s="152">
        <f t="shared" si="77"/>
        <v>15.999999999999998</v>
      </c>
      <c r="D1243" s="152">
        <v>0</v>
      </c>
      <c r="E1243" s="152">
        <v>15.999999999999998</v>
      </c>
      <c r="F1243" s="153">
        <v>1218</v>
      </c>
      <c r="G1243" s="153">
        <f t="shared" si="78"/>
        <v>7.2751000000000001</v>
      </c>
      <c r="H1243" s="153">
        <f t="shared" si="79"/>
        <v>232.8</v>
      </c>
      <c r="I1243" s="153">
        <f t="shared" si="80"/>
        <v>287.72000000000003</v>
      </c>
    </row>
    <row r="1244" spans="1:9" s="96" customFormat="1" ht="16.899999999999999" customHeight="1" x14ac:dyDescent="0.25">
      <c r="A1244" s="146" t="s">
        <v>122</v>
      </c>
      <c r="B1244" s="152">
        <v>1</v>
      </c>
      <c r="C1244" s="152">
        <f t="shared" si="77"/>
        <v>13.593999999999999</v>
      </c>
      <c r="D1244" s="152">
        <v>0</v>
      </c>
      <c r="E1244" s="152">
        <v>13.593999999999999</v>
      </c>
      <c r="F1244" s="153">
        <v>1218</v>
      </c>
      <c r="G1244" s="153">
        <f t="shared" si="78"/>
        <v>7.2751000000000001</v>
      </c>
      <c r="H1244" s="153">
        <f t="shared" si="79"/>
        <v>197.8</v>
      </c>
      <c r="I1244" s="153">
        <f t="shared" si="80"/>
        <v>244.46</v>
      </c>
    </row>
    <row r="1245" spans="1:9" s="96" customFormat="1" ht="16.899999999999999" customHeight="1" x14ac:dyDescent="0.25">
      <c r="A1245" s="146" t="s">
        <v>122</v>
      </c>
      <c r="B1245" s="152">
        <v>1</v>
      </c>
      <c r="C1245" s="152">
        <f t="shared" si="77"/>
        <v>5.71</v>
      </c>
      <c r="D1245" s="152">
        <v>0</v>
      </c>
      <c r="E1245" s="152">
        <v>5.71</v>
      </c>
      <c r="F1245" s="153">
        <v>1218</v>
      </c>
      <c r="G1245" s="153">
        <f t="shared" si="78"/>
        <v>7.2751000000000001</v>
      </c>
      <c r="H1245" s="153">
        <f t="shared" si="79"/>
        <v>83.08</v>
      </c>
      <c r="I1245" s="154">
        <f>ROUND(H1245*1.2077,2)</f>
        <v>100.34</v>
      </c>
    </row>
    <row r="1246" spans="1:9" s="96" customFormat="1" ht="16.899999999999999" customHeight="1" x14ac:dyDescent="0.25">
      <c r="A1246" s="146" t="s">
        <v>122</v>
      </c>
      <c r="B1246" s="152">
        <v>1</v>
      </c>
      <c r="C1246" s="152">
        <f t="shared" si="77"/>
        <v>2.9260000000000002</v>
      </c>
      <c r="D1246" s="152">
        <v>0</v>
      </c>
      <c r="E1246" s="152">
        <v>2.9260000000000002</v>
      </c>
      <c r="F1246" s="153">
        <v>1218</v>
      </c>
      <c r="G1246" s="153">
        <f t="shared" si="78"/>
        <v>7.2751000000000001</v>
      </c>
      <c r="H1246" s="153">
        <f t="shared" si="79"/>
        <v>42.57</v>
      </c>
      <c r="I1246" s="153">
        <f t="shared" si="80"/>
        <v>52.61</v>
      </c>
    </row>
    <row r="1247" spans="1:9" s="96" customFormat="1" ht="16.899999999999999" customHeight="1" x14ac:dyDescent="0.25">
      <c r="A1247" s="146" t="s">
        <v>122</v>
      </c>
      <c r="B1247" s="152">
        <v>1</v>
      </c>
      <c r="C1247" s="152">
        <f t="shared" si="77"/>
        <v>9.9540000000000006</v>
      </c>
      <c r="D1247" s="152">
        <v>0</v>
      </c>
      <c r="E1247" s="152">
        <v>9.9540000000000006</v>
      </c>
      <c r="F1247" s="153">
        <v>1218</v>
      </c>
      <c r="G1247" s="153">
        <f t="shared" si="78"/>
        <v>7.2751000000000001</v>
      </c>
      <c r="H1247" s="153">
        <f t="shared" si="79"/>
        <v>144.83000000000001</v>
      </c>
      <c r="I1247" s="153">
        <f t="shared" si="80"/>
        <v>179</v>
      </c>
    </row>
    <row r="1248" spans="1:9" s="96" customFormat="1" ht="16.899999999999999" customHeight="1" x14ac:dyDescent="0.25">
      <c r="A1248" s="146" t="s">
        <v>122</v>
      </c>
      <c r="B1248" s="152">
        <v>1</v>
      </c>
      <c r="C1248" s="152">
        <f t="shared" si="77"/>
        <v>186.322</v>
      </c>
      <c r="D1248" s="152">
        <v>175.25</v>
      </c>
      <c r="E1248" s="152">
        <v>11.071999999999999</v>
      </c>
      <c r="F1248" s="153">
        <v>1218</v>
      </c>
      <c r="G1248" s="153">
        <f t="shared" si="78"/>
        <v>7.2751000000000001</v>
      </c>
      <c r="H1248" s="153">
        <f t="shared" si="79"/>
        <v>161.1</v>
      </c>
      <c r="I1248" s="153">
        <f t="shared" si="80"/>
        <v>199.1</v>
      </c>
    </row>
    <row r="1249" spans="1:9" s="96" customFormat="1" ht="16.899999999999999" customHeight="1" x14ac:dyDescent="0.25">
      <c r="A1249" s="146" t="s">
        <v>122</v>
      </c>
      <c r="B1249" s="152">
        <v>1</v>
      </c>
      <c r="C1249" s="152">
        <f t="shared" si="77"/>
        <v>196.215</v>
      </c>
      <c r="D1249" s="152">
        <v>179.25</v>
      </c>
      <c r="E1249" s="152">
        <v>16.965</v>
      </c>
      <c r="F1249" s="153">
        <v>1218</v>
      </c>
      <c r="G1249" s="153">
        <f t="shared" si="78"/>
        <v>7.2751000000000001</v>
      </c>
      <c r="H1249" s="153">
        <f t="shared" si="79"/>
        <v>246.84</v>
      </c>
      <c r="I1249" s="153">
        <f t="shared" si="80"/>
        <v>305.07</v>
      </c>
    </row>
    <row r="1250" spans="1:9" s="96" customFormat="1" ht="16.899999999999999" customHeight="1" x14ac:dyDescent="0.25">
      <c r="A1250" s="146" t="s">
        <v>122</v>
      </c>
      <c r="B1250" s="152">
        <v>1</v>
      </c>
      <c r="C1250" s="152">
        <f t="shared" si="77"/>
        <v>569</v>
      </c>
      <c r="D1250" s="152">
        <v>469</v>
      </c>
      <c r="E1250" s="152">
        <v>100</v>
      </c>
      <c r="F1250" s="153">
        <v>1288</v>
      </c>
      <c r="G1250" s="153">
        <f t="shared" si="78"/>
        <v>7.6932</v>
      </c>
      <c r="H1250" s="153">
        <f t="shared" si="79"/>
        <v>1538.64</v>
      </c>
      <c r="I1250" s="153">
        <f t="shared" si="80"/>
        <v>1901.61</v>
      </c>
    </row>
    <row r="1251" spans="1:9" s="96" customFormat="1" ht="16.899999999999999" customHeight="1" x14ac:dyDescent="0.25">
      <c r="A1251" s="146" t="s">
        <v>122</v>
      </c>
      <c r="B1251" s="152">
        <v>1</v>
      </c>
      <c r="C1251" s="152">
        <f t="shared" si="77"/>
        <v>195.15789473684211</v>
      </c>
      <c r="D1251" s="152">
        <v>194.5</v>
      </c>
      <c r="E1251" s="152">
        <v>0.65789473684210531</v>
      </c>
      <c r="F1251" s="153">
        <v>1288</v>
      </c>
      <c r="G1251" s="153">
        <f t="shared" si="78"/>
        <v>7.6932</v>
      </c>
      <c r="H1251" s="153">
        <f t="shared" si="79"/>
        <v>10.119999999999999</v>
      </c>
      <c r="I1251" s="154">
        <f>ROUND(H1251*1.2077,2)</f>
        <v>12.22</v>
      </c>
    </row>
    <row r="1252" spans="1:9" s="96" customFormat="1" ht="16.899999999999999" customHeight="1" x14ac:dyDescent="0.25">
      <c r="A1252" s="146" t="s">
        <v>122</v>
      </c>
      <c r="B1252" s="152">
        <v>1</v>
      </c>
      <c r="C1252" s="152">
        <f t="shared" si="77"/>
        <v>576</v>
      </c>
      <c r="D1252" s="152">
        <v>469</v>
      </c>
      <c r="E1252" s="152">
        <v>107</v>
      </c>
      <c r="F1252" s="153">
        <v>1288</v>
      </c>
      <c r="G1252" s="153">
        <f t="shared" si="78"/>
        <v>7.6932</v>
      </c>
      <c r="H1252" s="153">
        <f t="shared" si="79"/>
        <v>1646.34</v>
      </c>
      <c r="I1252" s="153">
        <f t="shared" si="80"/>
        <v>2034.71</v>
      </c>
    </row>
    <row r="1253" spans="1:9" s="96" customFormat="1" ht="16.899999999999999" customHeight="1" x14ac:dyDescent="0.25">
      <c r="A1253" s="146" t="s">
        <v>122</v>
      </c>
      <c r="B1253" s="152">
        <v>1</v>
      </c>
      <c r="C1253" s="152">
        <f t="shared" si="77"/>
        <v>360</v>
      </c>
      <c r="D1253" s="152">
        <v>310</v>
      </c>
      <c r="E1253" s="152">
        <v>50</v>
      </c>
      <c r="F1253" s="153">
        <v>1288</v>
      </c>
      <c r="G1253" s="153">
        <f t="shared" si="78"/>
        <v>7.6932</v>
      </c>
      <c r="H1253" s="153">
        <f t="shared" si="79"/>
        <v>769.32</v>
      </c>
      <c r="I1253" s="153">
        <f t="shared" si="80"/>
        <v>950.8</v>
      </c>
    </row>
    <row r="1254" spans="1:9" s="96" customFormat="1" ht="16.899999999999999" customHeight="1" x14ac:dyDescent="0.25">
      <c r="A1254" s="146" t="s">
        <v>122</v>
      </c>
      <c r="B1254" s="152">
        <v>1</v>
      </c>
      <c r="C1254" s="152">
        <f t="shared" si="77"/>
        <v>480</v>
      </c>
      <c r="D1254" s="152">
        <v>381</v>
      </c>
      <c r="E1254" s="152">
        <v>99</v>
      </c>
      <c r="F1254" s="153">
        <v>1288</v>
      </c>
      <c r="G1254" s="153">
        <f t="shared" si="78"/>
        <v>7.6932</v>
      </c>
      <c r="H1254" s="153">
        <f t="shared" si="79"/>
        <v>1523.25</v>
      </c>
      <c r="I1254" s="153">
        <f t="shared" si="80"/>
        <v>1882.58</v>
      </c>
    </row>
    <row r="1255" spans="1:9" s="96" customFormat="1" ht="16.899999999999999" customHeight="1" x14ac:dyDescent="0.25">
      <c r="A1255" s="146" t="s">
        <v>122</v>
      </c>
      <c r="B1255" s="152">
        <v>1</v>
      </c>
      <c r="C1255" s="152">
        <f t="shared" si="77"/>
        <v>392</v>
      </c>
      <c r="D1255" s="152">
        <v>270</v>
      </c>
      <c r="E1255" s="152">
        <v>122</v>
      </c>
      <c r="F1255" s="153">
        <v>1288</v>
      </c>
      <c r="G1255" s="153">
        <f t="shared" si="78"/>
        <v>7.6932</v>
      </c>
      <c r="H1255" s="153">
        <f t="shared" si="79"/>
        <v>1877.14</v>
      </c>
      <c r="I1255" s="153">
        <f t="shared" si="80"/>
        <v>2319.96</v>
      </c>
    </row>
    <row r="1256" spans="1:9" s="96" customFormat="1" ht="16.899999999999999" customHeight="1" x14ac:dyDescent="0.25">
      <c r="A1256" s="146" t="s">
        <v>122</v>
      </c>
      <c r="B1256" s="152">
        <v>1</v>
      </c>
      <c r="C1256" s="152">
        <f t="shared" si="77"/>
        <v>465</v>
      </c>
      <c r="D1256" s="152">
        <v>413</v>
      </c>
      <c r="E1256" s="152">
        <v>52</v>
      </c>
      <c r="F1256" s="153">
        <v>1288</v>
      </c>
      <c r="G1256" s="153">
        <f t="shared" si="78"/>
        <v>7.6932</v>
      </c>
      <c r="H1256" s="153">
        <f t="shared" si="79"/>
        <v>800.09</v>
      </c>
      <c r="I1256" s="153">
        <f t="shared" si="80"/>
        <v>988.83</v>
      </c>
    </row>
    <row r="1257" spans="1:9" s="96" customFormat="1" ht="16.899999999999999" customHeight="1" x14ac:dyDescent="0.25">
      <c r="A1257" s="146" t="s">
        <v>122</v>
      </c>
      <c r="B1257" s="152">
        <v>1</v>
      </c>
      <c r="C1257" s="152">
        <f t="shared" si="77"/>
        <v>656</v>
      </c>
      <c r="D1257" s="152">
        <v>469</v>
      </c>
      <c r="E1257" s="152">
        <v>187</v>
      </c>
      <c r="F1257" s="153">
        <v>1363</v>
      </c>
      <c r="G1257" s="153">
        <f t="shared" si="78"/>
        <v>8.1411999999999995</v>
      </c>
      <c r="H1257" s="153">
        <f t="shared" si="79"/>
        <v>3044.81</v>
      </c>
      <c r="I1257" s="153">
        <f t="shared" si="80"/>
        <v>3763.08</v>
      </c>
    </row>
    <row r="1258" spans="1:9" s="96" customFormat="1" ht="16.899999999999999" customHeight="1" x14ac:dyDescent="0.25">
      <c r="A1258" s="146" t="s">
        <v>122</v>
      </c>
      <c r="B1258" s="152">
        <v>1</v>
      </c>
      <c r="C1258" s="152">
        <f t="shared" si="77"/>
        <v>408.5</v>
      </c>
      <c r="D1258" s="152">
        <v>311</v>
      </c>
      <c r="E1258" s="152">
        <v>97.5</v>
      </c>
      <c r="F1258" s="153">
        <v>1288</v>
      </c>
      <c r="G1258" s="153">
        <f t="shared" si="78"/>
        <v>7.6932</v>
      </c>
      <c r="H1258" s="153">
        <f t="shared" si="79"/>
        <v>1500.17</v>
      </c>
      <c r="I1258" s="153">
        <f t="shared" si="80"/>
        <v>1854.06</v>
      </c>
    </row>
    <row r="1259" spans="1:9" s="96" customFormat="1" ht="16.899999999999999" customHeight="1" x14ac:dyDescent="0.25">
      <c r="A1259" s="146" t="s">
        <v>122</v>
      </c>
      <c r="B1259" s="152">
        <v>1</v>
      </c>
      <c r="C1259" s="152">
        <f t="shared" si="77"/>
        <v>584</v>
      </c>
      <c r="D1259" s="152">
        <v>413</v>
      </c>
      <c r="E1259" s="152">
        <v>171</v>
      </c>
      <c r="F1259" s="153">
        <v>1288</v>
      </c>
      <c r="G1259" s="153">
        <f t="shared" si="78"/>
        <v>7.6932</v>
      </c>
      <c r="H1259" s="153">
        <f t="shared" si="79"/>
        <v>2631.07</v>
      </c>
      <c r="I1259" s="153">
        <f t="shared" si="80"/>
        <v>3251.74</v>
      </c>
    </row>
    <row r="1260" spans="1:9" s="96" customFormat="1" ht="16.899999999999999" customHeight="1" x14ac:dyDescent="0.25">
      <c r="A1260" s="146" t="s">
        <v>122</v>
      </c>
      <c r="B1260" s="152">
        <v>1</v>
      </c>
      <c r="C1260" s="152">
        <f t="shared" si="77"/>
        <v>432.18799999999999</v>
      </c>
      <c r="D1260" s="152">
        <v>395</v>
      </c>
      <c r="E1260" s="152">
        <v>37.188000000000002</v>
      </c>
      <c r="F1260" s="153">
        <v>1218</v>
      </c>
      <c r="G1260" s="153">
        <f t="shared" si="78"/>
        <v>7.2751000000000001</v>
      </c>
      <c r="H1260" s="153">
        <f t="shared" si="79"/>
        <v>541.09</v>
      </c>
      <c r="I1260" s="153">
        <f t="shared" si="80"/>
        <v>668.73</v>
      </c>
    </row>
    <row r="1261" spans="1:9" s="96" customFormat="1" ht="16.899999999999999" customHeight="1" x14ac:dyDescent="0.25">
      <c r="A1261" s="146" t="s">
        <v>122</v>
      </c>
      <c r="B1261" s="152">
        <v>1</v>
      </c>
      <c r="C1261" s="152">
        <f t="shared" si="77"/>
        <v>440</v>
      </c>
      <c r="D1261" s="152">
        <v>438</v>
      </c>
      <c r="E1261" s="152">
        <v>2</v>
      </c>
      <c r="F1261" s="153">
        <v>1218</v>
      </c>
      <c r="G1261" s="153">
        <f t="shared" si="78"/>
        <v>7.2751000000000001</v>
      </c>
      <c r="H1261" s="153">
        <f t="shared" si="79"/>
        <v>29.1</v>
      </c>
      <c r="I1261" s="153">
        <f t="shared" si="80"/>
        <v>35.96</v>
      </c>
    </row>
    <row r="1262" spans="1:9" s="96" customFormat="1" ht="16.899999999999999" customHeight="1" x14ac:dyDescent="0.25">
      <c r="A1262" s="146" t="s">
        <v>122</v>
      </c>
      <c r="B1262" s="152">
        <v>1</v>
      </c>
      <c r="C1262" s="152">
        <f t="shared" si="77"/>
        <v>373.505</v>
      </c>
      <c r="D1262" s="152">
        <v>325</v>
      </c>
      <c r="E1262" s="152">
        <v>48.505000000000003</v>
      </c>
      <c r="F1262" s="153">
        <v>1218</v>
      </c>
      <c r="G1262" s="153">
        <f t="shared" si="78"/>
        <v>7.2751000000000001</v>
      </c>
      <c r="H1262" s="153">
        <f t="shared" si="79"/>
        <v>705.76</v>
      </c>
      <c r="I1262" s="153">
        <f t="shared" si="80"/>
        <v>872.25</v>
      </c>
    </row>
    <row r="1263" spans="1:9" s="96" customFormat="1" ht="16.899999999999999" customHeight="1" x14ac:dyDescent="0.25">
      <c r="A1263" s="146" t="s">
        <v>122</v>
      </c>
      <c r="B1263" s="152">
        <v>1</v>
      </c>
      <c r="C1263" s="152">
        <f t="shared" si="77"/>
        <v>479.70299999999997</v>
      </c>
      <c r="D1263" s="152">
        <v>473</v>
      </c>
      <c r="E1263" s="152">
        <v>6.7030000000000003</v>
      </c>
      <c r="F1263" s="153">
        <v>1218</v>
      </c>
      <c r="G1263" s="153">
        <f t="shared" si="78"/>
        <v>7.2751000000000001</v>
      </c>
      <c r="H1263" s="153">
        <f t="shared" si="79"/>
        <v>97.53</v>
      </c>
      <c r="I1263" s="153">
        <f t="shared" si="80"/>
        <v>120.54</v>
      </c>
    </row>
    <row r="1264" spans="1:9" s="96" customFormat="1" ht="16.899999999999999" customHeight="1" x14ac:dyDescent="0.25">
      <c r="A1264" s="146" t="s">
        <v>122</v>
      </c>
      <c r="B1264" s="152">
        <v>1</v>
      </c>
      <c r="C1264" s="152">
        <f t="shared" si="77"/>
        <v>16</v>
      </c>
      <c r="D1264" s="152">
        <v>0</v>
      </c>
      <c r="E1264" s="152">
        <v>16</v>
      </c>
      <c r="F1264" s="153">
        <v>1218</v>
      </c>
      <c r="G1264" s="153">
        <f t="shared" si="78"/>
        <v>7.2751000000000001</v>
      </c>
      <c r="H1264" s="153">
        <f t="shared" si="79"/>
        <v>232.8</v>
      </c>
      <c r="I1264" s="153">
        <f t="shared" si="80"/>
        <v>287.72000000000003</v>
      </c>
    </row>
    <row r="1265" spans="1:9" s="96" customFormat="1" ht="16.899999999999999" customHeight="1" x14ac:dyDescent="0.25">
      <c r="A1265" s="146" t="s">
        <v>122</v>
      </c>
      <c r="B1265" s="152">
        <v>1</v>
      </c>
      <c r="C1265" s="152">
        <f t="shared" si="77"/>
        <v>14</v>
      </c>
      <c r="D1265" s="152">
        <v>0</v>
      </c>
      <c r="E1265" s="152">
        <v>14</v>
      </c>
      <c r="F1265" s="153">
        <v>1218</v>
      </c>
      <c r="G1265" s="153">
        <f t="shared" si="78"/>
        <v>7.2751000000000001</v>
      </c>
      <c r="H1265" s="153">
        <f t="shared" si="79"/>
        <v>203.7</v>
      </c>
      <c r="I1265" s="153">
        <f t="shared" si="80"/>
        <v>251.75</v>
      </c>
    </row>
    <row r="1266" spans="1:9" s="96" customFormat="1" ht="16.899999999999999" customHeight="1" x14ac:dyDescent="0.25">
      <c r="A1266" s="146" t="s">
        <v>122</v>
      </c>
      <c r="B1266" s="152">
        <v>1</v>
      </c>
      <c r="C1266" s="152">
        <f t="shared" si="77"/>
        <v>2.5</v>
      </c>
      <c r="D1266" s="152">
        <v>0</v>
      </c>
      <c r="E1266" s="152">
        <v>2.5</v>
      </c>
      <c r="F1266" s="153">
        <v>1218</v>
      </c>
      <c r="G1266" s="153">
        <f t="shared" si="78"/>
        <v>7.2751000000000001</v>
      </c>
      <c r="H1266" s="153">
        <f t="shared" si="79"/>
        <v>36.380000000000003</v>
      </c>
      <c r="I1266" s="153">
        <f t="shared" si="80"/>
        <v>44.96</v>
      </c>
    </row>
    <row r="1267" spans="1:9" s="96" customFormat="1" ht="16.899999999999999" customHeight="1" x14ac:dyDescent="0.25">
      <c r="A1267" s="146" t="s">
        <v>122</v>
      </c>
      <c r="B1267" s="152">
        <v>1</v>
      </c>
      <c r="C1267" s="152">
        <f t="shared" si="77"/>
        <v>157.18</v>
      </c>
      <c r="D1267" s="152">
        <v>0</v>
      </c>
      <c r="E1267" s="152">
        <v>157.18</v>
      </c>
      <c r="F1267" s="153">
        <v>1218</v>
      </c>
      <c r="G1267" s="153">
        <f t="shared" si="78"/>
        <v>7.2751000000000001</v>
      </c>
      <c r="H1267" s="153">
        <f t="shared" si="79"/>
        <v>2287</v>
      </c>
      <c r="I1267" s="153">
        <f t="shared" si="80"/>
        <v>2826.5</v>
      </c>
    </row>
    <row r="1268" spans="1:9" s="96" customFormat="1" ht="16.899999999999999" customHeight="1" x14ac:dyDescent="0.25">
      <c r="A1268" s="146" t="s">
        <v>122</v>
      </c>
      <c r="B1268" s="152">
        <v>1</v>
      </c>
      <c r="C1268" s="152">
        <f t="shared" si="77"/>
        <v>67.989873417721526</v>
      </c>
      <c r="D1268" s="152">
        <v>0</v>
      </c>
      <c r="E1268" s="152">
        <v>67.989873417721526</v>
      </c>
      <c r="F1268" s="153">
        <v>1218</v>
      </c>
      <c r="G1268" s="153">
        <f t="shared" si="78"/>
        <v>7.2751000000000001</v>
      </c>
      <c r="H1268" s="153">
        <f t="shared" si="79"/>
        <v>989.27</v>
      </c>
      <c r="I1268" s="153">
        <f t="shared" si="80"/>
        <v>1222.6400000000001</v>
      </c>
    </row>
    <row r="1269" spans="1:9" s="96" customFormat="1" ht="16.899999999999999" customHeight="1" x14ac:dyDescent="0.25">
      <c r="A1269" s="146" t="s">
        <v>122</v>
      </c>
      <c r="B1269" s="152">
        <v>1</v>
      </c>
      <c r="C1269" s="152">
        <f t="shared" si="77"/>
        <v>61.48729792147806</v>
      </c>
      <c r="D1269" s="152">
        <v>0</v>
      </c>
      <c r="E1269" s="152">
        <v>61.48729792147806</v>
      </c>
      <c r="F1269" s="153">
        <v>1218</v>
      </c>
      <c r="G1269" s="153">
        <f t="shared" si="78"/>
        <v>7.2751000000000001</v>
      </c>
      <c r="H1269" s="153">
        <f t="shared" si="79"/>
        <v>894.65</v>
      </c>
      <c r="I1269" s="153">
        <f t="shared" si="80"/>
        <v>1105.7</v>
      </c>
    </row>
    <row r="1270" spans="1:9" s="96" customFormat="1" ht="16.899999999999999" customHeight="1" x14ac:dyDescent="0.25">
      <c r="A1270" s="146" t="s">
        <v>122</v>
      </c>
      <c r="B1270" s="152">
        <v>1</v>
      </c>
      <c r="C1270" s="152">
        <f t="shared" si="77"/>
        <v>3</v>
      </c>
      <c r="D1270" s="152">
        <v>0</v>
      </c>
      <c r="E1270" s="152">
        <v>3</v>
      </c>
      <c r="F1270" s="153">
        <v>1218</v>
      </c>
      <c r="G1270" s="153">
        <f t="shared" si="78"/>
        <v>7.2751000000000001</v>
      </c>
      <c r="H1270" s="153">
        <f t="shared" si="79"/>
        <v>43.65</v>
      </c>
      <c r="I1270" s="153">
        <f t="shared" si="80"/>
        <v>53.95</v>
      </c>
    </row>
    <row r="1271" spans="1:9" s="96" customFormat="1" ht="16.899999999999999" customHeight="1" x14ac:dyDescent="0.25">
      <c r="A1271" s="146" t="s">
        <v>122</v>
      </c>
      <c r="B1271" s="152">
        <v>1</v>
      </c>
      <c r="C1271" s="152">
        <f t="shared" si="77"/>
        <v>53</v>
      </c>
      <c r="D1271" s="152">
        <v>0</v>
      </c>
      <c r="E1271" s="152">
        <v>53</v>
      </c>
      <c r="F1271" s="153">
        <v>1218</v>
      </c>
      <c r="G1271" s="153">
        <f t="shared" si="78"/>
        <v>7.2751000000000001</v>
      </c>
      <c r="H1271" s="153">
        <f t="shared" si="79"/>
        <v>771.16</v>
      </c>
      <c r="I1271" s="153">
        <f t="shared" si="80"/>
        <v>953.08</v>
      </c>
    </row>
    <row r="1272" spans="1:9" s="96" customFormat="1" ht="16.899999999999999" customHeight="1" x14ac:dyDescent="0.25">
      <c r="A1272" s="146" t="s">
        <v>122</v>
      </c>
      <c r="B1272" s="152">
        <v>1</v>
      </c>
      <c r="C1272" s="152">
        <f t="shared" si="77"/>
        <v>21.975903614457831</v>
      </c>
      <c r="D1272" s="152">
        <v>0</v>
      </c>
      <c r="E1272" s="152">
        <v>21.975903614457831</v>
      </c>
      <c r="F1272" s="153">
        <v>1218</v>
      </c>
      <c r="G1272" s="153">
        <f t="shared" si="78"/>
        <v>7.2751000000000001</v>
      </c>
      <c r="H1272" s="153">
        <f t="shared" si="79"/>
        <v>319.75</v>
      </c>
      <c r="I1272" s="153">
        <f t="shared" si="80"/>
        <v>395.18</v>
      </c>
    </row>
    <row r="1273" spans="1:9" s="96" customFormat="1" ht="16.899999999999999" customHeight="1" x14ac:dyDescent="0.25">
      <c r="A1273" s="146" t="s">
        <v>122</v>
      </c>
      <c r="B1273" s="152">
        <v>1</v>
      </c>
      <c r="C1273" s="152">
        <f t="shared" si="77"/>
        <v>65.311475409836063</v>
      </c>
      <c r="D1273" s="152">
        <v>0</v>
      </c>
      <c r="E1273" s="152">
        <v>65.311475409836063</v>
      </c>
      <c r="F1273" s="153">
        <v>1218</v>
      </c>
      <c r="G1273" s="153">
        <f t="shared" si="78"/>
        <v>7.2751000000000001</v>
      </c>
      <c r="H1273" s="153">
        <f t="shared" si="79"/>
        <v>950.3</v>
      </c>
      <c r="I1273" s="153">
        <f t="shared" si="80"/>
        <v>1174.48</v>
      </c>
    </row>
    <row r="1274" spans="1:9" s="96" customFormat="1" ht="16.899999999999999" customHeight="1" x14ac:dyDescent="0.25">
      <c r="A1274" s="146" t="s">
        <v>122</v>
      </c>
      <c r="B1274" s="152">
        <v>1</v>
      </c>
      <c r="C1274" s="152">
        <f t="shared" si="77"/>
        <v>48</v>
      </c>
      <c r="D1274" s="152">
        <v>0</v>
      </c>
      <c r="E1274" s="152">
        <v>48</v>
      </c>
      <c r="F1274" s="153">
        <v>1218</v>
      </c>
      <c r="G1274" s="153">
        <f t="shared" si="78"/>
        <v>7.2751000000000001</v>
      </c>
      <c r="H1274" s="153">
        <f t="shared" si="79"/>
        <v>698.41</v>
      </c>
      <c r="I1274" s="153">
        <f t="shared" si="80"/>
        <v>863.16</v>
      </c>
    </row>
    <row r="1275" spans="1:9" s="96" customFormat="1" ht="16.899999999999999" customHeight="1" x14ac:dyDescent="0.25">
      <c r="A1275" s="146" t="s">
        <v>122</v>
      </c>
      <c r="B1275" s="152">
        <v>1</v>
      </c>
      <c r="C1275" s="152">
        <f t="shared" si="77"/>
        <v>443.18354430379748</v>
      </c>
      <c r="D1275" s="152">
        <v>370</v>
      </c>
      <c r="E1275" s="152">
        <v>73.183544303797476</v>
      </c>
      <c r="F1275" s="153">
        <v>1218</v>
      </c>
      <c r="G1275" s="153">
        <f t="shared" si="78"/>
        <v>7.2751000000000001</v>
      </c>
      <c r="H1275" s="153">
        <f t="shared" si="79"/>
        <v>1064.8399999999999</v>
      </c>
      <c r="I1275" s="153">
        <f t="shared" si="80"/>
        <v>1316.04</v>
      </c>
    </row>
    <row r="1276" spans="1:9" s="96" customFormat="1" ht="16.899999999999999" customHeight="1" x14ac:dyDescent="0.25">
      <c r="A1276" s="146" t="s">
        <v>122</v>
      </c>
      <c r="B1276" s="152">
        <v>1</v>
      </c>
      <c r="C1276" s="152">
        <f t="shared" si="77"/>
        <v>396.65357967667433</v>
      </c>
      <c r="D1276" s="152">
        <v>327</v>
      </c>
      <c r="E1276" s="152">
        <v>69.653579676674354</v>
      </c>
      <c r="F1276" s="153">
        <v>1218</v>
      </c>
      <c r="G1276" s="153">
        <f t="shared" si="78"/>
        <v>7.2751000000000001</v>
      </c>
      <c r="H1276" s="153">
        <f t="shared" si="79"/>
        <v>1013.47</v>
      </c>
      <c r="I1276" s="153">
        <f t="shared" si="80"/>
        <v>1252.55</v>
      </c>
    </row>
    <row r="1277" spans="1:9" s="96" customFormat="1" ht="16.899999999999999" customHeight="1" x14ac:dyDescent="0.25">
      <c r="A1277" s="146" t="s">
        <v>122</v>
      </c>
      <c r="B1277" s="152">
        <v>1</v>
      </c>
      <c r="C1277" s="152">
        <f t="shared" si="77"/>
        <v>296.34100000000001</v>
      </c>
      <c r="D1277" s="152">
        <v>226.5</v>
      </c>
      <c r="E1277" s="152">
        <v>69.841000000000008</v>
      </c>
      <c r="F1277" s="153">
        <v>1218</v>
      </c>
      <c r="G1277" s="153">
        <f t="shared" si="78"/>
        <v>7.2751000000000001</v>
      </c>
      <c r="H1277" s="153">
        <f t="shared" si="79"/>
        <v>1016.2</v>
      </c>
      <c r="I1277" s="153">
        <f t="shared" si="80"/>
        <v>1255.92</v>
      </c>
    </row>
    <row r="1278" spans="1:9" s="96" customFormat="1" ht="16.899999999999999" customHeight="1" x14ac:dyDescent="0.25">
      <c r="A1278" s="146" t="s">
        <v>122</v>
      </c>
      <c r="B1278" s="152">
        <v>1</v>
      </c>
      <c r="C1278" s="152">
        <f t="shared" si="77"/>
        <v>376.5</v>
      </c>
      <c r="D1278" s="152">
        <v>314</v>
      </c>
      <c r="E1278" s="152">
        <v>62.5</v>
      </c>
      <c r="F1278" s="153">
        <v>1218</v>
      </c>
      <c r="G1278" s="153">
        <f t="shared" si="78"/>
        <v>7.2751000000000001</v>
      </c>
      <c r="H1278" s="153">
        <f t="shared" si="79"/>
        <v>909.39</v>
      </c>
      <c r="I1278" s="153">
        <f t="shared" si="80"/>
        <v>1123.92</v>
      </c>
    </row>
    <row r="1279" spans="1:9" s="96" customFormat="1" ht="16.899999999999999" customHeight="1" x14ac:dyDescent="0.25">
      <c r="A1279" s="146" t="s">
        <v>122</v>
      </c>
      <c r="B1279" s="152">
        <v>1</v>
      </c>
      <c r="C1279" s="152">
        <f t="shared" si="77"/>
        <v>220.79</v>
      </c>
      <c r="D1279" s="152">
        <v>215.25</v>
      </c>
      <c r="E1279" s="152">
        <v>5.54</v>
      </c>
      <c r="F1279" s="153">
        <v>1218</v>
      </c>
      <c r="G1279" s="153">
        <f t="shared" si="78"/>
        <v>7.2751000000000001</v>
      </c>
      <c r="H1279" s="153">
        <f t="shared" si="79"/>
        <v>80.61</v>
      </c>
      <c r="I1279" s="153">
        <f t="shared" si="80"/>
        <v>99.63</v>
      </c>
    </row>
    <row r="1280" spans="1:9" s="96" customFormat="1" ht="16.899999999999999" customHeight="1" x14ac:dyDescent="0.25">
      <c r="A1280" s="146" t="s">
        <v>122</v>
      </c>
      <c r="B1280" s="152">
        <v>1</v>
      </c>
      <c r="C1280" s="152">
        <f t="shared" si="77"/>
        <v>410.37200000000001</v>
      </c>
      <c r="D1280" s="152">
        <v>291</v>
      </c>
      <c r="E1280" s="152">
        <v>119.372</v>
      </c>
      <c r="F1280" s="153">
        <v>1218</v>
      </c>
      <c r="G1280" s="153">
        <f t="shared" si="78"/>
        <v>7.2751000000000001</v>
      </c>
      <c r="H1280" s="153">
        <f t="shared" si="79"/>
        <v>1736.89</v>
      </c>
      <c r="I1280" s="153">
        <f t="shared" si="80"/>
        <v>2146.62</v>
      </c>
    </row>
    <row r="1281" spans="1:9" s="96" customFormat="1" ht="16.899999999999999" customHeight="1" x14ac:dyDescent="0.25">
      <c r="A1281" s="146" t="s">
        <v>122</v>
      </c>
      <c r="B1281" s="152">
        <v>1</v>
      </c>
      <c r="C1281" s="152">
        <f t="shared" si="77"/>
        <v>1.266</v>
      </c>
      <c r="D1281" s="152">
        <v>0</v>
      </c>
      <c r="E1281" s="152">
        <v>1.266</v>
      </c>
      <c r="F1281" s="153">
        <v>1218</v>
      </c>
      <c r="G1281" s="153">
        <f t="shared" si="78"/>
        <v>7.2751000000000001</v>
      </c>
      <c r="H1281" s="153">
        <f t="shared" si="79"/>
        <v>18.420000000000002</v>
      </c>
      <c r="I1281" s="153">
        <f t="shared" si="80"/>
        <v>22.77</v>
      </c>
    </row>
    <row r="1282" spans="1:9" s="96" customFormat="1" ht="16.899999999999999" customHeight="1" x14ac:dyDescent="0.25">
      <c r="A1282" s="146" t="s">
        <v>122</v>
      </c>
      <c r="B1282" s="152">
        <v>1</v>
      </c>
      <c r="C1282" s="152">
        <f t="shared" si="77"/>
        <v>7.9999999999999991</v>
      </c>
      <c r="D1282" s="152">
        <v>0</v>
      </c>
      <c r="E1282" s="152">
        <v>7.9999999999999991</v>
      </c>
      <c r="F1282" s="153">
        <v>1218</v>
      </c>
      <c r="G1282" s="153">
        <f t="shared" si="78"/>
        <v>7.2751000000000001</v>
      </c>
      <c r="H1282" s="153">
        <f t="shared" si="79"/>
        <v>116.4</v>
      </c>
      <c r="I1282" s="153">
        <f t="shared" si="80"/>
        <v>143.86000000000001</v>
      </c>
    </row>
    <row r="1283" spans="1:9" s="96" customFormat="1" ht="16.899999999999999" customHeight="1" x14ac:dyDescent="0.25">
      <c r="A1283" s="146" t="s">
        <v>122</v>
      </c>
      <c r="B1283" s="152">
        <v>1</v>
      </c>
      <c r="C1283" s="152">
        <f t="shared" si="77"/>
        <v>64</v>
      </c>
      <c r="D1283" s="152">
        <v>0</v>
      </c>
      <c r="E1283" s="152">
        <v>64</v>
      </c>
      <c r="F1283" s="153">
        <v>1218</v>
      </c>
      <c r="G1283" s="153">
        <f t="shared" si="78"/>
        <v>7.2751000000000001</v>
      </c>
      <c r="H1283" s="153">
        <f t="shared" si="79"/>
        <v>931.21</v>
      </c>
      <c r="I1283" s="153">
        <f t="shared" si="80"/>
        <v>1150.8800000000001</v>
      </c>
    </row>
    <row r="1284" spans="1:9" s="96" customFormat="1" ht="16.899999999999999" customHeight="1" x14ac:dyDescent="0.25">
      <c r="A1284" s="146" t="s">
        <v>122</v>
      </c>
      <c r="B1284" s="152">
        <v>1</v>
      </c>
      <c r="C1284" s="152">
        <f t="shared" si="77"/>
        <v>94</v>
      </c>
      <c r="D1284" s="152">
        <v>0</v>
      </c>
      <c r="E1284" s="152">
        <v>94</v>
      </c>
      <c r="F1284" s="153">
        <v>1218</v>
      </c>
      <c r="G1284" s="153">
        <f t="shared" si="78"/>
        <v>7.2751000000000001</v>
      </c>
      <c r="H1284" s="153">
        <f t="shared" si="79"/>
        <v>1367.72</v>
      </c>
      <c r="I1284" s="153">
        <f t="shared" si="80"/>
        <v>1690.37</v>
      </c>
    </row>
    <row r="1285" spans="1:9" s="96" customFormat="1" ht="16.899999999999999" customHeight="1" x14ac:dyDescent="0.25">
      <c r="A1285" s="146" t="s">
        <v>122</v>
      </c>
      <c r="B1285" s="152">
        <v>1</v>
      </c>
      <c r="C1285" s="152">
        <f t="shared" ref="C1285:C1348" si="81">D1285+E1285</f>
        <v>140.99204771371768</v>
      </c>
      <c r="D1285" s="152">
        <v>103</v>
      </c>
      <c r="E1285" s="152">
        <v>37.992047713717696</v>
      </c>
      <c r="F1285" s="153">
        <v>1293</v>
      </c>
      <c r="G1285" s="153">
        <f t="shared" ref="G1285:G1348" si="82">ROUND(F1285/167.42,4)</f>
        <v>7.7230999999999996</v>
      </c>
      <c r="H1285" s="153">
        <f t="shared" si="79"/>
        <v>586.83000000000004</v>
      </c>
      <c r="I1285" s="153">
        <f t="shared" si="80"/>
        <v>725.26</v>
      </c>
    </row>
    <row r="1286" spans="1:9" s="96" customFormat="1" ht="16.899999999999999" customHeight="1" x14ac:dyDescent="0.25">
      <c r="A1286" s="146" t="s">
        <v>122</v>
      </c>
      <c r="B1286" s="152">
        <v>1</v>
      </c>
      <c r="C1286" s="152">
        <f t="shared" si="81"/>
        <v>192.369</v>
      </c>
      <c r="D1286" s="152">
        <v>111</v>
      </c>
      <c r="E1286" s="152">
        <v>81.369</v>
      </c>
      <c r="F1286" s="153">
        <v>1218</v>
      </c>
      <c r="G1286" s="153">
        <f t="shared" si="82"/>
        <v>7.2751000000000001</v>
      </c>
      <c r="H1286" s="153">
        <f t="shared" si="79"/>
        <v>1183.94</v>
      </c>
      <c r="I1286" s="153">
        <f t="shared" si="80"/>
        <v>1463.23</v>
      </c>
    </row>
    <row r="1287" spans="1:9" s="96" customFormat="1" ht="16.899999999999999" customHeight="1" x14ac:dyDescent="0.25">
      <c r="A1287" s="146" t="s">
        <v>122</v>
      </c>
      <c r="B1287" s="152">
        <v>1</v>
      </c>
      <c r="C1287" s="152">
        <f t="shared" si="81"/>
        <v>41</v>
      </c>
      <c r="D1287" s="152">
        <v>0</v>
      </c>
      <c r="E1287" s="152">
        <v>41</v>
      </c>
      <c r="F1287" s="153">
        <v>1218</v>
      </c>
      <c r="G1287" s="153">
        <f t="shared" si="82"/>
        <v>7.2751000000000001</v>
      </c>
      <c r="H1287" s="153">
        <f t="shared" si="79"/>
        <v>596.55999999999995</v>
      </c>
      <c r="I1287" s="153">
        <f t="shared" si="80"/>
        <v>737.29</v>
      </c>
    </row>
    <row r="1288" spans="1:9" s="96" customFormat="1" ht="16.899999999999999" customHeight="1" x14ac:dyDescent="0.25">
      <c r="A1288" s="146" t="s">
        <v>122</v>
      </c>
      <c r="B1288" s="152">
        <v>1</v>
      </c>
      <c r="C1288" s="152">
        <f t="shared" si="81"/>
        <v>344</v>
      </c>
      <c r="D1288" s="152">
        <v>333</v>
      </c>
      <c r="E1288" s="152">
        <v>11</v>
      </c>
      <c r="F1288" s="153">
        <v>1218</v>
      </c>
      <c r="G1288" s="153">
        <f t="shared" si="82"/>
        <v>7.2751000000000001</v>
      </c>
      <c r="H1288" s="153">
        <f t="shared" si="79"/>
        <v>160.05000000000001</v>
      </c>
      <c r="I1288" s="153">
        <f t="shared" si="80"/>
        <v>197.81</v>
      </c>
    </row>
    <row r="1289" spans="1:9" s="96" customFormat="1" ht="16.899999999999999" customHeight="1" x14ac:dyDescent="0.25">
      <c r="A1289" s="146" t="s">
        <v>122</v>
      </c>
      <c r="B1289" s="152">
        <v>1</v>
      </c>
      <c r="C1289" s="152">
        <f t="shared" si="81"/>
        <v>24</v>
      </c>
      <c r="D1289" s="152">
        <v>0</v>
      </c>
      <c r="E1289" s="152">
        <v>24</v>
      </c>
      <c r="F1289" s="153">
        <v>1218</v>
      </c>
      <c r="G1289" s="153">
        <f t="shared" si="82"/>
        <v>7.2751000000000001</v>
      </c>
      <c r="H1289" s="153">
        <f t="shared" si="79"/>
        <v>349.2</v>
      </c>
      <c r="I1289" s="153">
        <f t="shared" si="80"/>
        <v>431.58</v>
      </c>
    </row>
    <row r="1290" spans="1:9" s="96" customFormat="1" ht="16.899999999999999" customHeight="1" x14ac:dyDescent="0.25">
      <c r="A1290" s="146" t="s">
        <v>122</v>
      </c>
      <c r="B1290" s="152">
        <v>1</v>
      </c>
      <c r="C1290" s="152">
        <f t="shared" si="81"/>
        <v>39.230769230769234</v>
      </c>
      <c r="D1290" s="152">
        <v>0</v>
      </c>
      <c r="E1290" s="152">
        <v>39.230769230769234</v>
      </c>
      <c r="F1290" s="153">
        <v>1218</v>
      </c>
      <c r="G1290" s="153">
        <f t="shared" si="82"/>
        <v>7.2751000000000001</v>
      </c>
      <c r="H1290" s="153">
        <f t="shared" si="79"/>
        <v>570.82000000000005</v>
      </c>
      <c r="I1290" s="153">
        <f t="shared" si="80"/>
        <v>705.48</v>
      </c>
    </row>
    <row r="1291" spans="1:9" s="96" customFormat="1" ht="16.899999999999999" customHeight="1" x14ac:dyDescent="0.25">
      <c r="A1291" s="146" t="s">
        <v>122</v>
      </c>
      <c r="B1291" s="152">
        <v>1</v>
      </c>
      <c r="C1291" s="152">
        <f t="shared" si="81"/>
        <v>199.5</v>
      </c>
      <c r="D1291" s="152">
        <v>123.5</v>
      </c>
      <c r="E1291" s="152">
        <v>76</v>
      </c>
      <c r="F1291" s="153">
        <v>1218</v>
      </c>
      <c r="G1291" s="153">
        <f t="shared" si="82"/>
        <v>7.2751000000000001</v>
      </c>
      <c r="H1291" s="153">
        <f t="shared" si="79"/>
        <v>1105.82</v>
      </c>
      <c r="I1291" s="153">
        <f t="shared" si="80"/>
        <v>1366.68</v>
      </c>
    </row>
    <row r="1292" spans="1:9" s="96" customFormat="1" ht="16.899999999999999" customHeight="1" x14ac:dyDescent="0.25">
      <c r="A1292" s="146" t="s">
        <v>122</v>
      </c>
      <c r="B1292" s="152">
        <v>1</v>
      </c>
      <c r="C1292" s="152">
        <f t="shared" si="81"/>
        <v>348.34210526315792</v>
      </c>
      <c r="D1292" s="152">
        <v>333</v>
      </c>
      <c r="E1292" s="152">
        <v>15.342105263157896</v>
      </c>
      <c r="F1292" s="153">
        <v>1220</v>
      </c>
      <c r="G1292" s="153">
        <f t="shared" si="82"/>
        <v>7.2870999999999997</v>
      </c>
      <c r="H1292" s="153">
        <f t="shared" si="79"/>
        <v>223.6</v>
      </c>
      <c r="I1292" s="153">
        <f t="shared" si="80"/>
        <v>276.35000000000002</v>
      </c>
    </row>
    <row r="1293" spans="1:9" s="96" customFormat="1" ht="16.899999999999999" customHeight="1" x14ac:dyDescent="0.25">
      <c r="A1293" s="146" t="s">
        <v>122</v>
      </c>
      <c r="B1293" s="152">
        <v>1</v>
      </c>
      <c r="C1293" s="152">
        <f t="shared" si="81"/>
        <v>25.835999999999999</v>
      </c>
      <c r="D1293" s="152">
        <v>0</v>
      </c>
      <c r="E1293" s="152">
        <v>25.835999999999999</v>
      </c>
      <c r="F1293" s="153">
        <v>1218</v>
      </c>
      <c r="G1293" s="153">
        <f t="shared" si="82"/>
        <v>7.2751000000000001</v>
      </c>
      <c r="H1293" s="153">
        <f t="shared" si="79"/>
        <v>375.92</v>
      </c>
      <c r="I1293" s="153">
        <f t="shared" si="80"/>
        <v>464.6</v>
      </c>
    </row>
    <row r="1294" spans="1:9" s="96" customFormat="1" ht="16.899999999999999" customHeight="1" x14ac:dyDescent="0.25">
      <c r="A1294" s="146" t="s">
        <v>122</v>
      </c>
      <c r="B1294" s="152">
        <v>1</v>
      </c>
      <c r="C1294" s="152">
        <f t="shared" si="81"/>
        <v>264.5</v>
      </c>
      <c r="D1294" s="152">
        <v>0</v>
      </c>
      <c r="E1294" s="152">
        <v>264.5</v>
      </c>
      <c r="F1294" s="153">
        <v>1218</v>
      </c>
      <c r="G1294" s="153">
        <f t="shared" si="82"/>
        <v>7.2751000000000001</v>
      </c>
      <c r="H1294" s="153">
        <f t="shared" ref="H1294:H1357" si="83">ROUND(E1294*G1294*2,2)</f>
        <v>3848.53</v>
      </c>
      <c r="I1294" s="153">
        <f t="shared" ref="I1294:I1357" si="84">ROUND(H1294*1.2359,2)</f>
        <v>4756.3999999999996</v>
      </c>
    </row>
    <row r="1295" spans="1:9" s="96" customFormat="1" ht="16.899999999999999" customHeight="1" x14ac:dyDescent="0.25">
      <c r="A1295" s="146" t="s">
        <v>122</v>
      </c>
      <c r="B1295" s="152">
        <v>1</v>
      </c>
      <c r="C1295" s="152">
        <f t="shared" si="81"/>
        <v>24</v>
      </c>
      <c r="D1295" s="152">
        <v>0</v>
      </c>
      <c r="E1295" s="152">
        <v>24</v>
      </c>
      <c r="F1295" s="153">
        <v>1218</v>
      </c>
      <c r="G1295" s="153">
        <f t="shared" si="82"/>
        <v>7.2751000000000001</v>
      </c>
      <c r="H1295" s="153">
        <f t="shared" si="83"/>
        <v>349.2</v>
      </c>
      <c r="I1295" s="153">
        <f t="shared" si="84"/>
        <v>431.58</v>
      </c>
    </row>
    <row r="1296" spans="1:9" s="96" customFormat="1" ht="16.899999999999999" customHeight="1" x14ac:dyDescent="0.25">
      <c r="A1296" s="146" t="s">
        <v>122</v>
      </c>
      <c r="B1296" s="152">
        <v>1</v>
      </c>
      <c r="C1296" s="152">
        <f t="shared" si="81"/>
        <v>58</v>
      </c>
      <c r="D1296" s="152">
        <v>0</v>
      </c>
      <c r="E1296" s="152">
        <v>58</v>
      </c>
      <c r="F1296" s="153">
        <v>1218</v>
      </c>
      <c r="G1296" s="153">
        <f t="shared" si="82"/>
        <v>7.2751000000000001</v>
      </c>
      <c r="H1296" s="153">
        <f t="shared" si="83"/>
        <v>843.91</v>
      </c>
      <c r="I1296" s="153">
        <f t="shared" si="84"/>
        <v>1042.99</v>
      </c>
    </row>
    <row r="1297" spans="1:9" s="96" customFormat="1" ht="16.899999999999999" customHeight="1" x14ac:dyDescent="0.25">
      <c r="A1297" s="146" t="s">
        <v>122</v>
      </c>
      <c r="B1297" s="152">
        <v>1</v>
      </c>
      <c r="C1297" s="152">
        <f t="shared" si="81"/>
        <v>48</v>
      </c>
      <c r="D1297" s="152">
        <v>0</v>
      </c>
      <c r="E1297" s="152">
        <v>48</v>
      </c>
      <c r="F1297" s="153">
        <v>1218</v>
      </c>
      <c r="G1297" s="153">
        <f t="shared" si="82"/>
        <v>7.2751000000000001</v>
      </c>
      <c r="H1297" s="153">
        <f t="shared" si="83"/>
        <v>698.41</v>
      </c>
      <c r="I1297" s="153">
        <f t="shared" si="84"/>
        <v>863.16</v>
      </c>
    </row>
    <row r="1298" spans="1:9" s="96" customFormat="1" ht="16.899999999999999" customHeight="1" x14ac:dyDescent="0.25">
      <c r="A1298" s="146" t="s">
        <v>122</v>
      </c>
      <c r="B1298" s="152">
        <v>1</v>
      </c>
      <c r="C1298" s="152">
        <f t="shared" si="81"/>
        <v>0.82099999999999995</v>
      </c>
      <c r="D1298" s="152">
        <v>0</v>
      </c>
      <c r="E1298" s="152">
        <v>0.82099999999999995</v>
      </c>
      <c r="F1298" s="153">
        <v>1218</v>
      </c>
      <c r="G1298" s="153">
        <f t="shared" si="82"/>
        <v>7.2751000000000001</v>
      </c>
      <c r="H1298" s="153">
        <f t="shared" si="83"/>
        <v>11.95</v>
      </c>
      <c r="I1298" s="153">
        <f t="shared" si="84"/>
        <v>14.77</v>
      </c>
    </row>
    <row r="1299" spans="1:9" s="96" customFormat="1" ht="16.899999999999999" customHeight="1" x14ac:dyDescent="0.25">
      <c r="A1299" s="146" t="s">
        <v>122</v>
      </c>
      <c r="B1299" s="152">
        <v>1</v>
      </c>
      <c r="C1299" s="152">
        <f t="shared" si="81"/>
        <v>198</v>
      </c>
      <c r="D1299" s="152">
        <v>167</v>
      </c>
      <c r="E1299" s="152">
        <v>31</v>
      </c>
      <c r="F1299" s="153">
        <v>1060</v>
      </c>
      <c r="G1299" s="153">
        <f t="shared" si="82"/>
        <v>6.3314000000000004</v>
      </c>
      <c r="H1299" s="153">
        <f t="shared" si="83"/>
        <v>392.55</v>
      </c>
      <c r="I1299" s="153">
        <f t="shared" si="84"/>
        <v>485.15</v>
      </c>
    </row>
    <row r="1300" spans="1:9" s="96" customFormat="1" ht="16.899999999999999" customHeight="1" x14ac:dyDescent="0.25">
      <c r="A1300" s="146" t="s">
        <v>122</v>
      </c>
      <c r="B1300" s="152">
        <v>1</v>
      </c>
      <c r="C1300" s="152">
        <f t="shared" si="81"/>
        <v>24</v>
      </c>
      <c r="D1300" s="152">
        <v>0</v>
      </c>
      <c r="E1300" s="152">
        <v>24</v>
      </c>
      <c r="F1300" s="153">
        <v>1218</v>
      </c>
      <c r="G1300" s="153">
        <f t="shared" si="82"/>
        <v>7.2751000000000001</v>
      </c>
      <c r="H1300" s="153">
        <f t="shared" si="83"/>
        <v>349.2</v>
      </c>
      <c r="I1300" s="153">
        <f t="shared" si="84"/>
        <v>431.58</v>
      </c>
    </row>
    <row r="1301" spans="1:9" s="96" customFormat="1" ht="16.899999999999999" customHeight="1" x14ac:dyDescent="0.25">
      <c r="A1301" s="146" t="s">
        <v>122</v>
      </c>
      <c r="B1301" s="152">
        <v>1</v>
      </c>
      <c r="C1301" s="152">
        <f t="shared" si="81"/>
        <v>337</v>
      </c>
      <c r="D1301" s="152">
        <v>335</v>
      </c>
      <c r="E1301" s="152">
        <v>2</v>
      </c>
      <c r="F1301" s="153">
        <v>1060</v>
      </c>
      <c r="G1301" s="153">
        <f t="shared" si="82"/>
        <v>6.3314000000000004</v>
      </c>
      <c r="H1301" s="153">
        <f t="shared" si="83"/>
        <v>25.33</v>
      </c>
      <c r="I1301" s="154">
        <f>ROUND(H1301*1.2077,2)</f>
        <v>30.59</v>
      </c>
    </row>
    <row r="1302" spans="1:9" s="96" customFormat="1" ht="16.899999999999999" customHeight="1" x14ac:dyDescent="0.25">
      <c r="A1302" s="146" t="s">
        <v>122</v>
      </c>
      <c r="B1302" s="152">
        <v>1</v>
      </c>
      <c r="C1302" s="152">
        <f t="shared" si="81"/>
        <v>271.5</v>
      </c>
      <c r="D1302" s="152">
        <v>246</v>
      </c>
      <c r="E1302" s="152">
        <v>25.5</v>
      </c>
      <c r="F1302" s="153">
        <v>1218</v>
      </c>
      <c r="G1302" s="153">
        <f t="shared" si="82"/>
        <v>7.2751000000000001</v>
      </c>
      <c r="H1302" s="153">
        <f t="shared" si="83"/>
        <v>371.03</v>
      </c>
      <c r="I1302" s="153">
        <f t="shared" si="84"/>
        <v>458.56</v>
      </c>
    </row>
    <row r="1303" spans="1:9" s="96" customFormat="1" ht="16.899999999999999" customHeight="1" x14ac:dyDescent="0.25">
      <c r="A1303" s="146" t="s">
        <v>122</v>
      </c>
      <c r="B1303" s="152">
        <v>1</v>
      </c>
      <c r="C1303" s="152">
        <f t="shared" si="81"/>
        <v>495.5</v>
      </c>
      <c r="D1303" s="152">
        <v>389</v>
      </c>
      <c r="E1303" s="152">
        <v>106.5</v>
      </c>
      <c r="F1303" s="153">
        <v>1218</v>
      </c>
      <c r="G1303" s="153">
        <f t="shared" si="82"/>
        <v>7.2751000000000001</v>
      </c>
      <c r="H1303" s="153">
        <f t="shared" si="83"/>
        <v>1549.6</v>
      </c>
      <c r="I1303" s="153">
        <f t="shared" si="84"/>
        <v>1915.15</v>
      </c>
    </row>
    <row r="1304" spans="1:9" s="96" customFormat="1" ht="16.899999999999999" customHeight="1" x14ac:dyDescent="0.25">
      <c r="A1304" s="146" t="s">
        <v>122</v>
      </c>
      <c r="B1304" s="152">
        <v>1</v>
      </c>
      <c r="C1304" s="152">
        <f t="shared" si="81"/>
        <v>24</v>
      </c>
      <c r="D1304" s="152">
        <v>0</v>
      </c>
      <c r="E1304" s="152">
        <v>24</v>
      </c>
      <c r="F1304" s="153">
        <v>1218</v>
      </c>
      <c r="G1304" s="153">
        <f t="shared" si="82"/>
        <v>7.2751000000000001</v>
      </c>
      <c r="H1304" s="153">
        <f t="shared" si="83"/>
        <v>349.2</v>
      </c>
      <c r="I1304" s="153">
        <f t="shared" si="84"/>
        <v>431.58</v>
      </c>
    </row>
    <row r="1305" spans="1:9" s="96" customFormat="1" ht="16.899999999999999" customHeight="1" x14ac:dyDescent="0.25">
      <c r="A1305" s="146" t="s">
        <v>122</v>
      </c>
      <c r="B1305" s="152">
        <v>1</v>
      </c>
      <c r="C1305" s="152">
        <f t="shared" si="81"/>
        <v>16</v>
      </c>
      <c r="D1305" s="152">
        <v>0</v>
      </c>
      <c r="E1305" s="152">
        <v>16</v>
      </c>
      <c r="F1305" s="153">
        <v>1218</v>
      </c>
      <c r="G1305" s="153">
        <f t="shared" si="82"/>
        <v>7.2751000000000001</v>
      </c>
      <c r="H1305" s="153">
        <f t="shared" si="83"/>
        <v>232.8</v>
      </c>
      <c r="I1305" s="153">
        <f t="shared" si="84"/>
        <v>287.72000000000003</v>
      </c>
    </row>
    <row r="1306" spans="1:9" s="96" customFormat="1" ht="16.899999999999999" customHeight="1" x14ac:dyDescent="0.25">
      <c r="A1306" s="146" t="s">
        <v>122</v>
      </c>
      <c r="B1306" s="152">
        <v>1</v>
      </c>
      <c r="C1306" s="152">
        <f t="shared" si="81"/>
        <v>259.63945578231289</v>
      </c>
      <c r="D1306" s="152">
        <v>207</v>
      </c>
      <c r="E1306" s="152">
        <v>52.639455782312922</v>
      </c>
      <c r="F1306" s="153">
        <v>1218</v>
      </c>
      <c r="G1306" s="153">
        <f t="shared" si="82"/>
        <v>7.2751000000000001</v>
      </c>
      <c r="H1306" s="153">
        <f t="shared" si="83"/>
        <v>765.91</v>
      </c>
      <c r="I1306" s="153">
        <f t="shared" si="84"/>
        <v>946.59</v>
      </c>
    </row>
    <row r="1307" spans="1:9" s="96" customFormat="1" ht="16.899999999999999" customHeight="1" x14ac:dyDescent="0.25">
      <c r="A1307" s="146" t="s">
        <v>122</v>
      </c>
      <c r="B1307" s="152">
        <v>1</v>
      </c>
      <c r="C1307" s="152">
        <f t="shared" si="81"/>
        <v>299.5</v>
      </c>
      <c r="D1307" s="152">
        <v>207</v>
      </c>
      <c r="E1307" s="152">
        <v>92.5</v>
      </c>
      <c r="F1307" s="153">
        <v>1218</v>
      </c>
      <c r="G1307" s="153">
        <f t="shared" si="82"/>
        <v>7.2751000000000001</v>
      </c>
      <c r="H1307" s="153">
        <f t="shared" si="83"/>
        <v>1345.89</v>
      </c>
      <c r="I1307" s="153">
        <f t="shared" si="84"/>
        <v>1663.39</v>
      </c>
    </row>
    <row r="1308" spans="1:9" s="96" customFormat="1" ht="16.899999999999999" customHeight="1" x14ac:dyDescent="0.25">
      <c r="A1308" s="146" t="s">
        <v>122</v>
      </c>
      <c r="B1308" s="152">
        <v>1</v>
      </c>
      <c r="C1308" s="152">
        <f t="shared" si="81"/>
        <v>244.5</v>
      </c>
      <c r="D1308" s="152">
        <v>207</v>
      </c>
      <c r="E1308" s="152">
        <v>37.5</v>
      </c>
      <c r="F1308" s="153">
        <v>1218</v>
      </c>
      <c r="G1308" s="153">
        <f t="shared" si="82"/>
        <v>7.2751000000000001</v>
      </c>
      <c r="H1308" s="153">
        <f t="shared" si="83"/>
        <v>545.63</v>
      </c>
      <c r="I1308" s="153">
        <f t="shared" si="84"/>
        <v>674.34</v>
      </c>
    </row>
    <row r="1309" spans="1:9" s="96" customFormat="1" ht="16.899999999999999" customHeight="1" x14ac:dyDescent="0.25">
      <c r="A1309" s="146" t="s">
        <v>122</v>
      </c>
      <c r="B1309" s="152">
        <v>1</v>
      </c>
      <c r="C1309" s="152">
        <f t="shared" si="81"/>
        <v>24.5</v>
      </c>
      <c r="D1309" s="152">
        <v>0</v>
      </c>
      <c r="E1309" s="152">
        <v>24.5</v>
      </c>
      <c r="F1309" s="153">
        <v>1218</v>
      </c>
      <c r="G1309" s="153">
        <f t="shared" si="82"/>
        <v>7.2751000000000001</v>
      </c>
      <c r="H1309" s="153">
        <f t="shared" si="83"/>
        <v>356.48</v>
      </c>
      <c r="I1309" s="153">
        <f t="shared" si="84"/>
        <v>440.57</v>
      </c>
    </row>
    <row r="1310" spans="1:9" s="96" customFormat="1" ht="16.899999999999999" customHeight="1" x14ac:dyDescent="0.25">
      <c r="A1310" s="146" t="s">
        <v>122</v>
      </c>
      <c r="B1310" s="152">
        <v>1</v>
      </c>
      <c r="C1310" s="152">
        <f t="shared" si="81"/>
        <v>23.5</v>
      </c>
      <c r="D1310" s="152">
        <v>0</v>
      </c>
      <c r="E1310" s="152">
        <v>23.5</v>
      </c>
      <c r="F1310" s="153">
        <v>1218</v>
      </c>
      <c r="G1310" s="153">
        <f t="shared" si="82"/>
        <v>7.2751000000000001</v>
      </c>
      <c r="H1310" s="153">
        <f t="shared" si="83"/>
        <v>341.93</v>
      </c>
      <c r="I1310" s="153">
        <f t="shared" si="84"/>
        <v>422.59</v>
      </c>
    </row>
    <row r="1311" spans="1:9" s="96" customFormat="1" ht="16.899999999999999" customHeight="1" x14ac:dyDescent="0.25">
      <c r="A1311" s="146" t="s">
        <v>122</v>
      </c>
      <c r="B1311" s="152">
        <v>1</v>
      </c>
      <c r="C1311" s="152">
        <f t="shared" si="81"/>
        <v>9.0489999999999995</v>
      </c>
      <c r="D1311" s="152">
        <v>0</v>
      </c>
      <c r="E1311" s="152">
        <v>9.0489999999999995</v>
      </c>
      <c r="F1311" s="153">
        <v>1170</v>
      </c>
      <c r="G1311" s="153">
        <f t="shared" si="82"/>
        <v>6.9884000000000004</v>
      </c>
      <c r="H1311" s="153">
        <f t="shared" si="83"/>
        <v>126.48</v>
      </c>
      <c r="I1311" s="153">
        <f t="shared" si="84"/>
        <v>156.32</v>
      </c>
    </row>
    <row r="1312" spans="1:9" s="96" customFormat="1" ht="16.899999999999999" customHeight="1" x14ac:dyDescent="0.25">
      <c r="A1312" s="146" t="s">
        <v>122</v>
      </c>
      <c r="B1312" s="152">
        <v>1</v>
      </c>
      <c r="C1312" s="152">
        <f t="shared" si="81"/>
        <v>6.5940000000000003</v>
      </c>
      <c r="D1312" s="152">
        <v>0</v>
      </c>
      <c r="E1312" s="152">
        <v>6.5940000000000003</v>
      </c>
      <c r="F1312" s="153">
        <v>1170</v>
      </c>
      <c r="G1312" s="153">
        <f t="shared" si="82"/>
        <v>6.9884000000000004</v>
      </c>
      <c r="H1312" s="153">
        <f t="shared" si="83"/>
        <v>92.16</v>
      </c>
      <c r="I1312" s="153">
        <f t="shared" si="84"/>
        <v>113.9</v>
      </c>
    </row>
    <row r="1313" spans="1:9" s="96" customFormat="1" ht="16.899999999999999" customHeight="1" x14ac:dyDescent="0.25">
      <c r="A1313" s="146" t="s">
        <v>122</v>
      </c>
      <c r="B1313" s="152">
        <v>1</v>
      </c>
      <c r="C1313" s="152">
        <f t="shared" si="81"/>
        <v>8.2880000000000003</v>
      </c>
      <c r="D1313" s="152">
        <v>0</v>
      </c>
      <c r="E1313" s="152">
        <v>8.2880000000000003</v>
      </c>
      <c r="F1313" s="153">
        <v>1170</v>
      </c>
      <c r="G1313" s="153">
        <f t="shared" si="82"/>
        <v>6.9884000000000004</v>
      </c>
      <c r="H1313" s="153">
        <f t="shared" si="83"/>
        <v>115.84</v>
      </c>
      <c r="I1313" s="153">
        <f t="shared" si="84"/>
        <v>143.16999999999999</v>
      </c>
    </row>
    <row r="1314" spans="1:9" s="96" customFormat="1" ht="16.899999999999999" customHeight="1" x14ac:dyDescent="0.25">
      <c r="A1314" s="146" t="s">
        <v>122</v>
      </c>
      <c r="B1314" s="152">
        <v>1</v>
      </c>
      <c r="C1314" s="152">
        <f t="shared" si="81"/>
        <v>190.5</v>
      </c>
      <c r="D1314" s="152">
        <v>123.5</v>
      </c>
      <c r="E1314" s="152">
        <v>67</v>
      </c>
      <c r="F1314" s="153">
        <v>1218</v>
      </c>
      <c r="G1314" s="153">
        <f t="shared" si="82"/>
        <v>7.2751000000000001</v>
      </c>
      <c r="H1314" s="153">
        <f t="shared" si="83"/>
        <v>974.86</v>
      </c>
      <c r="I1314" s="153">
        <f t="shared" si="84"/>
        <v>1204.83</v>
      </c>
    </row>
    <row r="1315" spans="1:9" s="96" customFormat="1" ht="16.899999999999999" customHeight="1" x14ac:dyDescent="0.25">
      <c r="A1315" s="146" t="s">
        <v>122</v>
      </c>
      <c r="B1315" s="152">
        <v>1</v>
      </c>
      <c r="C1315" s="152">
        <f t="shared" si="81"/>
        <v>109.13300000000001</v>
      </c>
      <c r="D1315" s="152">
        <v>71.5</v>
      </c>
      <c r="E1315" s="152">
        <v>37.633000000000003</v>
      </c>
      <c r="F1315" s="153">
        <v>1218</v>
      </c>
      <c r="G1315" s="153">
        <f t="shared" si="82"/>
        <v>7.2751000000000001</v>
      </c>
      <c r="H1315" s="153">
        <f t="shared" si="83"/>
        <v>547.57000000000005</v>
      </c>
      <c r="I1315" s="153">
        <f t="shared" si="84"/>
        <v>676.74</v>
      </c>
    </row>
    <row r="1316" spans="1:9" s="96" customFormat="1" ht="16.899999999999999" customHeight="1" x14ac:dyDescent="0.25">
      <c r="A1316" s="146" t="s">
        <v>122</v>
      </c>
      <c r="B1316" s="152">
        <v>1</v>
      </c>
      <c r="C1316" s="152">
        <f t="shared" si="81"/>
        <v>67.585999999999999</v>
      </c>
      <c r="D1316" s="152">
        <v>51.75</v>
      </c>
      <c r="E1316" s="152">
        <v>15.836</v>
      </c>
      <c r="F1316" s="153">
        <v>1218</v>
      </c>
      <c r="G1316" s="153">
        <f t="shared" si="82"/>
        <v>7.2751000000000001</v>
      </c>
      <c r="H1316" s="153">
        <f t="shared" si="83"/>
        <v>230.42</v>
      </c>
      <c r="I1316" s="153">
        <f t="shared" si="84"/>
        <v>284.77999999999997</v>
      </c>
    </row>
    <row r="1317" spans="1:9" s="96" customFormat="1" ht="16.899999999999999" customHeight="1" x14ac:dyDescent="0.25">
      <c r="A1317" s="146" t="s">
        <v>122</v>
      </c>
      <c r="B1317" s="152">
        <v>1</v>
      </c>
      <c r="C1317" s="152">
        <f t="shared" si="81"/>
        <v>48</v>
      </c>
      <c r="D1317" s="152">
        <v>0</v>
      </c>
      <c r="E1317" s="152">
        <v>48</v>
      </c>
      <c r="F1317" s="153">
        <v>1218</v>
      </c>
      <c r="G1317" s="153">
        <f t="shared" si="82"/>
        <v>7.2751000000000001</v>
      </c>
      <c r="H1317" s="153">
        <f t="shared" si="83"/>
        <v>698.41</v>
      </c>
      <c r="I1317" s="153">
        <f t="shared" si="84"/>
        <v>863.16</v>
      </c>
    </row>
    <row r="1318" spans="1:9" s="96" customFormat="1" ht="16.899999999999999" customHeight="1" x14ac:dyDescent="0.25">
      <c r="A1318" s="146" t="s">
        <v>122</v>
      </c>
      <c r="B1318" s="152">
        <v>1</v>
      </c>
      <c r="C1318" s="152">
        <f t="shared" si="81"/>
        <v>46.103999999999999</v>
      </c>
      <c r="D1318" s="152">
        <v>0</v>
      </c>
      <c r="E1318" s="152">
        <v>46.103999999999999</v>
      </c>
      <c r="F1318" s="153">
        <v>1218</v>
      </c>
      <c r="G1318" s="153">
        <f t="shared" si="82"/>
        <v>7.2751000000000001</v>
      </c>
      <c r="H1318" s="153">
        <f t="shared" si="83"/>
        <v>670.82</v>
      </c>
      <c r="I1318" s="153">
        <f t="shared" si="84"/>
        <v>829.07</v>
      </c>
    </row>
    <row r="1319" spans="1:9" s="96" customFormat="1" ht="16.899999999999999" customHeight="1" x14ac:dyDescent="0.25">
      <c r="A1319" s="146" t="s">
        <v>122</v>
      </c>
      <c r="B1319" s="152">
        <v>1</v>
      </c>
      <c r="C1319" s="152">
        <f t="shared" si="81"/>
        <v>80</v>
      </c>
      <c r="D1319" s="152">
        <v>0</v>
      </c>
      <c r="E1319" s="152">
        <v>80</v>
      </c>
      <c r="F1319" s="153">
        <v>1218</v>
      </c>
      <c r="G1319" s="153">
        <f t="shared" si="82"/>
        <v>7.2751000000000001</v>
      </c>
      <c r="H1319" s="153">
        <f t="shared" si="83"/>
        <v>1164.02</v>
      </c>
      <c r="I1319" s="153">
        <f t="shared" si="84"/>
        <v>1438.61</v>
      </c>
    </row>
    <row r="1320" spans="1:9" s="96" customFormat="1" ht="16.899999999999999" customHeight="1" x14ac:dyDescent="0.25">
      <c r="A1320" s="146" t="s">
        <v>122</v>
      </c>
      <c r="B1320" s="152">
        <v>1</v>
      </c>
      <c r="C1320" s="152">
        <f t="shared" si="81"/>
        <v>122.5</v>
      </c>
      <c r="D1320" s="152">
        <v>0</v>
      </c>
      <c r="E1320" s="152">
        <v>122.5</v>
      </c>
      <c r="F1320" s="153">
        <v>1218</v>
      </c>
      <c r="G1320" s="153">
        <f t="shared" si="82"/>
        <v>7.2751000000000001</v>
      </c>
      <c r="H1320" s="153">
        <f t="shared" si="83"/>
        <v>1782.4</v>
      </c>
      <c r="I1320" s="153">
        <f t="shared" si="84"/>
        <v>2202.87</v>
      </c>
    </row>
    <row r="1321" spans="1:9" s="96" customFormat="1" ht="16.899999999999999" customHeight="1" x14ac:dyDescent="0.25">
      <c r="A1321" s="146" t="s">
        <v>122</v>
      </c>
      <c r="B1321" s="152">
        <v>1</v>
      </c>
      <c r="C1321" s="152">
        <f t="shared" si="81"/>
        <v>40</v>
      </c>
      <c r="D1321" s="152">
        <v>0</v>
      </c>
      <c r="E1321" s="152">
        <v>40</v>
      </c>
      <c r="F1321" s="153">
        <v>1218</v>
      </c>
      <c r="G1321" s="153">
        <f t="shared" si="82"/>
        <v>7.2751000000000001</v>
      </c>
      <c r="H1321" s="153">
        <f t="shared" si="83"/>
        <v>582.01</v>
      </c>
      <c r="I1321" s="153">
        <f t="shared" si="84"/>
        <v>719.31</v>
      </c>
    </row>
    <row r="1322" spans="1:9" s="96" customFormat="1" ht="16.899999999999999" customHeight="1" x14ac:dyDescent="0.25">
      <c r="A1322" s="146" t="s">
        <v>122</v>
      </c>
      <c r="B1322" s="152">
        <v>1</v>
      </c>
      <c r="C1322" s="152">
        <f t="shared" si="81"/>
        <v>80</v>
      </c>
      <c r="D1322" s="152">
        <v>0</v>
      </c>
      <c r="E1322" s="152">
        <v>80</v>
      </c>
      <c r="F1322" s="153">
        <v>1218</v>
      </c>
      <c r="G1322" s="153">
        <f t="shared" si="82"/>
        <v>7.2751000000000001</v>
      </c>
      <c r="H1322" s="153">
        <f t="shared" si="83"/>
        <v>1164.02</v>
      </c>
      <c r="I1322" s="153">
        <f t="shared" si="84"/>
        <v>1438.61</v>
      </c>
    </row>
    <row r="1323" spans="1:9" s="96" customFormat="1" ht="16.899999999999999" customHeight="1" x14ac:dyDescent="0.25">
      <c r="A1323" s="146" t="s">
        <v>122</v>
      </c>
      <c r="B1323" s="152">
        <v>1</v>
      </c>
      <c r="C1323" s="152">
        <f t="shared" si="81"/>
        <v>16</v>
      </c>
      <c r="D1323" s="152">
        <v>0</v>
      </c>
      <c r="E1323" s="152">
        <v>16</v>
      </c>
      <c r="F1323" s="153">
        <v>1218</v>
      </c>
      <c r="G1323" s="153">
        <f t="shared" si="82"/>
        <v>7.2751000000000001</v>
      </c>
      <c r="H1323" s="153">
        <f t="shared" si="83"/>
        <v>232.8</v>
      </c>
      <c r="I1323" s="153">
        <f t="shared" si="84"/>
        <v>287.72000000000003</v>
      </c>
    </row>
    <row r="1324" spans="1:9" s="96" customFormat="1" ht="16.899999999999999" customHeight="1" x14ac:dyDescent="0.25">
      <c r="A1324" s="146" t="s">
        <v>122</v>
      </c>
      <c r="B1324" s="152">
        <v>1</v>
      </c>
      <c r="C1324" s="152">
        <f t="shared" si="81"/>
        <v>24</v>
      </c>
      <c r="D1324" s="152">
        <v>0</v>
      </c>
      <c r="E1324" s="152">
        <v>24</v>
      </c>
      <c r="F1324" s="153">
        <v>1218</v>
      </c>
      <c r="G1324" s="153">
        <f t="shared" si="82"/>
        <v>7.2751000000000001</v>
      </c>
      <c r="H1324" s="153">
        <f t="shared" si="83"/>
        <v>349.2</v>
      </c>
      <c r="I1324" s="153">
        <f t="shared" si="84"/>
        <v>431.58</v>
      </c>
    </row>
    <row r="1325" spans="1:9" s="96" customFormat="1" ht="16.899999999999999" customHeight="1" x14ac:dyDescent="0.25">
      <c r="A1325" s="146" t="s">
        <v>122</v>
      </c>
      <c r="B1325" s="152">
        <v>1</v>
      </c>
      <c r="C1325" s="152">
        <f t="shared" si="81"/>
        <v>24</v>
      </c>
      <c r="D1325" s="152">
        <v>0</v>
      </c>
      <c r="E1325" s="152">
        <v>24</v>
      </c>
      <c r="F1325" s="153">
        <v>1218</v>
      </c>
      <c r="G1325" s="153">
        <f t="shared" si="82"/>
        <v>7.2751000000000001</v>
      </c>
      <c r="H1325" s="153">
        <f t="shared" si="83"/>
        <v>349.2</v>
      </c>
      <c r="I1325" s="153">
        <f t="shared" si="84"/>
        <v>431.58</v>
      </c>
    </row>
    <row r="1326" spans="1:9" s="96" customFormat="1" ht="16.899999999999999" customHeight="1" x14ac:dyDescent="0.25">
      <c r="A1326" s="146" t="s">
        <v>122</v>
      </c>
      <c r="B1326" s="152">
        <v>1</v>
      </c>
      <c r="C1326" s="152">
        <f t="shared" si="81"/>
        <v>24</v>
      </c>
      <c r="D1326" s="152">
        <v>0</v>
      </c>
      <c r="E1326" s="152">
        <v>24</v>
      </c>
      <c r="F1326" s="153">
        <v>1218</v>
      </c>
      <c r="G1326" s="153">
        <f t="shared" si="82"/>
        <v>7.2751000000000001</v>
      </c>
      <c r="H1326" s="153">
        <f t="shared" si="83"/>
        <v>349.2</v>
      </c>
      <c r="I1326" s="153">
        <f t="shared" si="84"/>
        <v>431.58</v>
      </c>
    </row>
    <row r="1327" spans="1:9" s="96" customFormat="1" ht="16.899999999999999" customHeight="1" x14ac:dyDescent="0.25">
      <c r="A1327" s="146" t="s">
        <v>122</v>
      </c>
      <c r="B1327" s="152">
        <v>1</v>
      </c>
      <c r="C1327" s="152">
        <f t="shared" si="81"/>
        <v>0.86899999999999999</v>
      </c>
      <c r="D1327" s="152">
        <v>0</v>
      </c>
      <c r="E1327" s="152">
        <v>0.86899999999999999</v>
      </c>
      <c r="F1327" s="153">
        <v>1218</v>
      </c>
      <c r="G1327" s="153">
        <f t="shared" si="82"/>
        <v>7.2751000000000001</v>
      </c>
      <c r="H1327" s="153">
        <f t="shared" si="83"/>
        <v>12.64</v>
      </c>
      <c r="I1327" s="153">
        <f t="shared" si="84"/>
        <v>15.62</v>
      </c>
    </row>
    <row r="1328" spans="1:9" s="96" customFormat="1" ht="16.899999999999999" customHeight="1" x14ac:dyDescent="0.25">
      <c r="A1328" s="146" t="s">
        <v>122</v>
      </c>
      <c r="B1328" s="152">
        <v>1</v>
      </c>
      <c r="C1328" s="152">
        <f t="shared" si="81"/>
        <v>1.266</v>
      </c>
      <c r="D1328" s="152">
        <v>0</v>
      </c>
      <c r="E1328" s="152">
        <v>1.266</v>
      </c>
      <c r="F1328" s="153">
        <v>1218</v>
      </c>
      <c r="G1328" s="153">
        <f t="shared" si="82"/>
        <v>7.2751000000000001</v>
      </c>
      <c r="H1328" s="153">
        <f t="shared" si="83"/>
        <v>18.420000000000002</v>
      </c>
      <c r="I1328" s="153">
        <f t="shared" si="84"/>
        <v>22.77</v>
      </c>
    </row>
    <row r="1329" spans="1:9" s="96" customFormat="1" ht="16.899999999999999" customHeight="1" x14ac:dyDescent="0.25">
      <c r="A1329" s="146" t="s">
        <v>122</v>
      </c>
      <c r="B1329" s="152">
        <v>1</v>
      </c>
      <c r="C1329" s="152">
        <f t="shared" si="81"/>
        <v>6.5454545454545459</v>
      </c>
      <c r="D1329" s="152">
        <v>0</v>
      </c>
      <c r="E1329" s="152">
        <v>6.5454545454545459</v>
      </c>
      <c r="F1329" s="153">
        <v>1218</v>
      </c>
      <c r="G1329" s="153">
        <f t="shared" si="82"/>
        <v>7.2751000000000001</v>
      </c>
      <c r="H1329" s="153">
        <f t="shared" si="83"/>
        <v>95.24</v>
      </c>
      <c r="I1329" s="153">
        <f t="shared" si="84"/>
        <v>117.71</v>
      </c>
    </row>
    <row r="1330" spans="1:9" s="96" customFormat="1" ht="16.899999999999999" customHeight="1" x14ac:dyDescent="0.25">
      <c r="A1330" s="146" t="s">
        <v>122</v>
      </c>
      <c r="B1330" s="152">
        <v>1</v>
      </c>
      <c r="C1330" s="152">
        <f t="shared" si="81"/>
        <v>24</v>
      </c>
      <c r="D1330" s="152">
        <v>0</v>
      </c>
      <c r="E1330" s="152">
        <v>24</v>
      </c>
      <c r="F1330" s="153">
        <v>1218</v>
      </c>
      <c r="G1330" s="153">
        <f t="shared" si="82"/>
        <v>7.2751000000000001</v>
      </c>
      <c r="H1330" s="153">
        <f t="shared" si="83"/>
        <v>349.2</v>
      </c>
      <c r="I1330" s="153">
        <f t="shared" si="84"/>
        <v>431.58</v>
      </c>
    </row>
    <row r="1331" spans="1:9" s="96" customFormat="1" ht="16.899999999999999" customHeight="1" x14ac:dyDescent="0.25">
      <c r="A1331" s="146" t="s">
        <v>122</v>
      </c>
      <c r="B1331" s="152">
        <v>1</v>
      </c>
      <c r="C1331" s="152">
        <f t="shared" si="81"/>
        <v>48</v>
      </c>
      <c r="D1331" s="152">
        <v>0</v>
      </c>
      <c r="E1331" s="152">
        <v>48</v>
      </c>
      <c r="F1331" s="153">
        <v>1218</v>
      </c>
      <c r="G1331" s="153">
        <f t="shared" si="82"/>
        <v>7.2751000000000001</v>
      </c>
      <c r="H1331" s="153">
        <f t="shared" si="83"/>
        <v>698.41</v>
      </c>
      <c r="I1331" s="153">
        <f t="shared" si="84"/>
        <v>863.16</v>
      </c>
    </row>
    <row r="1332" spans="1:9" s="96" customFormat="1" ht="16.899999999999999" customHeight="1" x14ac:dyDescent="0.25">
      <c r="A1332" s="146" t="s">
        <v>122</v>
      </c>
      <c r="B1332" s="152">
        <v>1</v>
      </c>
      <c r="C1332" s="152">
        <f t="shared" si="81"/>
        <v>24</v>
      </c>
      <c r="D1332" s="152">
        <v>0</v>
      </c>
      <c r="E1332" s="152">
        <v>24</v>
      </c>
      <c r="F1332" s="153">
        <v>1218</v>
      </c>
      <c r="G1332" s="153">
        <f t="shared" si="82"/>
        <v>7.2751000000000001</v>
      </c>
      <c r="H1332" s="153">
        <f t="shared" si="83"/>
        <v>349.2</v>
      </c>
      <c r="I1332" s="153">
        <f t="shared" si="84"/>
        <v>431.58</v>
      </c>
    </row>
    <row r="1333" spans="1:9" s="96" customFormat="1" ht="16.899999999999999" customHeight="1" x14ac:dyDescent="0.25">
      <c r="A1333" s="146" t="s">
        <v>122</v>
      </c>
      <c r="B1333" s="152">
        <v>1</v>
      </c>
      <c r="C1333" s="152">
        <f t="shared" si="81"/>
        <v>104.5</v>
      </c>
      <c r="D1333" s="152">
        <v>0</v>
      </c>
      <c r="E1333" s="152">
        <v>104.5</v>
      </c>
      <c r="F1333" s="153">
        <v>1218</v>
      </c>
      <c r="G1333" s="153">
        <f t="shared" si="82"/>
        <v>7.2751000000000001</v>
      </c>
      <c r="H1333" s="153">
        <f t="shared" si="83"/>
        <v>1520.5</v>
      </c>
      <c r="I1333" s="153">
        <f t="shared" si="84"/>
        <v>1879.19</v>
      </c>
    </row>
    <row r="1334" spans="1:9" s="96" customFormat="1" ht="16.899999999999999" customHeight="1" x14ac:dyDescent="0.25">
      <c r="A1334" s="146" t="s">
        <v>122</v>
      </c>
      <c r="B1334" s="152">
        <v>1</v>
      </c>
      <c r="C1334" s="152">
        <f t="shared" si="81"/>
        <v>8</v>
      </c>
      <c r="D1334" s="152">
        <v>0</v>
      </c>
      <c r="E1334" s="152">
        <v>8</v>
      </c>
      <c r="F1334" s="153">
        <v>1218</v>
      </c>
      <c r="G1334" s="153">
        <f t="shared" si="82"/>
        <v>7.2751000000000001</v>
      </c>
      <c r="H1334" s="153">
        <f t="shared" si="83"/>
        <v>116.4</v>
      </c>
      <c r="I1334" s="153">
        <f t="shared" si="84"/>
        <v>143.86000000000001</v>
      </c>
    </row>
    <row r="1335" spans="1:9" s="96" customFormat="1" ht="16.899999999999999" customHeight="1" x14ac:dyDescent="0.25">
      <c r="A1335" s="146" t="s">
        <v>122</v>
      </c>
      <c r="B1335" s="152">
        <v>1</v>
      </c>
      <c r="C1335" s="152">
        <f t="shared" si="81"/>
        <v>285.30200000000002</v>
      </c>
      <c r="D1335" s="152">
        <v>271</v>
      </c>
      <c r="E1335" s="152">
        <v>14.302</v>
      </c>
      <c r="F1335" s="153">
        <v>1218</v>
      </c>
      <c r="G1335" s="153">
        <f t="shared" si="82"/>
        <v>7.2751000000000001</v>
      </c>
      <c r="H1335" s="153">
        <f t="shared" si="83"/>
        <v>208.1</v>
      </c>
      <c r="I1335" s="153">
        <f t="shared" si="84"/>
        <v>257.19</v>
      </c>
    </row>
    <row r="1336" spans="1:9" s="96" customFormat="1" ht="16.899999999999999" customHeight="1" x14ac:dyDescent="0.25">
      <c r="A1336" s="146" t="s">
        <v>122</v>
      </c>
      <c r="B1336" s="152">
        <v>1</v>
      </c>
      <c r="C1336" s="152">
        <f t="shared" si="81"/>
        <v>76.697000000000003</v>
      </c>
      <c r="D1336" s="152">
        <v>75.5</v>
      </c>
      <c r="E1336" s="152">
        <v>1.1970000000000001</v>
      </c>
      <c r="F1336" s="153">
        <v>1218</v>
      </c>
      <c r="G1336" s="153">
        <f t="shared" si="82"/>
        <v>7.2751000000000001</v>
      </c>
      <c r="H1336" s="153">
        <f t="shared" si="83"/>
        <v>17.420000000000002</v>
      </c>
      <c r="I1336" s="154">
        <f>ROUND(H1336*1.2077,2)</f>
        <v>21.04</v>
      </c>
    </row>
    <row r="1337" spans="1:9" s="96" customFormat="1" ht="16.899999999999999" customHeight="1" x14ac:dyDescent="0.25">
      <c r="A1337" s="146" t="s">
        <v>122</v>
      </c>
      <c r="B1337" s="152">
        <v>1</v>
      </c>
      <c r="C1337" s="152">
        <f t="shared" si="81"/>
        <v>66.565573770491795</v>
      </c>
      <c r="D1337" s="152">
        <v>55</v>
      </c>
      <c r="E1337" s="152">
        <v>11.565573770491802</v>
      </c>
      <c r="F1337" s="153">
        <v>1218</v>
      </c>
      <c r="G1337" s="153">
        <f t="shared" si="82"/>
        <v>7.2751000000000001</v>
      </c>
      <c r="H1337" s="153">
        <f t="shared" si="83"/>
        <v>168.28</v>
      </c>
      <c r="I1337" s="153">
        <f t="shared" si="84"/>
        <v>207.98</v>
      </c>
    </row>
    <row r="1338" spans="1:9" s="96" customFormat="1" ht="16.899999999999999" customHeight="1" x14ac:dyDescent="0.25">
      <c r="A1338" s="146" t="s">
        <v>122</v>
      </c>
      <c r="B1338" s="152">
        <v>1</v>
      </c>
      <c r="C1338" s="152">
        <f t="shared" si="81"/>
        <v>42.610999999999997</v>
      </c>
      <c r="D1338" s="152">
        <v>41.5</v>
      </c>
      <c r="E1338" s="152">
        <v>1.111</v>
      </c>
      <c r="F1338" s="153">
        <v>1218</v>
      </c>
      <c r="G1338" s="153">
        <f t="shared" si="82"/>
        <v>7.2751000000000001</v>
      </c>
      <c r="H1338" s="153">
        <f t="shared" si="83"/>
        <v>16.170000000000002</v>
      </c>
      <c r="I1338" s="153">
        <f t="shared" si="84"/>
        <v>19.98</v>
      </c>
    </row>
    <row r="1339" spans="1:9" s="96" customFormat="1" ht="16.899999999999999" customHeight="1" x14ac:dyDescent="0.25">
      <c r="A1339" s="146" t="s">
        <v>122</v>
      </c>
      <c r="B1339" s="152">
        <v>1</v>
      </c>
      <c r="C1339" s="152">
        <f t="shared" si="81"/>
        <v>43.314999999999998</v>
      </c>
      <c r="D1339" s="152">
        <v>41.5</v>
      </c>
      <c r="E1339" s="152">
        <v>1.8149999999999999</v>
      </c>
      <c r="F1339" s="153">
        <v>1218</v>
      </c>
      <c r="G1339" s="153">
        <f t="shared" si="82"/>
        <v>7.2751000000000001</v>
      </c>
      <c r="H1339" s="153">
        <f t="shared" si="83"/>
        <v>26.41</v>
      </c>
      <c r="I1339" s="153">
        <f t="shared" si="84"/>
        <v>32.64</v>
      </c>
    </row>
    <row r="1340" spans="1:9" s="96" customFormat="1" ht="16.899999999999999" customHeight="1" x14ac:dyDescent="0.25">
      <c r="A1340" s="146" t="s">
        <v>122</v>
      </c>
      <c r="B1340" s="152">
        <v>1</v>
      </c>
      <c r="C1340" s="152">
        <f t="shared" si="81"/>
        <v>232</v>
      </c>
      <c r="D1340" s="152">
        <v>231</v>
      </c>
      <c r="E1340" s="152">
        <v>1</v>
      </c>
      <c r="F1340" s="153">
        <v>1218</v>
      </c>
      <c r="G1340" s="153">
        <f t="shared" si="82"/>
        <v>7.2751000000000001</v>
      </c>
      <c r="H1340" s="153">
        <f t="shared" si="83"/>
        <v>14.55</v>
      </c>
      <c r="I1340" s="153">
        <f t="shared" si="84"/>
        <v>17.98</v>
      </c>
    </row>
    <row r="1341" spans="1:9" s="96" customFormat="1" ht="16.899999999999999" customHeight="1" x14ac:dyDescent="0.25">
      <c r="A1341" s="146" t="s">
        <v>122</v>
      </c>
      <c r="B1341" s="152">
        <v>1</v>
      </c>
      <c r="C1341" s="152">
        <f t="shared" si="81"/>
        <v>23.5</v>
      </c>
      <c r="D1341" s="152">
        <v>0</v>
      </c>
      <c r="E1341" s="152">
        <v>23.5</v>
      </c>
      <c r="F1341" s="153">
        <v>1218</v>
      </c>
      <c r="G1341" s="153">
        <f t="shared" si="82"/>
        <v>7.2751000000000001</v>
      </c>
      <c r="H1341" s="153">
        <f t="shared" si="83"/>
        <v>341.93</v>
      </c>
      <c r="I1341" s="153">
        <f t="shared" si="84"/>
        <v>422.59</v>
      </c>
    </row>
    <row r="1342" spans="1:9" s="96" customFormat="1" ht="16.899999999999999" customHeight="1" x14ac:dyDescent="0.25">
      <c r="A1342" s="146" t="s">
        <v>122</v>
      </c>
      <c r="B1342" s="152">
        <v>1</v>
      </c>
      <c r="C1342" s="152">
        <f t="shared" si="81"/>
        <v>24</v>
      </c>
      <c r="D1342" s="152">
        <v>0</v>
      </c>
      <c r="E1342" s="152">
        <v>24</v>
      </c>
      <c r="F1342" s="153">
        <v>1218</v>
      </c>
      <c r="G1342" s="153">
        <f t="shared" si="82"/>
        <v>7.2751000000000001</v>
      </c>
      <c r="H1342" s="153">
        <f t="shared" si="83"/>
        <v>349.2</v>
      </c>
      <c r="I1342" s="153">
        <f t="shared" si="84"/>
        <v>431.58</v>
      </c>
    </row>
    <row r="1343" spans="1:9" s="96" customFormat="1" ht="16.899999999999999" customHeight="1" x14ac:dyDescent="0.25">
      <c r="A1343" s="146" t="s">
        <v>122</v>
      </c>
      <c r="B1343" s="152">
        <v>1</v>
      </c>
      <c r="C1343" s="152">
        <f t="shared" si="81"/>
        <v>24</v>
      </c>
      <c r="D1343" s="152">
        <v>0</v>
      </c>
      <c r="E1343" s="152">
        <v>24</v>
      </c>
      <c r="F1343" s="153">
        <v>1218</v>
      </c>
      <c r="G1343" s="153">
        <f t="shared" si="82"/>
        <v>7.2751000000000001</v>
      </c>
      <c r="H1343" s="153">
        <f t="shared" si="83"/>
        <v>349.2</v>
      </c>
      <c r="I1343" s="153">
        <f t="shared" si="84"/>
        <v>431.58</v>
      </c>
    </row>
    <row r="1344" spans="1:9" s="96" customFormat="1" ht="16.899999999999999" customHeight="1" x14ac:dyDescent="0.25">
      <c r="A1344" s="146" t="s">
        <v>122</v>
      </c>
      <c r="B1344" s="152">
        <v>1</v>
      </c>
      <c r="C1344" s="152">
        <f t="shared" si="81"/>
        <v>24</v>
      </c>
      <c r="D1344" s="152">
        <v>0</v>
      </c>
      <c r="E1344" s="152">
        <v>24</v>
      </c>
      <c r="F1344" s="153">
        <v>1218</v>
      </c>
      <c r="G1344" s="153">
        <f t="shared" si="82"/>
        <v>7.2751000000000001</v>
      </c>
      <c r="H1344" s="153">
        <f t="shared" si="83"/>
        <v>349.2</v>
      </c>
      <c r="I1344" s="153">
        <f t="shared" si="84"/>
        <v>431.58</v>
      </c>
    </row>
    <row r="1345" spans="1:9" s="96" customFormat="1" ht="16.899999999999999" customHeight="1" x14ac:dyDescent="0.25">
      <c r="A1345" s="146" t="s">
        <v>122</v>
      </c>
      <c r="B1345" s="152">
        <v>1</v>
      </c>
      <c r="C1345" s="152">
        <f t="shared" si="81"/>
        <v>33.230769230769234</v>
      </c>
      <c r="D1345" s="152">
        <v>0</v>
      </c>
      <c r="E1345" s="152">
        <v>33.230769230769234</v>
      </c>
      <c r="F1345" s="153">
        <v>1218</v>
      </c>
      <c r="G1345" s="153">
        <f t="shared" si="82"/>
        <v>7.2751000000000001</v>
      </c>
      <c r="H1345" s="153">
        <f t="shared" si="83"/>
        <v>483.51</v>
      </c>
      <c r="I1345" s="153">
        <f t="shared" si="84"/>
        <v>597.57000000000005</v>
      </c>
    </row>
    <row r="1346" spans="1:9" s="96" customFormat="1" ht="16.899999999999999" customHeight="1" x14ac:dyDescent="0.25">
      <c r="A1346" s="146" t="s">
        <v>122</v>
      </c>
      <c r="B1346" s="152">
        <v>1</v>
      </c>
      <c r="C1346" s="152">
        <f t="shared" si="81"/>
        <v>180.18</v>
      </c>
      <c r="D1346" s="152">
        <v>172.5</v>
      </c>
      <c r="E1346" s="152">
        <v>7.68</v>
      </c>
      <c r="F1346" s="153">
        <v>1218</v>
      </c>
      <c r="G1346" s="153">
        <f t="shared" si="82"/>
        <v>7.2751000000000001</v>
      </c>
      <c r="H1346" s="153">
        <f t="shared" si="83"/>
        <v>111.75</v>
      </c>
      <c r="I1346" s="153">
        <f t="shared" si="84"/>
        <v>138.11000000000001</v>
      </c>
    </row>
    <row r="1347" spans="1:9" s="96" customFormat="1" ht="16.899999999999999" customHeight="1" x14ac:dyDescent="0.25">
      <c r="A1347" s="146" t="s">
        <v>122</v>
      </c>
      <c r="B1347" s="152">
        <v>1</v>
      </c>
      <c r="C1347" s="152">
        <f t="shared" si="81"/>
        <v>173.09800000000001</v>
      </c>
      <c r="D1347" s="152">
        <v>172.5</v>
      </c>
      <c r="E1347" s="152">
        <v>0.59799999999999998</v>
      </c>
      <c r="F1347" s="153">
        <v>1218</v>
      </c>
      <c r="G1347" s="153">
        <f t="shared" si="82"/>
        <v>7.2751000000000001</v>
      </c>
      <c r="H1347" s="153">
        <f t="shared" si="83"/>
        <v>8.6999999999999993</v>
      </c>
      <c r="I1347" s="153">
        <f t="shared" si="84"/>
        <v>10.75</v>
      </c>
    </row>
    <row r="1348" spans="1:9" s="96" customFormat="1" ht="16.899999999999999" customHeight="1" x14ac:dyDescent="0.25">
      <c r="A1348" s="146" t="s">
        <v>122</v>
      </c>
      <c r="B1348" s="152">
        <v>1</v>
      </c>
      <c r="C1348" s="152">
        <f t="shared" si="81"/>
        <v>46.759443339960242</v>
      </c>
      <c r="D1348" s="152">
        <v>0</v>
      </c>
      <c r="E1348" s="152">
        <v>46.759443339960242</v>
      </c>
      <c r="F1348" s="153">
        <v>1293</v>
      </c>
      <c r="G1348" s="153">
        <f t="shared" si="82"/>
        <v>7.7230999999999996</v>
      </c>
      <c r="H1348" s="153">
        <f t="shared" si="83"/>
        <v>722.26</v>
      </c>
      <c r="I1348" s="153">
        <f t="shared" si="84"/>
        <v>892.64</v>
      </c>
    </row>
    <row r="1349" spans="1:9" s="96" customFormat="1" ht="16.899999999999999" customHeight="1" x14ac:dyDescent="0.25">
      <c r="A1349" s="146" t="s">
        <v>122</v>
      </c>
      <c r="B1349" s="152">
        <v>1</v>
      </c>
      <c r="C1349" s="152">
        <f t="shared" ref="C1349:C1412" si="85">D1349+E1349</f>
        <v>16</v>
      </c>
      <c r="D1349" s="152">
        <v>0</v>
      </c>
      <c r="E1349" s="152">
        <v>16</v>
      </c>
      <c r="F1349" s="153">
        <v>1218</v>
      </c>
      <c r="G1349" s="153">
        <f t="shared" ref="G1349:G1412" si="86">ROUND(F1349/167.42,4)</f>
        <v>7.2751000000000001</v>
      </c>
      <c r="H1349" s="153">
        <f t="shared" si="83"/>
        <v>232.8</v>
      </c>
      <c r="I1349" s="153">
        <f t="shared" si="84"/>
        <v>287.72000000000003</v>
      </c>
    </row>
    <row r="1350" spans="1:9" s="96" customFormat="1" ht="16.899999999999999" customHeight="1" x14ac:dyDescent="0.25">
      <c r="A1350" s="146" t="s">
        <v>122</v>
      </c>
      <c r="B1350" s="152">
        <v>1</v>
      </c>
      <c r="C1350" s="152">
        <f t="shared" si="85"/>
        <v>168</v>
      </c>
      <c r="D1350" s="152">
        <v>166</v>
      </c>
      <c r="E1350" s="152">
        <v>2</v>
      </c>
      <c r="F1350" s="153">
        <v>1178</v>
      </c>
      <c r="G1350" s="153">
        <f t="shared" si="86"/>
        <v>7.0362</v>
      </c>
      <c r="H1350" s="153">
        <f t="shared" si="83"/>
        <v>28.14</v>
      </c>
      <c r="I1350" s="153">
        <f t="shared" si="84"/>
        <v>34.78</v>
      </c>
    </row>
    <row r="1351" spans="1:9" s="96" customFormat="1" ht="16.899999999999999" customHeight="1" x14ac:dyDescent="0.25">
      <c r="A1351" s="146" t="s">
        <v>122</v>
      </c>
      <c r="B1351" s="152">
        <v>1</v>
      </c>
      <c r="C1351" s="152">
        <f t="shared" si="85"/>
        <v>168</v>
      </c>
      <c r="D1351" s="152">
        <v>166</v>
      </c>
      <c r="E1351" s="152">
        <v>2</v>
      </c>
      <c r="F1351" s="153">
        <v>1178</v>
      </c>
      <c r="G1351" s="153">
        <f t="shared" si="86"/>
        <v>7.0362</v>
      </c>
      <c r="H1351" s="153">
        <f t="shared" si="83"/>
        <v>28.14</v>
      </c>
      <c r="I1351" s="153">
        <f t="shared" si="84"/>
        <v>34.78</v>
      </c>
    </row>
    <row r="1352" spans="1:9" s="96" customFormat="1" ht="16.899999999999999" customHeight="1" x14ac:dyDescent="0.25">
      <c r="A1352" s="146" t="s">
        <v>122</v>
      </c>
      <c r="B1352" s="152">
        <v>1</v>
      </c>
      <c r="C1352" s="152">
        <f t="shared" si="85"/>
        <v>195.5</v>
      </c>
      <c r="D1352" s="152">
        <v>166</v>
      </c>
      <c r="E1352" s="152">
        <v>29.499999999999996</v>
      </c>
      <c r="F1352" s="153">
        <v>1060</v>
      </c>
      <c r="G1352" s="153">
        <f t="shared" si="86"/>
        <v>6.3314000000000004</v>
      </c>
      <c r="H1352" s="153">
        <f t="shared" si="83"/>
        <v>373.55</v>
      </c>
      <c r="I1352" s="153">
        <f t="shared" si="84"/>
        <v>461.67</v>
      </c>
    </row>
    <row r="1353" spans="1:9" s="96" customFormat="1" ht="16.899999999999999" customHeight="1" x14ac:dyDescent="0.25">
      <c r="A1353" s="146" t="s">
        <v>122</v>
      </c>
      <c r="B1353" s="152">
        <v>1</v>
      </c>
      <c r="C1353" s="152">
        <f t="shared" si="85"/>
        <v>178.5</v>
      </c>
      <c r="D1353" s="152">
        <v>166</v>
      </c>
      <c r="E1353" s="152">
        <v>12.5</v>
      </c>
      <c r="F1353" s="153">
        <v>1060</v>
      </c>
      <c r="G1353" s="153">
        <f t="shared" si="86"/>
        <v>6.3314000000000004</v>
      </c>
      <c r="H1353" s="153">
        <f t="shared" si="83"/>
        <v>158.29</v>
      </c>
      <c r="I1353" s="153">
        <f t="shared" si="84"/>
        <v>195.63</v>
      </c>
    </row>
    <row r="1354" spans="1:9" s="96" customFormat="1" ht="16.899999999999999" customHeight="1" x14ac:dyDescent="0.25">
      <c r="A1354" s="146" t="s">
        <v>122</v>
      </c>
      <c r="B1354" s="152">
        <v>1</v>
      </c>
      <c r="C1354" s="152">
        <f t="shared" si="85"/>
        <v>72</v>
      </c>
      <c r="D1354" s="152">
        <v>62</v>
      </c>
      <c r="E1354" s="152">
        <v>10</v>
      </c>
      <c r="F1354" s="153">
        <v>1220</v>
      </c>
      <c r="G1354" s="153">
        <f t="shared" si="86"/>
        <v>7.2870999999999997</v>
      </c>
      <c r="H1354" s="153">
        <f t="shared" si="83"/>
        <v>145.74</v>
      </c>
      <c r="I1354" s="153">
        <f t="shared" si="84"/>
        <v>180.12</v>
      </c>
    </row>
    <row r="1355" spans="1:9" s="96" customFormat="1" ht="16.899999999999999" customHeight="1" x14ac:dyDescent="0.25">
      <c r="A1355" s="146" t="s">
        <v>122</v>
      </c>
      <c r="B1355" s="152">
        <v>1</v>
      </c>
      <c r="C1355" s="152">
        <f t="shared" si="85"/>
        <v>4</v>
      </c>
      <c r="D1355" s="152">
        <v>0</v>
      </c>
      <c r="E1355" s="152">
        <v>4</v>
      </c>
      <c r="F1355" s="153">
        <v>1080</v>
      </c>
      <c r="G1355" s="153">
        <f t="shared" si="86"/>
        <v>6.4508000000000001</v>
      </c>
      <c r="H1355" s="153">
        <f t="shared" si="83"/>
        <v>51.61</v>
      </c>
      <c r="I1355" s="153">
        <f t="shared" si="84"/>
        <v>63.78</v>
      </c>
    </row>
    <row r="1356" spans="1:9" s="96" customFormat="1" ht="16.899999999999999" customHeight="1" x14ac:dyDescent="0.25">
      <c r="A1356" s="146" t="s">
        <v>122</v>
      </c>
      <c r="B1356" s="152">
        <v>1</v>
      </c>
      <c r="C1356" s="152">
        <f t="shared" si="85"/>
        <v>11</v>
      </c>
      <c r="D1356" s="152">
        <v>0</v>
      </c>
      <c r="E1356" s="152">
        <v>11</v>
      </c>
      <c r="F1356" s="153">
        <v>1218</v>
      </c>
      <c r="G1356" s="153">
        <f t="shared" si="86"/>
        <v>7.2751000000000001</v>
      </c>
      <c r="H1356" s="153">
        <f t="shared" si="83"/>
        <v>160.05000000000001</v>
      </c>
      <c r="I1356" s="153">
        <f t="shared" si="84"/>
        <v>197.81</v>
      </c>
    </row>
    <row r="1357" spans="1:9" s="96" customFormat="1" ht="16.899999999999999" customHeight="1" x14ac:dyDescent="0.25">
      <c r="A1357" s="146" t="s">
        <v>639</v>
      </c>
      <c r="B1357" s="152">
        <v>1</v>
      </c>
      <c r="C1357" s="152">
        <f t="shared" si="85"/>
        <v>629</v>
      </c>
      <c r="D1357" s="152">
        <v>486</v>
      </c>
      <c r="E1357" s="152">
        <v>143</v>
      </c>
      <c r="F1357" s="153">
        <v>1218</v>
      </c>
      <c r="G1357" s="153">
        <f t="shared" si="86"/>
        <v>7.2751000000000001</v>
      </c>
      <c r="H1357" s="153">
        <f t="shared" si="83"/>
        <v>2080.6799999999998</v>
      </c>
      <c r="I1357" s="153">
        <f t="shared" si="84"/>
        <v>2571.5100000000002</v>
      </c>
    </row>
    <row r="1358" spans="1:9" s="96" customFormat="1" ht="16.899999999999999" customHeight="1" x14ac:dyDescent="0.25">
      <c r="A1358" s="146" t="s">
        <v>639</v>
      </c>
      <c r="B1358" s="152">
        <v>1</v>
      </c>
      <c r="C1358" s="152">
        <f t="shared" si="85"/>
        <v>600</v>
      </c>
      <c r="D1358" s="152">
        <v>445</v>
      </c>
      <c r="E1358" s="152">
        <v>155</v>
      </c>
      <c r="F1358" s="153">
        <v>1218</v>
      </c>
      <c r="G1358" s="153">
        <f t="shared" si="86"/>
        <v>7.2751000000000001</v>
      </c>
      <c r="H1358" s="153">
        <f t="shared" ref="H1358:H1421" si="87">ROUND(E1358*G1358*2,2)</f>
        <v>2255.2800000000002</v>
      </c>
      <c r="I1358" s="153">
        <f t="shared" ref="I1358:I1421" si="88">ROUND(H1358*1.2359,2)</f>
        <v>2787.3</v>
      </c>
    </row>
    <row r="1359" spans="1:9" s="96" customFormat="1" ht="16.899999999999999" customHeight="1" x14ac:dyDescent="0.25">
      <c r="A1359" s="146" t="s">
        <v>639</v>
      </c>
      <c r="B1359" s="152">
        <v>1</v>
      </c>
      <c r="C1359" s="152">
        <f t="shared" si="85"/>
        <v>634</v>
      </c>
      <c r="D1359" s="152">
        <v>452</v>
      </c>
      <c r="E1359" s="152">
        <v>182</v>
      </c>
      <c r="F1359" s="153">
        <v>1218</v>
      </c>
      <c r="G1359" s="153">
        <f t="shared" si="86"/>
        <v>7.2751000000000001</v>
      </c>
      <c r="H1359" s="153">
        <f t="shared" si="87"/>
        <v>2648.14</v>
      </c>
      <c r="I1359" s="153">
        <f t="shared" si="88"/>
        <v>3272.84</v>
      </c>
    </row>
    <row r="1360" spans="1:9" s="96" customFormat="1" ht="16.899999999999999" customHeight="1" x14ac:dyDescent="0.25">
      <c r="A1360" s="146" t="s">
        <v>639</v>
      </c>
      <c r="B1360" s="152">
        <v>1</v>
      </c>
      <c r="C1360" s="152">
        <f t="shared" si="85"/>
        <v>936</v>
      </c>
      <c r="D1360" s="152">
        <v>677</v>
      </c>
      <c r="E1360" s="152">
        <v>259</v>
      </c>
      <c r="F1360" s="153">
        <v>1218</v>
      </c>
      <c r="G1360" s="153">
        <f t="shared" si="86"/>
        <v>7.2751000000000001</v>
      </c>
      <c r="H1360" s="153">
        <f t="shared" si="87"/>
        <v>3768.5</v>
      </c>
      <c r="I1360" s="153">
        <f t="shared" si="88"/>
        <v>4657.49</v>
      </c>
    </row>
    <row r="1361" spans="1:9" s="96" customFormat="1" ht="16.899999999999999" customHeight="1" x14ac:dyDescent="0.25">
      <c r="A1361" s="146" t="s">
        <v>639</v>
      </c>
      <c r="B1361" s="152">
        <v>1</v>
      </c>
      <c r="C1361" s="152">
        <f t="shared" si="85"/>
        <v>432</v>
      </c>
      <c r="D1361" s="152">
        <v>429</v>
      </c>
      <c r="E1361" s="152">
        <v>3</v>
      </c>
      <c r="F1361" s="153">
        <v>1218</v>
      </c>
      <c r="G1361" s="153">
        <f t="shared" si="86"/>
        <v>7.2751000000000001</v>
      </c>
      <c r="H1361" s="153">
        <f t="shared" si="87"/>
        <v>43.65</v>
      </c>
      <c r="I1361" s="153">
        <f t="shared" si="88"/>
        <v>53.95</v>
      </c>
    </row>
    <row r="1362" spans="1:9" s="96" customFormat="1" ht="16.899999999999999" customHeight="1" x14ac:dyDescent="0.25">
      <c r="A1362" s="146" t="s">
        <v>639</v>
      </c>
      <c r="B1362" s="152">
        <v>1</v>
      </c>
      <c r="C1362" s="152">
        <f t="shared" si="85"/>
        <v>456</v>
      </c>
      <c r="D1362" s="152">
        <v>438</v>
      </c>
      <c r="E1362" s="152">
        <v>18</v>
      </c>
      <c r="F1362" s="153">
        <v>1218</v>
      </c>
      <c r="G1362" s="153">
        <f t="shared" si="86"/>
        <v>7.2751000000000001</v>
      </c>
      <c r="H1362" s="153">
        <f t="shared" si="87"/>
        <v>261.89999999999998</v>
      </c>
      <c r="I1362" s="153">
        <f t="shared" si="88"/>
        <v>323.68</v>
      </c>
    </row>
    <row r="1363" spans="1:9" s="96" customFormat="1" ht="16.899999999999999" customHeight="1" x14ac:dyDescent="0.25">
      <c r="A1363" s="146" t="s">
        <v>639</v>
      </c>
      <c r="B1363" s="152">
        <v>1</v>
      </c>
      <c r="C1363" s="152">
        <f t="shared" si="85"/>
        <v>480</v>
      </c>
      <c r="D1363" s="152">
        <v>469</v>
      </c>
      <c r="E1363" s="152">
        <v>11</v>
      </c>
      <c r="F1363" s="153">
        <v>1218</v>
      </c>
      <c r="G1363" s="153">
        <f t="shared" si="86"/>
        <v>7.2751000000000001</v>
      </c>
      <c r="H1363" s="153">
        <f t="shared" si="87"/>
        <v>160.05000000000001</v>
      </c>
      <c r="I1363" s="153">
        <f t="shared" si="88"/>
        <v>197.81</v>
      </c>
    </row>
    <row r="1364" spans="1:9" s="96" customFormat="1" ht="16.899999999999999" customHeight="1" x14ac:dyDescent="0.25">
      <c r="A1364" s="146" t="s">
        <v>639</v>
      </c>
      <c r="B1364" s="152">
        <v>1</v>
      </c>
      <c r="C1364" s="152">
        <f t="shared" si="85"/>
        <v>504</v>
      </c>
      <c r="D1364" s="152">
        <v>413</v>
      </c>
      <c r="E1364" s="152">
        <v>91</v>
      </c>
      <c r="F1364" s="153">
        <v>1218</v>
      </c>
      <c r="G1364" s="153">
        <f t="shared" si="86"/>
        <v>7.2751000000000001</v>
      </c>
      <c r="H1364" s="153">
        <f t="shared" si="87"/>
        <v>1324.07</v>
      </c>
      <c r="I1364" s="153">
        <f t="shared" si="88"/>
        <v>1636.42</v>
      </c>
    </row>
    <row r="1365" spans="1:9" s="96" customFormat="1" ht="16.899999999999999" customHeight="1" x14ac:dyDescent="0.25">
      <c r="A1365" s="146" t="s">
        <v>640</v>
      </c>
      <c r="B1365" s="152">
        <v>1</v>
      </c>
      <c r="C1365" s="152">
        <f t="shared" si="85"/>
        <v>471</v>
      </c>
      <c r="D1365" s="152">
        <v>438</v>
      </c>
      <c r="E1365" s="152">
        <v>33</v>
      </c>
      <c r="F1365" s="153">
        <v>1180</v>
      </c>
      <c r="G1365" s="153">
        <f t="shared" si="86"/>
        <v>7.0480999999999998</v>
      </c>
      <c r="H1365" s="153">
        <f t="shared" si="87"/>
        <v>465.17</v>
      </c>
      <c r="I1365" s="154">
        <f>ROUND(H1365*1.2077,2)</f>
        <v>561.79</v>
      </c>
    </row>
    <row r="1366" spans="1:9" s="96" customFormat="1" ht="16.899999999999999" customHeight="1" x14ac:dyDescent="0.25">
      <c r="A1366" s="146" t="s">
        <v>640</v>
      </c>
      <c r="B1366" s="152">
        <v>1</v>
      </c>
      <c r="C1366" s="152">
        <f t="shared" si="85"/>
        <v>746</v>
      </c>
      <c r="D1366" s="152">
        <v>677</v>
      </c>
      <c r="E1366" s="152">
        <v>69</v>
      </c>
      <c r="F1366" s="153">
        <v>1298</v>
      </c>
      <c r="G1366" s="153">
        <f t="shared" si="86"/>
        <v>7.7530000000000001</v>
      </c>
      <c r="H1366" s="153">
        <f t="shared" si="87"/>
        <v>1069.9100000000001</v>
      </c>
      <c r="I1366" s="153">
        <f t="shared" si="88"/>
        <v>1322.3</v>
      </c>
    </row>
    <row r="1367" spans="1:9" s="96" customFormat="1" ht="16.899999999999999" customHeight="1" x14ac:dyDescent="0.25">
      <c r="A1367" s="146" t="s">
        <v>640</v>
      </c>
      <c r="B1367" s="152">
        <v>1</v>
      </c>
      <c r="C1367" s="152">
        <f t="shared" si="85"/>
        <v>22.941176470588236</v>
      </c>
      <c r="D1367" s="152">
        <v>0</v>
      </c>
      <c r="E1367" s="152">
        <v>22.941176470588236</v>
      </c>
      <c r="F1367" s="153">
        <v>1180</v>
      </c>
      <c r="G1367" s="153">
        <f t="shared" si="86"/>
        <v>7.0480999999999998</v>
      </c>
      <c r="H1367" s="153">
        <f t="shared" si="87"/>
        <v>323.38</v>
      </c>
      <c r="I1367" s="153">
        <f t="shared" si="88"/>
        <v>399.67</v>
      </c>
    </row>
    <row r="1368" spans="1:9" s="96" customFormat="1" ht="16.899999999999999" customHeight="1" x14ac:dyDescent="0.25">
      <c r="A1368" s="146" t="s">
        <v>640</v>
      </c>
      <c r="B1368" s="152">
        <v>1</v>
      </c>
      <c r="C1368" s="152">
        <f t="shared" si="85"/>
        <v>71.066666666666663</v>
      </c>
      <c r="D1368" s="152">
        <v>0</v>
      </c>
      <c r="E1368" s="152">
        <v>71.066666666666663</v>
      </c>
      <c r="F1368" s="153">
        <v>1298</v>
      </c>
      <c r="G1368" s="153">
        <f t="shared" si="86"/>
        <v>7.7530000000000001</v>
      </c>
      <c r="H1368" s="153">
        <f t="shared" si="87"/>
        <v>1101.96</v>
      </c>
      <c r="I1368" s="153">
        <f t="shared" si="88"/>
        <v>1361.91</v>
      </c>
    </row>
    <row r="1369" spans="1:9" s="96" customFormat="1" ht="16.899999999999999" customHeight="1" x14ac:dyDescent="0.25">
      <c r="A1369" s="146" t="s">
        <v>640</v>
      </c>
      <c r="B1369" s="152">
        <v>1</v>
      </c>
      <c r="C1369" s="152">
        <f t="shared" si="85"/>
        <v>31.043478260869566</v>
      </c>
      <c r="D1369" s="152">
        <v>0</v>
      </c>
      <c r="E1369" s="152">
        <v>31.043478260869566</v>
      </c>
      <c r="F1369" s="153">
        <v>1180</v>
      </c>
      <c r="G1369" s="153">
        <f t="shared" si="86"/>
        <v>7.0480999999999998</v>
      </c>
      <c r="H1369" s="153">
        <f t="shared" si="87"/>
        <v>437.6</v>
      </c>
      <c r="I1369" s="153">
        <f t="shared" si="88"/>
        <v>540.83000000000004</v>
      </c>
    </row>
    <row r="1370" spans="1:9" s="96" customFormat="1" ht="16.899999999999999" customHeight="1" x14ac:dyDescent="0.25">
      <c r="A1370" s="146" t="s">
        <v>641</v>
      </c>
      <c r="B1370" s="152">
        <v>1</v>
      </c>
      <c r="C1370" s="152">
        <f t="shared" si="85"/>
        <v>711</v>
      </c>
      <c r="D1370" s="152">
        <v>597</v>
      </c>
      <c r="E1370" s="152">
        <v>114</v>
      </c>
      <c r="F1370" s="153">
        <v>1304</v>
      </c>
      <c r="G1370" s="153">
        <f t="shared" si="86"/>
        <v>7.7888000000000002</v>
      </c>
      <c r="H1370" s="153">
        <f t="shared" si="87"/>
        <v>1775.85</v>
      </c>
      <c r="I1370" s="153">
        <f t="shared" si="88"/>
        <v>2194.77</v>
      </c>
    </row>
    <row r="1371" spans="1:9" s="96" customFormat="1" ht="16.899999999999999" customHeight="1" x14ac:dyDescent="0.25">
      <c r="A1371" s="146" t="s">
        <v>641</v>
      </c>
      <c r="B1371" s="152">
        <v>1</v>
      </c>
      <c r="C1371" s="152">
        <f t="shared" si="85"/>
        <v>742</v>
      </c>
      <c r="D1371" s="152">
        <v>597</v>
      </c>
      <c r="E1371" s="152">
        <v>145</v>
      </c>
      <c r="F1371" s="153">
        <v>1304</v>
      </c>
      <c r="G1371" s="153">
        <f t="shared" si="86"/>
        <v>7.7888000000000002</v>
      </c>
      <c r="H1371" s="153">
        <f t="shared" si="87"/>
        <v>2258.75</v>
      </c>
      <c r="I1371" s="153">
        <f t="shared" si="88"/>
        <v>2791.59</v>
      </c>
    </row>
    <row r="1372" spans="1:9" s="96" customFormat="1" ht="16.899999999999999" customHeight="1" x14ac:dyDescent="0.25">
      <c r="A1372" s="146" t="s">
        <v>641</v>
      </c>
      <c r="B1372" s="152">
        <v>1</v>
      </c>
      <c r="C1372" s="152">
        <f t="shared" si="85"/>
        <v>648</v>
      </c>
      <c r="D1372" s="152">
        <v>517</v>
      </c>
      <c r="E1372" s="152">
        <v>131</v>
      </c>
      <c r="F1372" s="153">
        <v>1304</v>
      </c>
      <c r="G1372" s="153">
        <f t="shared" si="86"/>
        <v>7.7888000000000002</v>
      </c>
      <c r="H1372" s="153">
        <f t="shared" si="87"/>
        <v>2040.67</v>
      </c>
      <c r="I1372" s="153">
        <f t="shared" si="88"/>
        <v>2522.06</v>
      </c>
    </row>
    <row r="1373" spans="1:9" s="96" customFormat="1" ht="16.899999999999999" customHeight="1" x14ac:dyDescent="0.25">
      <c r="A1373" s="146" t="s">
        <v>641</v>
      </c>
      <c r="B1373" s="152">
        <v>1</v>
      </c>
      <c r="C1373" s="152">
        <f t="shared" si="85"/>
        <v>293.05102040816325</v>
      </c>
      <c r="D1373" s="152">
        <v>288</v>
      </c>
      <c r="E1373" s="152">
        <v>5.0510204081632653</v>
      </c>
      <c r="F1373" s="153">
        <v>1304</v>
      </c>
      <c r="G1373" s="153">
        <f t="shared" si="86"/>
        <v>7.7888000000000002</v>
      </c>
      <c r="H1373" s="153">
        <f t="shared" si="87"/>
        <v>78.680000000000007</v>
      </c>
      <c r="I1373" s="153">
        <f t="shared" si="88"/>
        <v>97.24</v>
      </c>
    </row>
    <row r="1374" spans="1:9" s="96" customFormat="1" ht="16.899999999999999" customHeight="1" x14ac:dyDescent="0.25">
      <c r="A1374" s="146" t="s">
        <v>641</v>
      </c>
      <c r="B1374" s="152">
        <v>1</v>
      </c>
      <c r="C1374" s="152">
        <f t="shared" si="85"/>
        <v>305.5</v>
      </c>
      <c r="D1374" s="152">
        <v>288</v>
      </c>
      <c r="E1374" s="152">
        <v>17.5</v>
      </c>
      <c r="F1374" s="153">
        <v>1304</v>
      </c>
      <c r="G1374" s="153">
        <f t="shared" si="86"/>
        <v>7.7888000000000002</v>
      </c>
      <c r="H1374" s="153">
        <f t="shared" si="87"/>
        <v>272.61</v>
      </c>
      <c r="I1374" s="153">
        <f t="shared" si="88"/>
        <v>336.92</v>
      </c>
    </row>
    <row r="1375" spans="1:9" s="96" customFormat="1" ht="16.899999999999999" customHeight="1" x14ac:dyDescent="0.25">
      <c r="A1375" s="146" t="s">
        <v>641</v>
      </c>
      <c r="B1375" s="152">
        <v>1</v>
      </c>
      <c r="C1375" s="152">
        <f t="shared" si="85"/>
        <v>710.5</v>
      </c>
      <c r="D1375" s="152">
        <v>677</v>
      </c>
      <c r="E1375" s="152">
        <v>33.5</v>
      </c>
      <c r="F1375" s="153">
        <v>1304</v>
      </c>
      <c r="G1375" s="153">
        <f t="shared" si="86"/>
        <v>7.7888000000000002</v>
      </c>
      <c r="H1375" s="153">
        <f t="shared" si="87"/>
        <v>521.85</v>
      </c>
      <c r="I1375" s="153">
        <f t="shared" si="88"/>
        <v>644.95000000000005</v>
      </c>
    </row>
    <row r="1376" spans="1:9" s="96" customFormat="1" ht="16.899999999999999" customHeight="1" x14ac:dyDescent="0.25">
      <c r="A1376" s="146" t="s">
        <v>641</v>
      </c>
      <c r="B1376" s="152">
        <v>1</v>
      </c>
      <c r="C1376" s="152">
        <f t="shared" si="85"/>
        <v>621</v>
      </c>
      <c r="D1376" s="152">
        <v>597</v>
      </c>
      <c r="E1376" s="152">
        <v>24</v>
      </c>
      <c r="F1376" s="153">
        <v>1304</v>
      </c>
      <c r="G1376" s="153">
        <f t="shared" si="86"/>
        <v>7.7888000000000002</v>
      </c>
      <c r="H1376" s="153">
        <f t="shared" si="87"/>
        <v>373.86</v>
      </c>
      <c r="I1376" s="153">
        <f t="shared" si="88"/>
        <v>462.05</v>
      </c>
    </row>
    <row r="1377" spans="1:9" s="96" customFormat="1" ht="16.899999999999999" customHeight="1" x14ac:dyDescent="0.25">
      <c r="A1377" s="146" t="s">
        <v>641</v>
      </c>
      <c r="B1377" s="152">
        <v>1</v>
      </c>
      <c r="C1377" s="152">
        <f t="shared" si="85"/>
        <v>345</v>
      </c>
      <c r="D1377" s="152">
        <v>344</v>
      </c>
      <c r="E1377" s="152">
        <v>0.99999999999999989</v>
      </c>
      <c r="F1377" s="153">
        <v>1304</v>
      </c>
      <c r="G1377" s="153">
        <f t="shared" si="86"/>
        <v>7.7888000000000002</v>
      </c>
      <c r="H1377" s="153">
        <f t="shared" si="87"/>
        <v>15.58</v>
      </c>
      <c r="I1377" s="153">
        <f t="shared" si="88"/>
        <v>19.260000000000002</v>
      </c>
    </row>
    <row r="1378" spans="1:9" s="96" customFormat="1" ht="16.899999999999999" customHeight="1" x14ac:dyDescent="0.25">
      <c r="A1378" s="146" t="s">
        <v>641</v>
      </c>
      <c r="B1378" s="152">
        <v>1</v>
      </c>
      <c r="C1378" s="152">
        <f t="shared" si="85"/>
        <v>701</v>
      </c>
      <c r="D1378" s="152">
        <v>677</v>
      </c>
      <c r="E1378" s="152">
        <v>24</v>
      </c>
      <c r="F1378" s="153">
        <v>1369</v>
      </c>
      <c r="G1378" s="153">
        <f t="shared" si="86"/>
        <v>8.1769999999999996</v>
      </c>
      <c r="H1378" s="153">
        <f t="shared" si="87"/>
        <v>392.5</v>
      </c>
      <c r="I1378" s="153">
        <f t="shared" si="88"/>
        <v>485.09</v>
      </c>
    </row>
    <row r="1379" spans="1:9" s="96" customFormat="1" ht="16.899999999999999" customHeight="1" x14ac:dyDescent="0.25">
      <c r="A1379" s="146" t="s">
        <v>641</v>
      </c>
      <c r="B1379" s="152">
        <v>1</v>
      </c>
      <c r="C1379" s="152">
        <f t="shared" si="85"/>
        <v>151.75800000000001</v>
      </c>
      <c r="D1379" s="152">
        <v>132</v>
      </c>
      <c r="E1379" s="152">
        <v>19.757999999999999</v>
      </c>
      <c r="F1379" s="153">
        <v>1369</v>
      </c>
      <c r="G1379" s="153">
        <f t="shared" si="86"/>
        <v>8.1769999999999996</v>
      </c>
      <c r="H1379" s="153">
        <f t="shared" si="87"/>
        <v>323.12</v>
      </c>
      <c r="I1379" s="153">
        <f t="shared" si="88"/>
        <v>399.34</v>
      </c>
    </row>
    <row r="1380" spans="1:9" s="96" customFormat="1" ht="16.899999999999999" customHeight="1" x14ac:dyDescent="0.25">
      <c r="A1380" s="146" t="s">
        <v>641</v>
      </c>
      <c r="B1380" s="152">
        <v>1</v>
      </c>
      <c r="C1380" s="152">
        <f t="shared" si="85"/>
        <v>648</v>
      </c>
      <c r="D1380" s="152">
        <v>565</v>
      </c>
      <c r="E1380" s="152">
        <v>83</v>
      </c>
      <c r="F1380" s="153">
        <v>1369</v>
      </c>
      <c r="G1380" s="153">
        <f t="shared" si="86"/>
        <v>8.1769999999999996</v>
      </c>
      <c r="H1380" s="153">
        <f t="shared" si="87"/>
        <v>1357.38</v>
      </c>
      <c r="I1380" s="153">
        <f t="shared" si="88"/>
        <v>1677.59</v>
      </c>
    </row>
    <row r="1381" spans="1:9" s="96" customFormat="1" ht="16.899999999999999" customHeight="1" x14ac:dyDescent="0.25">
      <c r="A1381" s="146" t="s">
        <v>641</v>
      </c>
      <c r="B1381" s="152">
        <v>1</v>
      </c>
      <c r="C1381" s="152">
        <f t="shared" si="85"/>
        <v>118.583</v>
      </c>
      <c r="D1381" s="152">
        <v>0</v>
      </c>
      <c r="E1381" s="152">
        <v>118.583</v>
      </c>
      <c r="F1381" s="153">
        <v>1369</v>
      </c>
      <c r="G1381" s="153">
        <f t="shared" si="86"/>
        <v>8.1769999999999996</v>
      </c>
      <c r="H1381" s="153">
        <f t="shared" si="87"/>
        <v>1939.31</v>
      </c>
      <c r="I1381" s="153">
        <f t="shared" si="88"/>
        <v>2396.79</v>
      </c>
    </row>
    <row r="1382" spans="1:9" s="96" customFormat="1" ht="16.899999999999999" customHeight="1" x14ac:dyDescent="0.25">
      <c r="A1382" s="146" t="s">
        <v>641</v>
      </c>
      <c r="B1382" s="152">
        <v>1</v>
      </c>
      <c r="C1382" s="152">
        <f t="shared" si="85"/>
        <v>497.5</v>
      </c>
      <c r="D1382" s="152">
        <v>493</v>
      </c>
      <c r="E1382" s="152">
        <v>4.5</v>
      </c>
      <c r="F1382" s="153">
        <v>1304</v>
      </c>
      <c r="G1382" s="153">
        <f t="shared" si="86"/>
        <v>7.7888000000000002</v>
      </c>
      <c r="H1382" s="153">
        <f t="shared" si="87"/>
        <v>70.099999999999994</v>
      </c>
      <c r="I1382" s="153">
        <f t="shared" si="88"/>
        <v>86.64</v>
      </c>
    </row>
    <row r="1383" spans="1:9" s="96" customFormat="1" ht="16.899999999999999" customHeight="1" x14ac:dyDescent="0.25">
      <c r="A1383" s="146" t="s">
        <v>641</v>
      </c>
      <c r="B1383" s="152">
        <v>1</v>
      </c>
      <c r="C1383" s="152">
        <f t="shared" si="85"/>
        <v>489</v>
      </c>
      <c r="D1383" s="152">
        <v>486</v>
      </c>
      <c r="E1383" s="152">
        <v>3</v>
      </c>
      <c r="F1383" s="153">
        <v>1304</v>
      </c>
      <c r="G1383" s="153">
        <f t="shared" si="86"/>
        <v>7.7888000000000002</v>
      </c>
      <c r="H1383" s="153">
        <f t="shared" si="87"/>
        <v>46.73</v>
      </c>
      <c r="I1383" s="153">
        <f t="shared" si="88"/>
        <v>57.75</v>
      </c>
    </row>
    <row r="1384" spans="1:9" s="96" customFormat="1" ht="16.899999999999999" customHeight="1" x14ac:dyDescent="0.25">
      <c r="A1384" s="146" t="s">
        <v>641</v>
      </c>
      <c r="B1384" s="152">
        <v>1</v>
      </c>
      <c r="C1384" s="152">
        <f t="shared" si="85"/>
        <v>698</v>
      </c>
      <c r="D1384" s="152">
        <v>677</v>
      </c>
      <c r="E1384" s="152">
        <v>21</v>
      </c>
      <c r="F1384" s="153">
        <v>1304</v>
      </c>
      <c r="G1384" s="153">
        <f t="shared" si="86"/>
        <v>7.7888000000000002</v>
      </c>
      <c r="H1384" s="153">
        <f t="shared" si="87"/>
        <v>327.13</v>
      </c>
      <c r="I1384" s="153">
        <f t="shared" si="88"/>
        <v>404.3</v>
      </c>
    </row>
    <row r="1385" spans="1:9" s="96" customFormat="1" ht="16.899999999999999" customHeight="1" x14ac:dyDescent="0.25">
      <c r="A1385" s="146" t="s">
        <v>641</v>
      </c>
      <c r="B1385" s="152">
        <v>1</v>
      </c>
      <c r="C1385" s="152">
        <f t="shared" si="85"/>
        <v>348</v>
      </c>
      <c r="D1385" s="152">
        <v>344</v>
      </c>
      <c r="E1385" s="152">
        <v>4</v>
      </c>
      <c r="F1385" s="153">
        <v>1304</v>
      </c>
      <c r="G1385" s="153">
        <f t="shared" si="86"/>
        <v>7.7888000000000002</v>
      </c>
      <c r="H1385" s="153">
        <f t="shared" si="87"/>
        <v>62.31</v>
      </c>
      <c r="I1385" s="153">
        <f t="shared" si="88"/>
        <v>77.010000000000005</v>
      </c>
    </row>
    <row r="1386" spans="1:9" s="96" customFormat="1" ht="16.899999999999999" customHeight="1" x14ac:dyDescent="0.25">
      <c r="A1386" s="146" t="s">
        <v>641</v>
      </c>
      <c r="B1386" s="152">
        <v>1</v>
      </c>
      <c r="C1386" s="152">
        <f t="shared" si="85"/>
        <v>449</v>
      </c>
      <c r="D1386" s="152">
        <v>425</v>
      </c>
      <c r="E1386" s="152">
        <v>24</v>
      </c>
      <c r="F1386" s="153">
        <v>1304</v>
      </c>
      <c r="G1386" s="153">
        <f t="shared" si="86"/>
        <v>7.7888000000000002</v>
      </c>
      <c r="H1386" s="153">
        <f t="shared" si="87"/>
        <v>373.86</v>
      </c>
      <c r="I1386" s="153">
        <f t="shared" si="88"/>
        <v>462.05</v>
      </c>
    </row>
    <row r="1387" spans="1:9" s="96" customFormat="1" ht="16.899999999999999" customHeight="1" x14ac:dyDescent="0.25">
      <c r="A1387" s="146" t="s">
        <v>641</v>
      </c>
      <c r="B1387" s="152">
        <v>1</v>
      </c>
      <c r="C1387" s="152">
        <f t="shared" si="85"/>
        <v>680</v>
      </c>
      <c r="D1387" s="152">
        <v>677</v>
      </c>
      <c r="E1387" s="152">
        <v>3</v>
      </c>
      <c r="F1387" s="153">
        <v>1304</v>
      </c>
      <c r="G1387" s="153">
        <f t="shared" si="86"/>
        <v>7.7888000000000002</v>
      </c>
      <c r="H1387" s="153">
        <f t="shared" si="87"/>
        <v>46.73</v>
      </c>
      <c r="I1387" s="153">
        <f t="shared" si="88"/>
        <v>57.75</v>
      </c>
    </row>
    <row r="1388" spans="1:9" s="96" customFormat="1" ht="16.899999999999999" customHeight="1" x14ac:dyDescent="0.25">
      <c r="A1388" s="146" t="s">
        <v>641</v>
      </c>
      <c r="B1388" s="152">
        <v>1</v>
      </c>
      <c r="C1388" s="152">
        <f t="shared" si="85"/>
        <v>706</v>
      </c>
      <c r="D1388" s="152">
        <v>677</v>
      </c>
      <c r="E1388" s="152">
        <v>29</v>
      </c>
      <c r="F1388" s="153">
        <v>1304</v>
      </c>
      <c r="G1388" s="153">
        <f t="shared" si="86"/>
        <v>7.7888000000000002</v>
      </c>
      <c r="H1388" s="153">
        <f t="shared" si="87"/>
        <v>451.75</v>
      </c>
      <c r="I1388" s="153">
        <f t="shared" si="88"/>
        <v>558.32000000000005</v>
      </c>
    </row>
    <row r="1389" spans="1:9" s="96" customFormat="1" ht="16.899999999999999" customHeight="1" x14ac:dyDescent="0.25">
      <c r="A1389" s="146" t="s">
        <v>641</v>
      </c>
      <c r="B1389" s="152">
        <v>1</v>
      </c>
      <c r="C1389" s="152">
        <f t="shared" si="85"/>
        <v>539.5</v>
      </c>
      <c r="D1389" s="152">
        <v>517</v>
      </c>
      <c r="E1389" s="152">
        <v>22.5</v>
      </c>
      <c r="F1389" s="153">
        <v>1304</v>
      </c>
      <c r="G1389" s="153">
        <f t="shared" si="86"/>
        <v>7.7888000000000002</v>
      </c>
      <c r="H1389" s="153">
        <f t="shared" si="87"/>
        <v>350.5</v>
      </c>
      <c r="I1389" s="153">
        <f t="shared" si="88"/>
        <v>433.18</v>
      </c>
    </row>
    <row r="1390" spans="1:9" s="96" customFormat="1" ht="16.899999999999999" customHeight="1" x14ac:dyDescent="0.25">
      <c r="A1390" s="146" t="s">
        <v>641</v>
      </c>
      <c r="B1390" s="152">
        <v>1</v>
      </c>
      <c r="C1390" s="152">
        <f t="shared" si="85"/>
        <v>695.5</v>
      </c>
      <c r="D1390" s="152">
        <v>677</v>
      </c>
      <c r="E1390" s="152">
        <v>18.5</v>
      </c>
      <c r="F1390" s="153">
        <v>1304</v>
      </c>
      <c r="G1390" s="153">
        <f t="shared" si="86"/>
        <v>7.7888000000000002</v>
      </c>
      <c r="H1390" s="153">
        <f t="shared" si="87"/>
        <v>288.19</v>
      </c>
      <c r="I1390" s="153">
        <f t="shared" si="88"/>
        <v>356.17</v>
      </c>
    </row>
    <row r="1391" spans="1:9" s="96" customFormat="1" ht="16.899999999999999" customHeight="1" x14ac:dyDescent="0.25">
      <c r="A1391" s="146" t="s">
        <v>641</v>
      </c>
      <c r="B1391" s="152">
        <v>1</v>
      </c>
      <c r="C1391" s="152">
        <f t="shared" si="85"/>
        <v>680</v>
      </c>
      <c r="D1391" s="152">
        <v>565</v>
      </c>
      <c r="E1391" s="152">
        <v>115</v>
      </c>
      <c r="F1391" s="153">
        <v>1304</v>
      </c>
      <c r="G1391" s="153">
        <f t="shared" si="86"/>
        <v>7.7888000000000002</v>
      </c>
      <c r="H1391" s="153">
        <f t="shared" si="87"/>
        <v>1791.42</v>
      </c>
      <c r="I1391" s="153">
        <f t="shared" si="88"/>
        <v>2214.02</v>
      </c>
    </row>
    <row r="1392" spans="1:9" s="96" customFormat="1" ht="16.899999999999999" customHeight="1" x14ac:dyDescent="0.25">
      <c r="A1392" s="146" t="s">
        <v>641</v>
      </c>
      <c r="B1392" s="152">
        <v>1</v>
      </c>
      <c r="C1392" s="152">
        <f t="shared" si="85"/>
        <v>448</v>
      </c>
      <c r="D1392" s="152">
        <v>429</v>
      </c>
      <c r="E1392" s="152">
        <v>19</v>
      </c>
      <c r="F1392" s="153">
        <v>1304</v>
      </c>
      <c r="G1392" s="153">
        <f t="shared" si="86"/>
        <v>7.7888000000000002</v>
      </c>
      <c r="H1392" s="153">
        <f t="shared" si="87"/>
        <v>295.97000000000003</v>
      </c>
      <c r="I1392" s="153">
        <f t="shared" si="88"/>
        <v>365.79</v>
      </c>
    </row>
    <row r="1393" spans="1:9" s="96" customFormat="1" ht="16.899999999999999" customHeight="1" x14ac:dyDescent="0.25">
      <c r="A1393" s="146" t="s">
        <v>641</v>
      </c>
      <c r="B1393" s="152">
        <v>1</v>
      </c>
      <c r="C1393" s="152">
        <f t="shared" si="85"/>
        <v>609</v>
      </c>
      <c r="D1393" s="152">
        <v>583</v>
      </c>
      <c r="E1393" s="152">
        <v>26</v>
      </c>
      <c r="F1393" s="153">
        <v>1304</v>
      </c>
      <c r="G1393" s="153">
        <f t="shared" si="86"/>
        <v>7.7888000000000002</v>
      </c>
      <c r="H1393" s="153">
        <f t="shared" si="87"/>
        <v>405.02</v>
      </c>
      <c r="I1393" s="153">
        <f t="shared" si="88"/>
        <v>500.56</v>
      </c>
    </row>
    <row r="1394" spans="1:9" s="96" customFormat="1" ht="16.899999999999999" customHeight="1" x14ac:dyDescent="0.25">
      <c r="A1394" s="146" t="s">
        <v>641</v>
      </c>
      <c r="B1394" s="152">
        <v>1</v>
      </c>
      <c r="C1394" s="152">
        <f t="shared" si="85"/>
        <v>624.5</v>
      </c>
      <c r="D1394" s="152">
        <v>613</v>
      </c>
      <c r="E1394" s="152">
        <v>11.5</v>
      </c>
      <c r="F1394" s="153">
        <v>1304</v>
      </c>
      <c r="G1394" s="153">
        <f t="shared" si="86"/>
        <v>7.7888000000000002</v>
      </c>
      <c r="H1394" s="153">
        <f t="shared" si="87"/>
        <v>179.14</v>
      </c>
      <c r="I1394" s="154">
        <f>ROUND(H1394*1.2077,2)</f>
        <v>216.35</v>
      </c>
    </row>
    <row r="1395" spans="1:9" s="96" customFormat="1" ht="16.899999999999999" customHeight="1" x14ac:dyDescent="0.25">
      <c r="A1395" s="146" t="s">
        <v>641</v>
      </c>
      <c r="B1395" s="152">
        <v>1</v>
      </c>
      <c r="C1395" s="152">
        <f t="shared" si="85"/>
        <v>272</v>
      </c>
      <c r="D1395" s="152">
        <v>264</v>
      </c>
      <c r="E1395" s="152">
        <v>8</v>
      </c>
      <c r="F1395" s="153">
        <v>1304</v>
      </c>
      <c r="G1395" s="153">
        <f t="shared" si="86"/>
        <v>7.7888000000000002</v>
      </c>
      <c r="H1395" s="153">
        <f t="shared" si="87"/>
        <v>124.62</v>
      </c>
      <c r="I1395" s="153">
        <f t="shared" si="88"/>
        <v>154.02000000000001</v>
      </c>
    </row>
    <row r="1396" spans="1:9" s="96" customFormat="1" ht="16.899999999999999" customHeight="1" x14ac:dyDescent="0.25">
      <c r="A1396" s="146" t="s">
        <v>641</v>
      </c>
      <c r="B1396" s="152">
        <v>1</v>
      </c>
      <c r="C1396" s="152">
        <f t="shared" si="85"/>
        <v>150.92500000000001</v>
      </c>
      <c r="D1396" s="152">
        <v>113.25</v>
      </c>
      <c r="E1396" s="152">
        <v>37.674999999999997</v>
      </c>
      <c r="F1396" s="153">
        <v>1369</v>
      </c>
      <c r="G1396" s="153">
        <f t="shared" si="86"/>
        <v>8.1769999999999996</v>
      </c>
      <c r="H1396" s="153">
        <f t="shared" si="87"/>
        <v>616.14</v>
      </c>
      <c r="I1396" s="153">
        <f t="shared" si="88"/>
        <v>761.49</v>
      </c>
    </row>
    <row r="1397" spans="1:9" s="96" customFormat="1" ht="16.899999999999999" customHeight="1" x14ac:dyDescent="0.25">
      <c r="A1397" s="146" t="s">
        <v>641</v>
      </c>
      <c r="B1397" s="152">
        <v>1</v>
      </c>
      <c r="C1397" s="152">
        <f t="shared" si="85"/>
        <v>637</v>
      </c>
      <c r="D1397" s="152">
        <v>597</v>
      </c>
      <c r="E1397" s="152">
        <v>40</v>
      </c>
      <c r="F1397" s="153">
        <v>1304</v>
      </c>
      <c r="G1397" s="153">
        <f t="shared" si="86"/>
        <v>7.7888000000000002</v>
      </c>
      <c r="H1397" s="153">
        <f t="shared" si="87"/>
        <v>623.1</v>
      </c>
      <c r="I1397" s="153">
        <f t="shared" si="88"/>
        <v>770.09</v>
      </c>
    </row>
    <row r="1398" spans="1:9" s="96" customFormat="1" ht="16.899999999999999" customHeight="1" x14ac:dyDescent="0.25">
      <c r="A1398" s="146" t="s">
        <v>641</v>
      </c>
      <c r="B1398" s="152">
        <v>1</v>
      </c>
      <c r="C1398" s="152">
        <f t="shared" si="85"/>
        <v>550</v>
      </c>
      <c r="D1398" s="152">
        <v>549</v>
      </c>
      <c r="E1398" s="152">
        <v>1</v>
      </c>
      <c r="F1398" s="153">
        <v>1304</v>
      </c>
      <c r="G1398" s="153">
        <f t="shared" si="86"/>
        <v>7.7888000000000002</v>
      </c>
      <c r="H1398" s="153">
        <f t="shared" si="87"/>
        <v>15.58</v>
      </c>
      <c r="I1398" s="153">
        <f t="shared" si="88"/>
        <v>19.260000000000002</v>
      </c>
    </row>
    <row r="1399" spans="1:9" s="96" customFormat="1" ht="16.899999999999999" customHeight="1" x14ac:dyDescent="0.25">
      <c r="A1399" s="146" t="s">
        <v>641</v>
      </c>
      <c r="B1399" s="152">
        <v>1</v>
      </c>
      <c r="C1399" s="152">
        <f t="shared" si="85"/>
        <v>702.5</v>
      </c>
      <c r="D1399" s="152">
        <v>597</v>
      </c>
      <c r="E1399" s="152">
        <v>105.5</v>
      </c>
      <c r="F1399" s="153">
        <v>1304</v>
      </c>
      <c r="G1399" s="153">
        <f t="shared" si="86"/>
        <v>7.7888000000000002</v>
      </c>
      <c r="H1399" s="153">
        <f t="shared" si="87"/>
        <v>1643.44</v>
      </c>
      <c r="I1399" s="153">
        <f t="shared" si="88"/>
        <v>2031.13</v>
      </c>
    </row>
    <row r="1400" spans="1:9" s="96" customFormat="1" ht="16.899999999999999" customHeight="1" x14ac:dyDescent="0.25">
      <c r="A1400" s="146" t="s">
        <v>641</v>
      </c>
      <c r="B1400" s="152">
        <v>1</v>
      </c>
      <c r="C1400" s="152">
        <f t="shared" si="85"/>
        <v>72.5</v>
      </c>
      <c r="D1400" s="152">
        <v>0</v>
      </c>
      <c r="E1400" s="152">
        <v>72.5</v>
      </c>
      <c r="F1400" s="153">
        <v>1369</v>
      </c>
      <c r="G1400" s="153">
        <f t="shared" si="86"/>
        <v>8.1769999999999996</v>
      </c>
      <c r="H1400" s="153">
        <f t="shared" si="87"/>
        <v>1185.67</v>
      </c>
      <c r="I1400" s="153">
        <f t="shared" si="88"/>
        <v>1465.37</v>
      </c>
    </row>
    <row r="1401" spans="1:9" s="96" customFormat="1" ht="16.899999999999999" customHeight="1" x14ac:dyDescent="0.25">
      <c r="A1401" s="146" t="s">
        <v>641</v>
      </c>
      <c r="B1401" s="152">
        <v>1</v>
      </c>
      <c r="C1401" s="152">
        <f t="shared" si="85"/>
        <v>10</v>
      </c>
      <c r="D1401" s="152">
        <v>0</v>
      </c>
      <c r="E1401" s="152">
        <v>10</v>
      </c>
      <c r="F1401" s="153">
        <v>1304</v>
      </c>
      <c r="G1401" s="153">
        <f t="shared" si="86"/>
        <v>7.7888000000000002</v>
      </c>
      <c r="H1401" s="153">
        <f t="shared" si="87"/>
        <v>155.78</v>
      </c>
      <c r="I1401" s="153">
        <f t="shared" si="88"/>
        <v>192.53</v>
      </c>
    </row>
    <row r="1402" spans="1:9" s="96" customFormat="1" ht="16.899999999999999" customHeight="1" x14ac:dyDescent="0.25">
      <c r="A1402" s="146" t="s">
        <v>641</v>
      </c>
      <c r="B1402" s="152">
        <v>1</v>
      </c>
      <c r="C1402" s="152">
        <f t="shared" si="85"/>
        <v>4.2739726027397253</v>
      </c>
      <c r="D1402" s="152">
        <v>0</v>
      </c>
      <c r="E1402" s="152">
        <v>4.2739726027397253</v>
      </c>
      <c r="F1402" s="153">
        <v>1218</v>
      </c>
      <c r="G1402" s="153">
        <f t="shared" si="86"/>
        <v>7.2751000000000001</v>
      </c>
      <c r="H1402" s="153">
        <f t="shared" si="87"/>
        <v>62.19</v>
      </c>
      <c r="I1402" s="153">
        <f t="shared" si="88"/>
        <v>76.86</v>
      </c>
    </row>
    <row r="1403" spans="1:9" s="96" customFormat="1" ht="16.899999999999999" customHeight="1" x14ac:dyDescent="0.25">
      <c r="A1403" s="146" t="s">
        <v>641</v>
      </c>
      <c r="B1403" s="152">
        <v>1</v>
      </c>
      <c r="C1403" s="152">
        <f t="shared" si="85"/>
        <v>10.952999999999999</v>
      </c>
      <c r="D1403" s="152">
        <v>0</v>
      </c>
      <c r="E1403" s="152">
        <v>10.952999999999999</v>
      </c>
      <c r="F1403" s="153">
        <v>1369</v>
      </c>
      <c r="G1403" s="153">
        <f t="shared" si="86"/>
        <v>8.1769999999999996</v>
      </c>
      <c r="H1403" s="153">
        <f t="shared" si="87"/>
        <v>179.13</v>
      </c>
      <c r="I1403" s="153">
        <f t="shared" si="88"/>
        <v>221.39</v>
      </c>
    </row>
    <row r="1404" spans="1:9" s="96" customFormat="1" ht="16.899999999999999" customHeight="1" x14ac:dyDescent="0.25">
      <c r="A1404" s="146" t="s">
        <v>641</v>
      </c>
      <c r="B1404" s="152">
        <v>1</v>
      </c>
      <c r="C1404" s="152">
        <f t="shared" si="85"/>
        <v>416</v>
      </c>
      <c r="D1404" s="152">
        <v>389</v>
      </c>
      <c r="E1404" s="152">
        <v>27</v>
      </c>
      <c r="F1404" s="153">
        <v>1304</v>
      </c>
      <c r="G1404" s="153">
        <f t="shared" si="86"/>
        <v>7.7888000000000002</v>
      </c>
      <c r="H1404" s="153">
        <f t="shared" si="87"/>
        <v>420.6</v>
      </c>
      <c r="I1404" s="153">
        <f t="shared" si="88"/>
        <v>519.82000000000005</v>
      </c>
    </row>
    <row r="1405" spans="1:9" s="96" customFormat="1" ht="16.899999999999999" customHeight="1" x14ac:dyDescent="0.25">
      <c r="A1405" s="146" t="s">
        <v>641</v>
      </c>
      <c r="B1405" s="152">
        <v>1</v>
      </c>
      <c r="C1405" s="152">
        <f t="shared" si="85"/>
        <v>193</v>
      </c>
      <c r="D1405" s="152">
        <v>182</v>
      </c>
      <c r="E1405" s="152">
        <v>11</v>
      </c>
      <c r="F1405" s="153">
        <v>1304</v>
      </c>
      <c r="G1405" s="153">
        <f t="shared" si="86"/>
        <v>7.7888000000000002</v>
      </c>
      <c r="H1405" s="153">
        <f t="shared" si="87"/>
        <v>171.35</v>
      </c>
      <c r="I1405" s="153">
        <f t="shared" si="88"/>
        <v>211.77</v>
      </c>
    </row>
    <row r="1406" spans="1:9" s="96" customFormat="1" ht="16.899999999999999" customHeight="1" x14ac:dyDescent="0.25">
      <c r="A1406" s="146" t="s">
        <v>641</v>
      </c>
      <c r="B1406" s="152">
        <v>1</v>
      </c>
      <c r="C1406" s="152">
        <f t="shared" si="85"/>
        <v>2</v>
      </c>
      <c r="D1406" s="152">
        <v>0</v>
      </c>
      <c r="E1406" s="152">
        <v>2</v>
      </c>
      <c r="F1406" s="153">
        <v>1304</v>
      </c>
      <c r="G1406" s="153">
        <f t="shared" si="86"/>
        <v>7.7888000000000002</v>
      </c>
      <c r="H1406" s="153">
        <f t="shared" si="87"/>
        <v>31.16</v>
      </c>
      <c r="I1406" s="153">
        <f t="shared" si="88"/>
        <v>38.51</v>
      </c>
    </row>
    <row r="1407" spans="1:9" s="96" customFormat="1" ht="16.899999999999999" customHeight="1" x14ac:dyDescent="0.25">
      <c r="A1407" s="146" t="s">
        <v>641</v>
      </c>
      <c r="B1407" s="152">
        <v>1</v>
      </c>
      <c r="C1407" s="152">
        <f t="shared" si="85"/>
        <v>74.555555555555557</v>
      </c>
      <c r="D1407" s="152">
        <v>70</v>
      </c>
      <c r="E1407" s="152">
        <v>4.5555555555555554</v>
      </c>
      <c r="F1407" s="153">
        <v>1304</v>
      </c>
      <c r="G1407" s="153">
        <f t="shared" si="86"/>
        <v>7.7888000000000002</v>
      </c>
      <c r="H1407" s="153">
        <f t="shared" si="87"/>
        <v>70.959999999999994</v>
      </c>
      <c r="I1407" s="153">
        <f t="shared" si="88"/>
        <v>87.7</v>
      </c>
    </row>
    <row r="1408" spans="1:9" s="96" customFormat="1" ht="16.899999999999999" customHeight="1" x14ac:dyDescent="0.25">
      <c r="A1408" s="146" t="s">
        <v>641</v>
      </c>
      <c r="B1408" s="152">
        <v>1</v>
      </c>
      <c r="C1408" s="152">
        <f t="shared" si="85"/>
        <v>1</v>
      </c>
      <c r="D1408" s="152">
        <v>0</v>
      </c>
      <c r="E1408" s="152">
        <v>1</v>
      </c>
      <c r="F1408" s="153">
        <v>1304</v>
      </c>
      <c r="G1408" s="153">
        <f t="shared" si="86"/>
        <v>7.7888000000000002</v>
      </c>
      <c r="H1408" s="153">
        <f t="shared" si="87"/>
        <v>15.58</v>
      </c>
      <c r="I1408" s="153">
        <f t="shared" si="88"/>
        <v>19.260000000000002</v>
      </c>
    </row>
    <row r="1409" spans="1:9" s="96" customFormat="1" ht="16.899999999999999" customHeight="1" x14ac:dyDescent="0.25">
      <c r="A1409" s="146" t="s">
        <v>642</v>
      </c>
      <c r="B1409" s="152">
        <v>1</v>
      </c>
      <c r="C1409" s="152">
        <f t="shared" si="85"/>
        <v>322.5</v>
      </c>
      <c r="D1409" s="152">
        <v>314.5</v>
      </c>
      <c r="E1409" s="152">
        <v>8</v>
      </c>
      <c r="F1409" s="153">
        <v>1611</v>
      </c>
      <c r="G1409" s="153">
        <f t="shared" si="86"/>
        <v>9.6225000000000005</v>
      </c>
      <c r="H1409" s="153">
        <f t="shared" si="87"/>
        <v>153.96</v>
      </c>
      <c r="I1409" s="153">
        <f t="shared" si="88"/>
        <v>190.28</v>
      </c>
    </row>
    <row r="1410" spans="1:9" s="96" customFormat="1" ht="16.899999999999999" customHeight="1" x14ac:dyDescent="0.25">
      <c r="A1410" s="146" t="s">
        <v>642</v>
      </c>
      <c r="B1410" s="152">
        <v>1</v>
      </c>
      <c r="C1410" s="152">
        <f t="shared" si="85"/>
        <v>465</v>
      </c>
      <c r="D1410" s="152">
        <v>384</v>
      </c>
      <c r="E1410" s="152">
        <v>81</v>
      </c>
      <c r="F1410" s="153">
        <v>1534</v>
      </c>
      <c r="G1410" s="153">
        <f t="shared" si="86"/>
        <v>9.1625999999999994</v>
      </c>
      <c r="H1410" s="153">
        <f t="shared" si="87"/>
        <v>1484.34</v>
      </c>
      <c r="I1410" s="153">
        <f t="shared" si="88"/>
        <v>1834.5</v>
      </c>
    </row>
    <row r="1411" spans="1:9" s="96" customFormat="1" ht="16.899999999999999" customHeight="1" x14ac:dyDescent="0.25">
      <c r="A1411" s="146" t="s">
        <v>642</v>
      </c>
      <c r="B1411" s="152">
        <v>1</v>
      </c>
      <c r="C1411" s="152">
        <f t="shared" si="85"/>
        <v>800.16599999999994</v>
      </c>
      <c r="D1411" s="152">
        <v>645</v>
      </c>
      <c r="E1411" s="152">
        <v>155.166</v>
      </c>
      <c r="F1411" s="153">
        <v>1611</v>
      </c>
      <c r="G1411" s="153">
        <f t="shared" si="86"/>
        <v>9.6225000000000005</v>
      </c>
      <c r="H1411" s="153">
        <f t="shared" si="87"/>
        <v>2986.17</v>
      </c>
      <c r="I1411" s="153">
        <f t="shared" si="88"/>
        <v>3690.61</v>
      </c>
    </row>
    <row r="1412" spans="1:9" s="96" customFormat="1" ht="16.899999999999999" customHeight="1" x14ac:dyDescent="0.25">
      <c r="A1412" s="146" t="s">
        <v>642</v>
      </c>
      <c r="B1412" s="152">
        <v>1</v>
      </c>
      <c r="C1412" s="152">
        <f t="shared" si="85"/>
        <v>268.25</v>
      </c>
      <c r="D1412" s="152">
        <v>249.75</v>
      </c>
      <c r="E1412" s="152">
        <v>18.5</v>
      </c>
      <c r="F1412" s="153">
        <v>1534</v>
      </c>
      <c r="G1412" s="153">
        <f t="shared" si="86"/>
        <v>9.1625999999999994</v>
      </c>
      <c r="H1412" s="153">
        <f t="shared" si="87"/>
        <v>339.02</v>
      </c>
      <c r="I1412" s="153">
        <f t="shared" si="88"/>
        <v>418.99</v>
      </c>
    </row>
    <row r="1413" spans="1:9" s="96" customFormat="1" ht="16.899999999999999" customHeight="1" x14ac:dyDescent="0.25">
      <c r="A1413" s="146" t="s">
        <v>642</v>
      </c>
      <c r="B1413" s="152">
        <v>1</v>
      </c>
      <c r="C1413" s="152">
        <f t="shared" ref="C1413:C1476" si="89">D1413+E1413</f>
        <v>24</v>
      </c>
      <c r="D1413" s="152">
        <v>0</v>
      </c>
      <c r="E1413" s="152">
        <v>24</v>
      </c>
      <c r="F1413" s="153">
        <v>1218</v>
      </c>
      <c r="G1413" s="153">
        <f t="shared" ref="G1413:G1476" si="90">ROUND(F1413/167.42,4)</f>
        <v>7.2751000000000001</v>
      </c>
      <c r="H1413" s="153">
        <f t="shared" si="87"/>
        <v>349.2</v>
      </c>
      <c r="I1413" s="153">
        <f t="shared" si="88"/>
        <v>431.58</v>
      </c>
    </row>
    <row r="1414" spans="1:9" s="96" customFormat="1" ht="16.899999999999999" customHeight="1" x14ac:dyDescent="0.25">
      <c r="A1414" s="146" t="s">
        <v>643</v>
      </c>
      <c r="B1414" s="152">
        <v>1</v>
      </c>
      <c r="C1414" s="152">
        <f t="shared" si="89"/>
        <v>687</v>
      </c>
      <c r="D1414" s="152">
        <v>589</v>
      </c>
      <c r="E1414" s="152">
        <v>98</v>
      </c>
      <c r="F1414" s="153">
        <v>1378</v>
      </c>
      <c r="G1414" s="153">
        <f t="shared" si="90"/>
        <v>8.2308000000000003</v>
      </c>
      <c r="H1414" s="153">
        <f t="shared" si="87"/>
        <v>1613.24</v>
      </c>
      <c r="I1414" s="153">
        <f t="shared" si="88"/>
        <v>1993.8</v>
      </c>
    </row>
    <row r="1415" spans="1:9" s="96" customFormat="1" ht="16.899999999999999" customHeight="1" x14ac:dyDescent="0.25">
      <c r="A1415" s="146" t="s">
        <v>643</v>
      </c>
      <c r="B1415" s="152">
        <v>1</v>
      </c>
      <c r="C1415" s="152">
        <f t="shared" si="89"/>
        <v>708</v>
      </c>
      <c r="D1415" s="152">
        <v>669</v>
      </c>
      <c r="E1415" s="152">
        <v>39</v>
      </c>
      <c r="F1415" s="153">
        <v>1378</v>
      </c>
      <c r="G1415" s="153">
        <f t="shared" si="90"/>
        <v>8.2308000000000003</v>
      </c>
      <c r="H1415" s="153">
        <f t="shared" si="87"/>
        <v>642</v>
      </c>
      <c r="I1415" s="153">
        <f t="shared" si="88"/>
        <v>793.45</v>
      </c>
    </row>
    <row r="1416" spans="1:9" s="96" customFormat="1" ht="16.899999999999999" customHeight="1" x14ac:dyDescent="0.25">
      <c r="A1416" s="146" t="s">
        <v>643</v>
      </c>
      <c r="B1416" s="152">
        <v>1</v>
      </c>
      <c r="C1416" s="152">
        <f t="shared" si="89"/>
        <v>720</v>
      </c>
      <c r="D1416" s="152">
        <v>615</v>
      </c>
      <c r="E1416" s="152">
        <v>105</v>
      </c>
      <c r="F1416" s="153">
        <v>1378</v>
      </c>
      <c r="G1416" s="153">
        <f t="shared" si="90"/>
        <v>8.2308000000000003</v>
      </c>
      <c r="H1416" s="153">
        <f t="shared" si="87"/>
        <v>1728.47</v>
      </c>
      <c r="I1416" s="153">
        <f t="shared" si="88"/>
        <v>2136.2199999999998</v>
      </c>
    </row>
    <row r="1417" spans="1:9" s="96" customFormat="1" ht="16.899999999999999" customHeight="1" x14ac:dyDescent="0.25">
      <c r="A1417" s="146" t="s">
        <v>643</v>
      </c>
      <c r="B1417" s="152">
        <v>1</v>
      </c>
      <c r="C1417" s="152">
        <f t="shared" si="89"/>
        <v>807</v>
      </c>
      <c r="D1417" s="152">
        <v>629</v>
      </c>
      <c r="E1417" s="152">
        <v>178</v>
      </c>
      <c r="F1417" s="153">
        <v>1378</v>
      </c>
      <c r="G1417" s="153">
        <f t="shared" si="90"/>
        <v>8.2308000000000003</v>
      </c>
      <c r="H1417" s="153">
        <f t="shared" si="87"/>
        <v>2930.16</v>
      </c>
      <c r="I1417" s="153">
        <f t="shared" si="88"/>
        <v>3621.38</v>
      </c>
    </row>
    <row r="1418" spans="1:9" s="96" customFormat="1" ht="16.899999999999999" customHeight="1" x14ac:dyDescent="0.25">
      <c r="A1418" s="146" t="s">
        <v>643</v>
      </c>
      <c r="B1418" s="152">
        <v>1</v>
      </c>
      <c r="C1418" s="152">
        <f t="shared" si="89"/>
        <v>744</v>
      </c>
      <c r="D1418" s="152">
        <v>677</v>
      </c>
      <c r="E1418" s="152">
        <v>67</v>
      </c>
      <c r="F1418" s="153">
        <v>1378</v>
      </c>
      <c r="G1418" s="153">
        <f t="shared" si="90"/>
        <v>8.2308000000000003</v>
      </c>
      <c r="H1418" s="153">
        <f t="shared" si="87"/>
        <v>1102.93</v>
      </c>
      <c r="I1418" s="154">
        <f>ROUND(H1418*1.2194,2)</f>
        <v>1344.91</v>
      </c>
    </row>
    <row r="1419" spans="1:9" s="96" customFormat="1" ht="16.899999999999999" customHeight="1" x14ac:dyDescent="0.25">
      <c r="A1419" s="146" t="s">
        <v>643</v>
      </c>
      <c r="B1419" s="152">
        <v>1</v>
      </c>
      <c r="C1419" s="152">
        <f t="shared" si="89"/>
        <v>618</v>
      </c>
      <c r="D1419" s="152">
        <v>557</v>
      </c>
      <c r="E1419" s="152">
        <v>61</v>
      </c>
      <c r="F1419" s="153">
        <v>1378</v>
      </c>
      <c r="G1419" s="153">
        <f t="shared" si="90"/>
        <v>8.2308000000000003</v>
      </c>
      <c r="H1419" s="153">
        <f t="shared" si="87"/>
        <v>1004.16</v>
      </c>
      <c r="I1419" s="153">
        <f t="shared" si="88"/>
        <v>1241.04</v>
      </c>
    </row>
    <row r="1420" spans="1:9" s="96" customFormat="1" ht="16.899999999999999" customHeight="1" x14ac:dyDescent="0.25">
      <c r="A1420" s="146" t="s">
        <v>643</v>
      </c>
      <c r="B1420" s="152">
        <v>1</v>
      </c>
      <c r="C1420" s="152">
        <f t="shared" si="89"/>
        <v>309</v>
      </c>
      <c r="D1420" s="152">
        <v>0</v>
      </c>
      <c r="E1420" s="152">
        <v>309</v>
      </c>
      <c r="F1420" s="153">
        <v>1378</v>
      </c>
      <c r="G1420" s="153">
        <f t="shared" si="90"/>
        <v>8.2308000000000003</v>
      </c>
      <c r="H1420" s="153">
        <f t="shared" si="87"/>
        <v>5086.63</v>
      </c>
      <c r="I1420" s="153">
        <f t="shared" si="88"/>
        <v>6286.57</v>
      </c>
    </row>
    <row r="1421" spans="1:9" s="96" customFormat="1" ht="16.899999999999999" customHeight="1" x14ac:dyDescent="0.25">
      <c r="A1421" s="146" t="s">
        <v>643</v>
      </c>
      <c r="B1421" s="152">
        <v>1</v>
      </c>
      <c r="C1421" s="152">
        <f t="shared" si="89"/>
        <v>720</v>
      </c>
      <c r="D1421" s="152">
        <v>615</v>
      </c>
      <c r="E1421" s="152">
        <v>105</v>
      </c>
      <c r="F1421" s="153">
        <v>1378</v>
      </c>
      <c r="G1421" s="153">
        <f t="shared" si="90"/>
        <v>8.2308000000000003</v>
      </c>
      <c r="H1421" s="153">
        <f t="shared" si="87"/>
        <v>1728.47</v>
      </c>
      <c r="I1421" s="153">
        <f t="shared" si="88"/>
        <v>2136.2199999999998</v>
      </c>
    </row>
    <row r="1422" spans="1:9" s="96" customFormat="1" ht="16.899999999999999" customHeight="1" x14ac:dyDescent="0.25">
      <c r="A1422" s="146" t="s">
        <v>643</v>
      </c>
      <c r="B1422" s="152">
        <v>1</v>
      </c>
      <c r="C1422" s="152">
        <f t="shared" si="89"/>
        <v>624</v>
      </c>
      <c r="D1422" s="152">
        <v>589</v>
      </c>
      <c r="E1422" s="152">
        <v>35</v>
      </c>
      <c r="F1422" s="153">
        <v>1378</v>
      </c>
      <c r="G1422" s="153">
        <f t="shared" si="90"/>
        <v>8.2308000000000003</v>
      </c>
      <c r="H1422" s="153">
        <f t="shared" ref="H1422:H1485" si="91">ROUND(E1422*G1422*2,2)</f>
        <v>576.16</v>
      </c>
      <c r="I1422" s="153">
        <f t="shared" ref="I1422:I1485" si="92">ROUND(H1422*1.2359,2)</f>
        <v>712.08</v>
      </c>
    </row>
    <row r="1423" spans="1:9" s="96" customFormat="1" ht="16.899999999999999" customHeight="1" x14ac:dyDescent="0.25">
      <c r="A1423" s="146" t="s">
        <v>643</v>
      </c>
      <c r="B1423" s="152">
        <v>1</v>
      </c>
      <c r="C1423" s="152">
        <f t="shared" si="89"/>
        <v>648</v>
      </c>
      <c r="D1423" s="152">
        <v>573</v>
      </c>
      <c r="E1423" s="152">
        <v>75</v>
      </c>
      <c r="F1423" s="153">
        <v>1378</v>
      </c>
      <c r="G1423" s="153">
        <f t="shared" si="90"/>
        <v>8.2308000000000003</v>
      </c>
      <c r="H1423" s="153">
        <f t="shared" si="91"/>
        <v>1234.6199999999999</v>
      </c>
      <c r="I1423" s="153">
        <f t="shared" si="92"/>
        <v>1525.87</v>
      </c>
    </row>
    <row r="1424" spans="1:9" s="96" customFormat="1" ht="16.899999999999999" customHeight="1" x14ac:dyDescent="0.25">
      <c r="A1424" s="146" t="s">
        <v>643</v>
      </c>
      <c r="B1424" s="152">
        <v>1</v>
      </c>
      <c r="C1424" s="152">
        <f t="shared" si="89"/>
        <v>293.5</v>
      </c>
      <c r="D1424" s="152">
        <v>286.5</v>
      </c>
      <c r="E1424" s="152">
        <v>7</v>
      </c>
      <c r="F1424" s="153">
        <v>1378</v>
      </c>
      <c r="G1424" s="153">
        <f t="shared" si="90"/>
        <v>8.2308000000000003</v>
      </c>
      <c r="H1424" s="153">
        <f t="shared" si="91"/>
        <v>115.23</v>
      </c>
      <c r="I1424" s="153">
        <f t="shared" si="92"/>
        <v>142.41</v>
      </c>
    </row>
    <row r="1425" spans="1:9" s="96" customFormat="1" ht="16.899999999999999" customHeight="1" x14ac:dyDescent="0.25">
      <c r="A1425" s="146" t="s">
        <v>643</v>
      </c>
      <c r="B1425" s="152">
        <v>1</v>
      </c>
      <c r="C1425" s="152">
        <f t="shared" si="89"/>
        <v>668</v>
      </c>
      <c r="D1425" s="152">
        <v>582</v>
      </c>
      <c r="E1425" s="152">
        <v>86</v>
      </c>
      <c r="F1425" s="153">
        <v>1328</v>
      </c>
      <c r="G1425" s="153">
        <f t="shared" si="90"/>
        <v>7.9321000000000002</v>
      </c>
      <c r="H1425" s="153">
        <f t="shared" si="91"/>
        <v>1364.32</v>
      </c>
      <c r="I1425" s="153">
        <f t="shared" si="92"/>
        <v>1686.16</v>
      </c>
    </row>
    <row r="1426" spans="1:9" s="96" customFormat="1" ht="16.899999999999999" customHeight="1" x14ac:dyDescent="0.25">
      <c r="A1426" s="146" t="s">
        <v>643</v>
      </c>
      <c r="B1426" s="152">
        <v>1</v>
      </c>
      <c r="C1426" s="152">
        <f t="shared" si="89"/>
        <v>808</v>
      </c>
      <c r="D1426" s="152">
        <v>677</v>
      </c>
      <c r="E1426" s="152">
        <v>131</v>
      </c>
      <c r="F1426" s="153">
        <v>1378</v>
      </c>
      <c r="G1426" s="153">
        <f t="shared" si="90"/>
        <v>8.2308000000000003</v>
      </c>
      <c r="H1426" s="153">
        <f t="shared" si="91"/>
        <v>2156.4699999999998</v>
      </c>
      <c r="I1426" s="153">
        <f t="shared" si="92"/>
        <v>2665.18</v>
      </c>
    </row>
    <row r="1427" spans="1:9" s="96" customFormat="1" ht="16.899999999999999" customHeight="1" x14ac:dyDescent="0.25">
      <c r="A1427" s="146" t="s">
        <v>643</v>
      </c>
      <c r="B1427" s="152">
        <v>1</v>
      </c>
      <c r="C1427" s="152">
        <f t="shared" si="89"/>
        <v>852</v>
      </c>
      <c r="D1427" s="152">
        <v>597</v>
      </c>
      <c r="E1427" s="152">
        <v>255</v>
      </c>
      <c r="F1427" s="153">
        <v>1328</v>
      </c>
      <c r="G1427" s="153">
        <f t="shared" si="90"/>
        <v>7.9321000000000002</v>
      </c>
      <c r="H1427" s="153">
        <f t="shared" si="91"/>
        <v>4045.37</v>
      </c>
      <c r="I1427" s="153">
        <f t="shared" si="92"/>
        <v>4999.67</v>
      </c>
    </row>
    <row r="1428" spans="1:9" s="96" customFormat="1" ht="16.899999999999999" customHeight="1" x14ac:dyDescent="0.25">
      <c r="A1428" s="146" t="s">
        <v>643</v>
      </c>
      <c r="B1428" s="152">
        <v>1</v>
      </c>
      <c r="C1428" s="152">
        <f t="shared" si="89"/>
        <v>825</v>
      </c>
      <c r="D1428" s="152">
        <v>677</v>
      </c>
      <c r="E1428" s="152">
        <v>148</v>
      </c>
      <c r="F1428" s="153">
        <v>1378</v>
      </c>
      <c r="G1428" s="153">
        <f t="shared" si="90"/>
        <v>8.2308000000000003</v>
      </c>
      <c r="H1428" s="153">
        <f t="shared" si="91"/>
        <v>2436.3200000000002</v>
      </c>
      <c r="I1428" s="154">
        <f>ROUND(H1428*1.2194,2)</f>
        <v>2970.85</v>
      </c>
    </row>
    <row r="1429" spans="1:9" s="96" customFormat="1" ht="16.899999999999999" customHeight="1" x14ac:dyDescent="0.25">
      <c r="A1429" s="146" t="s">
        <v>643</v>
      </c>
      <c r="B1429" s="152">
        <v>1</v>
      </c>
      <c r="C1429" s="152">
        <f t="shared" si="89"/>
        <v>678</v>
      </c>
      <c r="D1429" s="152">
        <v>621</v>
      </c>
      <c r="E1429" s="152">
        <v>57</v>
      </c>
      <c r="F1429" s="153">
        <v>1378</v>
      </c>
      <c r="G1429" s="153">
        <f t="shared" si="90"/>
        <v>8.2308000000000003</v>
      </c>
      <c r="H1429" s="153">
        <f t="shared" si="91"/>
        <v>938.31</v>
      </c>
      <c r="I1429" s="153">
        <f t="shared" si="92"/>
        <v>1159.6600000000001</v>
      </c>
    </row>
    <row r="1430" spans="1:9" s="96" customFormat="1" ht="16.899999999999999" customHeight="1" x14ac:dyDescent="0.25">
      <c r="A1430" s="146" t="s">
        <v>643</v>
      </c>
      <c r="B1430" s="152">
        <v>1</v>
      </c>
      <c r="C1430" s="152">
        <f t="shared" si="89"/>
        <v>264</v>
      </c>
      <c r="D1430" s="152">
        <v>224</v>
      </c>
      <c r="E1430" s="152">
        <v>40</v>
      </c>
      <c r="F1430" s="153">
        <v>1378</v>
      </c>
      <c r="G1430" s="153">
        <f t="shared" si="90"/>
        <v>8.2308000000000003</v>
      </c>
      <c r="H1430" s="153">
        <f t="shared" si="91"/>
        <v>658.46</v>
      </c>
      <c r="I1430" s="153">
        <f t="shared" si="92"/>
        <v>813.79</v>
      </c>
    </row>
    <row r="1431" spans="1:9" s="96" customFormat="1" ht="16.899999999999999" customHeight="1" x14ac:dyDescent="0.25">
      <c r="A1431" s="146" t="s">
        <v>643</v>
      </c>
      <c r="B1431" s="152">
        <v>1</v>
      </c>
      <c r="C1431" s="152">
        <f t="shared" si="89"/>
        <v>673</v>
      </c>
      <c r="D1431" s="152">
        <v>573</v>
      </c>
      <c r="E1431" s="152">
        <v>100</v>
      </c>
      <c r="F1431" s="153">
        <v>1378</v>
      </c>
      <c r="G1431" s="153">
        <f t="shared" si="90"/>
        <v>8.2308000000000003</v>
      </c>
      <c r="H1431" s="153">
        <f t="shared" si="91"/>
        <v>1646.16</v>
      </c>
      <c r="I1431" s="153">
        <f t="shared" si="92"/>
        <v>2034.49</v>
      </c>
    </row>
    <row r="1432" spans="1:9" s="96" customFormat="1" ht="16.899999999999999" customHeight="1" x14ac:dyDescent="0.25">
      <c r="A1432" s="146" t="s">
        <v>643</v>
      </c>
      <c r="B1432" s="152">
        <v>1</v>
      </c>
      <c r="C1432" s="152">
        <f t="shared" si="89"/>
        <v>829</v>
      </c>
      <c r="D1432" s="152">
        <v>653</v>
      </c>
      <c r="E1432" s="152">
        <v>176</v>
      </c>
      <c r="F1432" s="153">
        <v>1328</v>
      </c>
      <c r="G1432" s="153">
        <f t="shared" si="90"/>
        <v>7.9321000000000002</v>
      </c>
      <c r="H1432" s="153">
        <f t="shared" si="91"/>
        <v>2792.1</v>
      </c>
      <c r="I1432" s="153">
        <f t="shared" si="92"/>
        <v>3450.76</v>
      </c>
    </row>
    <row r="1433" spans="1:9" s="96" customFormat="1" ht="16.899999999999999" customHeight="1" x14ac:dyDescent="0.25">
      <c r="A1433" s="146" t="s">
        <v>643</v>
      </c>
      <c r="B1433" s="152">
        <v>1</v>
      </c>
      <c r="C1433" s="152">
        <f t="shared" si="89"/>
        <v>539.5</v>
      </c>
      <c r="D1433" s="152">
        <v>438</v>
      </c>
      <c r="E1433" s="152">
        <v>101.5</v>
      </c>
      <c r="F1433" s="153">
        <v>1258</v>
      </c>
      <c r="G1433" s="153">
        <f t="shared" si="90"/>
        <v>7.5140000000000002</v>
      </c>
      <c r="H1433" s="153">
        <f t="shared" si="91"/>
        <v>1525.34</v>
      </c>
      <c r="I1433" s="153">
        <f t="shared" si="92"/>
        <v>1885.17</v>
      </c>
    </row>
    <row r="1434" spans="1:9" s="96" customFormat="1" ht="16.899999999999999" customHeight="1" x14ac:dyDescent="0.25">
      <c r="A1434" s="146" t="s">
        <v>643</v>
      </c>
      <c r="B1434" s="152">
        <v>1</v>
      </c>
      <c r="C1434" s="152">
        <f t="shared" si="89"/>
        <v>657.5</v>
      </c>
      <c r="D1434" s="152">
        <v>557</v>
      </c>
      <c r="E1434" s="152">
        <v>100.5</v>
      </c>
      <c r="F1434" s="153">
        <v>1328</v>
      </c>
      <c r="G1434" s="153">
        <f t="shared" si="90"/>
        <v>7.9321000000000002</v>
      </c>
      <c r="H1434" s="153">
        <f t="shared" si="91"/>
        <v>1594.35</v>
      </c>
      <c r="I1434" s="153">
        <f t="shared" si="92"/>
        <v>1970.46</v>
      </c>
    </row>
    <row r="1435" spans="1:9" s="96" customFormat="1" ht="16.899999999999999" customHeight="1" x14ac:dyDescent="0.25">
      <c r="A1435" s="146" t="s">
        <v>643</v>
      </c>
      <c r="B1435" s="152">
        <v>1</v>
      </c>
      <c r="C1435" s="152">
        <f t="shared" si="89"/>
        <v>786</v>
      </c>
      <c r="D1435" s="152">
        <v>573</v>
      </c>
      <c r="E1435" s="152">
        <v>213</v>
      </c>
      <c r="F1435" s="153">
        <v>1378</v>
      </c>
      <c r="G1435" s="153">
        <f t="shared" si="90"/>
        <v>8.2308000000000003</v>
      </c>
      <c r="H1435" s="153">
        <f t="shared" si="91"/>
        <v>3506.32</v>
      </c>
      <c r="I1435" s="153">
        <f t="shared" si="92"/>
        <v>4333.46</v>
      </c>
    </row>
    <row r="1436" spans="1:9" s="96" customFormat="1" ht="16.899999999999999" customHeight="1" x14ac:dyDescent="0.25">
      <c r="A1436" s="146" t="s">
        <v>643</v>
      </c>
      <c r="B1436" s="152">
        <v>1</v>
      </c>
      <c r="C1436" s="152">
        <f t="shared" si="89"/>
        <v>613</v>
      </c>
      <c r="D1436" s="152">
        <v>493</v>
      </c>
      <c r="E1436" s="152">
        <v>120</v>
      </c>
      <c r="F1436" s="153">
        <v>1378</v>
      </c>
      <c r="G1436" s="153">
        <f t="shared" si="90"/>
        <v>8.2308000000000003</v>
      </c>
      <c r="H1436" s="153">
        <f t="shared" si="91"/>
        <v>1975.39</v>
      </c>
      <c r="I1436" s="153">
        <f t="shared" si="92"/>
        <v>2441.38</v>
      </c>
    </row>
    <row r="1437" spans="1:9" s="96" customFormat="1" ht="16.899999999999999" customHeight="1" x14ac:dyDescent="0.25">
      <c r="A1437" s="146" t="s">
        <v>643</v>
      </c>
      <c r="B1437" s="152">
        <v>1</v>
      </c>
      <c r="C1437" s="152">
        <f t="shared" si="89"/>
        <v>673.5</v>
      </c>
      <c r="D1437" s="152">
        <v>629</v>
      </c>
      <c r="E1437" s="152">
        <v>44.5</v>
      </c>
      <c r="F1437" s="153">
        <v>1328</v>
      </c>
      <c r="G1437" s="153">
        <f t="shared" si="90"/>
        <v>7.9321000000000002</v>
      </c>
      <c r="H1437" s="153">
        <f t="shared" si="91"/>
        <v>705.96</v>
      </c>
      <c r="I1437" s="153">
        <f t="shared" si="92"/>
        <v>872.5</v>
      </c>
    </row>
    <row r="1438" spans="1:9" s="96" customFormat="1" ht="16.899999999999999" customHeight="1" x14ac:dyDescent="0.25">
      <c r="A1438" s="146" t="s">
        <v>643</v>
      </c>
      <c r="B1438" s="152">
        <v>1</v>
      </c>
      <c r="C1438" s="152">
        <f t="shared" si="89"/>
        <v>636</v>
      </c>
      <c r="D1438" s="152">
        <v>517</v>
      </c>
      <c r="E1438" s="152">
        <v>119</v>
      </c>
      <c r="F1438" s="153">
        <v>1328</v>
      </c>
      <c r="G1438" s="153">
        <f t="shared" si="90"/>
        <v>7.9321000000000002</v>
      </c>
      <c r="H1438" s="153">
        <f t="shared" si="91"/>
        <v>1887.84</v>
      </c>
      <c r="I1438" s="153">
        <f t="shared" si="92"/>
        <v>2333.1799999999998</v>
      </c>
    </row>
    <row r="1439" spans="1:9" s="96" customFormat="1" ht="16.899999999999999" customHeight="1" x14ac:dyDescent="0.25">
      <c r="A1439" s="146" t="s">
        <v>643</v>
      </c>
      <c r="B1439" s="152">
        <v>1</v>
      </c>
      <c r="C1439" s="152">
        <f t="shared" si="89"/>
        <v>834</v>
      </c>
      <c r="D1439" s="152">
        <v>566</v>
      </c>
      <c r="E1439" s="152">
        <v>268</v>
      </c>
      <c r="F1439" s="153">
        <v>1328</v>
      </c>
      <c r="G1439" s="153">
        <f t="shared" si="90"/>
        <v>7.9321000000000002</v>
      </c>
      <c r="H1439" s="153">
        <f t="shared" si="91"/>
        <v>4251.6099999999997</v>
      </c>
      <c r="I1439" s="153">
        <f t="shared" si="92"/>
        <v>5254.56</v>
      </c>
    </row>
    <row r="1440" spans="1:9" s="96" customFormat="1" ht="16.899999999999999" customHeight="1" x14ac:dyDescent="0.25">
      <c r="A1440" s="146" t="s">
        <v>643</v>
      </c>
      <c r="B1440" s="152">
        <v>1</v>
      </c>
      <c r="C1440" s="152">
        <f t="shared" si="89"/>
        <v>768</v>
      </c>
      <c r="D1440" s="152">
        <v>677</v>
      </c>
      <c r="E1440" s="152">
        <v>91</v>
      </c>
      <c r="F1440" s="153">
        <v>1378</v>
      </c>
      <c r="G1440" s="153">
        <f t="shared" si="90"/>
        <v>8.2308000000000003</v>
      </c>
      <c r="H1440" s="153">
        <f t="shared" si="91"/>
        <v>1498.01</v>
      </c>
      <c r="I1440" s="153">
        <f t="shared" si="92"/>
        <v>1851.39</v>
      </c>
    </row>
    <row r="1441" spans="1:9" s="96" customFormat="1" ht="16.899999999999999" customHeight="1" x14ac:dyDescent="0.25">
      <c r="A1441" s="146" t="s">
        <v>643</v>
      </c>
      <c r="B1441" s="152">
        <v>1</v>
      </c>
      <c r="C1441" s="152">
        <f t="shared" si="89"/>
        <v>100</v>
      </c>
      <c r="D1441" s="152">
        <v>0</v>
      </c>
      <c r="E1441" s="152">
        <v>100</v>
      </c>
      <c r="F1441" s="153">
        <v>1378</v>
      </c>
      <c r="G1441" s="153">
        <f t="shared" si="90"/>
        <v>8.2308000000000003</v>
      </c>
      <c r="H1441" s="153">
        <f t="shared" si="91"/>
        <v>1646.16</v>
      </c>
      <c r="I1441" s="153">
        <f t="shared" si="92"/>
        <v>2034.49</v>
      </c>
    </row>
    <row r="1442" spans="1:9" s="96" customFormat="1" ht="16.899999999999999" customHeight="1" x14ac:dyDescent="0.25">
      <c r="A1442" s="146" t="s">
        <v>644</v>
      </c>
      <c r="B1442" s="152">
        <v>1</v>
      </c>
      <c r="C1442" s="152">
        <f t="shared" si="89"/>
        <v>725</v>
      </c>
      <c r="D1442" s="152">
        <v>629</v>
      </c>
      <c r="E1442" s="152">
        <v>96</v>
      </c>
      <c r="F1442" s="153">
        <v>1328</v>
      </c>
      <c r="G1442" s="153">
        <f t="shared" si="90"/>
        <v>7.9321000000000002</v>
      </c>
      <c r="H1442" s="153">
        <f t="shared" si="91"/>
        <v>1522.96</v>
      </c>
      <c r="I1442" s="153">
        <f t="shared" si="92"/>
        <v>1882.23</v>
      </c>
    </row>
    <row r="1443" spans="1:9" s="96" customFormat="1" ht="16.899999999999999" customHeight="1" x14ac:dyDescent="0.25">
      <c r="A1443" s="146" t="s">
        <v>645</v>
      </c>
      <c r="B1443" s="152">
        <v>1</v>
      </c>
      <c r="C1443" s="152">
        <f t="shared" si="89"/>
        <v>682</v>
      </c>
      <c r="D1443" s="152">
        <v>677</v>
      </c>
      <c r="E1443" s="152">
        <v>5</v>
      </c>
      <c r="F1443" s="153">
        <v>1218</v>
      </c>
      <c r="G1443" s="153">
        <f t="shared" si="90"/>
        <v>7.2751000000000001</v>
      </c>
      <c r="H1443" s="153">
        <f t="shared" si="91"/>
        <v>72.75</v>
      </c>
      <c r="I1443" s="153">
        <f t="shared" si="92"/>
        <v>89.91</v>
      </c>
    </row>
    <row r="1444" spans="1:9" s="96" customFormat="1" ht="16.899999999999999" customHeight="1" x14ac:dyDescent="0.25">
      <c r="A1444" s="146" t="s">
        <v>645</v>
      </c>
      <c r="B1444" s="152">
        <v>1</v>
      </c>
      <c r="C1444" s="152">
        <f t="shared" si="89"/>
        <v>793</v>
      </c>
      <c r="D1444" s="152">
        <v>629</v>
      </c>
      <c r="E1444" s="152">
        <v>164</v>
      </c>
      <c r="F1444" s="153">
        <v>1218</v>
      </c>
      <c r="G1444" s="153">
        <f t="shared" si="90"/>
        <v>7.2751000000000001</v>
      </c>
      <c r="H1444" s="153">
        <f t="shared" si="91"/>
        <v>2386.23</v>
      </c>
      <c r="I1444" s="153">
        <f t="shared" si="92"/>
        <v>2949.14</v>
      </c>
    </row>
    <row r="1445" spans="1:9" s="96" customFormat="1" ht="16.899999999999999" customHeight="1" x14ac:dyDescent="0.25">
      <c r="A1445" s="146" t="s">
        <v>240</v>
      </c>
      <c r="B1445" s="152">
        <v>1</v>
      </c>
      <c r="C1445" s="152">
        <f t="shared" si="89"/>
        <v>600.5</v>
      </c>
      <c r="D1445" s="152">
        <v>597</v>
      </c>
      <c r="E1445" s="152">
        <v>3.5</v>
      </c>
      <c r="F1445" s="153">
        <v>1178</v>
      </c>
      <c r="G1445" s="153">
        <f t="shared" si="90"/>
        <v>7.0362</v>
      </c>
      <c r="H1445" s="153">
        <f t="shared" si="91"/>
        <v>49.25</v>
      </c>
      <c r="I1445" s="154">
        <f>ROUND(H1445*1.2077,2)</f>
        <v>59.48</v>
      </c>
    </row>
    <row r="1446" spans="1:9" s="96" customFormat="1" ht="16.899999999999999" customHeight="1" x14ac:dyDescent="0.25">
      <c r="A1446" s="146" t="s">
        <v>240</v>
      </c>
      <c r="B1446" s="152">
        <v>1</v>
      </c>
      <c r="C1446" s="152">
        <f t="shared" si="89"/>
        <v>522.5</v>
      </c>
      <c r="D1446" s="152">
        <v>517</v>
      </c>
      <c r="E1446" s="152">
        <v>5.5</v>
      </c>
      <c r="F1446" s="153">
        <v>1178</v>
      </c>
      <c r="G1446" s="153">
        <f t="shared" si="90"/>
        <v>7.0362</v>
      </c>
      <c r="H1446" s="153">
        <f t="shared" si="91"/>
        <v>77.400000000000006</v>
      </c>
      <c r="I1446" s="153">
        <f t="shared" si="92"/>
        <v>95.66</v>
      </c>
    </row>
    <row r="1447" spans="1:9" s="96" customFormat="1" ht="16.899999999999999" customHeight="1" x14ac:dyDescent="0.25">
      <c r="A1447" s="146" t="s">
        <v>240</v>
      </c>
      <c r="B1447" s="152">
        <v>1</v>
      </c>
      <c r="C1447" s="152">
        <f t="shared" si="89"/>
        <v>605</v>
      </c>
      <c r="D1447" s="152">
        <v>597</v>
      </c>
      <c r="E1447" s="152">
        <v>8</v>
      </c>
      <c r="F1447" s="153">
        <v>1178</v>
      </c>
      <c r="G1447" s="153">
        <f t="shared" si="90"/>
        <v>7.0362</v>
      </c>
      <c r="H1447" s="153">
        <f t="shared" si="91"/>
        <v>112.58</v>
      </c>
      <c r="I1447" s="153">
        <f t="shared" si="92"/>
        <v>139.13999999999999</v>
      </c>
    </row>
    <row r="1448" spans="1:9" s="96" customFormat="1" ht="16.899999999999999" customHeight="1" x14ac:dyDescent="0.25">
      <c r="A1448" s="146" t="s">
        <v>240</v>
      </c>
      <c r="B1448" s="152">
        <v>1</v>
      </c>
      <c r="C1448" s="152">
        <f t="shared" si="89"/>
        <v>601</v>
      </c>
      <c r="D1448" s="152">
        <v>597</v>
      </c>
      <c r="E1448" s="152">
        <v>4</v>
      </c>
      <c r="F1448" s="153">
        <v>1178</v>
      </c>
      <c r="G1448" s="153">
        <f t="shared" si="90"/>
        <v>7.0362</v>
      </c>
      <c r="H1448" s="153">
        <f t="shared" si="91"/>
        <v>56.29</v>
      </c>
      <c r="I1448" s="154">
        <f>ROUND(H1448*1.2077,2)</f>
        <v>67.98</v>
      </c>
    </row>
    <row r="1449" spans="1:9" s="96" customFormat="1" ht="16.899999999999999" customHeight="1" x14ac:dyDescent="0.25">
      <c r="A1449" s="146" t="s">
        <v>240</v>
      </c>
      <c r="B1449" s="152">
        <v>1</v>
      </c>
      <c r="C1449" s="152">
        <f t="shared" si="89"/>
        <v>370</v>
      </c>
      <c r="D1449" s="152">
        <v>365</v>
      </c>
      <c r="E1449" s="152">
        <v>5</v>
      </c>
      <c r="F1449" s="153">
        <v>1178</v>
      </c>
      <c r="G1449" s="153">
        <f t="shared" si="90"/>
        <v>7.0362</v>
      </c>
      <c r="H1449" s="153">
        <f t="shared" si="91"/>
        <v>70.36</v>
      </c>
      <c r="I1449" s="153">
        <f t="shared" si="92"/>
        <v>86.96</v>
      </c>
    </row>
    <row r="1450" spans="1:9" s="96" customFormat="1" ht="16.899999999999999" customHeight="1" x14ac:dyDescent="0.25">
      <c r="A1450" s="146" t="s">
        <v>231</v>
      </c>
      <c r="B1450" s="152">
        <v>1</v>
      </c>
      <c r="C1450" s="152">
        <f t="shared" si="89"/>
        <v>656</v>
      </c>
      <c r="D1450" s="152">
        <v>629</v>
      </c>
      <c r="E1450" s="152">
        <v>27</v>
      </c>
      <c r="F1450" s="153">
        <v>1288</v>
      </c>
      <c r="G1450" s="153">
        <f t="shared" si="90"/>
        <v>7.6932</v>
      </c>
      <c r="H1450" s="153">
        <f t="shared" si="91"/>
        <v>415.43</v>
      </c>
      <c r="I1450" s="153">
        <f t="shared" si="92"/>
        <v>513.42999999999995</v>
      </c>
    </row>
    <row r="1451" spans="1:9" s="96" customFormat="1" ht="16.899999999999999" customHeight="1" x14ac:dyDescent="0.25">
      <c r="A1451" s="146" t="s">
        <v>231</v>
      </c>
      <c r="B1451" s="152">
        <v>1</v>
      </c>
      <c r="C1451" s="152">
        <f t="shared" si="89"/>
        <v>517</v>
      </c>
      <c r="D1451" s="152">
        <v>487</v>
      </c>
      <c r="E1451" s="152">
        <v>30</v>
      </c>
      <c r="F1451" s="153">
        <v>1288</v>
      </c>
      <c r="G1451" s="153">
        <f t="shared" si="90"/>
        <v>7.6932</v>
      </c>
      <c r="H1451" s="153">
        <f t="shared" si="91"/>
        <v>461.59</v>
      </c>
      <c r="I1451" s="153">
        <f t="shared" si="92"/>
        <v>570.48</v>
      </c>
    </row>
    <row r="1452" spans="1:9" s="96" customFormat="1" ht="16.899999999999999" customHeight="1" x14ac:dyDescent="0.25">
      <c r="A1452" s="146" t="s">
        <v>231</v>
      </c>
      <c r="B1452" s="152">
        <v>1</v>
      </c>
      <c r="C1452" s="152">
        <f t="shared" si="89"/>
        <v>612</v>
      </c>
      <c r="D1452" s="152">
        <v>597</v>
      </c>
      <c r="E1452" s="152">
        <v>15</v>
      </c>
      <c r="F1452" s="153">
        <v>1288</v>
      </c>
      <c r="G1452" s="153">
        <f t="shared" si="90"/>
        <v>7.6932</v>
      </c>
      <c r="H1452" s="153">
        <f t="shared" si="91"/>
        <v>230.8</v>
      </c>
      <c r="I1452" s="153">
        <f t="shared" si="92"/>
        <v>285.25</v>
      </c>
    </row>
    <row r="1453" spans="1:9" s="96" customFormat="1" ht="16.899999999999999" customHeight="1" x14ac:dyDescent="0.25">
      <c r="A1453" s="146" t="s">
        <v>231</v>
      </c>
      <c r="B1453" s="152">
        <v>1</v>
      </c>
      <c r="C1453" s="152">
        <f t="shared" si="89"/>
        <v>527</v>
      </c>
      <c r="D1453" s="152">
        <v>517</v>
      </c>
      <c r="E1453" s="152">
        <v>10</v>
      </c>
      <c r="F1453" s="153">
        <v>1288</v>
      </c>
      <c r="G1453" s="153">
        <f t="shared" si="90"/>
        <v>7.6932</v>
      </c>
      <c r="H1453" s="153">
        <f t="shared" si="91"/>
        <v>153.86000000000001</v>
      </c>
      <c r="I1453" s="153">
        <f t="shared" si="92"/>
        <v>190.16</v>
      </c>
    </row>
    <row r="1454" spans="1:9" s="96" customFormat="1" ht="16.899999999999999" customHeight="1" x14ac:dyDescent="0.25">
      <c r="A1454" s="146" t="s">
        <v>231</v>
      </c>
      <c r="B1454" s="152">
        <v>1</v>
      </c>
      <c r="C1454" s="152">
        <f t="shared" si="89"/>
        <v>586</v>
      </c>
      <c r="D1454" s="152">
        <v>573</v>
      </c>
      <c r="E1454" s="152">
        <v>13</v>
      </c>
      <c r="F1454" s="153">
        <v>1288</v>
      </c>
      <c r="G1454" s="153">
        <f t="shared" si="90"/>
        <v>7.6932</v>
      </c>
      <c r="H1454" s="153">
        <f t="shared" si="91"/>
        <v>200.02</v>
      </c>
      <c r="I1454" s="153">
        <f t="shared" si="92"/>
        <v>247.2</v>
      </c>
    </row>
    <row r="1455" spans="1:9" s="96" customFormat="1" ht="16.899999999999999" customHeight="1" x14ac:dyDescent="0.25">
      <c r="A1455" s="146" t="s">
        <v>231</v>
      </c>
      <c r="B1455" s="152">
        <v>1</v>
      </c>
      <c r="C1455" s="152">
        <f t="shared" si="89"/>
        <v>551</v>
      </c>
      <c r="D1455" s="152">
        <v>550</v>
      </c>
      <c r="E1455" s="152">
        <v>1</v>
      </c>
      <c r="F1455" s="153">
        <v>1288</v>
      </c>
      <c r="G1455" s="153">
        <f t="shared" si="90"/>
        <v>7.6932</v>
      </c>
      <c r="H1455" s="153">
        <f t="shared" si="91"/>
        <v>15.39</v>
      </c>
      <c r="I1455" s="153">
        <f t="shared" si="92"/>
        <v>19.02</v>
      </c>
    </row>
    <row r="1456" spans="1:9" s="96" customFormat="1" ht="16.899999999999999" customHeight="1" x14ac:dyDescent="0.25">
      <c r="A1456" s="146" t="s">
        <v>231</v>
      </c>
      <c r="B1456" s="152">
        <v>1</v>
      </c>
      <c r="C1456" s="152">
        <f t="shared" si="89"/>
        <v>591</v>
      </c>
      <c r="D1456" s="152">
        <v>573</v>
      </c>
      <c r="E1456" s="152">
        <v>18</v>
      </c>
      <c r="F1456" s="153">
        <v>1288</v>
      </c>
      <c r="G1456" s="153">
        <f t="shared" si="90"/>
        <v>7.6932</v>
      </c>
      <c r="H1456" s="153">
        <f t="shared" si="91"/>
        <v>276.95999999999998</v>
      </c>
      <c r="I1456" s="153">
        <f t="shared" si="92"/>
        <v>342.29</v>
      </c>
    </row>
    <row r="1457" spans="1:9" s="96" customFormat="1" ht="16.899999999999999" customHeight="1" x14ac:dyDescent="0.25">
      <c r="A1457" s="146" t="s">
        <v>231</v>
      </c>
      <c r="B1457" s="152">
        <v>1</v>
      </c>
      <c r="C1457" s="152">
        <f t="shared" si="89"/>
        <v>621</v>
      </c>
      <c r="D1457" s="152">
        <v>613</v>
      </c>
      <c r="E1457" s="152">
        <v>8</v>
      </c>
      <c r="F1457" s="153">
        <v>1288</v>
      </c>
      <c r="G1457" s="153">
        <f t="shared" si="90"/>
        <v>7.6932</v>
      </c>
      <c r="H1457" s="153">
        <f t="shared" si="91"/>
        <v>123.09</v>
      </c>
      <c r="I1457" s="153">
        <f t="shared" si="92"/>
        <v>152.13</v>
      </c>
    </row>
    <row r="1458" spans="1:9" s="96" customFormat="1" ht="16.899999999999999" customHeight="1" x14ac:dyDescent="0.25">
      <c r="A1458" s="146" t="s">
        <v>231</v>
      </c>
      <c r="B1458" s="152">
        <v>1</v>
      </c>
      <c r="C1458" s="152">
        <f t="shared" si="89"/>
        <v>573</v>
      </c>
      <c r="D1458" s="152">
        <v>557</v>
      </c>
      <c r="E1458" s="152">
        <v>16</v>
      </c>
      <c r="F1458" s="153">
        <v>1288</v>
      </c>
      <c r="G1458" s="153">
        <f t="shared" si="90"/>
        <v>7.6932</v>
      </c>
      <c r="H1458" s="153">
        <f t="shared" si="91"/>
        <v>246.18</v>
      </c>
      <c r="I1458" s="153">
        <f t="shared" si="92"/>
        <v>304.25</v>
      </c>
    </row>
    <row r="1459" spans="1:9" s="96" customFormat="1" ht="16.899999999999999" customHeight="1" x14ac:dyDescent="0.25">
      <c r="A1459" s="146" t="s">
        <v>231</v>
      </c>
      <c r="B1459" s="152">
        <v>1</v>
      </c>
      <c r="C1459" s="152">
        <f t="shared" si="89"/>
        <v>690</v>
      </c>
      <c r="D1459" s="152">
        <v>653</v>
      </c>
      <c r="E1459" s="152">
        <v>37</v>
      </c>
      <c r="F1459" s="153">
        <v>1288</v>
      </c>
      <c r="G1459" s="153">
        <f t="shared" si="90"/>
        <v>7.6932</v>
      </c>
      <c r="H1459" s="153">
        <f t="shared" si="91"/>
        <v>569.29999999999995</v>
      </c>
      <c r="I1459" s="153">
        <f t="shared" si="92"/>
        <v>703.6</v>
      </c>
    </row>
    <row r="1460" spans="1:9" s="96" customFormat="1" ht="16.899999999999999" customHeight="1" x14ac:dyDescent="0.25">
      <c r="A1460" s="146" t="s">
        <v>231</v>
      </c>
      <c r="B1460" s="152">
        <v>1</v>
      </c>
      <c r="C1460" s="152">
        <f t="shared" si="89"/>
        <v>689</v>
      </c>
      <c r="D1460" s="152">
        <v>677</v>
      </c>
      <c r="E1460" s="152">
        <v>12</v>
      </c>
      <c r="F1460" s="153">
        <v>1288</v>
      </c>
      <c r="G1460" s="153">
        <f t="shared" si="90"/>
        <v>7.6932</v>
      </c>
      <c r="H1460" s="153">
        <f t="shared" si="91"/>
        <v>184.64</v>
      </c>
      <c r="I1460" s="153">
        <f t="shared" si="92"/>
        <v>228.2</v>
      </c>
    </row>
    <row r="1461" spans="1:9" s="96" customFormat="1" ht="16.899999999999999" customHeight="1" x14ac:dyDescent="0.25">
      <c r="A1461" s="146" t="s">
        <v>231</v>
      </c>
      <c r="B1461" s="152">
        <v>1</v>
      </c>
      <c r="C1461" s="152">
        <f t="shared" si="89"/>
        <v>713</v>
      </c>
      <c r="D1461" s="152">
        <v>677</v>
      </c>
      <c r="E1461" s="152">
        <v>36</v>
      </c>
      <c r="F1461" s="153">
        <v>1288</v>
      </c>
      <c r="G1461" s="153">
        <f t="shared" si="90"/>
        <v>7.6932</v>
      </c>
      <c r="H1461" s="153">
        <f t="shared" si="91"/>
        <v>553.91</v>
      </c>
      <c r="I1461" s="153">
        <f t="shared" si="92"/>
        <v>684.58</v>
      </c>
    </row>
    <row r="1462" spans="1:9" s="96" customFormat="1" ht="16.899999999999999" customHeight="1" x14ac:dyDescent="0.25">
      <c r="A1462" s="146" t="s">
        <v>231</v>
      </c>
      <c r="B1462" s="152">
        <v>1</v>
      </c>
      <c r="C1462" s="152">
        <f t="shared" si="89"/>
        <v>592</v>
      </c>
      <c r="D1462" s="152">
        <v>573</v>
      </c>
      <c r="E1462" s="152">
        <v>19</v>
      </c>
      <c r="F1462" s="153">
        <v>1288</v>
      </c>
      <c r="G1462" s="153">
        <f t="shared" si="90"/>
        <v>7.6932</v>
      </c>
      <c r="H1462" s="153">
        <f t="shared" si="91"/>
        <v>292.33999999999997</v>
      </c>
      <c r="I1462" s="153">
        <f t="shared" si="92"/>
        <v>361.3</v>
      </c>
    </row>
    <row r="1463" spans="1:9" s="96" customFormat="1" ht="16.899999999999999" customHeight="1" x14ac:dyDescent="0.25">
      <c r="A1463" s="146" t="s">
        <v>148</v>
      </c>
      <c r="B1463" s="152">
        <v>1</v>
      </c>
      <c r="C1463" s="152">
        <f t="shared" si="89"/>
        <v>172.25</v>
      </c>
      <c r="D1463" s="152">
        <v>117.75</v>
      </c>
      <c r="E1463" s="152">
        <v>54.5</v>
      </c>
      <c r="F1463" s="153">
        <v>1278</v>
      </c>
      <c r="G1463" s="153">
        <f t="shared" si="90"/>
        <v>7.6334999999999997</v>
      </c>
      <c r="H1463" s="153">
        <f t="shared" si="91"/>
        <v>832.05</v>
      </c>
      <c r="I1463" s="153">
        <f t="shared" si="92"/>
        <v>1028.33</v>
      </c>
    </row>
    <row r="1464" spans="1:9" s="96" customFormat="1" ht="16.899999999999999" customHeight="1" x14ac:dyDescent="0.25">
      <c r="A1464" s="146" t="s">
        <v>148</v>
      </c>
      <c r="B1464" s="152">
        <v>1</v>
      </c>
      <c r="C1464" s="152">
        <f t="shared" si="89"/>
        <v>300</v>
      </c>
      <c r="D1464" s="152">
        <v>235.5</v>
      </c>
      <c r="E1464" s="152">
        <v>64.5</v>
      </c>
      <c r="F1464" s="153">
        <v>1160</v>
      </c>
      <c r="G1464" s="153">
        <f t="shared" si="90"/>
        <v>6.9287000000000001</v>
      </c>
      <c r="H1464" s="153">
        <f t="shared" si="91"/>
        <v>893.8</v>
      </c>
      <c r="I1464" s="153">
        <f t="shared" si="92"/>
        <v>1104.6500000000001</v>
      </c>
    </row>
    <row r="1465" spans="1:9" s="96" customFormat="1" ht="16.899999999999999" customHeight="1" x14ac:dyDescent="0.25">
      <c r="A1465" s="146" t="s">
        <v>148</v>
      </c>
      <c r="B1465" s="152">
        <v>1</v>
      </c>
      <c r="C1465" s="152">
        <f t="shared" si="89"/>
        <v>457</v>
      </c>
      <c r="D1465" s="152">
        <v>424</v>
      </c>
      <c r="E1465" s="152">
        <v>33</v>
      </c>
      <c r="F1465" s="153">
        <v>1238</v>
      </c>
      <c r="G1465" s="153">
        <f t="shared" si="90"/>
        <v>7.3945999999999996</v>
      </c>
      <c r="H1465" s="153">
        <f t="shared" si="91"/>
        <v>488.04</v>
      </c>
      <c r="I1465" s="153">
        <f t="shared" si="92"/>
        <v>603.16999999999996</v>
      </c>
    </row>
    <row r="1466" spans="1:9" s="96" customFormat="1" ht="16.899999999999999" customHeight="1" x14ac:dyDescent="0.25">
      <c r="A1466" s="146" t="s">
        <v>148</v>
      </c>
      <c r="B1466" s="152">
        <v>1</v>
      </c>
      <c r="C1466" s="152">
        <f t="shared" si="89"/>
        <v>232.57</v>
      </c>
      <c r="D1466" s="152">
        <v>199.5</v>
      </c>
      <c r="E1466" s="152">
        <v>33.07</v>
      </c>
      <c r="F1466" s="153">
        <v>1238</v>
      </c>
      <c r="G1466" s="153">
        <f t="shared" si="90"/>
        <v>7.3945999999999996</v>
      </c>
      <c r="H1466" s="153">
        <f t="shared" si="91"/>
        <v>489.08</v>
      </c>
      <c r="I1466" s="153">
        <f t="shared" si="92"/>
        <v>604.45000000000005</v>
      </c>
    </row>
    <row r="1467" spans="1:9" s="96" customFormat="1" ht="16.899999999999999" customHeight="1" x14ac:dyDescent="0.25">
      <c r="A1467" s="146" t="s">
        <v>148</v>
      </c>
      <c r="B1467" s="152">
        <v>1</v>
      </c>
      <c r="C1467" s="152">
        <f t="shared" si="89"/>
        <v>59.099999999999994</v>
      </c>
      <c r="D1467" s="152">
        <v>51.099999999999994</v>
      </c>
      <c r="E1467" s="152">
        <v>8</v>
      </c>
      <c r="F1467" s="153">
        <v>1238</v>
      </c>
      <c r="G1467" s="153">
        <f t="shared" si="90"/>
        <v>7.3945999999999996</v>
      </c>
      <c r="H1467" s="153">
        <f t="shared" si="91"/>
        <v>118.31</v>
      </c>
      <c r="I1467" s="153">
        <f t="shared" si="92"/>
        <v>146.22</v>
      </c>
    </row>
    <row r="1468" spans="1:9" s="96" customFormat="1" ht="16.899999999999999" customHeight="1" x14ac:dyDescent="0.25">
      <c r="A1468" s="146" t="s">
        <v>148</v>
      </c>
      <c r="B1468" s="152">
        <v>1</v>
      </c>
      <c r="C1468" s="152">
        <f t="shared" si="89"/>
        <v>484</v>
      </c>
      <c r="D1468" s="152">
        <v>472</v>
      </c>
      <c r="E1468" s="152">
        <v>12</v>
      </c>
      <c r="F1468" s="153">
        <v>1238</v>
      </c>
      <c r="G1468" s="153">
        <f t="shared" si="90"/>
        <v>7.3945999999999996</v>
      </c>
      <c r="H1468" s="153">
        <f t="shared" si="91"/>
        <v>177.47</v>
      </c>
      <c r="I1468" s="153">
        <f t="shared" si="92"/>
        <v>219.34</v>
      </c>
    </row>
    <row r="1469" spans="1:9" s="96" customFormat="1" ht="16.899999999999999" customHeight="1" x14ac:dyDescent="0.25">
      <c r="A1469" s="146" t="s">
        <v>148</v>
      </c>
      <c r="B1469" s="152">
        <v>1</v>
      </c>
      <c r="C1469" s="152">
        <f t="shared" si="89"/>
        <v>264</v>
      </c>
      <c r="D1469" s="152">
        <v>223.5</v>
      </c>
      <c r="E1469" s="152">
        <v>40.5</v>
      </c>
      <c r="F1469" s="153">
        <v>1160</v>
      </c>
      <c r="G1469" s="153">
        <f t="shared" si="90"/>
        <v>6.9287000000000001</v>
      </c>
      <c r="H1469" s="153">
        <f t="shared" si="91"/>
        <v>561.22</v>
      </c>
      <c r="I1469" s="153">
        <f t="shared" si="92"/>
        <v>693.61</v>
      </c>
    </row>
    <row r="1470" spans="1:9" s="96" customFormat="1" ht="16.899999999999999" customHeight="1" x14ac:dyDescent="0.25">
      <c r="A1470" s="146" t="s">
        <v>148</v>
      </c>
      <c r="B1470" s="152">
        <v>1</v>
      </c>
      <c r="C1470" s="152">
        <f t="shared" si="89"/>
        <v>368.5</v>
      </c>
      <c r="D1470" s="152">
        <v>301</v>
      </c>
      <c r="E1470" s="152">
        <v>67.5</v>
      </c>
      <c r="F1470" s="153">
        <v>1438</v>
      </c>
      <c r="G1470" s="153">
        <f t="shared" si="90"/>
        <v>8.5891999999999999</v>
      </c>
      <c r="H1470" s="153">
        <f t="shared" si="91"/>
        <v>1159.54</v>
      </c>
      <c r="I1470" s="153">
        <f t="shared" si="92"/>
        <v>1433.08</v>
      </c>
    </row>
    <row r="1471" spans="1:9" s="96" customFormat="1" ht="16.899999999999999" customHeight="1" x14ac:dyDescent="0.25">
      <c r="A1471" s="146" t="s">
        <v>148</v>
      </c>
      <c r="B1471" s="152">
        <v>1</v>
      </c>
      <c r="C1471" s="152">
        <f t="shared" si="89"/>
        <v>123.25</v>
      </c>
      <c r="D1471" s="152">
        <v>117.75</v>
      </c>
      <c r="E1471" s="152">
        <v>5.5</v>
      </c>
      <c r="F1471" s="153">
        <v>1120</v>
      </c>
      <c r="G1471" s="153">
        <f t="shared" si="90"/>
        <v>6.6898</v>
      </c>
      <c r="H1471" s="153">
        <f t="shared" si="91"/>
        <v>73.59</v>
      </c>
      <c r="I1471" s="153">
        <f t="shared" si="92"/>
        <v>90.95</v>
      </c>
    </row>
    <row r="1472" spans="1:9" s="96" customFormat="1" ht="16.899999999999999" customHeight="1" x14ac:dyDescent="0.25">
      <c r="A1472" s="146" t="s">
        <v>148</v>
      </c>
      <c r="B1472" s="152">
        <v>1</v>
      </c>
      <c r="C1472" s="152">
        <f t="shared" si="89"/>
        <v>237</v>
      </c>
      <c r="D1472" s="152">
        <v>235.5</v>
      </c>
      <c r="E1472" s="152">
        <v>1.5</v>
      </c>
      <c r="F1472" s="153">
        <v>1120</v>
      </c>
      <c r="G1472" s="153">
        <f t="shared" si="90"/>
        <v>6.6898</v>
      </c>
      <c r="H1472" s="153">
        <f t="shared" si="91"/>
        <v>20.07</v>
      </c>
      <c r="I1472" s="153">
        <f t="shared" si="92"/>
        <v>24.8</v>
      </c>
    </row>
    <row r="1473" spans="1:9" s="96" customFormat="1" ht="16.899999999999999" customHeight="1" x14ac:dyDescent="0.25">
      <c r="A1473" s="146" t="s">
        <v>148</v>
      </c>
      <c r="B1473" s="152">
        <v>1</v>
      </c>
      <c r="C1473" s="152">
        <f t="shared" si="89"/>
        <v>474</v>
      </c>
      <c r="D1473" s="152">
        <v>431</v>
      </c>
      <c r="E1473" s="152">
        <v>43</v>
      </c>
      <c r="F1473" s="153">
        <v>1120</v>
      </c>
      <c r="G1473" s="153">
        <f t="shared" si="90"/>
        <v>6.6898</v>
      </c>
      <c r="H1473" s="153">
        <f t="shared" si="91"/>
        <v>575.32000000000005</v>
      </c>
      <c r="I1473" s="153">
        <f t="shared" si="92"/>
        <v>711.04</v>
      </c>
    </row>
    <row r="1474" spans="1:9" s="96" customFormat="1" ht="16.899999999999999" customHeight="1" x14ac:dyDescent="0.25">
      <c r="A1474" s="146" t="s">
        <v>148</v>
      </c>
      <c r="B1474" s="152">
        <v>1</v>
      </c>
      <c r="C1474" s="152">
        <f t="shared" si="89"/>
        <v>528</v>
      </c>
      <c r="D1474" s="152">
        <v>511</v>
      </c>
      <c r="E1474" s="152">
        <v>17</v>
      </c>
      <c r="F1474" s="153">
        <v>1160</v>
      </c>
      <c r="G1474" s="153">
        <f t="shared" si="90"/>
        <v>6.9287000000000001</v>
      </c>
      <c r="H1474" s="153">
        <f t="shared" si="91"/>
        <v>235.58</v>
      </c>
      <c r="I1474" s="153">
        <f t="shared" si="92"/>
        <v>291.14999999999998</v>
      </c>
    </row>
    <row r="1475" spans="1:9" s="96" customFormat="1" ht="16.899999999999999" customHeight="1" x14ac:dyDescent="0.25">
      <c r="A1475" s="146" t="s">
        <v>148</v>
      </c>
      <c r="B1475" s="152">
        <v>1</v>
      </c>
      <c r="C1475" s="152">
        <f t="shared" si="89"/>
        <v>420</v>
      </c>
      <c r="D1475" s="152">
        <v>353.25</v>
      </c>
      <c r="E1475" s="152">
        <v>66.75</v>
      </c>
      <c r="F1475" s="153">
        <v>1160</v>
      </c>
      <c r="G1475" s="153">
        <f t="shared" si="90"/>
        <v>6.9287000000000001</v>
      </c>
      <c r="H1475" s="153">
        <f t="shared" si="91"/>
        <v>924.98</v>
      </c>
      <c r="I1475" s="153">
        <f t="shared" si="92"/>
        <v>1143.18</v>
      </c>
    </row>
    <row r="1476" spans="1:9" s="96" customFormat="1" ht="16.899999999999999" customHeight="1" x14ac:dyDescent="0.25">
      <c r="A1476" s="146" t="s">
        <v>148</v>
      </c>
      <c r="B1476" s="152">
        <v>1</v>
      </c>
      <c r="C1476" s="152">
        <f t="shared" si="89"/>
        <v>489.5</v>
      </c>
      <c r="D1476" s="152">
        <v>487</v>
      </c>
      <c r="E1476" s="152">
        <v>2.5</v>
      </c>
      <c r="F1476" s="153">
        <v>1238</v>
      </c>
      <c r="G1476" s="153">
        <f t="shared" si="90"/>
        <v>7.3945999999999996</v>
      </c>
      <c r="H1476" s="153">
        <f t="shared" si="91"/>
        <v>36.97</v>
      </c>
      <c r="I1476" s="154">
        <f>ROUND(H1476*1.2077,2)</f>
        <v>44.65</v>
      </c>
    </row>
    <row r="1477" spans="1:9" s="96" customFormat="1" ht="16.899999999999999" customHeight="1" x14ac:dyDescent="0.25">
      <c r="A1477" s="146" t="s">
        <v>148</v>
      </c>
      <c r="B1477" s="152">
        <v>1</v>
      </c>
      <c r="C1477" s="152">
        <f t="shared" ref="C1477:C1515" si="93">D1477+E1477</f>
        <v>233.46938775510205</v>
      </c>
      <c r="D1477" s="152">
        <v>203.5</v>
      </c>
      <c r="E1477" s="152">
        <v>29.969387755102041</v>
      </c>
      <c r="F1477" s="153">
        <v>1160</v>
      </c>
      <c r="G1477" s="153">
        <f t="shared" ref="G1477:G1540" si="94">ROUND(F1477/167.42,4)</f>
        <v>6.9287000000000001</v>
      </c>
      <c r="H1477" s="153">
        <f t="shared" si="91"/>
        <v>415.3</v>
      </c>
      <c r="I1477" s="153">
        <f t="shared" si="92"/>
        <v>513.27</v>
      </c>
    </row>
    <row r="1478" spans="1:9" s="96" customFormat="1" ht="16.899999999999999" customHeight="1" x14ac:dyDescent="0.25">
      <c r="A1478" s="146" t="s">
        <v>148</v>
      </c>
      <c r="B1478" s="152">
        <v>1</v>
      </c>
      <c r="C1478" s="152">
        <f t="shared" si="93"/>
        <v>17.5</v>
      </c>
      <c r="D1478" s="152">
        <v>6</v>
      </c>
      <c r="E1478" s="152">
        <v>11.5</v>
      </c>
      <c r="F1478" s="153">
        <v>1160</v>
      </c>
      <c r="G1478" s="153">
        <f t="shared" si="94"/>
        <v>6.9287000000000001</v>
      </c>
      <c r="H1478" s="153">
        <f t="shared" si="91"/>
        <v>159.36000000000001</v>
      </c>
      <c r="I1478" s="153">
        <f t="shared" si="92"/>
        <v>196.95</v>
      </c>
    </row>
    <row r="1479" spans="1:9" s="96" customFormat="1" ht="16.899999999999999" customHeight="1" x14ac:dyDescent="0.25">
      <c r="A1479" s="146" t="s">
        <v>148</v>
      </c>
      <c r="B1479" s="152">
        <v>1</v>
      </c>
      <c r="C1479" s="152">
        <f t="shared" si="93"/>
        <v>53.75</v>
      </c>
      <c r="D1479" s="152">
        <v>0</v>
      </c>
      <c r="E1479" s="152">
        <v>53.75</v>
      </c>
      <c r="F1479" s="153">
        <v>1278</v>
      </c>
      <c r="G1479" s="153">
        <f t="shared" si="94"/>
        <v>7.6334999999999997</v>
      </c>
      <c r="H1479" s="153">
        <f t="shared" si="91"/>
        <v>820.6</v>
      </c>
      <c r="I1479" s="153">
        <f t="shared" si="92"/>
        <v>1014.18</v>
      </c>
    </row>
    <row r="1480" spans="1:9" s="96" customFormat="1" ht="16.899999999999999" customHeight="1" x14ac:dyDescent="0.25">
      <c r="A1480" s="146" t="s">
        <v>148</v>
      </c>
      <c r="B1480" s="152">
        <v>1</v>
      </c>
      <c r="C1480" s="152">
        <f t="shared" si="93"/>
        <v>407.62901498929335</v>
      </c>
      <c r="D1480" s="152">
        <v>323.25</v>
      </c>
      <c r="E1480" s="152">
        <v>84.379014989293353</v>
      </c>
      <c r="F1480" s="153">
        <v>1160</v>
      </c>
      <c r="G1480" s="153">
        <f t="shared" si="94"/>
        <v>6.9287000000000001</v>
      </c>
      <c r="H1480" s="153">
        <f t="shared" si="91"/>
        <v>1169.27</v>
      </c>
      <c r="I1480" s="153">
        <f t="shared" si="92"/>
        <v>1445.1</v>
      </c>
    </row>
    <row r="1481" spans="1:9" s="96" customFormat="1" ht="16.899999999999999" customHeight="1" x14ac:dyDescent="0.25">
      <c r="A1481" s="146" t="s">
        <v>148</v>
      </c>
      <c r="B1481" s="152">
        <v>1</v>
      </c>
      <c r="C1481" s="152">
        <f t="shared" si="93"/>
        <v>528</v>
      </c>
      <c r="D1481" s="152">
        <v>511</v>
      </c>
      <c r="E1481" s="152">
        <v>17</v>
      </c>
      <c r="F1481" s="153">
        <v>1160</v>
      </c>
      <c r="G1481" s="153">
        <f t="shared" si="94"/>
        <v>6.9287000000000001</v>
      </c>
      <c r="H1481" s="153">
        <f t="shared" si="91"/>
        <v>235.58</v>
      </c>
      <c r="I1481" s="153">
        <f t="shared" si="92"/>
        <v>291.14999999999998</v>
      </c>
    </row>
    <row r="1482" spans="1:9" s="96" customFormat="1" ht="16.899999999999999" customHeight="1" x14ac:dyDescent="0.25">
      <c r="A1482" s="146" t="s">
        <v>148</v>
      </c>
      <c r="B1482" s="152">
        <v>1</v>
      </c>
      <c r="C1482" s="152">
        <f t="shared" si="93"/>
        <v>74.756164383561639</v>
      </c>
      <c r="D1482" s="152">
        <v>74</v>
      </c>
      <c r="E1482" s="152">
        <v>0.75616438356164373</v>
      </c>
      <c r="F1482" s="153">
        <v>1120</v>
      </c>
      <c r="G1482" s="153">
        <f t="shared" si="94"/>
        <v>6.6898</v>
      </c>
      <c r="H1482" s="153">
        <f t="shared" si="91"/>
        <v>10.119999999999999</v>
      </c>
      <c r="I1482" s="153">
        <f t="shared" si="92"/>
        <v>12.51</v>
      </c>
    </row>
    <row r="1483" spans="1:9" s="96" customFormat="1" ht="16.899999999999999" customHeight="1" x14ac:dyDescent="0.25">
      <c r="A1483" s="146" t="s">
        <v>148</v>
      </c>
      <c r="B1483" s="152">
        <v>1</v>
      </c>
      <c r="C1483" s="152">
        <f t="shared" si="93"/>
        <v>247.81100000000001</v>
      </c>
      <c r="D1483" s="152">
        <v>231.5</v>
      </c>
      <c r="E1483" s="152">
        <v>16.311</v>
      </c>
      <c r="F1483" s="153">
        <v>1160</v>
      </c>
      <c r="G1483" s="153">
        <f t="shared" si="94"/>
        <v>6.9287000000000001</v>
      </c>
      <c r="H1483" s="153">
        <f t="shared" si="91"/>
        <v>226.03</v>
      </c>
      <c r="I1483" s="153">
        <f t="shared" si="92"/>
        <v>279.35000000000002</v>
      </c>
    </row>
    <row r="1484" spans="1:9" s="96" customFormat="1" ht="16.899999999999999" customHeight="1" x14ac:dyDescent="0.25">
      <c r="A1484" s="146" t="s">
        <v>148</v>
      </c>
      <c r="B1484" s="152">
        <v>1</v>
      </c>
      <c r="C1484" s="152">
        <f t="shared" si="93"/>
        <v>9.9429999999999996</v>
      </c>
      <c r="D1484" s="152">
        <v>0</v>
      </c>
      <c r="E1484" s="152">
        <v>9.9429999999999996</v>
      </c>
      <c r="F1484" s="153">
        <v>1303</v>
      </c>
      <c r="G1484" s="153">
        <f t="shared" si="94"/>
        <v>7.7827999999999999</v>
      </c>
      <c r="H1484" s="153">
        <f t="shared" si="91"/>
        <v>154.77000000000001</v>
      </c>
      <c r="I1484" s="153">
        <f t="shared" si="92"/>
        <v>191.28</v>
      </c>
    </row>
    <row r="1485" spans="1:9" s="96" customFormat="1" ht="16.899999999999999" customHeight="1" x14ac:dyDescent="0.25">
      <c r="A1485" s="146" t="s">
        <v>148</v>
      </c>
      <c r="B1485" s="152">
        <v>1</v>
      </c>
      <c r="C1485" s="152">
        <f t="shared" si="93"/>
        <v>91.5</v>
      </c>
      <c r="D1485" s="152">
        <v>89</v>
      </c>
      <c r="E1485" s="152">
        <v>2.5</v>
      </c>
      <c r="F1485" s="153">
        <v>1438</v>
      </c>
      <c r="G1485" s="153">
        <f t="shared" si="94"/>
        <v>8.5891999999999999</v>
      </c>
      <c r="H1485" s="153">
        <f t="shared" si="91"/>
        <v>42.95</v>
      </c>
      <c r="I1485" s="153">
        <f t="shared" si="92"/>
        <v>53.08</v>
      </c>
    </row>
    <row r="1486" spans="1:9" s="96" customFormat="1" ht="16.899999999999999" customHeight="1" x14ac:dyDescent="0.25">
      <c r="A1486" s="146" t="s">
        <v>148</v>
      </c>
      <c r="B1486" s="152">
        <v>1</v>
      </c>
      <c r="C1486" s="152">
        <f t="shared" si="93"/>
        <v>84</v>
      </c>
      <c r="D1486" s="152">
        <v>71.5</v>
      </c>
      <c r="E1486" s="152">
        <v>12.5</v>
      </c>
      <c r="F1486" s="153">
        <v>1160</v>
      </c>
      <c r="G1486" s="153">
        <f t="shared" si="94"/>
        <v>6.9287000000000001</v>
      </c>
      <c r="H1486" s="153">
        <f t="shared" ref="H1486:H1549" si="95">ROUND(E1486*G1486*2,2)</f>
        <v>173.22</v>
      </c>
      <c r="I1486" s="153">
        <f t="shared" ref="I1486:I1548" si="96">ROUND(H1486*1.2359,2)</f>
        <v>214.08</v>
      </c>
    </row>
    <row r="1487" spans="1:9" s="96" customFormat="1" ht="16.899999999999999" customHeight="1" x14ac:dyDescent="0.25">
      <c r="A1487" s="146" t="s">
        <v>148</v>
      </c>
      <c r="B1487" s="152">
        <v>1</v>
      </c>
      <c r="C1487" s="152">
        <f t="shared" si="93"/>
        <v>181.5</v>
      </c>
      <c r="D1487" s="152">
        <v>166</v>
      </c>
      <c r="E1487" s="152">
        <v>15.499999999999998</v>
      </c>
      <c r="F1487" s="153">
        <v>1238</v>
      </c>
      <c r="G1487" s="153">
        <f t="shared" si="94"/>
        <v>7.3945999999999996</v>
      </c>
      <c r="H1487" s="153">
        <f t="shared" si="95"/>
        <v>229.23</v>
      </c>
      <c r="I1487" s="153">
        <f t="shared" si="96"/>
        <v>283.31</v>
      </c>
    </row>
    <row r="1488" spans="1:9" s="96" customFormat="1" ht="16.899999999999999" customHeight="1" x14ac:dyDescent="0.25">
      <c r="A1488" s="146" t="s">
        <v>148</v>
      </c>
      <c r="B1488" s="152">
        <v>1</v>
      </c>
      <c r="C1488" s="152">
        <f t="shared" si="93"/>
        <v>178</v>
      </c>
      <c r="D1488" s="152">
        <v>166</v>
      </c>
      <c r="E1488" s="152">
        <v>12</v>
      </c>
      <c r="F1488" s="153">
        <v>1120</v>
      </c>
      <c r="G1488" s="153">
        <f t="shared" si="94"/>
        <v>6.6898</v>
      </c>
      <c r="H1488" s="153">
        <f t="shared" si="95"/>
        <v>160.56</v>
      </c>
      <c r="I1488" s="153">
        <f t="shared" si="96"/>
        <v>198.44</v>
      </c>
    </row>
    <row r="1489" spans="1:9" s="96" customFormat="1" ht="16.899999999999999" customHeight="1" x14ac:dyDescent="0.25">
      <c r="A1489" s="146" t="s">
        <v>148</v>
      </c>
      <c r="B1489" s="152">
        <v>1</v>
      </c>
      <c r="C1489" s="152">
        <f t="shared" si="93"/>
        <v>80.137398373983743</v>
      </c>
      <c r="D1489" s="152">
        <v>41.5</v>
      </c>
      <c r="E1489" s="152">
        <v>38.637398373983743</v>
      </c>
      <c r="F1489" s="153">
        <v>1278</v>
      </c>
      <c r="G1489" s="153">
        <f t="shared" si="94"/>
        <v>7.6334999999999997</v>
      </c>
      <c r="H1489" s="153">
        <f t="shared" si="95"/>
        <v>589.88</v>
      </c>
      <c r="I1489" s="153">
        <f t="shared" si="96"/>
        <v>729.03</v>
      </c>
    </row>
    <row r="1490" spans="1:9" s="96" customFormat="1" ht="16.899999999999999" customHeight="1" x14ac:dyDescent="0.25">
      <c r="A1490" s="146" t="s">
        <v>148</v>
      </c>
      <c r="B1490" s="152">
        <v>1</v>
      </c>
      <c r="C1490" s="152">
        <f t="shared" si="93"/>
        <v>89.5</v>
      </c>
      <c r="D1490" s="152">
        <v>83</v>
      </c>
      <c r="E1490" s="152">
        <v>6.5</v>
      </c>
      <c r="F1490" s="153">
        <v>1238</v>
      </c>
      <c r="G1490" s="153">
        <f t="shared" si="94"/>
        <v>7.3945999999999996</v>
      </c>
      <c r="H1490" s="153">
        <f t="shared" si="95"/>
        <v>96.13</v>
      </c>
      <c r="I1490" s="153">
        <f t="shared" si="96"/>
        <v>118.81</v>
      </c>
    </row>
    <row r="1491" spans="1:9" s="96" customFormat="1" ht="16.899999999999999" customHeight="1" x14ac:dyDescent="0.25">
      <c r="A1491" s="146" t="s">
        <v>148</v>
      </c>
      <c r="B1491" s="152">
        <v>1</v>
      </c>
      <c r="C1491" s="152">
        <f t="shared" si="93"/>
        <v>88.058999999999997</v>
      </c>
      <c r="D1491" s="152">
        <v>83</v>
      </c>
      <c r="E1491" s="152">
        <v>5.0590000000000002</v>
      </c>
      <c r="F1491" s="153">
        <v>1160</v>
      </c>
      <c r="G1491" s="153">
        <f t="shared" si="94"/>
        <v>6.9287000000000001</v>
      </c>
      <c r="H1491" s="153">
        <f t="shared" si="95"/>
        <v>70.099999999999994</v>
      </c>
      <c r="I1491" s="153">
        <f t="shared" si="96"/>
        <v>86.64</v>
      </c>
    </row>
    <row r="1492" spans="1:9" s="96" customFormat="1" ht="16.899999999999999" customHeight="1" x14ac:dyDescent="0.25">
      <c r="A1492" s="146" t="s">
        <v>148</v>
      </c>
      <c r="B1492" s="152">
        <v>1</v>
      </c>
      <c r="C1492" s="152">
        <f t="shared" si="93"/>
        <v>187.92156862745099</v>
      </c>
      <c r="D1492" s="152">
        <v>166</v>
      </c>
      <c r="E1492" s="152">
        <v>21.921568627450981</v>
      </c>
      <c r="F1492" s="153">
        <v>1160</v>
      </c>
      <c r="G1492" s="153">
        <f t="shared" si="94"/>
        <v>6.9287000000000001</v>
      </c>
      <c r="H1492" s="153">
        <f t="shared" si="95"/>
        <v>303.77999999999997</v>
      </c>
      <c r="I1492" s="153">
        <f t="shared" si="96"/>
        <v>375.44</v>
      </c>
    </row>
    <row r="1493" spans="1:9" s="96" customFormat="1" ht="16.899999999999999" customHeight="1" x14ac:dyDescent="0.25">
      <c r="A1493" s="146" t="s">
        <v>148</v>
      </c>
      <c r="B1493" s="152">
        <v>1</v>
      </c>
      <c r="C1493" s="152">
        <f t="shared" si="93"/>
        <v>44.5</v>
      </c>
      <c r="D1493" s="152">
        <v>41.5</v>
      </c>
      <c r="E1493" s="152">
        <v>3</v>
      </c>
      <c r="F1493" s="153">
        <v>1120</v>
      </c>
      <c r="G1493" s="153">
        <f t="shared" si="94"/>
        <v>6.6898</v>
      </c>
      <c r="H1493" s="153">
        <f t="shared" si="95"/>
        <v>40.14</v>
      </c>
      <c r="I1493" s="153">
        <f t="shared" si="96"/>
        <v>49.61</v>
      </c>
    </row>
    <row r="1494" spans="1:9" s="96" customFormat="1" ht="16.899999999999999" customHeight="1" x14ac:dyDescent="0.25">
      <c r="A1494" s="146" t="s">
        <v>148</v>
      </c>
      <c r="B1494" s="152">
        <v>1</v>
      </c>
      <c r="C1494" s="152">
        <f t="shared" si="93"/>
        <v>144</v>
      </c>
      <c r="D1494" s="152">
        <v>124.5</v>
      </c>
      <c r="E1494" s="152">
        <v>19.5</v>
      </c>
      <c r="F1494" s="153">
        <v>1160</v>
      </c>
      <c r="G1494" s="153">
        <f t="shared" si="94"/>
        <v>6.9287000000000001</v>
      </c>
      <c r="H1494" s="153">
        <f t="shared" si="95"/>
        <v>270.22000000000003</v>
      </c>
      <c r="I1494" s="153">
        <f t="shared" si="96"/>
        <v>333.96</v>
      </c>
    </row>
    <row r="1495" spans="1:9" s="96" customFormat="1" ht="16.899999999999999" customHeight="1" x14ac:dyDescent="0.25">
      <c r="A1495" s="146" t="s">
        <v>148</v>
      </c>
      <c r="B1495" s="152">
        <v>1</v>
      </c>
      <c r="C1495" s="152">
        <f t="shared" si="93"/>
        <v>108</v>
      </c>
      <c r="D1495" s="152">
        <v>83</v>
      </c>
      <c r="E1495" s="152">
        <v>25.000000000000004</v>
      </c>
      <c r="F1495" s="153">
        <v>1160</v>
      </c>
      <c r="G1495" s="153">
        <f t="shared" si="94"/>
        <v>6.9287000000000001</v>
      </c>
      <c r="H1495" s="153">
        <f t="shared" si="95"/>
        <v>346.44</v>
      </c>
      <c r="I1495" s="153">
        <f t="shared" si="96"/>
        <v>428.17</v>
      </c>
    </row>
    <row r="1496" spans="1:9" s="96" customFormat="1" ht="16.899999999999999" customHeight="1" x14ac:dyDescent="0.25">
      <c r="A1496" s="146" t="s">
        <v>148</v>
      </c>
      <c r="B1496" s="152">
        <v>1</v>
      </c>
      <c r="C1496" s="152">
        <f t="shared" si="93"/>
        <v>187.92156862745099</v>
      </c>
      <c r="D1496" s="152">
        <v>166</v>
      </c>
      <c r="E1496" s="152">
        <v>21.921568627450981</v>
      </c>
      <c r="F1496" s="153">
        <v>1160</v>
      </c>
      <c r="G1496" s="153">
        <f t="shared" si="94"/>
        <v>6.9287000000000001</v>
      </c>
      <c r="H1496" s="153">
        <f t="shared" si="95"/>
        <v>303.77999999999997</v>
      </c>
      <c r="I1496" s="153">
        <f t="shared" si="96"/>
        <v>375.44</v>
      </c>
    </row>
    <row r="1497" spans="1:9" s="96" customFormat="1" ht="16.899999999999999" customHeight="1" x14ac:dyDescent="0.25">
      <c r="A1497" s="146" t="s">
        <v>148</v>
      </c>
      <c r="B1497" s="152">
        <v>1</v>
      </c>
      <c r="C1497" s="152">
        <f t="shared" si="93"/>
        <v>60.5</v>
      </c>
      <c r="D1497" s="152">
        <v>39.5</v>
      </c>
      <c r="E1497" s="152">
        <v>21</v>
      </c>
      <c r="F1497" s="153">
        <v>1160</v>
      </c>
      <c r="G1497" s="153">
        <f t="shared" si="94"/>
        <v>6.9287000000000001</v>
      </c>
      <c r="H1497" s="153">
        <f t="shared" si="95"/>
        <v>291.01</v>
      </c>
      <c r="I1497" s="153">
        <f t="shared" si="96"/>
        <v>359.66</v>
      </c>
    </row>
    <row r="1498" spans="1:9" s="96" customFormat="1" ht="16.899999999999999" customHeight="1" x14ac:dyDescent="0.25">
      <c r="A1498" s="146" t="s">
        <v>148</v>
      </c>
      <c r="B1498" s="152">
        <v>1</v>
      </c>
      <c r="C1498" s="152">
        <f t="shared" si="93"/>
        <v>45.224489795918366</v>
      </c>
      <c r="D1498" s="152">
        <v>39.5</v>
      </c>
      <c r="E1498" s="152">
        <v>5.7244897959183669</v>
      </c>
      <c r="F1498" s="153">
        <v>1160</v>
      </c>
      <c r="G1498" s="153">
        <f t="shared" si="94"/>
        <v>6.9287000000000001</v>
      </c>
      <c r="H1498" s="153">
        <f t="shared" si="95"/>
        <v>79.33</v>
      </c>
      <c r="I1498" s="153">
        <f t="shared" si="96"/>
        <v>98.04</v>
      </c>
    </row>
    <row r="1499" spans="1:9" s="96" customFormat="1" ht="16.899999999999999" customHeight="1" x14ac:dyDescent="0.25">
      <c r="A1499" s="146" t="s">
        <v>148</v>
      </c>
      <c r="B1499" s="152">
        <v>1</v>
      </c>
      <c r="C1499" s="152">
        <f t="shared" si="93"/>
        <v>128.25</v>
      </c>
      <c r="D1499" s="152">
        <v>124.5</v>
      </c>
      <c r="E1499" s="152">
        <v>3.75</v>
      </c>
      <c r="F1499" s="153">
        <v>1160</v>
      </c>
      <c r="G1499" s="153">
        <f t="shared" si="94"/>
        <v>6.9287000000000001</v>
      </c>
      <c r="H1499" s="153">
        <f t="shared" si="95"/>
        <v>51.97</v>
      </c>
      <c r="I1499" s="153">
        <f t="shared" si="96"/>
        <v>64.23</v>
      </c>
    </row>
    <row r="1500" spans="1:9" s="96" customFormat="1" ht="16.899999999999999" customHeight="1" x14ac:dyDescent="0.25">
      <c r="A1500" s="146" t="s">
        <v>148</v>
      </c>
      <c r="B1500" s="152">
        <v>1</v>
      </c>
      <c r="C1500" s="152">
        <f t="shared" si="93"/>
        <v>47.679871520342616</v>
      </c>
      <c r="D1500" s="152">
        <v>41.5</v>
      </c>
      <c r="E1500" s="152">
        <v>6.179871520342612</v>
      </c>
      <c r="F1500" s="153">
        <v>1160</v>
      </c>
      <c r="G1500" s="153">
        <f t="shared" si="94"/>
        <v>6.9287000000000001</v>
      </c>
      <c r="H1500" s="153">
        <f t="shared" si="95"/>
        <v>85.64</v>
      </c>
      <c r="I1500" s="153">
        <f t="shared" si="96"/>
        <v>105.84</v>
      </c>
    </row>
    <row r="1501" spans="1:9" s="96" customFormat="1" ht="16.899999999999999" customHeight="1" x14ac:dyDescent="0.25">
      <c r="A1501" s="146" t="s">
        <v>148</v>
      </c>
      <c r="B1501" s="152">
        <v>1</v>
      </c>
      <c r="C1501" s="152">
        <f t="shared" si="93"/>
        <v>22.756097560975608</v>
      </c>
      <c r="D1501" s="152">
        <v>0</v>
      </c>
      <c r="E1501" s="152">
        <v>22.756097560975608</v>
      </c>
      <c r="F1501" s="153">
        <v>1278</v>
      </c>
      <c r="G1501" s="153">
        <f t="shared" si="94"/>
        <v>7.6334999999999997</v>
      </c>
      <c r="H1501" s="153">
        <f t="shared" si="95"/>
        <v>347.42</v>
      </c>
      <c r="I1501" s="153">
        <f t="shared" si="96"/>
        <v>429.38</v>
      </c>
    </row>
    <row r="1502" spans="1:9" s="96" customFormat="1" ht="16.899999999999999" customHeight="1" x14ac:dyDescent="0.25">
      <c r="A1502" s="146" t="s">
        <v>145</v>
      </c>
      <c r="B1502" s="152">
        <v>1</v>
      </c>
      <c r="C1502" s="152">
        <f t="shared" si="93"/>
        <v>181.61599999999999</v>
      </c>
      <c r="D1502" s="152">
        <v>115.75</v>
      </c>
      <c r="E1502" s="152">
        <v>65.866</v>
      </c>
      <c r="F1502" s="153">
        <v>1238</v>
      </c>
      <c r="G1502" s="153">
        <f t="shared" si="94"/>
        <v>7.3945999999999996</v>
      </c>
      <c r="H1502" s="153">
        <f t="shared" si="95"/>
        <v>974.11</v>
      </c>
      <c r="I1502" s="154">
        <f>ROUND(H1502*1.2077,2)</f>
        <v>1176.43</v>
      </c>
    </row>
    <row r="1503" spans="1:9" s="96" customFormat="1" ht="16.899999999999999" customHeight="1" x14ac:dyDescent="0.25">
      <c r="A1503" s="146" t="s">
        <v>145</v>
      </c>
      <c r="B1503" s="152">
        <v>1</v>
      </c>
      <c r="C1503" s="152">
        <f t="shared" si="93"/>
        <v>408.5</v>
      </c>
      <c r="D1503" s="152">
        <v>407</v>
      </c>
      <c r="E1503" s="152">
        <v>1.5</v>
      </c>
      <c r="F1503" s="153">
        <v>1198</v>
      </c>
      <c r="G1503" s="153">
        <f t="shared" si="94"/>
        <v>7.1557000000000004</v>
      </c>
      <c r="H1503" s="153">
        <f t="shared" si="95"/>
        <v>21.47</v>
      </c>
      <c r="I1503" s="153">
        <f t="shared" si="96"/>
        <v>26.53</v>
      </c>
    </row>
    <row r="1504" spans="1:9" s="96" customFormat="1" ht="16.899999999999999" customHeight="1" x14ac:dyDescent="0.25">
      <c r="A1504" s="146" t="s">
        <v>145</v>
      </c>
      <c r="B1504" s="152">
        <v>1</v>
      </c>
      <c r="C1504" s="152">
        <f t="shared" si="93"/>
        <v>451</v>
      </c>
      <c r="D1504" s="152">
        <v>431</v>
      </c>
      <c r="E1504" s="152">
        <v>20</v>
      </c>
      <c r="F1504" s="153">
        <v>1198</v>
      </c>
      <c r="G1504" s="153">
        <f t="shared" si="94"/>
        <v>7.1557000000000004</v>
      </c>
      <c r="H1504" s="153">
        <f t="shared" si="95"/>
        <v>286.23</v>
      </c>
      <c r="I1504" s="153">
        <f t="shared" si="96"/>
        <v>353.75</v>
      </c>
    </row>
    <row r="1505" spans="1:9" s="96" customFormat="1" ht="16.899999999999999" customHeight="1" x14ac:dyDescent="0.25">
      <c r="A1505" s="146" t="s">
        <v>145</v>
      </c>
      <c r="B1505" s="152">
        <v>1</v>
      </c>
      <c r="C1505" s="152">
        <f t="shared" si="93"/>
        <v>533</v>
      </c>
      <c r="D1505" s="152">
        <v>511</v>
      </c>
      <c r="E1505" s="152">
        <v>22</v>
      </c>
      <c r="F1505" s="153">
        <v>1080</v>
      </c>
      <c r="G1505" s="153">
        <f t="shared" si="94"/>
        <v>6.4508000000000001</v>
      </c>
      <c r="H1505" s="153">
        <f t="shared" si="95"/>
        <v>283.83999999999997</v>
      </c>
      <c r="I1505" s="153">
        <f t="shared" si="96"/>
        <v>350.8</v>
      </c>
    </row>
    <row r="1506" spans="1:9" s="96" customFormat="1" ht="16.899999999999999" customHeight="1" x14ac:dyDescent="0.25">
      <c r="A1506" s="146" t="s">
        <v>145</v>
      </c>
      <c r="B1506" s="152">
        <v>1</v>
      </c>
      <c r="C1506" s="152">
        <f t="shared" si="93"/>
        <v>460</v>
      </c>
      <c r="D1506" s="152">
        <v>370</v>
      </c>
      <c r="E1506" s="152">
        <v>90</v>
      </c>
      <c r="F1506" s="153">
        <v>1393</v>
      </c>
      <c r="G1506" s="153">
        <f t="shared" si="94"/>
        <v>8.3203999999999994</v>
      </c>
      <c r="H1506" s="153">
        <f t="shared" si="95"/>
        <v>1497.67</v>
      </c>
      <c r="I1506" s="154">
        <f>ROUND(H1506*1.2077,2)</f>
        <v>1808.74</v>
      </c>
    </row>
    <row r="1507" spans="1:9" s="96" customFormat="1" ht="16.899999999999999" customHeight="1" x14ac:dyDescent="0.25">
      <c r="A1507" s="146" t="s">
        <v>145</v>
      </c>
      <c r="B1507" s="152">
        <v>1</v>
      </c>
      <c r="C1507" s="152">
        <f t="shared" si="93"/>
        <v>339.2619453924915</v>
      </c>
      <c r="D1507" s="152">
        <v>243.5</v>
      </c>
      <c r="E1507" s="152">
        <v>95.761945392491469</v>
      </c>
      <c r="F1507" s="153">
        <v>1120</v>
      </c>
      <c r="G1507" s="153">
        <f t="shared" si="94"/>
        <v>6.6898</v>
      </c>
      <c r="H1507" s="153">
        <f t="shared" si="95"/>
        <v>1281.26</v>
      </c>
      <c r="I1507" s="153">
        <f t="shared" si="96"/>
        <v>1583.51</v>
      </c>
    </row>
    <row r="1508" spans="1:9" s="96" customFormat="1" ht="16.899999999999999" customHeight="1" x14ac:dyDescent="0.25">
      <c r="A1508" s="146" t="s">
        <v>145</v>
      </c>
      <c r="B1508" s="152">
        <v>1</v>
      </c>
      <c r="C1508" s="152">
        <f t="shared" si="93"/>
        <v>324</v>
      </c>
      <c r="D1508" s="152">
        <v>255.5</v>
      </c>
      <c r="E1508" s="152">
        <v>68.5</v>
      </c>
      <c r="F1508" s="153">
        <v>1120</v>
      </c>
      <c r="G1508" s="153">
        <f t="shared" si="94"/>
        <v>6.6898</v>
      </c>
      <c r="H1508" s="153">
        <f t="shared" si="95"/>
        <v>916.5</v>
      </c>
      <c r="I1508" s="153">
        <f t="shared" si="96"/>
        <v>1132.7</v>
      </c>
    </row>
    <row r="1509" spans="1:9" s="96" customFormat="1" ht="16.899999999999999" customHeight="1" x14ac:dyDescent="0.25">
      <c r="A1509" s="146" t="s">
        <v>145</v>
      </c>
      <c r="B1509" s="152">
        <v>1</v>
      </c>
      <c r="C1509" s="152">
        <f t="shared" si="93"/>
        <v>124</v>
      </c>
      <c r="D1509" s="152">
        <v>83</v>
      </c>
      <c r="E1509" s="152">
        <v>41</v>
      </c>
      <c r="F1509" s="153">
        <v>1120</v>
      </c>
      <c r="G1509" s="153">
        <f t="shared" si="94"/>
        <v>6.6898</v>
      </c>
      <c r="H1509" s="153">
        <f t="shared" si="95"/>
        <v>548.55999999999995</v>
      </c>
      <c r="I1509" s="153">
        <f t="shared" si="96"/>
        <v>677.97</v>
      </c>
    </row>
    <row r="1510" spans="1:9" s="96" customFormat="1" ht="16.899999999999999" customHeight="1" x14ac:dyDescent="0.25">
      <c r="A1510" s="146" t="s">
        <v>145</v>
      </c>
      <c r="B1510" s="152">
        <v>1</v>
      </c>
      <c r="C1510" s="152">
        <f t="shared" si="93"/>
        <v>159</v>
      </c>
      <c r="D1510" s="152">
        <v>158</v>
      </c>
      <c r="E1510" s="152">
        <v>1</v>
      </c>
      <c r="F1510" s="153">
        <v>1198</v>
      </c>
      <c r="G1510" s="153">
        <f t="shared" si="94"/>
        <v>7.1557000000000004</v>
      </c>
      <c r="H1510" s="153">
        <f t="shared" si="95"/>
        <v>14.31</v>
      </c>
      <c r="I1510" s="153">
        <f t="shared" si="96"/>
        <v>17.690000000000001</v>
      </c>
    </row>
    <row r="1511" spans="1:9" s="96" customFormat="1" ht="16.899999999999999" customHeight="1" x14ac:dyDescent="0.25">
      <c r="A1511" s="146" t="s">
        <v>145</v>
      </c>
      <c r="B1511" s="152">
        <v>1</v>
      </c>
      <c r="C1511" s="152">
        <f t="shared" si="93"/>
        <v>89.134</v>
      </c>
      <c r="D1511" s="152">
        <v>41.5</v>
      </c>
      <c r="E1511" s="152">
        <v>47.634</v>
      </c>
      <c r="F1511" s="153">
        <v>1238</v>
      </c>
      <c r="G1511" s="153">
        <f t="shared" si="94"/>
        <v>7.3945999999999996</v>
      </c>
      <c r="H1511" s="153">
        <f t="shared" si="95"/>
        <v>704.47</v>
      </c>
      <c r="I1511" s="154">
        <f>ROUND(H1511*1.2077,2)</f>
        <v>850.79</v>
      </c>
    </row>
    <row r="1512" spans="1:9" s="96" customFormat="1" ht="16.899999999999999" customHeight="1" x14ac:dyDescent="0.25">
      <c r="A1512" s="146" t="s">
        <v>145</v>
      </c>
      <c r="B1512" s="152">
        <v>1</v>
      </c>
      <c r="C1512" s="152">
        <f t="shared" si="93"/>
        <v>116.9061433447099</v>
      </c>
      <c r="D1512" s="152">
        <v>83</v>
      </c>
      <c r="E1512" s="152">
        <v>33.906143344709896</v>
      </c>
      <c r="F1512" s="153">
        <v>1120</v>
      </c>
      <c r="G1512" s="153">
        <f t="shared" si="94"/>
        <v>6.6898</v>
      </c>
      <c r="H1512" s="153">
        <f t="shared" si="95"/>
        <v>453.65</v>
      </c>
      <c r="I1512" s="153">
        <f t="shared" si="96"/>
        <v>560.66999999999996</v>
      </c>
    </row>
    <row r="1513" spans="1:9" s="96" customFormat="1" ht="16.899999999999999" customHeight="1" x14ac:dyDescent="0.25">
      <c r="A1513" s="146" t="s">
        <v>646</v>
      </c>
      <c r="B1513" s="152">
        <v>1</v>
      </c>
      <c r="C1513" s="152">
        <f t="shared" si="93"/>
        <v>25</v>
      </c>
      <c r="D1513" s="152">
        <v>0</v>
      </c>
      <c r="E1513" s="152">
        <v>25</v>
      </c>
      <c r="F1513" s="153">
        <v>760</v>
      </c>
      <c r="G1513" s="153">
        <f t="shared" si="94"/>
        <v>4.5395000000000003</v>
      </c>
      <c r="H1513" s="153">
        <f t="shared" si="95"/>
        <v>226.98</v>
      </c>
      <c r="I1513" s="153">
        <f t="shared" si="96"/>
        <v>280.52</v>
      </c>
    </row>
    <row r="1514" spans="1:9" s="96" customFormat="1" ht="16.899999999999999" customHeight="1" x14ac:dyDescent="0.25">
      <c r="A1514" s="146" t="s">
        <v>647</v>
      </c>
      <c r="B1514" s="152">
        <v>1</v>
      </c>
      <c r="C1514" s="152">
        <f t="shared" si="93"/>
        <v>667</v>
      </c>
      <c r="D1514" s="152">
        <v>614</v>
      </c>
      <c r="E1514" s="152">
        <v>53</v>
      </c>
      <c r="F1514" s="153">
        <v>1638</v>
      </c>
      <c r="G1514" s="153">
        <f t="shared" si="94"/>
        <v>9.7837999999999994</v>
      </c>
      <c r="H1514" s="153">
        <f t="shared" si="95"/>
        <v>1037.08</v>
      </c>
      <c r="I1514" s="153">
        <f t="shared" si="96"/>
        <v>1281.73</v>
      </c>
    </row>
    <row r="1515" spans="1:9" s="96" customFormat="1" ht="16.899999999999999" customHeight="1" x14ac:dyDescent="0.25">
      <c r="A1515" s="146" t="s">
        <v>279</v>
      </c>
      <c r="B1515" s="152">
        <v>1</v>
      </c>
      <c r="C1515" s="152">
        <f t="shared" si="93"/>
        <v>618</v>
      </c>
      <c r="D1515" s="152">
        <v>614</v>
      </c>
      <c r="E1515" s="152">
        <v>4</v>
      </c>
      <c r="F1515" s="153">
        <v>1470</v>
      </c>
      <c r="G1515" s="153">
        <f t="shared" si="94"/>
        <v>8.7803000000000004</v>
      </c>
      <c r="H1515" s="153">
        <f t="shared" si="95"/>
        <v>70.239999999999995</v>
      </c>
      <c r="I1515" s="153">
        <f t="shared" si="96"/>
        <v>86.81</v>
      </c>
    </row>
    <row r="1516" spans="1:9" s="96" customFormat="1" ht="45" customHeight="1" x14ac:dyDescent="0.25">
      <c r="A1516" s="147" t="s">
        <v>648</v>
      </c>
      <c r="B1516" s="158">
        <f>SUM(B1517:B1701)</f>
        <v>185</v>
      </c>
      <c r="C1516" s="158"/>
      <c r="D1516" s="158"/>
      <c r="E1516" s="158">
        <f t="shared" ref="E1516:I1516" si="97">SUM(E1517:E1701)</f>
        <v>12244.077598461383</v>
      </c>
      <c r="F1516" s="159"/>
      <c r="G1516" s="159"/>
      <c r="H1516" s="159">
        <f t="shared" si="97"/>
        <v>120877.21999999988</v>
      </c>
      <c r="I1516" s="159">
        <f t="shared" si="97"/>
        <v>149103.73000000007</v>
      </c>
    </row>
    <row r="1517" spans="1:9" s="96" customFormat="1" ht="16.899999999999999" customHeight="1" x14ac:dyDescent="0.25">
      <c r="A1517" s="146" t="s">
        <v>96</v>
      </c>
      <c r="B1517" s="152">
        <v>1</v>
      </c>
      <c r="C1517" s="152">
        <f>D1517+E1517</f>
        <v>816</v>
      </c>
      <c r="D1517" s="152">
        <v>677</v>
      </c>
      <c r="E1517" s="152">
        <v>139</v>
      </c>
      <c r="F1517" s="153">
        <v>830</v>
      </c>
      <c r="G1517" s="153">
        <f t="shared" si="94"/>
        <v>4.9576000000000002</v>
      </c>
      <c r="H1517" s="153">
        <f t="shared" si="95"/>
        <v>1378.21</v>
      </c>
      <c r="I1517" s="153">
        <f t="shared" si="96"/>
        <v>1703.33</v>
      </c>
    </row>
    <row r="1518" spans="1:9" s="96" customFormat="1" ht="16.899999999999999" customHeight="1" x14ac:dyDescent="0.25">
      <c r="A1518" s="146" t="s">
        <v>96</v>
      </c>
      <c r="B1518" s="152">
        <v>1</v>
      </c>
      <c r="C1518" s="152">
        <f t="shared" ref="C1518:C1581" si="98">D1518+E1518</f>
        <v>761</v>
      </c>
      <c r="D1518" s="152">
        <v>677</v>
      </c>
      <c r="E1518" s="152">
        <v>84</v>
      </c>
      <c r="F1518" s="153">
        <v>795</v>
      </c>
      <c r="G1518" s="153">
        <f t="shared" si="94"/>
        <v>4.7484999999999999</v>
      </c>
      <c r="H1518" s="153">
        <f t="shared" si="95"/>
        <v>797.75</v>
      </c>
      <c r="I1518" s="153">
        <f t="shared" si="96"/>
        <v>985.94</v>
      </c>
    </row>
    <row r="1519" spans="1:9" s="96" customFormat="1" ht="16.899999999999999" customHeight="1" x14ac:dyDescent="0.25">
      <c r="A1519" s="146" t="s">
        <v>96</v>
      </c>
      <c r="B1519" s="152">
        <v>1</v>
      </c>
      <c r="C1519" s="152">
        <f t="shared" si="98"/>
        <v>655</v>
      </c>
      <c r="D1519" s="152">
        <v>631</v>
      </c>
      <c r="E1519" s="152">
        <v>24</v>
      </c>
      <c r="F1519" s="153">
        <v>818</v>
      </c>
      <c r="G1519" s="153">
        <f t="shared" si="94"/>
        <v>4.8859000000000004</v>
      </c>
      <c r="H1519" s="153">
        <f t="shared" si="95"/>
        <v>234.52</v>
      </c>
      <c r="I1519" s="153">
        <f t="shared" si="96"/>
        <v>289.83999999999997</v>
      </c>
    </row>
    <row r="1520" spans="1:9" s="96" customFormat="1" ht="16.899999999999999" customHeight="1" x14ac:dyDescent="0.25">
      <c r="A1520" s="146" t="s">
        <v>96</v>
      </c>
      <c r="B1520" s="152">
        <v>1</v>
      </c>
      <c r="C1520" s="152">
        <f t="shared" si="98"/>
        <v>598</v>
      </c>
      <c r="D1520" s="152">
        <v>591</v>
      </c>
      <c r="E1520" s="152">
        <v>7</v>
      </c>
      <c r="F1520" s="153">
        <v>795</v>
      </c>
      <c r="G1520" s="153">
        <f t="shared" si="94"/>
        <v>4.7484999999999999</v>
      </c>
      <c r="H1520" s="153">
        <f t="shared" si="95"/>
        <v>66.48</v>
      </c>
      <c r="I1520" s="153">
        <f t="shared" si="96"/>
        <v>82.16</v>
      </c>
    </row>
    <row r="1521" spans="1:9" s="96" customFormat="1" ht="16.899999999999999" customHeight="1" x14ac:dyDescent="0.25">
      <c r="A1521" s="146" t="s">
        <v>96</v>
      </c>
      <c r="B1521" s="152">
        <v>1</v>
      </c>
      <c r="C1521" s="152">
        <f t="shared" si="98"/>
        <v>864</v>
      </c>
      <c r="D1521" s="152">
        <v>677</v>
      </c>
      <c r="E1521" s="152">
        <v>187</v>
      </c>
      <c r="F1521" s="153">
        <v>848</v>
      </c>
      <c r="G1521" s="153">
        <f t="shared" si="94"/>
        <v>5.0651000000000002</v>
      </c>
      <c r="H1521" s="153">
        <f t="shared" si="95"/>
        <v>1894.35</v>
      </c>
      <c r="I1521" s="153">
        <f t="shared" si="96"/>
        <v>2341.23</v>
      </c>
    </row>
    <row r="1522" spans="1:9" s="96" customFormat="1" ht="16.899999999999999" customHeight="1" x14ac:dyDescent="0.25">
      <c r="A1522" s="146" t="s">
        <v>96</v>
      </c>
      <c r="B1522" s="152">
        <v>1</v>
      </c>
      <c r="C1522" s="152">
        <f t="shared" si="98"/>
        <v>657</v>
      </c>
      <c r="D1522" s="152">
        <v>597</v>
      </c>
      <c r="E1522" s="152">
        <v>60</v>
      </c>
      <c r="F1522" s="153">
        <v>818</v>
      </c>
      <c r="G1522" s="153">
        <f t="shared" si="94"/>
        <v>4.8859000000000004</v>
      </c>
      <c r="H1522" s="153">
        <f t="shared" si="95"/>
        <v>586.30999999999995</v>
      </c>
      <c r="I1522" s="153">
        <f t="shared" si="96"/>
        <v>724.62</v>
      </c>
    </row>
    <row r="1523" spans="1:9" s="96" customFormat="1" ht="16.899999999999999" customHeight="1" x14ac:dyDescent="0.25">
      <c r="A1523" s="146" t="s">
        <v>96</v>
      </c>
      <c r="B1523" s="152">
        <v>1</v>
      </c>
      <c r="C1523" s="152">
        <f t="shared" si="98"/>
        <v>650.5</v>
      </c>
      <c r="D1523" s="152">
        <v>637</v>
      </c>
      <c r="E1523" s="152">
        <v>13.5</v>
      </c>
      <c r="F1523" s="153">
        <v>768</v>
      </c>
      <c r="G1523" s="153">
        <f t="shared" si="94"/>
        <v>4.5872999999999999</v>
      </c>
      <c r="H1523" s="153">
        <f t="shared" si="95"/>
        <v>123.86</v>
      </c>
      <c r="I1523" s="154">
        <f>ROUND(H1523*1.2077,2)</f>
        <v>149.59</v>
      </c>
    </row>
    <row r="1524" spans="1:9" s="96" customFormat="1" ht="16.899999999999999" customHeight="1" x14ac:dyDescent="0.25">
      <c r="A1524" s="146" t="s">
        <v>96</v>
      </c>
      <c r="B1524" s="152">
        <v>1</v>
      </c>
      <c r="C1524" s="152">
        <f t="shared" si="98"/>
        <v>680.5</v>
      </c>
      <c r="D1524" s="152">
        <v>653</v>
      </c>
      <c r="E1524" s="152">
        <v>27.5</v>
      </c>
      <c r="F1524" s="153">
        <v>768</v>
      </c>
      <c r="G1524" s="153">
        <f t="shared" si="94"/>
        <v>4.5872999999999999</v>
      </c>
      <c r="H1524" s="153">
        <f t="shared" si="95"/>
        <v>252.3</v>
      </c>
      <c r="I1524" s="154">
        <f>ROUND(H1524*1.2077,2)</f>
        <v>304.7</v>
      </c>
    </row>
    <row r="1525" spans="1:9" s="96" customFormat="1" ht="16.899999999999999" customHeight="1" x14ac:dyDescent="0.25">
      <c r="A1525" s="146" t="s">
        <v>96</v>
      </c>
      <c r="B1525" s="152">
        <v>1</v>
      </c>
      <c r="C1525" s="152">
        <f t="shared" si="98"/>
        <v>551</v>
      </c>
      <c r="D1525" s="152">
        <v>501</v>
      </c>
      <c r="E1525" s="152">
        <v>50</v>
      </c>
      <c r="F1525" s="153">
        <v>818</v>
      </c>
      <c r="G1525" s="153">
        <f t="shared" si="94"/>
        <v>4.8859000000000004</v>
      </c>
      <c r="H1525" s="153">
        <f t="shared" si="95"/>
        <v>488.59</v>
      </c>
      <c r="I1525" s="153">
        <f t="shared" si="96"/>
        <v>603.85</v>
      </c>
    </row>
    <row r="1526" spans="1:9" s="96" customFormat="1" ht="16.899999999999999" customHeight="1" x14ac:dyDescent="0.25">
      <c r="A1526" s="146" t="s">
        <v>96</v>
      </c>
      <c r="B1526" s="152">
        <v>1</v>
      </c>
      <c r="C1526" s="152">
        <f t="shared" si="98"/>
        <v>936</v>
      </c>
      <c r="D1526" s="152">
        <v>677</v>
      </c>
      <c r="E1526" s="152">
        <v>259</v>
      </c>
      <c r="F1526" s="153">
        <v>830</v>
      </c>
      <c r="G1526" s="153">
        <f t="shared" si="94"/>
        <v>4.9576000000000002</v>
      </c>
      <c r="H1526" s="153">
        <f t="shared" si="95"/>
        <v>2568.04</v>
      </c>
      <c r="I1526" s="153">
        <f t="shared" si="96"/>
        <v>3173.84</v>
      </c>
    </row>
    <row r="1527" spans="1:9" s="96" customFormat="1" ht="16.899999999999999" customHeight="1" x14ac:dyDescent="0.25">
      <c r="A1527" s="146" t="s">
        <v>96</v>
      </c>
      <c r="B1527" s="152">
        <v>1</v>
      </c>
      <c r="C1527" s="152">
        <f t="shared" si="98"/>
        <v>607</v>
      </c>
      <c r="D1527" s="152">
        <v>597</v>
      </c>
      <c r="E1527" s="152">
        <v>10</v>
      </c>
      <c r="F1527" s="153">
        <v>818</v>
      </c>
      <c r="G1527" s="153">
        <f t="shared" si="94"/>
        <v>4.8859000000000004</v>
      </c>
      <c r="H1527" s="153">
        <f t="shared" si="95"/>
        <v>97.72</v>
      </c>
      <c r="I1527" s="153">
        <f t="shared" si="96"/>
        <v>120.77</v>
      </c>
    </row>
    <row r="1528" spans="1:9" s="96" customFormat="1" ht="16.899999999999999" customHeight="1" x14ac:dyDescent="0.25">
      <c r="A1528" s="146" t="s">
        <v>96</v>
      </c>
      <c r="B1528" s="152">
        <v>1</v>
      </c>
      <c r="C1528" s="152">
        <f t="shared" si="98"/>
        <v>564.5</v>
      </c>
      <c r="D1528" s="152">
        <v>535</v>
      </c>
      <c r="E1528" s="152">
        <v>29.5</v>
      </c>
      <c r="F1528" s="153">
        <v>783</v>
      </c>
      <c r="G1528" s="153">
        <f t="shared" si="94"/>
        <v>4.6768999999999998</v>
      </c>
      <c r="H1528" s="153">
        <f t="shared" si="95"/>
        <v>275.94</v>
      </c>
      <c r="I1528" s="153">
        <f t="shared" si="96"/>
        <v>341.03</v>
      </c>
    </row>
    <row r="1529" spans="1:9" s="96" customFormat="1" ht="16.899999999999999" customHeight="1" x14ac:dyDescent="0.25">
      <c r="A1529" s="146" t="s">
        <v>96</v>
      </c>
      <c r="B1529" s="152">
        <v>1</v>
      </c>
      <c r="C1529" s="152">
        <f t="shared" si="98"/>
        <v>656.5</v>
      </c>
      <c r="D1529" s="152">
        <v>621</v>
      </c>
      <c r="E1529" s="152">
        <v>35.5</v>
      </c>
      <c r="F1529" s="153">
        <v>768</v>
      </c>
      <c r="G1529" s="153">
        <f t="shared" si="94"/>
        <v>4.5872999999999999</v>
      </c>
      <c r="H1529" s="153">
        <f t="shared" si="95"/>
        <v>325.7</v>
      </c>
      <c r="I1529" s="153">
        <f t="shared" si="96"/>
        <v>402.53</v>
      </c>
    </row>
    <row r="1530" spans="1:9" s="96" customFormat="1" ht="16.899999999999999" customHeight="1" x14ac:dyDescent="0.25">
      <c r="A1530" s="146" t="s">
        <v>96</v>
      </c>
      <c r="B1530" s="152">
        <v>1</v>
      </c>
      <c r="C1530" s="152">
        <f t="shared" si="98"/>
        <v>730.5</v>
      </c>
      <c r="D1530" s="152">
        <v>677</v>
      </c>
      <c r="E1530" s="152">
        <v>53.5</v>
      </c>
      <c r="F1530" s="153">
        <v>768</v>
      </c>
      <c r="G1530" s="153">
        <f t="shared" si="94"/>
        <v>4.5872999999999999</v>
      </c>
      <c r="H1530" s="153">
        <f t="shared" si="95"/>
        <v>490.84</v>
      </c>
      <c r="I1530" s="153">
        <f t="shared" si="96"/>
        <v>606.63</v>
      </c>
    </row>
    <row r="1531" spans="1:9" s="96" customFormat="1" ht="16.899999999999999" customHeight="1" x14ac:dyDescent="0.25">
      <c r="A1531" s="146" t="s">
        <v>96</v>
      </c>
      <c r="B1531" s="152">
        <v>1</v>
      </c>
      <c r="C1531" s="152">
        <f t="shared" si="98"/>
        <v>674.5</v>
      </c>
      <c r="D1531" s="152">
        <v>645</v>
      </c>
      <c r="E1531" s="152">
        <v>29.5</v>
      </c>
      <c r="F1531" s="153">
        <v>818</v>
      </c>
      <c r="G1531" s="153">
        <f t="shared" si="94"/>
        <v>4.8859000000000004</v>
      </c>
      <c r="H1531" s="153">
        <f t="shared" si="95"/>
        <v>288.27</v>
      </c>
      <c r="I1531" s="153">
        <f t="shared" si="96"/>
        <v>356.27</v>
      </c>
    </row>
    <row r="1532" spans="1:9" s="96" customFormat="1" ht="16.899999999999999" customHeight="1" x14ac:dyDescent="0.25">
      <c r="A1532" s="146" t="s">
        <v>96</v>
      </c>
      <c r="B1532" s="152">
        <v>1</v>
      </c>
      <c r="C1532" s="152">
        <f t="shared" si="98"/>
        <v>384</v>
      </c>
      <c r="D1532" s="152">
        <v>312</v>
      </c>
      <c r="E1532" s="152">
        <v>72</v>
      </c>
      <c r="F1532" s="153">
        <v>828</v>
      </c>
      <c r="G1532" s="153">
        <f t="shared" si="94"/>
        <v>4.9455999999999998</v>
      </c>
      <c r="H1532" s="153">
        <f t="shared" si="95"/>
        <v>712.17</v>
      </c>
      <c r="I1532" s="154">
        <f>ROUND(H1532*1.2077,2)</f>
        <v>860.09</v>
      </c>
    </row>
    <row r="1533" spans="1:9" s="96" customFormat="1" ht="16.899999999999999" customHeight="1" x14ac:dyDescent="0.25">
      <c r="A1533" s="146" t="s">
        <v>96</v>
      </c>
      <c r="B1533" s="152">
        <v>1</v>
      </c>
      <c r="C1533" s="152">
        <f t="shared" si="98"/>
        <v>597</v>
      </c>
      <c r="D1533" s="152">
        <v>573</v>
      </c>
      <c r="E1533" s="152">
        <v>24</v>
      </c>
      <c r="F1533" s="153">
        <v>818</v>
      </c>
      <c r="G1533" s="153">
        <f t="shared" si="94"/>
        <v>4.8859000000000004</v>
      </c>
      <c r="H1533" s="153">
        <f t="shared" si="95"/>
        <v>234.52</v>
      </c>
      <c r="I1533" s="153">
        <f t="shared" si="96"/>
        <v>289.83999999999997</v>
      </c>
    </row>
    <row r="1534" spans="1:9" s="96" customFormat="1" ht="16.899999999999999" customHeight="1" x14ac:dyDescent="0.25">
      <c r="A1534" s="146" t="s">
        <v>96</v>
      </c>
      <c r="B1534" s="152">
        <v>1</v>
      </c>
      <c r="C1534" s="152">
        <f t="shared" si="98"/>
        <v>754.5</v>
      </c>
      <c r="D1534" s="152">
        <v>629</v>
      </c>
      <c r="E1534" s="152">
        <v>125.5</v>
      </c>
      <c r="F1534" s="153">
        <v>795</v>
      </c>
      <c r="G1534" s="153">
        <f t="shared" si="94"/>
        <v>4.7484999999999999</v>
      </c>
      <c r="H1534" s="153">
        <f t="shared" si="95"/>
        <v>1191.8699999999999</v>
      </c>
      <c r="I1534" s="153">
        <f t="shared" si="96"/>
        <v>1473.03</v>
      </c>
    </row>
    <row r="1535" spans="1:9" s="96" customFormat="1" ht="16.899999999999999" customHeight="1" x14ac:dyDescent="0.25">
      <c r="A1535" s="146" t="s">
        <v>96</v>
      </c>
      <c r="B1535" s="152">
        <v>1</v>
      </c>
      <c r="C1535" s="152">
        <f t="shared" si="98"/>
        <v>472</v>
      </c>
      <c r="D1535" s="152">
        <v>445</v>
      </c>
      <c r="E1535" s="152">
        <v>27</v>
      </c>
      <c r="F1535" s="153">
        <v>795</v>
      </c>
      <c r="G1535" s="153">
        <f t="shared" si="94"/>
        <v>4.7484999999999999</v>
      </c>
      <c r="H1535" s="153">
        <f t="shared" si="95"/>
        <v>256.42</v>
      </c>
      <c r="I1535" s="153">
        <f t="shared" si="96"/>
        <v>316.91000000000003</v>
      </c>
    </row>
    <row r="1536" spans="1:9" s="96" customFormat="1" ht="16.899999999999999" customHeight="1" x14ac:dyDescent="0.25">
      <c r="A1536" s="146" t="s">
        <v>96</v>
      </c>
      <c r="B1536" s="152">
        <v>1</v>
      </c>
      <c r="C1536" s="152">
        <f t="shared" si="98"/>
        <v>600</v>
      </c>
      <c r="D1536" s="152">
        <v>501</v>
      </c>
      <c r="E1536" s="152">
        <v>99</v>
      </c>
      <c r="F1536" s="153">
        <v>828</v>
      </c>
      <c r="G1536" s="153">
        <f t="shared" si="94"/>
        <v>4.9455999999999998</v>
      </c>
      <c r="H1536" s="153">
        <f t="shared" si="95"/>
        <v>979.23</v>
      </c>
      <c r="I1536" s="153">
        <f t="shared" si="96"/>
        <v>1210.23</v>
      </c>
    </row>
    <row r="1537" spans="1:9" s="96" customFormat="1" ht="16.899999999999999" customHeight="1" x14ac:dyDescent="0.25">
      <c r="A1537" s="146" t="s">
        <v>96</v>
      </c>
      <c r="B1537" s="152">
        <v>1</v>
      </c>
      <c r="C1537" s="152">
        <f t="shared" si="98"/>
        <v>792</v>
      </c>
      <c r="D1537" s="152">
        <v>677</v>
      </c>
      <c r="E1537" s="152">
        <v>115</v>
      </c>
      <c r="F1537" s="153">
        <v>795</v>
      </c>
      <c r="G1537" s="153">
        <f t="shared" si="94"/>
        <v>4.7484999999999999</v>
      </c>
      <c r="H1537" s="153">
        <f t="shared" si="95"/>
        <v>1092.1600000000001</v>
      </c>
      <c r="I1537" s="154">
        <f>ROUND(H1537*1.2077,2)</f>
        <v>1319</v>
      </c>
    </row>
    <row r="1538" spans="1:9" s="96" customFormat="1" ht="16.899999999999999" customHeight="1" x14ac:dyDescent="0.25">
      <c r="A1538" s="146" t="s">
        <v>96</v>
      </c>
      <c r="B1538" s="152">
        <v>1</v>
      </c>
      <c r="C1538" s="152">
        <f t="shared" si="98"/>
        <v>756</v>
      </c>
      <c r="D1538" s="152">
        <v>565</v>
      </c>
      <c r="E1538" s="152">
        <v>191</v>
      </c>
      <c r="F1538" s="153">
        <v>828</v>
      </c>
      <c r="G1538" s="153">
        <f t="shared" si="94"/>
        <v>4.9455999999999998</v>
      </c>
      <c r="H1538" s="153">
        <f t="shared" si="95"/>
        <v>1889.22</v>
      </c>
      <c r="I1538" s="153">
        <f t="shared" si="96"/>
        <v>2334.89</v>
      </c>
    </row>
    <row r="1539" spans="1:9" s="96" customFormat="1" ht="16.899999999999999" customHeight="1" x14ac:dyDescent="0.25">
      <c r="A1539" s="146" t="s">
        <v>96</v>
      </c>
      <c r="B1539" s="152">
        <v>1</v>
      </c>
      <c r="C1539" s="152">
        <f t="shared" si="98"/>
        <v>408</v>
      </c>
      <c r="D1539" s="152">
        <v>375</v>
      </c>
      <c r="E1539" s="152">
        <v>33</v>
      </c>
      <c r="F1539" s="153">
        <v>818</v>
      </c>
      <c r="G1539" s="153">
        <f t="shared" si="94"/>
        <v>4.8859000000000004</v>
      </c>
      <c r="H1539" s="153">
        <f t="shared" si="95"/>
        <v>322.47000000000003</v>
      </c>
      <c r="I1539" s="153">
        <f t="shared" si="96"/>
        <v>398.54</v>
      </c>
    </row>
    <row r="1540" spans="1:9" s="96" customFormat="1" ht="16.899999999999999" customHeight="1" x14ac:dyDescent="0.25">
      <c r="A1540" s="146" t="s">
        <v>96</v>
      </c>
      <c r="B1540" s="152">
        <v>1</v>
      </c>
      <c r="C1540" s="152">
        <f t="shared" si="98"/>
        <v>800</v>
      </c>
      <c r="D1540" s="152">
        <v>598</v>
      </c>
      <c r="E1540" s="152">
        <v>202</v>
      </c>
      <c r="F1540" s="153">
        <v>848</v>
      </c>
      <c r="G1540" s="153">
        <f t="shared" si="94"/>
        <v>5.0651000000000002</v>
      </c>
      <c r="H1540" s="153">
        <f t="shared" si="95"/>
        <v>2046.3</v>
      </c>
      <c r="I1540" s="153">
        <f t="shared" si="96"/>
        <v>2529.02</v>
      </c>
    </row>
    <row r="1541" spans="1:9" s="96" customFormat="1" ht="16.899999999999999" customHeight="1" x14ac:dyDescent="0.25">
      <c r="A1541" s="146" t="s">
        <v>96</v>
      </c>
      <c r="B1541" s="152">
        <v>1</v>
      </c>
      <c r="C1541" s="152">
        <f t="shared" si="98"/>
        <v>741.5</v>
      </c>
      <c r="D1541" s="152">
        <v>637</v>
      </c>
      <c r="E1541" s="152">
        <v>104.5</v>
      </c>
      <c r="F1541" s="153">
        <v>768</v>
      </c>
      <c r="G1541" s="153">
        <f t="shared" ref="G1541:G1604" si="99">ROUND(F1541/167.42,4)</f>
        <v>4.5872999999999999</v>
      </c>
      <c r="H1541" s="153">
        <f t="shared" si="95"/>
        <v>958.75</v>
      </c>
      <c r="I1541" s="154">
        <f>ROUND(H1541*1.2077,2)</f>
        <v>1157.8800000000001</v>
      </c>
    </row>
    <row r="1542" spans="1:9" s="96" customFormat="1" ht="16.899999999999999" customHeight="1" x14ac:dyDescent="0.25">
      <c r="A1542" s="146" t="s">
        <v>96</v>
      </c>
      <c r="B1542" s="152">
        <v>1</v>
      </c>
      <c r="C1542" s="152">
        <f t="shared" si="98"/>
        <v>571</v>
      </c>
      <c r="D1542" s="152">
        <v>463</v>
      </c>
      <c r="E1542" s="152">
        <v>108</v>
      </c>
      <c r="F1542" s="153">
        <v>795</v>
      </c>
      <c r="G1542" s="153">
        <f t="shared" si="99"/>
        <v>4.7484999999999999</v>
      </c>
      <c r="H1542" s="153">
        <f t="shared" si="95"/>
        <v>1025.68</v>
      </c>
      <c r="I1542" s="153">
        <f t="shared" si="96"/>
        <v>1267.6400000000001</v>
      </c>
    </row>
    <row r="1543" spans="1:9" s="96" customFormat="1" ht="16.899999999999999" customHeight="1" x14ac:dyDescent="0.25">
      <c r="A1543" s="146" t="s">
        <v>96</v>
      </c>
      <c r="B1543" s="152">
        <v>1</v>
      </c>
      <c r="C1543" s="152">
        <f t="shared" si="98"/>
        <v>680</v>
      </c>
      <c r="D1543" s="152">
        <v>677</v>
      </c>
      <c r="E1543" s="152">
        <v>3</v>
      </c>
      <c r="F1543" s="153">
        <v>795</v>
      </c>
      <c r="G1543" s="153">
        <f t="shared" si="99"/>
        <v>4.7484999999999999</v>
      </c>
      <c r="H1543" s="153">
        <f t="shared" si="95"/>
        <v>28.49</v>
      </c>
      <c r="I1543" s="153">
        <f t="shared" si="96"/>
        <v>35.21</v>
      </c>
    </row>
    <row r="1544" spans="1:9" s="96" customFormat="1" ht="16.899999999999999" customHeight="1" x14ac:dyDescent="0.25">
      <c r="A1544" s="146" t="s">
        <v>96</v>
      </c>
      <c r="B1544" s="152">
        <v>1</v>
      </c>
      <c r="C1544" s="152">
        <f t="shared" si="98"/>
        <v>718</v>
      </c>
      <c r="D1544" s="152">
        <v>677</v>
      </c>
      <c r="E1544" s="152">
        <v>41</v>
      </c>
      <c r="F1544" s="153">
        <v>818</v>
      </c>
      <c r="G1544" s="153">
        <f t="shared" si="99"/>
        <v>4.8859000000000004</v>
      </c>
      <c r="H1544" s="153">
        <f t="shared" si="95"/>
        <v>400.64</v>
      </c>
      <c r="I1544" s="153">
        <f t="shared" si="96"/>
        <v>495.15</v>
      </c>
    </row>
    <row r="1545" spans="1:9" s="96" customFormat="1" ht="16.899999999999999" customHeight="1" x14ac:dyDescent="0.25">
      <c r="A1545" s="146" t="s">
        <v>96</v>
      </c>
      <c r="B1545" s="152">
        <v>1</v>
      </c>
      <c r="C1545" s="152">
        <f t="shared" si="98"/>
        <v>670.5</v>
      </c>
      <c r="D1545" s="152">
        <v>629</v>
      </c>
      <c r="E1545" s="152">
        <v>41.5</v>
      </c>
      <c r="F1545" s="153">
        <v>768</v>
      </c>
      <c r="G1545" s="153">
        <f t="shared" si="99"/>
        <v>4.5872999999999999</v>
      </c>
      <c r="H1545" s="153">
        <f t="shared" si="95"/>
        <v>380.75</v>
      </c>
      <c r="I1545" s="153">
        <f t="shared" si="96"/>
        <v>470.57</v>
      </c>
    </row>
    <row r="1546" spans="1:9" s="96" customFormat="1" ht="16.899999999999999" customHeight="1" x14ac:dyDescent="0.25">
      <c r="A1546" s="146" t="s">
        <v>96</v>
      </c>
      <c r="B1546" s="152">
        <v>1</v>
      </c>
      <c r="C1546" s="152">
        <f t="shared" si="98"/>
        <v>679</v>
      </c>
      <c r="D1546" s="152">
        <v>677</v>
      </c>
      <c r="E1546" s="152">
        <v>2</v>
      </c>
      <c r="F1546" s="153">
        <v>768</v>
      </c>
      <c r="G1546" s="153">
        <f t="shared" si="99"/>
        <v>4.5872999999999999</v>
      </c>
      <c r="H1546" s="153">
        <f t="shared" si="95"/>
        <v>18.350000000000001</v>
      </c>
      <c r="I1546" s="153">
        <f t="shared" si="96"/>
        <v>22.68</v>
      </c>
    </row>
    <row r="1547" spans="1:9" s="96" customFormat="1" ht="16.899999999999999" customHeight="1" x14ac:dyDescent="0.25">
      <c r="A1547" s="146" t="s">
        <v>96</v>
      </c>
      <c r="B1547" s="152">
        <v>1</v>
      </c>
      <c r="C1547" s="152">
        <f t="shared" si="98"/>
        <v>681</v>
      </c>
      <c r="D1547" s="152">
        <v>549</v>
      </c>
      <c r="E1547" s="152">
        <v>132</v>
      </c>
      <c r="F1547" s="153">
        <v>848</v>
      </c>
      <c r="G1547" s="153">
        <f t="shared" si="99"/>
        <v>5.0651000000000002</v>
      </c>
      <c r="H1547" s="153">
        <f t="shared" si="95"/>
        <v>1337.19</v>
      </c>
      <c r="I1547" s="153">
        <f t="shared" si="96"/>
        <v>1652.63</v>
      </c>
    </row>
    <row r="1548" spans="1:9" s="96" customFormat="1" ht="16.899999999999999" customHeight="1" x14ac:dyDescent="0.25">
      <c r="A1548" s="146" t="s">
        <v>96</v>
      </c>
      <c r="B1548" s="152">
        <v>1</v>
      </c>
      <c r="C1548" s="152">
        <f t="shared" si="98"/>
        <v>904</v>
      </c>
      <c r="D1548" s="152">
        <v>669</v>
      </c>
      <c r="E1548" s="152">
        <v>235</v>
      </c>
      <c r="F1548" s="153">
        <v>830</v>
      </c>
      <c r="G1548" s="153">
        <f t="shared" si="99"/>
        <v>4.9576000000000002</v>
      </c>
      <c r="H1548" s="153">
        <f t="shared" si="95"/>
        <v>2330.0700000000002</v>
      </c>
      <c r="I1548" s="153">
        <f t="shared" si="96"/>
        <v>2879.73</v>
      </c>
    </row>
    <row r="1549" spans="1:9" s="96" customFormat="1" ht="16.899999999999999" customHeight="1" x14ac:dyDescent="0.25">
      <c r="A1549" s="146" t="s">
        <v>96</v>
      </c>
      <c r="B1549" s="152">
        <v>1</v>
      </c>
      <c r="C1549" s="152">
        <f t="shared" si="98"/>
        <v>711</v>
      </c>
      <c r="D1549" s="152">
        <v>677</v>
      </c>
      <c r="E1549" s="152">
        <v>34</v>
      </c>
      <c r="F1549" s="153">
        <v>818</v>
      </c>
      <c r="G1549" s="153">
        <f t="shared" si="99"/>
        <v>4.8859000000000004</v>
      </c>
      <c r="H1549" s="153">
        <f t="shared" si="95"/>
        <v>332.24</v>
      </c>
      <c r="I1549" s="154">
        <f>ROUND(H1549*1.2077,2)</f>
        <v>401.25</v>
      </c>
    </row>
    <row r="1550" spans="1:9" s="96" customFormat="1" ht="16.899999999999999" customHeight="1" x14ac:dyDescent="0.25">
      <c r="A1550" s="146" t="s">
        <v>96</v>
      </c>
      <c r="B1550" s="152">
        <v>1</v>
      </c>
      <c r="C1550" s="152">
        <f t="shared" si="98"/>
        <v>768</v>
      </c>
      <c r="D1550" s="152">
        <v>613</v>
      </c>
      <c r="E1550" s="152">
        <v>155</v>
      </c>
      <c r="F1550" s="153">
        <v>828</v>
      </c>
      <c r="G1550" s="153">
        <f t="shared" si="99"/>
        <v>4.9455999999999998</v>
      </c>
      <c r="H1550" s="153">
        <f t="shared" ref="H1550:H1613" si="100">ROUND(E1550*G1550*2,2)</f>
        <v>1533.14</v>
      </c>
      <c r="I1550" s="154">
        <f>ROUND(H1550*1.2077,2)</f>
        <v>1851.57</v>
      </c>
    </row>
    <row r="1551" spans="1:9" s="96" customFormat="1" ht="16.899999999999999" customHeight="1" x14ac:dyDescent="0.25">
      <c r="A1551" s="146" t="s">
        <v>96</v>
      </c>
      <c r="B1551" s="152">
        <v>1</v>
      </c>
      <c r="C1551" s="152">
        <f t="shared" si="98"/>
        <v>816</v>
      </c>
      <c r="D1551" s="152">
        <v>677</v>
      </c>
      <c r="E1551" s="152">
        <v>139</v>
      </c>
      <c r="F1551" s="153">
        <v>783</v>
      </c>
      <c r="G1551" s="153">
        <f t="shared" si="99"/>
        <v>4.6768999999999998</v>
      </c>
      <c r="H1551" s="153">
        <f t="shared" si="100"/>
        <v>1300.18</v>
      </c>
      <c r="I1551" s="153">
        <f t="shared" ref="I1551:I1613" si="101">ROUND(H1551*1.2359,2)</f>
        <v>1606.89</v>
      </c>
    </row>
    <row r="1552" spans="1:9" s="96" customFormat="1" ht="16.899999999999999" customHeight="1" x14ac:dyDescent="0.25">
      <c r="A1552" s="146" t="s">
        <v>96</v>
      </c>
      <c r="B1552" s="152">
        <v>1</v>
      </c>
      <c r="C1552" s="152">
        <f t="shared" si="98"/>
        <v>649</v>
      </c>
      <c r="D1552" s="152">
        <v>589</v>
      </c>
      <c r="E1552" s="152">
        <v>60</v>
      </c>
      <c r="F1552" s="153">
        <v>795</v>
      </c>
      <c r="G1552" s="153">
        <f t="shared" si="99"/>
        <v>4.7484999999999999</v>
      </c>
      <c r="H1552" s="153">
        <f t="shared" si="100"/>
        <v>569.82000000000005</v>
      </c>
      <c r="I1552" s="153">
        <f t="shared" si="101"/>
        <v>704.24</v>
      </c>
    </row>
    <row r="1553" spans="1:9" s="96" customFormat="1" ht="16.899999999999999" customHeight="1" x14ac:dyDescent="0.25">
      <c r="A1553" s="146" t="s">
        <v>96</v>
      </c>
      <c r="B1553" s="152">
        <v>1</v>
      </c>
      <c r="C1553" s="152">
        <f t="shared" si="98"/>
        <v>850</v>
      </c>
      <c r="D1553" s="152">
        <v>629</v>
      </c>
      <c r="E1553" s="152">
        <v>221</v>
      </c>
      <c r="F1553" s="153">
        <v>828</v>
      </c>
      <c r="G1553" s="153">
        <f t="shared" si="99"/>
        <v>4.9455999999999998</v>
      </c>
      <c r="H1553" s="153">
        <f t="shared" si="100"/>
        <v>2185.96</v>
      </c>
      <c r="I1553" s="153">
        <f t="shared" si="101"/>
        <v>2701.63</v>
      </c>
    </row>
    <row r="1554" spans="1:9" s="96" customFormat="1" ht="16.899999999999999" customHeight="1" x14ac:dyDescent="0.25">
      <c r="A1554" s="146" t="s">
        <v>96</v>
      </c>
      <c r="B1554" s="152">
        <v>1</v>
      </c>
      <c r="C1554" s="152">
        <f t="shared" si="98"/>
        <v>697</v>
      </c>
      <c r="D1554" s="152">
        <v>493</v>
      </c>
      <c r="E1554" s="152">
        <v>204</v>
      </c>
      <c r="F1554" s="153">
        <v>830</v>
      </c>
      <c r="G1554" s="153">
        <f t="shared" si="99"/>
        <v>4.9576000000000002</v>
      </c>
      <c r="H1554" s="153">
        <f t="shared" si="100"/>
        <v>2022.7</v>
      </c>
      <c r="I1554" s="154">
        <f>ROUND(H1554*1.2077,2)</f>
        <v>2442.81</v>
      </c>
    </row>
    <row r="1555" spans="1:9" s="96" customFormat="1" ht="16.899999999999999" customHeight="1" x14ac:dyDescent="0.25">
      <c r="A1555" s="146" t="s">
        <v>96</v>
      </c>
      <c r="B1555" s="152">
        <v>1</v>
      </c>
      <c r="C1555" s="152">
        <f t="shared" si="98"/>
        <v>697</v>
      </c>
      <c r="D1555" s="152">
        <v>677</v>
      </c>
      <c r="E1555" s="152">
        <v>20</v>
      </c>
      <c r="F1555" s="153">
        <v>768</v>
      </c>
      <c r="G1555" s="153">
        <f t="shared" si="99"/>
        <v>4.5872999999999999</v>
      </c>
      <c r="H1555" s="153">
        <f t="shared" si="100"/>
        <v>183.49</v>
      </c>
      <c r="I1555" s="153">
        <f t="shared" si="101"/>
        <v>226.78</v>
      </c>
    </row>
    <row r="1556" spans="1:9" s="96" customFormat="1" ht="16.899999999999999" customHeight="1" x14ac:dyDescent="0.25">
      <c r="A1556" s="146" t="s">
        <v>96</v>
      </c>
      <c r="B1556" s="152">
        <v>1</v>
      </c>
      <c r="C1556" s="152">
        <f t="shared" si="98"/>
        <v>632</v>
      </c>
      <c r="D1556" s="152">
        <v>520</v>
      </c>
      <c r="E1556" s="152">
        <v>112</v>
      </c>
      <c r="F1556" s="153">
        <v>795</v>
      </c>
      <c r="G1556" s="153">
        <f t="shared" si="99"/>
        <v>4.7484999999999999</v>
      </c>
      <c r="H1556" s="153">
        <f t="shared" si="100"/>
        <v>1063.6600000000001</v>
      </c>
      <c r="I1556" s="153">
        <f t="shared" si="101"/>
        <v>1314.58</v>
      </c>
    </row>
    <row r="1557" spans="1:9" s="96" customFormat="1" ht="16.899999999999999" customHeight="1" x14ac:dyDescent="0.25">
      <c r="A1557" s="146" t="s">
        <v>96</v>
      </c>
      <c r="B1557" s="152">
        <v>1</v>
      </c>
      <c r="C1557" s="152">
        <f t="shared" si="98"/>
        <v>680</v>
      </c>
      <c r="D1557" s="152">
        <v>677</v>
      </c>
      <c r="E1557" s="152">
        <v>3</v>
      </c>
      <c r="F1557" s="153">
        <v>768</v>
      </c>
      <c r="G1557" s="153">
        <f t="shared" si="99"/>
        <v>4.5872999999999999</v>
      </c>
      <c r="H1557" s="153">
        <f t="shared" si="100"/>
        <v>27.52</v>
      </c>
      <c r="I1557" s="153">
        <f t="shared" si="101"/>
        <v>34.01</v>
      </c>
    </row>
    <row r="1558" spans="1:9" s="96" customFormat="1" ht="16.899999999999999" customHeight="1" x14ac:dyDescent="0.25">
      <c r="A1558" s="146" t="s">
        <v>96</v>
      </c>
      <c r="B1558" s="152">
        <v>1</v>
      </c>
      <c r="C1558" s="152">
        <f t="shared" si="98"/>
        <v>838</v>
      </c>
      <c r="D1558" s="152">
        <v>669</v>
      </c>
      <c r="E1558" s="152">
        <v>169</v>
      </c>
      <c r="F1558" s="153">
        <v>783</v>
      </c>
      <c r="G1558" s="153">
        <f t="shared" si="99"/>
        <v>4.6768999999999998</v>
      </c>
      <c r="H1558" s="153">
        <f t="shared" si="100"/>
        <v>1580.79</v>
      </c>
      <c r="I1558" s="153">
        <f t="shared" si="101"/>
        <v>1953.7</v>
      </c>
    </row>
    <row r="1559" spans="1:9" s="96" customFormat="1" ht="16.899999999999999" customHeight="1" x14ac:dyDescent="0.25">
      <c r="A1559" s="146" t="s">
        <v>96</v>
      </c>
      <c r="B1559" s="152">
        <v>1</v>
      </c>
      <c r="C1559" s="152">
        <f t="shared" si="98"/>
        <v>679</v>
      </c>
      <c r="D1559" s="152">
        <v>677</v>
      </c>
      <c r="E1559" s="152">
        <v>1.9999999999999998</v>
      </c>
      <c r="F1559" s="153">
        <v>768</v>
      </c>
      <c r="G1559" s="153">
        <f t="shared" si="99"/>
        <v>4.5872999999999999</v>
      </c>
      <c r="H1559" s="153">
        <f t="shared" si="100"/>
        <v>18.350000000000001</v>
      </c>
      <c r="I1559" s="153">
        <f t="shared" si="101"/>
        <v>22.68</v>
      </c>
    </row>
    <row r="1560" spans="1:9" s="96" customFormat="1" ht="16.899999999999999" customHeight="1" x14ac:dyDescent="0.25">
      <c r="A1560" s="146" t="s">
        <v>96</v>
      </c>
      <c r="B1560" s="152">
        <v>1</v>
      </c>
      <c r="C1560" s="152">
        <f t="shared" si="98"/>
        <v>3</v>
      </c>
      <c r="D1560" s="152">
        <v>0</v>
      </c>
      <c r="E1560" s="152">
        <v>3</v>
      </c>
      <c r="F1560" s="153">
        <v>828</v>
      </c>
      <c r="G1560" s="153">
        <f t="shared" si="99"/>
        <v>4.9455999999999998</v>
      </c>
      <c r="H1560" s="153">
        <f t="shared" si="100"/>
        <v>29.67</v>
      </c>
      <c r="I1560" s="153">
        <f t="shared" si="101"/>
        <v>36.67</v>
      </c>
    </row>
    <row r="1561" spans="1:9" s="96" customFormat="1" ht="16.899999999999999" customHeight="1" x14ac:dyDescent="0.25">
      <c r="A1561" s="146" t="s">
        <v>96</v>
      </c>
      <c r="B1561" s="152">
        <v>1</v>
      </c>
      <c r="C1561" s="152">
        <f t="shared" si="98"/>
        <v>607</v>
      </c>
      <c r="D1561" s="152">
        <v>582</v>
      </c>
      <c r="E1561" s="152">
        <v>25</v>
      </c>
      <c r="F1561" s="153">
        <v>818</v>
      </c>
      <c r="G1561" s="153">
        <f t="shared" si="99"/>
        <v>4.8859000000000004</v>
      </c>
      <c r="H1561" s="153">
        <f t="shared" si="100"/>
        <v>244.3</v>
      </c>
      <c r="I1561" s="153">
        <f t="shared" si="101"/>
        <v>301.93</v>
      </c>
    </row>
    <row r="1562" spans="1:9" s="96" customFormat="1" ht="16.899999999999999" customHeight="1" x14ac:dyDescent="0.25">
      <c r="A1562" s="146" t="s">
        <v>96</v>
      </c>
      <c r="B1562" s="152">
        <v>1</v>
      </c>
      <c r="C1562" s="152">
        <f t="shared" si="98"/>
        <v>689</v>
      </c>
      <c r="D1562" s="152">
        <v>677</v>
      </c>
      <c r="E1562" s="152">
        <v>12</v>
      </c>
      <c r="F1562" s="153">
        <v>768</v>
      </c>
      <c r="G1562" s="153">
        <f t="shared" si="99"/>
        <v>4.5872999999999999</v>
      </c>
      <c r="H1562" s="153">
        <f t="shared" si="100"/>
        <v>110.1</v>
      </c>
      <c r="I1562" s="154">
        <f>ROUND(H1562*1.2077,2)</f>
        <v>132.97</v>
      </c>
    </row>
    <row r="1563" spans="1:9" s="96" customFormat="1" ht="16.899999999999999" customHeight="1" x14ac:dyDescent="0.25">
      <c r="A1563" s="146" t="s">
        <v>96</v>
      </c>
      <c r="B1563" s="152">
        <v>1</v>
      </c>
      <c r="C1563" s="152">
        <f t="shared" si="98"/>
        <v>686</v>
      </c>
      <c r="D1563" s="152">
        <v>677</v>
      </c>
      <c r="E1563" s="152">
        <v>9</v>
      </c>
      <c r="F1563" s="153">
        <v>768</v>
      </c>
      <c r="G1563" s="153">
        <f t="shared" si="99"/>
        <v>4.5872999999999999</v>
      </c>
      <c r="H1563" s="153">
        <f t="shared" si="100"/>
        <v>82.57</v>
      </c>
      <c r="I1563" s="153">
        <f t="shared" si="101"/>
        <v>102.05</v>
      </c>
    </row>
    <row r="1564" spans="1:9" s="96" customFormat="1" ht="16.899999999999999" customHeight="1" x14ac:dyDescent="0.25">
      <c r="A1564" s="146" t="s">
        <v>96</v>
      </c>
      <c r="B1564" s="152">
        <v>1</v>
      </c>
      <c r="C1564" s="152">
        <f t="shared" si="98"/>
        <v>520.5</v>
      </c>
      <c r="D1564" s="152">
        <v>479</v>
      </c>
      <c r="E1564" s="152">
        <v>41.5</v>
      </c>
      <c r="F1564" s="153">
        <v>768</v>
      </c>
      <c r="G1564" s="153">
        <f t="shared" si="99"/>
        <v>4.5872999999999999</v>
      </c>
      <c r="H1564" s="153">
        <f t="shared" si="100"/>
        <v>380.75</v>
      </c>
      <c r="I1564" s="153">
        <f t="shared" si="101"/>
        <v>470.57</v>
      </c>
    </row>
    <row r="1565" spans="1:9" s="96" customFormat="1" ht="16.899999999999999" customHeight="1" x14ac:dyDescent="0.25">
      <c r="A1565" s="146" t="s">
        <v>96</v>
      </c>
      <c r="B1565" s="152">
        <v>1</v>
      </c>
      <c r="C1565" s="152">
        <f t="shared" si="98"/>
        <v>646</v>
      </c>
      <c r="D1565" s="152">
        <v>597</v>
      </c>
      <c r="E1565" s="152">
        <v>49</v>
      </c>
      <c r="F1565" s="153">
        <v>818</v>
      </c>
      <c r="G1565" s="153">
        <f t="shared" si="99"/>
        <v>4.8859000000000004</v>
      </c>
      <c r="H1565" s="153">
        <f t="shared" si="100"/>
        <v>478.82</v>
      </c>
      <c r="I1565" s="153">
        <f t="shared" si="101"/>
        <v>591.77</v>
      </c>
    </row>
    <row r="1566" spans="1:9" s="96" customFormat="1" ht="16.899999999999999" customHeight="1" x14ac:dyDescent="0.25">
      <c r="A1566" s="146" t="s">
        <v>96</v>
      </c>
      <c r="B1566" s="152">
        <v>1</v>
      </c>
      <c r="C1566" s="152">
        <f t="shared" si="98"/>
        <v>688.5</v>
      </c>
      <c r="D1566" s="152">
        <v>597</v>
      </c>
      <c r="E1566" s="152">
        <v>91.5</v>
      </c>
      <c r="F1566" s="153">
        <v>830</v>
      </c>
      <c r="G1566" s="153">
        <f t="shared" si="99"/>
        <v>4.9576000000000002</v>
      </c>
      <c r="H1566" s="153">
        <f t="shared" si="100"/>
        <v>907.24</v>
      </c>
      <c r="I1566" s="153">
        <f t="shared" si="101"/>
        <v>1121.26</v>
      </c>
    </row>
    <row r="1567" spans="1:9" s="96" customFormat="1" ht="16.899999999999999" customHeight="1" x14ac:dyDescent="0.25">
      <c r="A1567" s="146" t="s">
        <v>96</v>
      </c>
      <c r="B1567" s="152">
        <v>1</v>
      </c>
      <c r="C1567" s="152">
        <f t="shared" si="98"/>
        <v>552</v>
      </c>
      <c r="D1567" s="152">
        <v>439</v>
      </c>
      <c r="E1567" s="152">
        <v>113</v>
      </c>
      <c r="F1567" s="153">
        <v>768</v>
      </c>
      <c r="G1567" s="153">
        <f t="shared" si="99"/>
        <v>4.5872999999999999</v>
      </c>
      <c r="H1567" s="153">
        <f t="shared" si="100"/>
        <v>1036.73</v>
      </c>
      <c r="I1567" s="153">
        <f t="shared" si="101"/>
        <v>1281.29</v>
      </c>
    </row>
    <row r="1568" spans="1:9" s="96" customFormat="1" ht="16.899999999999999" customHeight="1" x14ac:dyDescent="0.25">
      <c r="A1568" s="146" t="s">
        <v>96</v>
      </c>
      <c r="B1568" s="152">
        <v>1</v>
      </c>
      <c r="C1568" s="152">
        <f t="shared" si="98"/>
        <v>760.5</v>
      </c>
      <c r="D1568" s="152">
        <v>597</v>
      </c>
      <c r="E1568" s="152">
        <v>163.5</v>
      </c>
      <c r="F1568" s="153">
        <v>768</v>
      </c>
      <c r="G1568" s="153">
        <f t="shared" si="99"/>
        <v>4.5872999999999999</v>
      </c>
      <c r="H1568" s="153">
        <f t="shared" si="100"/>
        <v>1500.05</v>
      </c>
      <c r="I1568" s="153">
        <f t="shared" si="101"/>
        <v>1853.91</v>
      </c>
    </row>
    <row r="1569" spans="1:9" s="96" customFormat="1" ht="16.899999999999999" customHeight="1" x14ac:dyDescent="0.25">
      <c r="A1569" s="146" t="s">
        <v>96</v>
      </c>
      <c r="B1569" s="152">
        <v>1</v>
      </c>
      <c r="C1569" s="152">
        <f t="shared" si="98"/>
        <v>576.5</v>
      </c>
      <c r="D1569" s="152">
        <v>573</v>
      </c>
      <c r="E1569" s="152">
        <v>3.5000000000000004</v>
      </c>
      <c r="F1569" s="153">
        <v>768</v>
      </c>
      <c r="G1569" s="153">
        <f t="shared" si="99"/>
        <v>4.5872999999999999</v>
      </c>
      <c r="H1569" s="153">
        <f t="shared" si="100"/>
        <v>32.11</v>
      </c>
      <c r="I1569" s="153">
        <f t="shared" si="101"/>
        <v>39.68</v>
      </c>
    </row>
    <row r="1570" spans="1:9" s="96" customFormat="1" ht="16.899999999999999" customHeight="1" x14ac:dyDescent="0.25">
      <c r="A1570" s="146" t="s">
        <v>96</v>
      </c>
      <c r="B1570" s="152">
        <v>1</v>
      </c>
      <c r="C1570" s="152">
        <f t="shared" si="98"/>
        <v>784</v>
      </c>
      <c r="D1570" s="152">
        <v>677</v>
      </c>
      <c r="E1570" s="152">
        <v>107</v>
      </c>
      <c r="F1570" s="153">
        <v>795</v>
      </c>
      <c r="G1570" s="153">
        <f t="shared" si="99"/>
        <v>4.7484999999999999</v>
      </c>
      <c r="H1570" s="153">
        <f t="shared" si="100"/>
        <v>1016.18</v>
      </c>
      <c r="I1570" s="153">
        <f t="shared" si="101"/>
        <v>1255.9000000000001</v>
      </c>
    </row>
    <row r="1571" spans="1:9" s="96" customFormat="1" ht="16.899999999999999" customHeight="1" x14ac:dyDescent="0.25">
      <c r="A1571" s="146" t="s">
        <v>96</v>
      </c>
      <c r="B1571" s="152">
        <v>1</v>
      </c>
      <c r="C1571" s="152">
        <f t="shared" si="98"/>
        <v>694</v>
      </c>
      <c r="D1571" s="152">
        <v>494</v>
      </c>
      <c r="E1571" s="152">
        <v>200</v>
      </c>
      <c r="F1571" s="153">
        <v>828</v>
      </c>
      <c r="G1571" s="153">
        <f t="shared" si="99"/>
        <v>4.9455999999999998</v>
      </c>
      <c r="H1571" s="153">
        <f t="shared" si="100"/>
        <v>1978.24</v>
      </c>
      <c r="I1571" s="153">
        <f t="shared" si="101"/>
        <v>2444.91</v>
      </c>
    </row>
    <row r="1572" spans="1:9" s="96" customFormat="1" ht="16.899999999999999" customHeight="1" x14ac:dyDescent="0.25">
      <c r="A1572" s="146" t="s">
        <v>96</v>
      </c>
      <c r="B1572" s="152">
        <v>1</v>
      </c>
      <c r="C1572" s="152">
        <f t="shared" si="98"/>
        <v>649</v>
      </c>
      <c r="D1572" s="152">
        <v>565</v>
      </c>
      <c r="E1572" s="152">
        <v>84</v>
      </c>
      <c r="F1572" s="153">
        <v>768</v>
      </c>
      <c r="G1572" s="153">
        <f t="shared" si="99"/>
        <v>4.5872999999999999</v>
      </c>
      <c r="H1572" s="153">
        <f t="shared" si="100"/>
        <v>770.67</v>
      </c>
      <c r="I1572" s="153">
        <f t="shared" si="101"/>
        <v>952.47</v>
      </c>
    </row>
    <row r="1573" spans="1:9" s="96" customFormat="1" ht="16.899999999999999" customHeight="1" x14ac:dyDescent="0.25">
      <c r="A1573" s="146" t="s">
        <v>96</v>
      </c>
      <c r="B1573" s="152">
        <v>1</v>
      </c>
      <c r="C1573" s="152">
        <f t="shared" si="98"/>
        <v>744</v>
      </c>
      <c r="D1573" s="152">
        <v>629</v>
      </c>
      <c r="E1573" s="152">
        <v>115</v>
      </c>
      <c r="F1573" s="153">
        <v>848</v>
      </c>
      <c r="G1573" s="153">
        <f t="shared" si="99"/>
        <v>5.0651000000000002</v>
      </c>
      <c r="H1573" s="153">
        <f t="shared" si="100"/>
        <v>1164.97</v>
      </c>
      <c r="I1573" s="153">
        <f t="shared" si="101"/>
        <v>1439.79</v>
      </c>
    </row>
    <row r="1574" spans="1:9" s="96" customFormat="1" ht="16.899999999999999" customHeight="1" x14ac:dyDescent="0.25">
      <c r="A1574" s="146" t="s">
        <v>96</v>
      </c>
      <c r="B1574" s="152">
        <v>1</v>
      </c>
      <c r="C1574" s="152">
        <f t="shared" si="98"/>
        <v>624</v>
      </c>
      <c r="D1574" s="152">
        <v>501</v>
      </c>
      <c r="E1574" s="152">
        <v>123</v>
      </c>
      <c r="F1574" s="153">
        <v>848</v>
      </c>
      <c r="G1574" s="153">
        <f t="shared" si="99"/>
        <v>5.0651000000000002</v>
      </c>
      <c r="H1574" s="153">
        <f t="shared" si="100"/>
        <v>1246.01</v>
      </c>
      <c r="I1574" s="153">
        <f t="shared" si="101"/>
        <v>1539.94</v>
      </c>
    </row>
    <row r="1575" spans="1:9" s="96" customFormat="1" ht="16.899999999999999" customHeight="1" x14ac:dyDescent="0.25">
      <c r="A1575" s="146" t="s">
        <v>96</v>
      </c>
      <c r="B1575" s="152">
        <v>1</v>
      </c>
      <c r="C1575" s="152">
        <f t="shared" si="98"/>
        <v>484</v>
      </c>
      <c r="D1575" s="152">
        <v>445</v>
      </c>
      <c r="E1575" s="152">
        <v>39</v>
      </c>
      <c r="F1575" s="153">
        <v>848</v>
      </c>
      <c r="G1575" s="153">
        <f t="shared" si="99"/>
        <v>5.0651000000000002</v>
      </c>
      <c r="H1575" s="153">
        <f t="shared" si="100"/>
        <v>395.08</v>
      </c>
      <c r="I1575" s="153">
        <f t="shared" si="101"/>
        <v>488.28</v>
      </c>
    </row>
    <row r="1576" spans="1:9" s="96" customFormat="1" ht="16.899999999999999" customHeight="1" x14ac:dyDescent="0.25">
      <c r="A1576" s="146" t="s">
        <v>96</v>
      </c>
      <c r="B1576" s="152">
        <v>1</v>
      </c>
      <c r="C1576" s="152">
        <f t="shared" si="98"/>
        <v>721</v>
      </c>
      <c r="D1576" s="152">
        <v>677</v>
      </c>
      <c r="E1576" s="152">
        <v>44</v>
      </c>
      <c r="F1576" s="153">
        <v>848</v>
      </c>
      <c r="G1576" s="153">
        <f t="shared" si="99"/>
        <v>5.0651000000000002</v>
      </c>
      <c r="H1576" s="153">
        <f t="shared" si="100"/>
        <v>445.73</v>
      </c>
      <c r="I1576" s="153">
        <f t="shared" si="101"/>
        <v>550.88</v>
      </c>
    </row>
    <row r="1577" spans="1:9" s="96" customFormat="1" ht="16.899999999999999" customHeight="1" x14ac:dyDescent="0.25">
      <c r="A1577" s="146" t="s">
        <v>96</v>
      </c>
      <c r="B1577" s="152">
        <v>1</v>
      </c>
      <c r="C1577" s="152">
        <f t="shared" si="98"/>
        <v>616</v>
      </c>
      <c r="D1577" s="152">
        <v>597</v>
      </c>
      <c r="E1577" s="152">
        <v>19</v>
      </c>
      <c r="F1577" s="153">
        <v>818</v>
      </c>
      <c r="G1577" s="153">
        <f t="shared" si="99"/>
        <v>4.8859000000000004</v>
      </c>
      <c r="H1577" s="153">
        <f t="shared" si="100"/>
        <v>185.66</v>
      </c>
      <c r="I1577" s="153">
        <f t="shared" si="101"/>
        <v>229.46</v>
      </c>
    </row>
    <row r="1578" spans="1:9" s="96" customFormat="1" ht="16.899999999999999" customHeight="1" x14ac:dyDescent="0.25">
      <c r="A1578" s="146" t="s">
        <v>96</v>
      </c>
      <c r="B1578" s="152">
        <v>1</v>
      </c>
      <c r="C1578" s="152">
        <f t="shared" si="98"/>
        <v>591.25</v>
      </c>
      <c r="D1578" s="152">
        <v>551.75</v>
      </c>
      <c r="E1578" s="152">
        <v>39.5</v>
      </c>
      <c r="F1578" s="153">
        <v>818</v>
      </c>
      <c r="G1578" s="153">
        <f t="shared" si="99"/>
        <v>4.8859000000000004</v>
      </c>
      <c r="H1578" s="153">
        <f t="shared" si="100"/>
        <v>385.99</v>
      </c>
      <c r="I1578" s="153">
        <f t="shared" si="101"/>
        <v>477.05</v>
      </c>
    </row>
    <row r="1579" spans="1:9" s="96" customFormat="1" ht="16.899999999999999" customHeight="1" x14ac:dyDescent="0.25">
      <c r="A1579" s="146" t="s">
        <v>96</v>
      </c>
      <c r="B1579" s="152">
        <v>1</v>
      </c>
      <c r="C1579" s="152">
        <f t="shared" si="98"/>
        <v>668</v>
      </c>
      <c r="D1579" s="152">
        <v>479</v>
      </c>
      <c r="E1579" s="152">
        <v>189</v>
      </c>
      <c r="F1579" s="153">
        <v>828</v>
      </c>
      <c r="G1579" s="153">
        <f t="shared" si="99"/>
        <v>4.9455999999999998</v>
      </c>
      <c r="H1579" s="153">
        <f t="shared" si="100"/>
        <v>1869.44</v>
      </c>
      <c r="I1579" s="153">
        <f t="shared" si="101"/>
        <v>2310.44</v>
      </c>
    </row>
    <row r="1580" spans="1:9" s="96" customFormat="1" ht="16.899999999999999" customHeight="1" x14ac:dyDescent="0.25">
      <c r="A1580" s="146" t="s">
        <v>96</v>
      </c>
      <c r="B1580" s="152">
        <v>1</v>
      </c>
      <c r="C1580" s="152">
        <f t="shared" si="98"/>
        <v>288</v>
      </c>
      <c r="D1580" s="152">
        <v>224</v>
      </c>
      <c r="E1580" s="152">
        <v>64</v>
      </c>
      <c r="F1580" s="153">
        <v>828</v>
      </c>
      <c r="G1580" s="153">
        <f t="shared" si="99"/>
        <v>4.9455999999999998</v>
      </c>
      <c r="H1580" s="153">
        <f t="shared" si="100"/>
        <v>633.04</v>
      </c>
      <c r="I1580" s="154">
        <f>ROUND(H1580*1.2077,2)</f>
        <v>764.52</v>
      </c>
    </row>
    <row r="1581" spans="1:9" s="96" customFormat="1" ht="16.899999999999999" customHeight="1" x14ac:dyDescent="0.25">
      <c r="A1581" s="146" t="s">
        <v>96</v>
      </c>
      <c r="B1581" s="152">
        <v>1</v>
      </c>
      <c r="C1581" s="152">
        <f t="shared" si="98"/>
        <v>679</v>
      </c>
      <c r="D1581" s="152">
        <v>653</v>
      </c>
      <c r="E1581" s="152">
        <v>26</v>
      </c>
      <c r="F1581" s="153">
        <v>818</v>
      </c>
      <c r="G1581" s="153">
        <f t="shared" si="99"/>
        <v>4.8859000000000004</v>
      </c>
      <c r="H1581" s="153">
        <f t="shared" si="100"/>
        <v>254.07</v>
      </c>
      <c r="I1581" s="153">
        <f t="shared" si="101"/>
        <v>314.01</v>
      </c>
    </row>
    <row r="1582" spans="1:9" s="96" customFormat="1" ht="16.899999999999999" customHeight="1" x14ac:dyDescent="0.25">
      <c r="A1582" s="146" t="s">
        <v>96</v>
      </c>
      <c r="B1582" s="152">
        <v>1</v>
      </c>
      <c r="C1582" s="152">
        <f t="shared" ref="C1582:C1645" si="102">D1582+E1582</f>
        <v>816</v>
      </c>
      <c r="D1582" s="152">
        <v>677</v>
      </c>
      <c r="E1582" s="152">
        <v>139</v>
      </c>
      <c r="F1582" s="153">
        <v>795</v>
      </c>
      <c r="G1582" s="153">
        <f t="shared" si="99"/>
        <v>4.7484999999999999</v>
      </c>
      <c r="H1582" s="153">
        <f t="shared" si="100"/>
        <v>1320.08</v>
      </c>
      <c r="I1582" s="153">
        <f t="shared" si="101"/>
        <v>1631.49</v>
      </c>
    </row>
    <row r="1583" spans="1:9" s="96" customFormat="1" ht="16.899999999999999" customHeight="1" x14ac:dyDescent="0.25">
      <c r="A1583" s="146" t="s">
        <v>96</v>
      </c>
      <c r="B1583" s="152">
        <v>1</v>
      </c>
      <c r="C1583" s="152">
        <f t="shared" si="102"/>
        <v>816</v>
      </c>
      <c r="D1583" s="152">
        <v>677</v>
      </c>
      <c r="E1583" s="152">
        <v>139</v>
      </c>
      <c r="F1583" s="153">
        <v>828</v>
      </c>
      <c r="G1583" s="153">
        <f t="shared" si="99"/>
        <v>4.9455999999999998</v>
      </c>
      <c r="H1583" s="153">
        <f t="shared" si="100"/>
        <v>1374.88</v>
      </c>
      <c r="I1583" s="153">
        <f t="shared" si="101"/>
        <v>1699.21</v>
      </c>
    </row>
    <row r="1584" spans="1:9" s="96" customFormat="1" ht="16.899999999999999" customHeight="1" x14ac:dyDescent="0.25">
      <c r="A1584" s="146" t="s">
        <v>96</v>
      </c>
      <c r="B1584" s="152">
        <v>1</v>
      </c>
      <c r="C1584" s="152">
        <f t="shared" si="102"/>
        <v>680</v>
      </c>
      <c r="D1584" s="152">
        <v>573</v>
      </c>
      <c r="E1584" s="152">
        <v>107</v>
      </c>
      <c r="F1584" s="153">
        <v>795</v>
      </c>
      <c r="G1584" s="153">
        <f t="shared" si="99"/>
        <v>4.7484999999999999</v>
      </c>
      <c r="H1584" s="153">
        <f t="shared" si="100"/>
        <v>1016.18</v>
      </c>
      <c r="I1584" s="153">
        <f t="shared" si="101"/>
        <v>1255.9000000000001</v>
      </c>
    </row>
    <row r="1585" spans="1:9" s="96" customFormat="1" ht="16.899999999999999" customHeight="1" x14ac:dyDescent="0.25">
      <c r="A1585" s="146" t="s">
        <v>96</v>
      </c>
      <c r="B1585" s="152">
        <v>1</v>
      </c>
      <c r="C1585" s="152">
        <f t="shared" si="102"/>
        <v>877</v>
      </c>
      <c r="D1585" s="152">
        <v>654</v>
      </c>
      <c r="E1585" s="152">
        <v>223</v>
      </c>
      <c r="F1585" s="153">
        <v>828</v>
      </c>
      <c r="G1585" s="153">
        <f t="shared" si="99"/>
        <v>4.9455999999999998</v>
      </c>
      <c r="H1585" s="153">
        <f t="shared" si="100"/>
        <v>2205.7399999999998</v>
      </c>
      <c r="I1585" s="153">
        <f t="shared" si="101"/>
        <v>2726.07</v>
      </c>
    </row>
    <row r="1586" spans="1:9" s="96" customFormat="1" ht="16.899999999999999" customHeight="1" x14ac:dyDescent="0.25">
      <c r="A1586" s="146" t="s">
        <v>96</v>
      </c>
      <c r="B1586" s="152">
        <v>1</v>
      </c>
      <c r="C1586" s="152">
        <f t="shared" si="102"/>
        <v>743</v>
      </c>
      <c r="D1586" s="152">
        <v>653</v>
      </c>
      <c r="E1586" s="152">
        <v>90</v>
      </c>
      <c r="F1586" s="153">
        <v>828</v>
      </c>
      <c r="G1586" s="153">
        <f t="shared" si="99"/>
        <v>4.9455999999999998</v>
      </c>
      <c r="H1586" s="153">
        <f t="shared" si="100"/>
        <v>890.21</v>
      </c>
      <c r="I1586" s="153">
        <f t="shared" si="101"/>
        <v>1100.21</v>
      </c>
    </row>
    <row r="1587" spans="1:9" s="96" customFormat="1" ht="16.899999999999999" customHeight="1" x14ac:dyDescent="0.25">
      <c r="A1587" s="146" t="s">
        <v>96</v>
      </c>
      <c r="B1587" s="152">
        <v>1</v>
      </c>
      <c r="C1587" s="152">
        <f t="shared" si="102"/>
        <v>808</v>
      </c>
      <c r="D1587" s="152">
        <v>493</v>
      </c>
      <c r="E1587" s="152">
        <v>315</v>
      </c>
      <c r="F1587" s="153">
        <v>828</v>
      </c>
      <c r="G1587" s="153">
        <f t="shared" si="99"/>
        <v>4.9455999999999998</v>
      </c>
      <c r="H1587" s="153">
        <f t="shared" si="100"/>
        <v>3115.73</v>
      </c>
      <c r="I1587" s="153">
        <f t="shared" si="101"/>
        <v>3850.73</v>
      </c>
    </row>
    <row r="1588" spans="1:9" s="96" customFormat="1" ht="16.899999999999999" customHeight="1" x14ac:dyDescent="0.25">
      <c r="A1588" s="146" t="s">
        <v>96</v>
      </c>
      <c r="B1588" s="152">
        <v>1</v>
      </c>
      <c r="C1588" s="152">
        <f t="shared" si="102"/>
        <v>1024</v>
      </c>
      <c r="D1588" s="152">
        <v>677</v>
      </c>
      <c r="E1588" s="152">
        <v>347</v>
      </c>
      <c r="F1588" s="153">
        <v>848</v>
      </c>
      <c r="G1588" s="153">
        <f t="shared" si="99"/>
        <v>5.0651000000000002</v>
      </c>
      <c r="H1588" s="153">
        <f t="shared" si="100"/>
        <v>3515.18</v>
      </c>
      <c r="I1588" s="153">
        <f t="shared" si="101"/>
        <v>4344.41</v>
      </c>
    </row>
    <row r="1589" spans="1:9" s="96" customFormat="1" ht="16.899999999999999" customHeight="1" x14ac:dyDescent="0.25">
      <c r="A1589" s="146" t="s">
        <v>96</v>
      </c>
      <c r="B1589" s="152">
        <v>1</v>
      </c>
      <c r="C1589" s="152">
        <f t="shared" si="102"/>
        <v>683</v>
      </c>
      <c r="D1589" s="152">
        <v>677</v>
      </c>
      <c r="E1589" s="152">
        <v>6</v>
      </c>
      <c r="F1589" s="153">
        <v>818</v>
      </c>
      <c r="G1589" s="153">
        <f t="shared" si="99"/>
        <v>4.8859000000000004</v>
      </c>
      <c r="H1589" s="153">
        <f t="shared" si="100"/>
        <v>58.63</v>
      </c>
      <c r="I1589" s="153">
        <f t="shared" si="101"/>
        <v>72.459999999999994</v>
      </c>
    </row>
    <row r="1590" spans="1:9" s="96" customFormat="1" ht="16.899999999999999" customHeight="1" x14ac:dyDescent="0.25">
      <c r="A1590" s="146" t="s">
        <v>96</v>
      </c>
      <c r="B1590" s="152">
        <v>1</v>
      </c>
      <c r="C1590" s="152">
        <f t="shared" si="102"/>
        <v>720</v>
      </c>
      <c r="D1590" s="152">
        <v>566</v>
      </c>
      <c r="E1590" s="152">
        <v>153.99999999999997</v>
      </c>
      <c r="F1590" s="153">
        <v>828</v>
      </c>
      <c r="G1590" s="153">
        <f t="shared" si="99"/>
        <v>4.9455999999999998</v>
      </c>
      <c r="H1590" s="153">
        <f t="shared" si="100"/>
        <v>1523.24</v>
      </c>
      <c r="I1590" s="153">
        <f t="shared" si="101"/>
        <v>1882.57</v>
      </c>
    </row>
    <row r="1591" spans="1:9" s="96" customFormat="1" ht="16.899999999999999" customHeight="1" x14ac:dyDescent="0.25">
      <c r="A1591" s="146" t="s">
        <v>96</v>
      </c>
      <c r="B1591" s="152">
        <v>1</v>
      </c>
      <c r="C1591" s="152">
        <f t="shared" si="102"/>
        <v>44.738</v>
      </c>
      <c r="D1591" s="152">
        <v>44</v>
      </c>
      <c r="E1591" s="152">
        <v>0.73799999999999999</v>
      </c>
      <c r="F1591" s="153">
        <v>848</v>
      </c>
      <c r="G1591" s="153">
        <f t="shared" si="99"/>
        <v>5.0651000000000002</v>
      </c>
      <c r="H1591" s="153">
        <f t="shared" si="100"/>
        <v>7.48</v>
      </c>
      <c r="I1591" s="153">
        <f t="shared" si="101"/>
        <v>9.24</v>
      </c>
    </row>
    <row r="1592" spans="1:9" s="96" customFormat="1" ht="16.899999999999999" customHeight="1" x14ac:dyDescent="0.25">
      <c r="A1592" s="146" t="s">
        <v>96</v>
      </c>
      <c r="B1592" s="152">
        <v>1</v>
      </c>
      <c r="C1592" s="152">
        <f t="shared" si="102"/>
        <v>536</v>
      </c>
      <c r="D1592" s="152">
        <v>493</v>
      </c>
      <c r="E1592" s="152">
        <v>43</v>
      </c>
      <c r="F1592" s="153">
        <v>795</v>
      </c>
      <c r="G1592" s="153">
        <f t="shared" si="99"/>
        <v>4.7484999999999999</v>
      </c>
      <c r="H1592" s="153">
        <f t="shared" si="100"/>
        <v>408.37</v>
      </c>
      <c r="I1592" s="153">
        <f t="shared" si="101"/>
        <v>504.7</v>
      </c>
    </row>
    <row r="1593" spans="1:9" s="96" customFormat="1" ht="16.899999999999999" customHeight="1" x14ac:dyDescent="0.25">
      <c r="A1593" s="146" t="s">
        <v>96</v>
      </c>
      <c r="B1593" s="152">
        <v>1</v>
      </c>
      <c r="C1593" s="152">
        <f t="shared" si="102"/>
        <v>345.5</v>
      </c>
      <c r="D1593" s="152">
        <v>338.5</v>
      </c>
      <c r="E1593" s="152">
        <v>7</v>
      </c>
      <c r="F1593" s="153">
        <v>795</v>
      </c>
      <c r="G1593" s="153">
        <f t="shared" si="99"/>
        <v>4.7484999999999999</v>
      </c>
      <c r="H1593" s="153">
        <f t="shared" si="100"/>
        <v>66.48</v>
      </c>
      <c r="I1593" s="153">
        <f t="shared" si="101"/>
        <v>82.16</v>
      </c>
    </row>
    <row r="1594" spans="1:9" s="96" customFormat="1" ht="16.899999999999999" customHeight="1" x14ac:dyDescent="0.25">
      <c r="A1594" s="146" t="s">
        <v>96</v>
      </c>
      <c r="B1594" s="152">
        <v>1</v>
      </c>
      <c r="C1594" s="152">
        <f t="shared" si="102"/>
        <v>622</v>
      </c>
      <c r="D1594" s="152">
        <v>574</v>
      </c>
      <c r="E1594" s="152">
        <v>48</v>
      </c>
      <c r="F1594" s="153">
        <v>913</v>
      </c>
      <c r="G1594" s="153">
        <f t="shared" si="99"/>
        <v>5.4534000000000002</v>
      </c>
      <c r="H1594" s="153">
        <f t="shared" si="100"/>
        <v>523.53</v>
      </c>
      <c r="I1594" s="153">
        <f t="shared" si="101"/>
        <v>647.03</v>
      </c>
    </row>
    <row r="1595" spans="1:9" s="96" customFormat="1" ht="16.899999999999999" customHeight="1" x14ac:dyDescent="0.25">
      <c r="A1595" s="146" t="s">
        <v>96</v>
      </c>
      <c r="B1595" s="152">
        <v>1</v>
      </c>
      <c r="C1595" s="152">
        <f t="shared" si="102"/>
        <v>701</v>
      </c>
      <c r="D1595" s="152">
        <v>653</v>
      </c>
      <c r="E1595" s="152">
        <v>48</v>
      </c>
      <c r="F1595" s="153">
        <v>913</v>
      </c>
      <c r="G1595" s="153">
        <f t="shared" si="99"/>
        <v>5.4534000000000002</v>
      </c>
      <c r="H1595" s="153">
        <f t="shared" si="100"/>
        <v>523.53</v>
      </c>
      <c r="I1595" s="153">
        <f t="shared" si="101"/>
        <v>647.03</v>
      </c>
    </row>
    <row r="1596" spans="1:9" s="96" customFormat="1" ht="16.899999999999999" customHeight="1" x14ac:dyDescent="0.25">
      <c r="A1596" s="146" t="s">
        <v>96</v>
      </c>
      <c r="B1596" s="152">
        <v>1</v>
      </c>
      <c r="C1596" s="152">
        <f t="shared" si="102"/>
        <v>646</v>
      </c>
      <c r="D1596" s="152">
        <v>598</v>
      </c>
      <c r="E1596" s="152">
        <v>48</v>
      </c>
      <c r="F1596" s="153">
        <v>913</v>
      </c>
      <c r="G1596" s="153">
        <f t="shared" si="99"/>
        <v>5.4534000000000002</v>
      </c>
      <c r="H1596" s="153">
        <f t="shared" si="100"/>
        <v>523.53</v>
      </c>
      <c r="I1596" s="153">
        <f t="shared" si="101"/>
        <v>647.03</v>
      </c>
    </row>
    <row r="1597" spans="1:9" s="96" customFormat="1" ht="16.899999999999999" customHeight="1" x14ac:dyDescent="0.25">
      <c r="A1597" s="146" t="s">
        <v>96</v>
      </c>
      <c r="B1597" s="152">
        <v>1</v>
      </c>
      <c r="C1597" s="152">
        <f t="shared" si="102"/>
        <v>761</v>
      </c>
      <c r="D1597" s="152">
        <v>565</v>
      </c>
      <c r="E1597" s="152">
        <v>196</v>
      </c>
      <c r="F1597" s="153">
        <v>913</v>
      </c>
      <c r="G1597" s="153">
        <f t="shared" si="99"/>
        <v>5.4534000000000002</v>
      </c>
      <c r="H1597" s="153">
        <f t="shared" si="100"/>
        <v>2137.73</v>
      </c>
      <c r="I1597" s="153">
        <f t="shared" si="101"/>
        <v>2642.02</v>
      </c>
    </row>
    <row r="1598" spans="1:9" s="96" customFormat="1" ht="16.899999999999999" customHeight="1" x14ac:dyDescent="0.25">
      <c r="A1598" s="146" t="s">
        <v>96</v>
      </c>
      <c r="B1598" s="152">
        <v>1</v>
      </c>
      <c r="C1598" s="152">
        <f t="shared" si="102"/>
        <v>974</v>
      </c>
      <c r="D1598" s="152">
        <v>677</v>
      </c>
      <c r="E1598" s="152">
        <v>297</v>
      </c>
      <c r="F1598" s="153">
        <v>913</v>
      </c>
      <c r="G1598" s="153">
        <f t="shared" si="99"/>
        <v>5.4534000000000002</v>
      </c>
      <c r="H1598" s="153">
        <f t="shared" si="100"/>
        <v>3239.32</v>
      </c>
      <c r="I1598" s="153">
        <f t="shared" si="101"/>
        <v>4003.48</v>
      </c>
    </row>
    <row r="1599" spans="1:9" s="96" customFormat="1" ht="16.899999999999999" customHeight="1" x14ac:dyDescent="0.25">
      <c r="A1599" s="146" t="s">
        <v>96</v>
      </c>
      <c r="B1599" s="152">
        <v>1</v>
      </c>
      <c r="C1599" s="152">
        <f t="shared" si="102"/>
        <v>152</v>
      </c>
      <c r="D1599" s="152">
        <v>144</v>
      </c>
      <c r="E1599" s="152">
        <v>8</v>
      </c>
      <c r="F1599" s="153">
        <v>913</v>
      </c>
      <c r="G1599" s="153">
        <f t="shared" si="99"/>
        <v>5.4534000000000002</v>
      </c>
      <c r="H1599" s="153">
        <f t="shared" si="100"/>
        <v>87.25</v>
      </c>
      <c r="I1599" s="153">
        <f t="shared" si="101"/>
        <v>107.83</v>
      </c>
    </row>
    <row r="1600" spans="1:9" s="96" customFormat="1" ht="16.899999999999999" customHeight="1" x14ac:dyDescent="0.25">
      <c r="A1600" s="146" t="s">
        <v>96</v>
      </c>
      <c r="B1600" s="152">
        <v>1</v>
      </c>
      <c r="C1600" s="152">
        <f t="shared" si="102"/>
        <v>132</v>
      </c>
      <c r="D1600" s="152">
        <v>112</v>
      </c>
      <c r="E1600" s="152">
        <v>20</v>
      </c>
      <c r="F1600" s="153">
        <v>913</v>
      </c>
      <c r="G1600" s="153">
        <f t="shared" si="99"/>
        <v>5.4534000000000002</v>
      </c>
      <c r="H1600" s="153">
        <f t="shared" si="100"/>
        <v>218.14</v>
      </c>
      <c r="I1600" s="154">
        <f>ROUND(H1600*1.2077,2)</f>
        <v>263.45</v>
      </c>
    </row>
    <row r="1601" spans="1:9" s="96" customFormat="1" ht="16.899999999999999" customHeight="1" x14ac:dyDescent="0.25">
      <c r="A1601" s="146" t="s">
        <v>96</v>
      </c>
      <c r="B1601" s="152">
        <v>1</v>
      </c>
      <c r="C1601" s="152">
        <f t="shared" si="102"/>
        <v>60</v>
      </c>
      <c r="D1601" s="152">
        <v>0</v>
      </c>
      <c r="E1601" s="152">
        <v>60</v>
      </c>
      <c r="F1601" s="153">
        <v>913</v>
      </c>
      <c r="G1601" s="153">
        <f t="shared" si="99"/>
        <v>5.4534000000000002</v>
      </c>
      <c r="H1601" s="153">
        <f t="shared" si="100"/>
        <v>654.41</v>
      </c>
      <c r="I1601" s="154">
        <f>ROUND(H1601*1.2077,2)</f>
        <v>790.33</v>
      </c>
    </row>
    <row r="1602" spans="1:9" s="96" customFormat="1" ht="16.899999999999999" customHeight="1" x14ac:dyDescent="0.25">
      <c r="A1602" s="146" t="s">
        <v>96</v>
      </c>
      <c r="B1602" s="152">
        <v>1</v>
      </c>
      <c r="C1602" s="152">
        <f t="shared" si="102"/>
        <v>650</v>
      </c>
      <c r="D1602" s="152">
        <v>637</v>
      </c>
      <c r="E1602" s="152">
        <v>13</v>
      </c>
      <c r="F1602" s="153">
        <v>913</v>
      </c>
      <c r="G1602" s="153">
        <f t="shared" si="99"/>
        <v>5.4534000000000002</v>
      </c>
      <c r="H1602" s="153">
        <f t="shared" si="100"/>
        <v>141.79</v>
      </c>
      <c r="I1602" s="153">
        <f t="shared" si="101"/>
        <v>175.24</v>
      </c>
    </row>
    <row r="1603" spans="1:9" s="96" customFormat="1" ht="16.899999999999999" customHeight="1" x14ac:dyDescent="0.25">
      <c r="A1603" s="146" t="s">
        <v>96</v>
      </c>
      <c r="B1603" s="152">
        <v>1</v>
      </c>
      <c r="C1603" s="152">
        <f t="shared" si="102"/>
        <v>560</v>
      </c>
      <c r="D1603" s="152">
        <v>533</v>
      </c>
      <c r="E1603" s="152">
        <v>27</v>
      </c>
      <c r="F1603" s="153">
        <v>913</v>
      </c>
      <c r="G1603" s="153">
        <f t="shared" si="99"/>
        <v>5.4534000000000002</v>
      </c>
      <c r="H1603" s="153">
        <f t="shared" si="100"/>
        <v>294.48</v>
      </c>
      <c r="I1603" s="153">
        <f t="shared" si="101"/>
        <v>363.95</v>
      </c>
    </row>
    <row r="1604" spans="1:9" s="96" customFormat="1" ht="16.899999999999999" customHeight="1" x14ac:dyDescent="0.25">
      <c r="A1604" s="146" t="s">
        <v>96</v>
      </c>
      <c r="B1604" s="152">
        <v>1</v>
      </c>
      <c r="C1604" s="152">
        <f t="shared" si="102"/>
        <v>696</v>
      </c>
      <c r="D1604" s="152">
        <v>669</v>
      </c>
      <c r="E1604" s="152">
        <v>27</v>
      </c>
      <c r="F1604" s="153">
        <v>913</v>
      </c>
      <c r="G1604" s="153">
        <f t="shared" si="99"/>
        <v>5.4534000000000002</v>
      </c>
      <c r="H1604" s="153">
        <f t="shared" si="100"/>
        <v>294.48</v>
      </c>
      <c r="I1604" s="153">
        <f t="shared" si="101"/>
        <v>363.95</v>
      </c>
    </row>
    <row r="1605" spans="1:9" s="96" customFormat="1" ht="16.899999999999999" customHeight="1" x14ac:dyDescent="0.25">
      <c r="A1605" s="146" t="s">
        <v>96</v>
      </c>
      <c r="B1605" s="152">
        <v>1</v>
      </c>
      <c r="C1605" s="152">
        <f t="shared" si="102"/>
        <v>752</v>
      </c>
      <c r="D1605" s="152">
        <v>677</v>
      </c>
      <c r="E1605" s="152">
        <v>75</v>
      </c>
      <c r="F1605" s="153">
        <v>795</v>
      </c>
      <c r="G1605" s="153">
        <f t="shared" ref="G1605:G1668" si="103">ROUND(F1605/167.42,4)</f>
        <v>4.7484999999999999</v>
      </c>
      <c r="H1605" s="153">
        <f t="shared" si="100"/>
        <v>712.28</v>
      </c>
      <c r="I1605" s="153">
        <f t="shared" si="101"/>
        <v>880.31</v>
      </c>
    </row>
    <row r="1606" spans="1:9" s="96" customFormat="1" ht="16.899999999999999" customHeight="1" x14ac:dyDescent="0.25">
      <c r="A1606" s="146" t="s">
        <v>96</v>
      </c>
      <c r="B1606" s="152">
        <v>1</v>
      </c>
      <c r="C1606" s="152">
        <f t="shared" si="102"/>
        <v>186</v>
      </c>
      <c r="D1606" s="152">
        <v>184</v>
      </c>
      <c r="E1606" s="152">
        <v>2</v>
      </c>
      <c r="F1606" s="153">
        <v>783</v>
      </c>
      <c r="G1606" s="153">
        <f t="shared" si="103"/>
        <v>4.6768999999999998</v>
      </c>
      <c r="H1606" s="153">
        <f t="shared" si="100"/>
        <v>18.71</v>
      </c>
      <c r="I1606" s="153">
        <f t="shared" si="101"/>
        <v>23.12</v>
      </c>
    </row>
    <row r="1607" spans="1:9" s="96" customFormat="1" ht="16.899999999999999" customHeight="1" x14ac:dyDescent="0.25">
      <c r="A1607" s="146" t="s">
        <v>96</v>
      </c>
      <c r="B1607" s="152">
        <v>1</v>
      </c>
      <c r="C1607" s="152">
        <f t="shared" si="102"/>
        <v>784</v>
      </c>
      <c r="D1607" s="152">
        <v>573</v>
      </c>
      <c r="E1607" s="152">
        <v>211</v>
      </c>
      <c r="F1607" s="153">
        <v>848</v>
      </c>
      <c r="G1607" s="153">
        <f t="shared" si="103"/>
        <v>5.0651000000000002</v>
      </c>
      <c r="H1607" s="153">
        <f t="shared" si="100"/>
        <v>2137.4699999999998</v>
      </c>
      <c r="I1607" s="153">
        <f t="shared" si="101"/>
        <v>2641.7</v>
      </c>
    </row>
    <row r="1608" spans="1:9" s="96" customFormat="1" ht="16.899999999999999" customHeight="1" x14ac:dyDescent="0.25">
      <c r="A1608" s="146" t="s">
        <v>96</v>
      </c>
      <c r="B1608" s="152">
        <v>1</v>
      </c>
      <c r="C1608" s="152">
        <f t="shared" si="102"/>
        <v>750</v>
      </c>
      <c r="D1608" s="152">
        <v>637</v>
      </c>
      <c r="E1608" s="152">
        <v>113</v>
      </c>
      <c r="F1608" s="153">
        <v>783</v>
      </c>
      <c r="G1608" s="153">
        <f t="shared" si="103"/>
        <v>4.6768999999999998</v>
      </c>
      <c r="H1608" s="153">
        <f t="shared" si="100"/>
        <v>1056.98</v>
      </c>
      <c r="I1608" s="153">
        <f t="shared" si="101"/>
        <v>1306.32</v>
      </c>
    </row>
    <row r="1609" spans="1:9" s="96" customFormat="1" ht="16.899999999999999" customHeight="1" x14ac:dyDescent="0.25">
      <c r="A1609" s="146" t="s">
        <v>96</v>
      </c>
      <c r="B1609" s="152">
        <v>1</v>
      </c>
      <c r="C1609" s="152">
        <f t="shared" si="102"/>
        <v>613</v>
      </c>
      <c r="D1609" s="152">
        <v>597</v>
      </c>
      <c r="E1609" s="152">
        <v>16</v>
      </c>
      <c r="F1609" s="153">
        <v>783</v>
      </c>
      <c r="G1609" s="153">
        <f t="shared" si="103"/>
        <v>4.6768999999999998</v>
      </c>
      <c r="H1609" s="153">
        <f t="shared" si="100"/>
        <v>149.66</v>
      </c>
      <c r="I1609" s="153">
        <f t="shared" si="101"/>
        <v>184.96</v>
      </c>
    </row>
    <row r="1610" spans="1:9" s="96" customFormat="1" ht="16.899999999999999" customHeight="1" x14ac:dyDescent="0.25">
      <c r="A1610" s="146" t="s">
        <v>96</v>
      </c>
      <c r="B1610" s="152">
        <v>1</v>
      </c>
      <c r="C1610" s="152">
        <f t="shared" si="102"/>
        <v>670</v>
      </c>
      <c r="D1610" s="152">
        <v>597</v>
      </c>
      <c r="E1610" s="152">
        <v>73</v>
      </c>
      <c r="F1610" s="153">
        <v>783</v>
      </c>
      <c r="G1610" s="153">
        <f t="shared" si="103"/>
        <v>4.6768999999999998</v>
      </c>
      <c r="H1610" s="153">
        <f t="shared" si="100"/>
        <v>682.83</v>
      </c>
      <c r="I1610" s="154">
        <f>ROUND(H1610*1.2077,2)</f>
        <v>824.65</v>
      </c>
    </row>
    <row r="1611" spans="1:9" s="96" customFormat="1" ht="16.899999999999999" customHeight="1" x14ac:dyDescent="0.25">
      <c r="A1611" s="146" t="s">
        <v>96</v>
      </c>
      <c r="B1611" s="152">
        <v>1</v>
      </c>
      <c r="C1611" s="152">
        <f t="shared" si="102"/>
        <v>674</v>
      </c>
      <c r="D1611" s="152">
        <v>597</v>
      </c>
      <c r="E1611" s="152">
        <v>77</v>
      </c>
      <c r="F1611" s="153">
        <v>783</v>
      </c>
      <c r="G1611" s="153">
        <f t="shared" si="103"/>
        <v>4.6768999999999998</v>
      </c>
      <c r="H1611" s="153">
        <f t="shared" si="100"/>
        <v>720.24</v>
      </c>
      <c r="I1611" s="153">
        <f t="shared" si="101"/>
        <v>890.14</v>
      </c>
    </row>
    <row r="1612" spans="1:9" s="96" customFormat="1" ht="16.899999999999999" customHeight="1" x14ac:dyDescent="0.25">
      <c r="A1612" s="146" t="s">
        <v>96</v>
      </c>
      <c r="B1612" s="152">
        <v>1</v>
      </c>
      <c r="C1612" s="152">
        <f t="shared" si="102"/>
        <v>510</v>
      </c>
      <c r="D1612" s="152">
        <v>469</v>
      </c>
      <c r="E1612" s="152">
        <v>41</v>
      </c>
      <c r="F1612" s="153">
        <v>783</v>
      </c>
      <c r="G1612" s="153">
        <f t="shared" si="103"/>
        <v>4.6768999999999998</v>
      </c>
      <c r="H1612" s="153">
        <f t="shared" si="100"/>
        <v>383.51</v>
      </c>
      <c r="I1612" s="153">
        <f t="shared" si="101"/>
        <v>473.98</v>
      </c>
    </row>
    <row r="1613" spans="1:9" s="96" customFormat="1" ht="16.899999999999999" customHeight="1" x14ac:dyDescent="0.25">
      <c r="A1613" s="146" t="s">
        <v>96</v>
      </c>
      <c r="B1613" s="152">
        <v>1</v>
      </c>
      <c r="C1613" s="152">
        <f t="shared" si="102"/>
        <v>213.14285714285714</v>
      </c>
      <c r="D1613" s="152">
        <v>208</v>
      </c>
      <c r="E1613" s="152">
        <v>5.1428571428571423</v>
      </c>
      <c r="F1613" s="153">
        <v>768</v>
      </c>
      <c r="G1613" s="153">
        <f t="shared" si="103"/>
        <v>4.5872999999999999</v>
      </c>
      <c r="H1613" s="153">
        <f t="shared" si="100"/>
        <v>47.18</v>
      </c>
      <c r="I1613" s="153">
        <f t="shared" si="101"/>
        <v>58.31</v>
      </c>
    </row>
    <row r="1614" spans="1:9" s="96" customFormat="1" ht="16.899999999999999" customHeight="1" x14ac:dyDescent="0.25">
      <c r="A1614" s="146" t="s">
        <v>96</v>
      </c>
      <c r="B1614" s="152">
        <v>1</v>
      </c>
      <c r="C1614" s="152">
        <f t="shared" si="102"/>
        <v>650.64200000000005</v>
      </c>
      <c r="D1614" s="152">
        <v>637</v>
      </c>
      <c r="E1614" s="152">
        <v>13.642000000000001</v>
      </c>
      <c r="F1614" s="153">
        <v>768</v>
      </c>
      <c r="G1614" s="153">
        <f t="shared" si="103"/>
        <v>4.5872999999999999</v>
      </c>
      <c r="H1614" s="153">
        <f t="shared" ref="H1614:H1677" si="104">ROUND(E1614*G1614*2,2)</f>
        <v>125.16</v>
      </c>
      <c r="I1614" s="153">
        <f t="shared" ref="I1614:I1677" si="105">ROUND(H1614*1.2359,2)</f>
        <v>154.69</v>
      </c>
    </row>
    <row r="1615" spans="1:9" s="96" customFormat="1" ht="16.899999999999999" customHeight="1" x14ac:dyDescent="0.25">
      <c r="A1615" s="146" t="s">
        <v>96</v>
      </c>
      <c r="B1615" s="152">
        <v>1</v>
      </c>
      <c r="C1615" s="152">
        <f t="shared" si="102"/>
        <v>496</v>
      </c>
      <c r="D1615" s="152">
        <v>400</v>
      </c>
      <c r="E1615" s="152">
        <v>96</v>
      </c>
      <c r="F1615" s="153">
        <v>783</v>
      </c>
      <c r="G1615" s="153">
        <f t="shared" si="103"/>
        <v>4.6768999999999998</v>
      </c>
      <c r="H1615" s="153">
        <f t="shared" si="104"/>
        <v>897.96</v>
      </c>
      <c r="I1615" s="153">
        <f t="shared" si="105"/>
        <v>1109.79</v>
      </c>
    </row>
    <row r="1616" spans="1:9" s="96" customFormat="1" ht="16.899999999999999" customHeight="1" x14ac:dyDescent="0.25">
      <c r="A1616" s="146" t="s">
        <v>96</v>
      </c>
      <c r="B1616" s="152">
        <v>1</v>
      </c>
      <c r="C1616" s="152">
        <f t="shared" si="102"/>
        <v>465.5</v>
      </c>
      <c r="D1616" s="152">
        <v>384</v>
      </c>
      <c r="E1616" s="152">
        <v>81.5</v>
      </c>
      <c r="F1616" s="153">
        <v>913</v>
      </c>
      <c r="G1616" s="153">
        <f t="shared" si="103"/>
        <v>5.4534000000000002</v>
      </c>
      <c r="H1616" s="153">
        <f t="shared" si="104"/>
        <v>888.9</v>
      </c>
      <c r="I1616" s="153">
        <f t="shared" si="105"/>
        <v>1098.5899999999999</v>
      </c>
    </row>
    <row r="1617" spans="1:9" s="96" customFormat="1" ht="16.899999999999999" customHeight="1" x14ac:dyDescent="0.25">
      <c r="A1617" s="146" t="s">
        <v>96</v>
      </c>
      <c r="B1617" s="152">
        <v>1</v>
      </c>
      <c r="C1617" s="152">
        <f t="shared" si="102"/>
        <v>424</v>
      </c>
      <c r="D1617" s="152">
        <v>384</v>
      </c>
      <c r="E1617" s="152">
        <v>40</v>
      </c>
      <c r="F1617" s="153">
        <v>913</v>
      </c>
      <c r="G1617" s="153">
        <f t="shared" si="103"/>
        <v>5.4534000000000002</v>
      </c>
      <c r="H1617" s="153">
        <f t="shared" si="104"/>
        <v>436.27</v>
      </c>
      <c r="I1617" s="153">
        <f t="shared" si="105"/>
        <v>539.19000000000005</v>
      </c>
    </row>
    <row r="1618" spans="1:9" s="96" customFormat="1" ht="16.899999999999999" customHeight="1" x14ac:dyDescent="0.25">
      <c r="A1618" s="146" t="s">
        <v>96</v>
      </c>
      <c r="B1618" s="152">
        <v>1</v>
      </c>
      <c r="C1618" s="152">
        <f t="shared" si="102"/>
        <v>622</v>
      </c>
      <c r="D1618" s="152">
        <v>565</v>
      </c>
      <c r="E1618" s="152">
        <v>57</v>
      </c>
      <c r="F1618" s="153">
        <v>913</v>
      </c>
      <c r="G1618" s="153">
        <f t="shared" si="103"/>
        <v>5.4534000000000002</v>
      </c>
      <c r="H1618" s="153">
        <f t="shared" si="104"/>
        <v>621.69000000000005</v>
      </c>
      <c r="I1618" s="153">
        <f t="shared" si="105"/>
        <v>768.35</v>
      </c>
    </row>
    <row r="1619" spans="1:9" s="96" customFormat="1" ht="16.899999999999999" customHeight="1" x14ac:dyDescent="0.25">
      <c r="A1619" s="146" t="s">
        <v>96</v>
      </c>
      <c r="B1619" s="152">
        <v>1</v>
      </c>
      <c r="C1619" s="152">
        <f t="shared" si="102"/>
        <v>671</v>
      </c>
      <c r="D1619" s="152">
        <v>613</v>
      </c>
      <c r="E1619" s="152">
        <v>58</v>
      </c>
      <c r="F1619" s="153">
        <v>913</v>
      </c>
      <c r="G1619" s="153">
        <f t="shared" si="103"/>
        <v>5.4534000000000002</v>
      </c>
      <c r="H1619" s="153">
        <f t="shared" si="104"/>
        <v>632.59</v>
      </c>
      <c r="I1619" s="153">
        <f t="shared" si="105"/>
        <v>781.82</v>
      </c>
    </row>
    <row r="1620" spans="1:9" s="96" customFormat="1" ht="16.899999999999999" customHeight="1" x14ac:dyDescent="0.25">
      <c r="A1620" s="146" t="s">
        <v>96</v>
      </c>
      <c r="B1620" s="152">
        <v>1</v>
      </c>
      <c r="C1620" s="152">
        <f t="shared" si="102"/>
        <v>639</v>
      </c>
      <c r="D1620" s="152">
        <v>637</v>
      </c>
      <c r="E1620" s="152">
        <v>2</v>
      </c>
      <c r="F1620" s="153">
        <v>913</v>
      </c>
      <c r="G1620" s="153">
        <f t="shared" si="103"/>
        <v>5.4534000000000002</v>
      </c>
      <c r="H1620" s="153">
        <f t="shared" si="104"/>
        <v>21.81</v>
      </c>
      <c r="I1620" s="153">
        <f t="shared" si="105"/>
        <v>26.95</v>
      </c>
    </row>
    <row r="1621" spans="1:9" s="96" customFormat="1" ht="16.899999999999999" customHeight="1" x14ac:dyDescent="0.25">
      <c r="A1621" s="146" t="s">
        <v>96</v>
      </c>
      <c r="B1621" s="152">
        <v>1</v>
      </c>
      <c r="C1621" s="152">
        <f t="shared" si="102"/>
        <v>240</v>
      </c>
      <c r="D1621" s="152">
        <v>208</v>
      </c>
      <c r="E1621" s="152">
        <v>32</v>
      </c>
      <c r="F1621" s="153">
        <v>795</v>
      </c>
      <c r="G1621" s="153">
        <f t="shared" si="103"/>
        <v>4.7484999999999999</v>
      </c>
      <c r="H1621" s="153">
        <f t="shared" si="104"/>
        <v>303.89999999999998</v>
      </c>
      <c r="I1621" s="153">
        <f t="shared" si="105"/>
        <v>375.59</v>
      </c>
    </row>
    <row r="1622" spans="1:9" s="96" customFormat="1" ht="16.899999999999999" customHeight="1" x14ac:dyDescent="0.25">
      <c r="A1622" s="146" t="s">
        <v>96</v>
      </c>
      <c r="B1622" s="152">
        <v>1</v>
      </c>
      <c r="C1622" s="152">
        <f t="shared" si="102"/>
        <v>157.65517241379311</v>
      </c>
      <c r="D1622" s="152">
        <v>128</v>
      </c>
      <c r="E1622" s="152">
        <v>29.655172413793107</v>
      </c>
      <c r="F1622" s="153">
        <v>795</v>
      </c>
      <c r="G1622" s="153">
        <f t="shared" si="103"/>
        <v>4.7484999999999999</v>
      </c>
      <c r="H1622" s="153">
        <f t="shared" si="104"/>
        <v>281.64</v>
      </c>
      <c r="I1622" s="153">
        <f t="shared" si="105"/>
        <v>348.08</v>
      </c>
    </row>
    <row r="1623" spans="1:9" s="96" customFormat="1" ht="16.899999999999999" customHeight="1" x14ac:dyDescent="0.25">
      <c r="A1623" s="146" t="s">
        <v>96</v>
      </c>
      <c r="B1623" s="152">
        <v>1</v>
      </c>
      <c r="C1623" s="152">
        <f t="shared" si="102"/>
        <v>280</v>
      </c>
      <c r="D1623" s="152">
        <v>208</v>
      </c>
      <c r="E1623" s="152">
        <v>72</v>
      </c>
      <c r="F1623" s="153">
        <v>795</v>
      </c>
      <c r="G1623" s="153">
        <f t="shared" si="103"/>
        <v>4.7484999999999999</v>
      </c>
      <c r="H1623" s="153">
        <f t="shared" si="104"/>
        <v>683.78</v>
      </c>
      <c r="I1623" s="153">
        <f t="shared" si="105"/>
        <v>845.08</v>
      </c>
    </row>
    <row r="1624" spans="1:9" s="96" customFormat="1" ht="16.899999999999999" customHeight="1" x14ac:dyDescent="0.25">
      <c r="A1624" s="146" t="s">
        <v>96</v>
      </c>
      <c r="B1624" s="152">
        <v>1</v>
      </c>
      <c r="C1624" s="152">
        <f t="shared" si="102"/>
        <v>117.9746835443038</v>
      </c>
      <c r="D1624" s="152">
        <v>80</v>
      </c>
      <c r="E1624" s="152">
        <v>37.974683544303801</v>
      </c>
      <c r="F1624" s="153">
        <v>828</v>
      </c>
      <c r="G1624" s="153">
        <f t="shared" si="103"/>
        <v>4.9455999999999998</v>
      </c>
      <c r="H1624" s="153">
        <f t="shared" si="104"/>
        <v>375.62</v>
      </c>
      <c r="I1624" s="153">
        <f t="shared" si="105"/>
        <v>464.23</v>
      </c>
    </row>
    <row r="1625" spans="1:9" s="96" customFormat="1" ht="16.899999999999999" customHeight="1" x14ac:dyDescent="0.25">
      <c r="A1625" s="146" t="s">
        <v>96</v>
      </c>
      <c r="B1625" s="152">
        <v>1</v>
      </c>
      <c r="C1625" s="152">
        <f t="shared" si="102"/>
        <v>709</v>
      </c>
      <c r="D1625" s="152">
        <v>677</v>
      </c>
      <c r="E1625" s="152">
        <v>32</v>
      </c>
      <c r="F1625" s="153">
        <v>913</v>
      </c>
      <c r="G1625" s="153">
        <f t="shared" si="103"/>
        <v>5.4534000000000002</v>
      </c>
      <c r="H1625" s="153">
        <f t="shared" si="104"/>
        <v>349.02</v>
      </c>
      <c r="I1625" s="153">
        <f t="shared" si="105"/>
        <v>431.35</v>
      </c>
    </row>
    <row r="1626" spans="1:9" s="96" customFormat="1" ht="16.899999999999999" customHeight="1" x14ac:dyDescent="0.25">
      <c r="A1626" s="146" t="s">
        <v>96</v>
      </c>
      <c r="B1626" s="152">
        <v>1</v>
      </c>
      <c r="C1626" s="152">
        <f t="shared" si="102"/>
        <v>629</v>
      </c>
      <c r="D1626" s="152">
        <v>597</v>
      </c>
      <c r="E1626" s="152">
        <v>32</v>
      </c>
      <c r="F1626" s="153">
        <v>913</v>
      </c>
      <c r="G1626" s="153">
        <f t="shared" si="103"/>
        <v>5.4534000000000002</v>
      </c>
      <c r="H1626" s="153">
        <f t="shared" si="104"/>
        <v>349.02</v>
      </c>
      <c r="I1626" s="153">
        <f t="shared" si="105"/>
        <v>431.35</v>
      </c>
    </row>
    <row r="1627" spans="1:9" s="96" customFormat="1" ht="16.899999999999999" customHeight="1" x14ac:dyDescent="0.25">
      <c r="A1627" s="146" t="s">
        <v>96</v>
      </c>
      <c r="B1627" s="152">
        <v>1</v>
      </c>
      <c r="C1627" s="152">
        <f t="shared" si="102"/>
        <v>711.5</v>
      </c>
      <c r="D1627" s="152">
        <v>677</v>
      </c>
      <c r="E1627" s="152">
        <v>34.5</v>
      </c>
      <c r="F1627" s="153">
        <v>913</v>
      </c>
      <c r="G1627" s="153">
        <f t="shared" si="103"/>
        <v>5.4534000000000002</v>
      </c>
      <c r="H1627" s="153">
        <f t="shared" si="104"/>
        <v>376.28</v>
      </c>
      <c r="I1627" s="153">
        <f t="shared" si="105"/>
        <v>465.04</v>
      </c>
    </row>
    <row r="1628" spans="1:9" s="96" customFormat="1" ht="16.899999999999999" customHeight="1" x14ac:dyDescent="0.25">
      <c r="A1628" s="146" t="s">
        <v>96</v>
      </c>
      <c r="B1628" s="152">
        <v>1</v>
      </c>
      <c r="C1628" s="152">
        <f t="shared" si="102"/>
        <v>301</v>
      </c>
      <c r="D1628" s="152">
        <v>288</v>
      </c>
      <c r="E1628" s="152">
        <v>13</v>
      </c>
      <c r="F1628" s="153">
        <v>768</v>
      </c>
      <c r="G1628" s="153">
        <f t="shared" si="103"/>
        <v>4.5872999999999999</v>
      </c>
      <c r="H1628" s="153">
        <f t="shared" si="104"/>
        <v>119.27</v>
      </c>
      <c r="I1628" s="153">
        <f t="shared" si="105"/>
        <v>147.41</v>
      </c>
    </row>
    <row r="1629" spans="1:9" s="96" customFormat="1" ht="16.899999999999999" customHeight="1" x14ac:dyDescent="0.25">
      <c r="A1629" s="146" t="s">
        <v>96</v>
      </c>
      <c r="B1629" s="152">
        <v>1</v>
      </c>
      <c r="C1629" s="152">
        <f t="shared" si="102"/>
        <v>678</v>
      </c>
      <c r="D1629" s="152">
        <v>654</v>
      </c>
      <c r="E1629" s="152">
        <v>24</v>
      </c>
      <c r="F1629" s="153">
        <v>768</v>
      </c>
      <c r="G1629" s="153">
        <f t="shared" si="103"/>
        <v>4.5872999999999999</v>
      </c>
      <c r="H1629" s="153">
        <f t="shared" si="104"/>
        <v>220.19</v>
      </c>
      <c r="I1629" s="153">
        <f t="shared" si="105"/>
        <v>272.13</v>
      </c>
    </row>
    <row r="1630" spans="1:9" s="96" customFormat="1" ht="16.899999999999999" customHeight="1" x14ac:dyDescent="0.25">
      <c r="A1630" s="146" t="s">
        <v>96</v>
      </c>
      <c r="B1630" s="152">
        <v>1</v>
      </c>
      <c r="C1630" s="152">
        <f t="shared" si="102"/>
        <v>314.58823529411762</v>
      </c>
      <c r="D1630" s="152">
        <v>280</v>
      </c>
      <c r="E1630" s="152">
        <v>34.588235294117645</v>
      </c>
      <c r="F1630" s="153">
        <v>795</v>
      </c>
      <c r="G1630" s="153">
        <f t="shared" si="103"/>
        <v>4.7484999999999999</v>
      </c>
      <c r="H1630" s="153">
        <f t="shared" si="104"/>
        <v>328.48</v>
      </c>
      <c r="I1630" s="153">
        <f t="shared" si="105"/>
        <v>405.97</v>
      </c>
    </row>
    <row r="1631" spans="1:9" s="96" customFormat="1" ht="16.899999999999999" customHeight="1" x14ac:dyDescent="0.25">
      <c r="A1631" s="146" t="s">
        <v>96</v>
      </c>
      <c r="B1631" s="152">
        <v>1</v>
      </c>
      <c r="C1631" s="152">
        <f t="shared" si="102"/>
        <v>440</v>
      </c>
      <c r="D1631" s="152">
        <v>352</v>
      </c>
      <c r="E1631" s="152">
        <v>88</v>
      </c>
      <c r="F1631" s="153">
        <v>795</v>
      </c>
      <c r="G1631" s="153">
        <f t="shared" si="103"/>
        <v>4.7484999999999999</v>
      </c>
      <c r="H1631" s="153">
        <f t="shared" si="104"/>
        <v>835.74</v>
      </c>
      <c r="I1631" s="153">
        <f t="shared" si="105"/>
        <v>1032.8900000000001</v>
      </c>
    </row>
    <row r="1632" spans="1:9" s="96" customFormat="1" ht="16.899999999999999" customHeight="1" x14ac:dyDescent="0.25">
      <c r="A1632" s="146" t="s">
        <v>96</v>
      </c>
      <c r="B1632" s="152">
        <v>1</v>
      </c>
      <c r="C1632" s="152">
        <f t="shared" si="102"/>
        <v>900</v>
      </c>
      <c r="D1632" s="152">
        <v>677</v>
      </c>
      <c r="E1632" s="152">
        <v>223</v>
      </c>
      <c r="F1632" s="153">
        <v>828</v>
      </c>
      <c r="G1632" s="153">
        <f t="shared" si="103"/>
        <v>4.9455999999999998</v>
      </c>
      <c r="H1632" s="153">
        <f t="shared" si="104"/>
        <v>2205.7399999999998</v>
      </c>
      <c r="I1632" s="153">
        <f t="shared" si="105"/>
        <v>2726.07</v>
      </c>
    </row>
    <row r="1633" spans="1:9" s="96" customFormat="1" ht="16.899999999999999" customHeight="1" x14ac:dyDescent="0.25">
      <c r="A1633" s="146" t="s">
        <v>96</v>
      </c>
      <c r="B1633" s="152">
        <v>1</v>
      </c>
      <c r="C1633" s="152">
        <f t="shared" si="102"/>
        <v>677</v>
      </c>
      <c r="D1633" s="152">
        <v>473</v>
      </c>
      <c r="E1633" s="152">
        <v>204</v>
      </c>
      <c r="F1633" s="153">
        <v>828</v>
      </c>
      <c r="G1633" s="153">
        <f t="shared" si="103"/>
        <v>4.9455999999999998</v>
      </c>
      <c r="H1633" s="153">
        <f t="shared" si="104"/>
        <v>2017.8</v>
      </c>
      <c r="I1633" s="153">
        <f t="shared" si="105"/>
        <v>2493.8000000000002</v>
      </c>
    </row>
    <row r="1634" spans="1:9" s="96" customFormat="1" ht="16.899999999999999" customHeight="1" x14ac:dyDescent="0.25">
      <c r="A1634" s="146" t="s">
        <v>96</v>
      </c>
      <c r="B1634" s="152">
        <v>1</v>
      </c>
      <c r="C1634" s="152">
        <f t="shared" si="102"/>
        <v>764.5</v>
      </c>
      <c r="D1634" s="152">
        <v>677</v>
      </c>
      <c r="E1634" s="152">
        <v>87.499999999999986</v>
      </c>
      <c r="F1634" s="153">
        <v>768</v>
      </c>
      <c r="G1634" s="153">
        <f t="shared" si="103"/>
        <v>4.5872999999999999</v>
      </c>
      <c r="H1634" s="153">
        <f t="shared" si="104"/>
        <v>802.78</v>
      </c>
      <c r="I1634" s="153">
        <f t="shared" si="105"/>
        <v>992.16</v>
      </c>
    </row>
    <row r="1635" spans="1:9" s="96" customFormat="1" ht="16.899999999999999" customHeight="1" x14ac:dyDescent="0.25">
      <c r="A1635" s="146" t="s">
        <v>96</v>
      </c>
      <c r="B1635" s="152">
        <v>1</v>
      </c>
      <c r="C1635" s="152">
        <f t="shared" si="102"/>
        <v>383</v>
      </c>
      <c r="D1635" s="152">
        <v>367</v>
      </c>
      <c r="E1635" s="152">
        <v>16</v>
      </c>
      <c r="F1635" s="153">
        <v>768</v>
      </c>
      <c r="G1635" s="153">
        <f t="shared" si="103"/>
        <v>4.5872999999999999</v>
      </c>
      <c r="H1635" s="153">
        <f t="shared" si="104"/>
        <v>146.79</v>
      </c>
      <c r="I1635" s="153">
        <f t="shared" si="105"/>
        <v>181.42</v>
      </c>
    </row>
    <row r="1636" spans="1:9" s="96" customFormat="1" ht="16.899999999999999" customHeight="1" x14ac:dyDescent="0.25">
      <c r="A1636" s="146" t="s">
        <v>96</v>
      </c>
      <c r="B1636" s="152">
        <v>1</v>
      </c>
      <c r="C1636" s="152">
        <f t="shared" si="102"/>
        <v>870</v>
      </c>
      <c r="D1636" s="152">
        <v>488.75</v>
      </c>
      <c r="E1636" s="152">
        <v>381.25</v>
      </c>
      <c r="F1636" s="153">
        <v>913</v>
      </c>
      <c r="G1636" s="153">
        <f t="shared" si="103"/>
        <v>5.4534000000000002</v>
      </c>
      <c r="H1636" s="153">
        <f t="shared" si="104"/>
        <v>4158.22</v>
      </c>
      <c r="I1636" s="153">
        <f t="shared" si="105"/>
        <v>5139.1400000000003</v>
      </c>
    </row>
    <row r="1637" spans="1:9" s="96" customFormat="1" ht="16.899999999999999" customHeight="1" x14ac:dyDescent="0.25">
      <c r="A1637" s="146" t="s">
        <v>96</v>
      </c>
      <c r="B1637" s="152">
        <v>1</v>
      </c>
      <c r="C1637" s="152">
        <f t="shared" si="102"/>
        <v>696</v>
      </c>
      <c r="D1637" s="152">
        <v>677</v>
      </c>
      <c r="E1637" s="152">
        <v>19</v>
      </c>
      <c r="F1637" s="153">
        <v>913</v>
      </c>
      <c r="G1637" s="153">
        <f t="shared" si="103"/>
        <v>5.4534000000000002</v>
      </c>
      <c r="H1637" s="153">
        <f t="shared" si="104"/>
        <v>207.23</v>
      </c>
      <c r="I1637" s="153">
        <f t="shared" si="105"/>
        <v>256.12</v>
      </c>
    </row>
    <row r="1638" spans="1:9" s="96" customFormat="1" ht="16.899999999999999" customHeight="1" x14ac:dyDescent="0.25">
      <c r="A1638" s="146" t="s">
        <v>96</v>
      </c>
      <c r="B1638" s="152">
        <v>1</v>
      </c>
      <c r="C1638" s="152">
        <f t="shared" si="102"/>
        <v>551</v>
      </c>
      <c r="D1638" s="152">
        <v>549</v>
      </c>
      <c r="E1638" s="152">
        <v>2</v>
      </c>
      <c r="F1638" s="153">
        <v>768</v>
      </c>
      <c r="G1638" s="153">
        <f t="shared" si="103"/>
        <v>4.5872999999999999</v>
      </c>
      <c r="H1638" s="153">
        <f t="shared" si="104"/>
        <v>18.350000000000001</v>
      </c>
      <c r="I1638" s="153">
        <f t="shared" si="105"/>
        <v>22.68</v>
      </c>
    </row>
    <row r="1639" spans="1:9" s="96" customFormat="1" ht="16.899999999999999" customHeight="1" x14ac:dyDescent="0.25">
      <c r="A1639" s="146" t="s">
        <v>96</v>
      </c>
      <c r="B1639" s="152">
        <v>1</v>
      </c>
      <c r="C1639" s="152">
        <f t="shared" si="102"/>
        <v>144</v>
      </c>
      <c r="D1639" s="152">
        <v>79.75</v>
      </c>
      <c r="E1639" s="152">
        <v>64.25</v>
      </c>
      <c r="F1639" s="153">
        <v>848</v>
      </c>
      <c r="G1639" s="153">
        <f t="shared" si="103"/>
        <v>5.0651000000000002</v>
      </c>
      <c r="H1639" s="153">
        <f t="shared" si="104"/>
        <v>650.87</v>
      </c>
      <c r="I1639" s="153">
        <f t="shared" si="105"/>
        <v>804.41</v>
      </c>
    </row>
    <row r="1640" spans="1:9" s="96" customFormat="1" ht="16.899999999999999" customHeight="1" x14ac:dyDescent="0.25">
      <c r="A1640" s="146" t="s">
        <v>96</v>
      </c>
      <c r="B1640" s="152">
        <v>1</v>
      </c>
      <c r="C1640" s="152">
        <f t="shared" si="102"/>
        <v>192</v>
      </c>
      <c r="D1640" s="152">
        <v>160</v>
      </c>
      <c r="E1640" s="152">
        <v>32</v>
      </c>
      <c r="F1640" s="153">
        <v>828</v>
      </c>
      <c r="G1640" s="153">
        <f t="shared" si="103"/>
        <v>4.9455999999999998</v>
      </c>
      <c r="H1640" s="153">
        <f t="shared" si="104"/>
        <v>316.52</v>
      </c>
      <c r="I1640" s="153">
        <f t="shared" si="105"/>
        <v>391.19</v>
      </c>
    </row>
    <row r="1641" spans="1:9" s="96" customFormat="1" ht="16.899999999999999" customHeight="1" x14ac:dyDescent="0.25">
      <c r="A1641" s="146" t="s">
        <v>96</v>
      </c>
      <c r="B1641" s="152">
        <v>1</v>
      </c>
      <c r="C1641" s="152">
        <f t="shared" si="102"/>
        <v>448.3</v>
      </c>
      <c r="D1641" s="152">
        <v>367</v>
      </c>
      <c r="E1641" s="152">
        <v>81.3</v>
      </c>
      <c r="F1641" s="153">
        <v>828</v>
      </c>
      <c r="G1641" s="153">
        <f t="shared" si="103"/>
        <v>4.9455999999999998</v>
      </c>
      <c r="H1641" s="153">
        <f t="shared" si="104"/>
        <v>804.15</v>
      </c>
      <c r="I1641" s="153">
        <f t="shared" si="105"/>
        <v>993.85</v>
      </c>
    </row>
    <row r="1642" spans="1:9" s="96" customFormat="1" ht="16.899999999999999" customHeight="1" x14ac:dyDescent="0.25">
      <c r="A1642" s="146" t="s">
        <v>96</v>
      </c>
      <c r="B1642" s="152">
        <v>1</v>
      </c>
      <c r="C1642" s="152">
        <f t="shared" si="102"/>
        <v>227</v>
      </c>
      <c r="D1642" s="152">
        <v>206.5</v>
      </c>
      <c r="E1642" s="152">
        <v>20.5</v>
      </c>
      <c r="F1642" s="153">
        <v>913</v>
      </c>
      <c r="G1642" s="153">
        <f t="shared" si="103"/>
        <v>5.4534000000000002</v>
      </c>
      <c r="H1642" s="153">
        <f t="shared" si="104"/>
        <v>223.59</v>
      </c>
      <c r="I1642" s="153">
        <f t="shared" si="105"/>
        <v>276.33</v>
      </c>
    </row>
    <row r="1643" spans="1:9" s="96" customFormat="1" ht="16.899999999999999" customHeight="1" x14ac:dyDescent="0.25">
      <c r="A1643" s="146" t="s">
        <v>96</v>
      </c>
      <c r="B1643" s="152">
        <v>1</v>
      </c>
      <c r="C1643" s="152">
        <f t="shared" si="102"/>
        <v>168.93799999999999</v>
      </c>
      <c r="D1643" s="152">
        <v>0</v>
      </c>
      <c r="E1643" s="152">
        <v>168.93799999999999</v>
      </c>
      <c r="F1643" s="153">
        <v>795</v>
      </c>
      <c r="G1643" s="153">
        <f t="shared" si="103"/>
        <v>4.7484999999999999</v>
      </c>
      <c r="H1643" s="153">
        <f t="shared" si="104"/>
        <v>1604.4</v>
      </c>
      <c r="I1643" s="153">
        <f t="shared" si="105"/>
        <v>1982.88</v>
      </c>
    </row>
    <row r="1644" spans="1:9" s="96" customFormat="1" ht="16.899999999999999" customHeight="1" x14ac:dyDescent="0.25">
      <c r="A1644" s="146" t="s">
        <v>96</v>
      </c>
      <c r="B1644" s="152">
        <v>1</v>
      </c>
      <c r="C1644" s="152">
        <f t="shared" si="102"/>
        <v>48</v>
      </c>
      <c r="D1644" s="152">
        <v>0</v>
      </c>
      <c r="E1644" s="152">
        <v>48</v>
      </c>
      <c r="F1644" s="153">
        <v>795</v>
      </c>
      <c r="G1644" s="153">
        <f t="shared" si="103"/>
        <v>4.7484999999999999</v>
      </c>
      <c r="H1644" s="153">
        <f t="shared" si="104"/>
        <v>455.86</v>
      </c>
      <c r="I1644" s="153">
        <f t="shared" si="105"/>
        <v>563.4</v>
      </c>
    </row>
    <row r="1645" spans="1:9" s="96" customFormat="1" ht="16.899999999999999" customHeight="1" x14ac:dyDescent="0.25">
      <c r="A1645" s="146" t="s">
        <v>96</v>
      </c>
      <c r="B1645" s="152">
        <v>1</v>
      </c>
      <c r="C1645" s="152">
        <f t="shared" si="102"/>
        <v>6.3238095238095244</v>
      </c>
      <c r="D1645" s="152">
        <v>0</v>
      </c>
      <c r="E1645" s="152">
        <v>6.3238095238095244</v>
      </c>
      <c r="F1645" s="153">
        <v>795</v>
      </c>
      <c r="G1645" s="153">
        <f t="shared" si="103"/>
        <v>4.7484999999999999</v>
      </c>
      <c r="H1645" s="153">
        <f t="shared" si="104"/>
        <v>60.06</v>
      </c>
      <c r="I1645" s="153">
        <f t="shared" si="105"/>
        <v>74.23</v>
      </c>
    </row>
    <row r="1646" spans="1:9" s="96" customFormat="1" ht="16.899999999999999" customHeight="1" x14ac:dyDescent="0.25">
      <c r="A1646" s="146" t="s">
        <v>96</v>
      </c>
      <c r="B1646" s="152">
        <v>1</v>
      </c>
      <c r="C1646" s="152">
        <f t="shared" ref="C1646:C1701" si="106">D1646+E1646</f>
        <v>544</v>
      </c>
      <c r="D1646" s="152">
        <v>501</v>
      </c>
      <c r="E1646" s="152">
        <v>43</v>
      </c>
      <c r="F1646" s="153">
        <v>783</v>
      </c>
      <c r="G1646" s="153">
        <f t="shared" si="103"/>
        <v>4.6768999999999998</v>
      </c>
      <c r="H1646" s="153">
        <f t="shared" si="104"/>
        <v>402.21</v>
      </c>
      <c r="I1646" s="153">
        <f t="shared" si="105"/>
        <v>497.09</v>
      </c>
    </row>
    <row r="1647" spans="1:9" s="96" customFormat="1" ht="16.899999999999999" customHeight="1" x14ac:dyDescent="0.25">
      <c r="A1647" s="146" t="s">
        <v>96</v>
      </c>
      <c r="B1647" s="152">
        <v>1</v>
      </c>
      <c r="C1647" s="152">
        <f t="shared" si="106"/>
        <v>544</v>
      </c>
      <c r="D1647" s="152">
        <v>501</v>
      </c>
      <c r="E1647" s="152">
        <v>43</v>
      </c>
      <c r="F1647" s="153">
        <v>783</v>
      </c>
      <c r="G1647" s="153">
        <f t="shared" si="103"/>
        <v>4.6768999999999998</v>
      </c>
      <c r="H1647" s="153">
        <f t="shared" si="104"/>
        <v>402.21</v>
      </c>
      <c r="I1647" s="153">
        <f t="shared" si="105"/>
        <v>497.09</v>
      </c>
    </row>
    <row r="1648" spans="1:9" s="96" customFormat="1" ht="16.899999999999999" customHeight="1" x14ac:dyDescent="0.25">
      <c r="A1648" s="146" t="s">
        <v>96</v>
      </c>
      <c r="B1648" s="152">
        <v>1</v>
      </c>
      <c r="C1648" s="152">
        <f t="shared" si="106"/>
        <v>48</v>
      </c>
      <c r="D1648" s="152">
        <v>0</v>
      </c>
      <c r="E1648" s="152">
        <v>48</v>
      </c>
      <c r="F1648" s="153">
        <v>795</v>
      </c>
      <c r="G1648" s="153">
        <f t="shared" si="103"/>
        <v>4.7484999999999999</v>
      </c>
      <c r="H1648" s="153">
        <f t="shared" si="104"/>
        <v>455.86</v>
      </c>
      <c r="I1648" s="153">
        <f t="shared" si="105"/>
        <v>563.4</v>
      </c>
    </row>
    <row r="1649" spans="1:9" s="96" customFormat="1" ht="16.899999999999999" customHeight="1" x14ac:dyDescent="0.25">
      <c r="A1649" s="146" t="s">
        <v>96</v>
      </c>
      <c r="B1649" s="152">
        <v>1</v>
      </c>
      <c r="C1649" s="152">
        <f t="shared" si="106"/>
        <v>24</v>
      </c>
      <c r="D1649" s="152">
        <v>0</v>
      </c>
      <c r="E1649" s="152">
        <v>24</v>
      </c>
      <c r="F1649" s="153">
        <v>795</v>
      </c>
      <c r="G1649" s="153">
        <f t="shared" si="103"/>
        <v>4.7484999999999999</v>
      </c>
      <c r="H1649" s="153">
        <f t="shared" si="104"/>
        <v>227.93</v>
      </c>
      <c r="I1649" s="153">
        <f t="shared" si="105"/>
        <v>281.7</v>
      </c>
    </row>
    <row r="1650" spans="1:9" s="96" customFormat="1" ht="16.899999999999999" customHeight="1" x14ac:dyDescent="0.25">
      <c r="A1650" s="146" t="s">
        <v>96</v>
      </c>
      <c r="B1650" s="152">
        <v>1</v>
      </c>
      <c r="C1650" s="152">
        <f t="shared" si="106"/>
        <v>180</v>
      </c>
      <c r="D1650" s="152">
        <v>112</v>
      </c>
      <c r="E1650" s="152">
        <v>68</v>
      </c>
      <c r="F1650" s="153">
        <v>828</v>
      </c>
      <c r="G1650" s="153">
        <f t="shared" si="103"/>
        <v>4.9455999999999998</v>
      </c>
      <c r="H1650" s="153">
        <f t="shared" si="104"/>
        <v>672.6</v>
      </c>
      <c r="I1650" s="153">
        <f t="shared" si="105"/>
        <v>831.27</v>
      </c>
    </row>
    <row r="1651" spans="1:9" s="96" customFormat="1" ht="16.899999999999999" customHeight="1" x14ac:dyDescent="0.25">
      <c r="A1651" s="146" t="s">
        <v>96</v>
      </c>
      <c r="B1651" s="152">
        <v>1</v>
      </c>
      <c r="C1651" s="152">
        <f t="shared" si="106"/>
        <v>181.14285714285714</v>
      </c>
      <c r="D1651" s="152">
        <v>176</v>
      </c>
      <c r="E1651" s="152">
        <v>5.1428571428571423</v>
      </c>
      <c r="F1651" s="153">
        <v>795</v>
      </c>
      <c r="G1651" s="153">
        <f t="shared" si="103"/>
        <v>4.7484999999999999</v>
      </c>
      <c r="H1651" s="153">
        <f t="shared" si="104"/>
        <v>48.84</v>
      </c>
      <c r="I1651" s="153">
        <f t="shared" si="105"/>
        <v>60.36</v>
      </c>
    </row>
    <row r="1652" spans="1:9" s="96" customFormat="1" ht="16.899999999999999" customHeight="1" x14ac:dyDescent="0.25">
      <c r="A1652" s="146" t="s">
        <v>96</v>
      </c>
      <c r="B1652" s="152">
        <v>1</v>
      </c>
      <c r="C1652" s="152">
        <f t="shared" si="106"/>
        <v>133.77173913043478</v>
      </c>
      <c r="D1652" s="152">
        <v>125.25</v>
      </c>
      <c r="E1652" s="152">
        <v>8.5217391304347814</v>
      </c>
      <c r="F1652" s="153">
        <v>848</v>
      </c>
      <c r="G1652" s="153">
        <f t="shared" si="103"/>
        <v>5.0651000000000002</v>
      </c>
      <c r="H1652" s="153">
        <f t="shared" si="104"/>
        <v>86.33</v>
      </c>
      <c r="I1652" s="153">
        <f t="shared" si="105"/>
        <v>106.7</v>
      </c>
    </row>
    <row r="1653" spans="1:9" s="96" customFormat="1" ht="16.899999999999999" customHeight="1" x14ac:dyDescent="0.25">
      <c r="A1653" s="146" t="s">
        <v>96</v>
      </c>
      <c r="B1653" s="152">
        <v>1</v>
      </c>
      <c r="C1653" s="152">
        <f t="shared" si="106"/>
        <v>479.22</v>
      </c>
      <c r="D1653" s="152">
        <v>389</v>
      </c>
      <c r="E1653" s="152">
        <v>90.22</v>
      </c>
      <c r="F1653" s="153">
        <v>828</v>
      </c>
      <c r="G1653" s="153">
        <f t="shared" si="103"/>
        <v>4.9455999999999998</v>
      </c>
      <c r="H1653" s="153">
        <f t="shared" si="104"/>
        <v>892.38</v>
      </c>
      <c r="I1653" s="153">
        <f t="shared" si="105"/>
        <v>1102.8900000000001</v>
      </c>
    </row>
    <row r="1654" spans="1:9" s="96" customFormat="1" ht="16.899999999999999" customHeight="1" x14ac:dyDescent="0.25">
      <c r="A1654" s="146" t="s">
        <v>96</v>
      </c>
      <c r="B1654" s="152">
        <v>1</v>
      </c>
      <c r="C1654" s="152">
        <f t="shared" si="106"/>
        <v>456</v>
      </c>
      <c r="D1654" s="152">
        <v>389</v>
      </c>
      <c r="E1654" s="152">
        <v>67</v>
      </c>
      <c r="F1654" s="153">
        <v>828</v>
      </c>
      <c r="G1654" s="153">
        <f t="shared" si="103"/>
        <v>4.9455999999999998</v>
      </c>
      <c r="H1654" s="153">
        <f t="shared" si="104"/>
        <v>662.71</v>
      </c>
      <c r="I1654" s="153">
        <f t="shared" si="105"/>
        <v>819.04</v>
      </c>
    </row>
    <row r="1655" spans="1:9" s="96" customFormat="1" ht="16.899999999999999" customHeight="1" x14ac:dyDescent="0.25">
      <c r="A1655" s="146" t="s">
        <v>96</v>
      </c>
      <c r="B1655" s="152">
        <v>1</v>
      </c>
      <c r="C1655" s="152">
        <f t="shared" si="106"/>
        <v>496</v>
      </c>
      <c r="D1655" s="152">
        <v>469</v>
      </c>
      <c r="E1655" s="152">
        <v>27</v>
      </c>
      <c r="F1655" s="153">
        <v>828</v>
      </c>
      <c r="G1655" s="153">
        <f t="shared" si="103"/>
        <v>4.9455999999999998</v>
      </c>
      <c r="H1655" s="153">
        <f t="shared" si="104"/>
        <v>267.06</v>
      </c>
      <c r="I1655" s="153">
        <f t="shared" si="105"/>
        <v>330.06</v>
      </c>
    </row>
    <row r="1656" spans="1:9" s="96" customFormat="1" ht="16.899999999999999" customHeight="1" x14ac:dyDescent="0.25">
      <c r="A1656" s="146" t="s">
        <v>96</v>
      </c>
      <c r="B1656" s="152">
        <v>1</v>
      </c>
      <c r="C1656" s="152">
        <f t="shared" si="106"/>
        <v>528</v>
      </c>
      <c r="D1656" s="152">
        <v>469</v>
      </c>
      <c r="E1656" s="152">
        <v>59</v>
      </c>
      <c r="F1656" s="153">
        <v>828</v>
      </c>
      <c r="G1656" s="153">
        <f t="shared" si="103"/>
        <v>4.9455999999999998</v>
      </c>
      <c r="H1656" s="153">
        <f t="shared" si="104"/>
        <v>583.58000000000004</v>
      </c>
      <c r="I1656" s="153">
        <f t="shared" si="105"/>
        <v>721.25</v>
      </c>
    </row>
    <row r="1657" spans="1:9" s="96" customFormat="1" ht="16.899999999999999" customHeight="1" x14ac:dyDescent="0.25">
      <c r="A1657" s="146" t="s">
        <v>96</v>
      </c>
      <c r="B1657" s="152">
        <v>1</v>
      </c>
      <c r="C1657" s="152">
        <f t="shared" si="106"/>
        <v>488.11728395061726</v>
      </c>
      <c r="D1657" s="152">
        <v>423</v>
      </c>
      <c r="E1657" s="152">
        <v>65.117283950617278</v>
      </c>
      <c r="F1657" s="153">
        <v>828</v>
      </c>
      <c r="G1657" s="153">
        <f t="shared" si="103"/>
        <v>4.9455999999999998</v>
      </c>
      <c r="H1657" s="153">
        <f t="shared" si="104"/>
        <v>644.09</v>
      </c>
      <c r="I1657" s="153">
        <f t="shared" si="105"/>
        <v>796.03</v>
      </c>
    </row>
    <row r="1658" spans="1:9" s="96" customFormat="1" ht="16.899999999999999" customHeight="1" x14ac:dyDescent="0.25">
      <c r="A1658" s="146" t="s">
        <v>96</v>
      </c>
      <c r="B1658" s="152">
        <v>1</v>
      </c>
      <c r="C1658" s="152">
        <f t="shared" si="106"/>
        <v>19.5</v>
      </c>
      <c r="D1658" s="152">
        <v>0</v>
      </c>
      <c r="E1658" s="152">
        <v>19.5</v>
      </c>
      <c r="F1658" s="153">
        <v>795</v>
      </c>
      <c r="G1658" s="153">
        <f t="shared" si="103"/>
        <v>4.7484999999999999</v>
      </c>
      <c r="H1658" s="153">
        <f t="shared" si="104"/>
        <v>185.19</v>
      </c>
      <c r="I1658" s="153">
        <f t="shared" si="105"/>
        <v>228.88</v>
      </c>
    </row>
    <row r="1659" spans="1:9" s="96" customFormat="1" ht="16.899999999999999" customHeight="1" x14ac:dyDescent="0.25">
      <c r="A1659" s="146" t="s">
        <v>96</v>
      </c>
      <c r="B1659" s="152">
        <v>1</v>
      </c>
      <c r="C1659" s="152">
        <f t="shared" si="106"/>
        <v>480</v>
      </c>
      <c r="D1659" s="152">
        <v>453</v>
      </c>
      <c r="E1659" s="152">
        <v>27</v>
      </c>
      <c r="F1659" s="153">
        <v>795</v>
      </c>
      <c r="G1659" s="153">
        <f t="shared" si="103"/>
        <v>4.7484999999999999</v>
      </c>
      <c r="H1659" s="153">
        <f t="shared" si="104"/>
        <v>256.42</v>
      </c>
      <c r="I1659" s="153">
        <f t="shared" si="105"/>
        <v>316.91000000000003</v>
      </c>
    </row>
    <row r="1660" spans="1:9" s="96" customFormat="1" ht="16.899999999999999" customHeight="1" x14ac:dyDescent="0.25">
      <c r="A1660" s="146" t="s">
        <v>96</v>
      </c>
      <c r="B1660" s="152">
        <v>1</v>
      </c>
      <c r="C1660" s="152">
        <f t="shared" si="106"/>
        <v>19.551724137931036</v>
      </c>
      <c r="D1660" s="152">
        <v>0</v>
      </c>
      <c r="E1660" s="152">
        <v>19.551724137931036</v>
      </c>
      <c r="F1660" s="153">
        <v>795</v>
      </c>
      <c r="G1660" s="153">
        <f t="shared" si="103"/>
        <v>4.7484999999999999</v>
      </c>
      <c r="H1660" s="153">
        <f t="shared" si="104"/>
        <v>185.68</v>
      </c>
      <c r="I1660" s="153">
        <f t="shared" si="105"/>
        <v>229.48</v>
      </c>
    </row>
    <row r="1661" spans="1:9" s="96" customFormat="1" ht="16.899999999999999" customHeight="1" x14ac:dyDescent="0.25">
      <c r="A1661" s="146" t="s">
        <v>96</v>
      </c>
      <c r="B1661" s="152">
        <v>1</v>
      </c>
      <c r="C1661" s="152">
        <f t="shared" si="106"/>
        <v>208.5</v>
      </c>
      <c r="D1661" s="152">
        <v>206.5</v>
      </c>
      <c r="E1661" s="152">
        <v>2</v>
      </c>
      <c r="F1661" s="153">
        <v>768</v>
      </c>
      <c r="G1661" s="153">
        <f t="shared" si="103"/>
        <v>4.5872999999999999</v>
      </c>
      <c r="H1661" s="153">
        <f t="shared" si="104"/>
        <v>18.350000000000001</v>
      </c>
      <c r="I1661" s="153">
        <f t="shared" si="105"/>
        <v>22.68</v>
      </c>
    </row>
    <row r="1662" spans="1:9" s="96" customFormat="1" ht="16.899999999999999" customHeight="1" x14ac:dyDescent="0.25">
      <c r="A1662" s="146" t="s">
        <v>96</v>
      </c>
      <c r="B1662" s="152">
        <v>1</v>
      </c>
      <c r="C1662" s="152">
        <f t="shared" si="106"/>
        <v>121</v>
      </c>
      <c r="D1662" s="152">
        <v>0</v>
      </c>
      <c r="E1662" s="152">
        <v>121</v>
      </c>
      <c r="F1662" s="153">
        <v>795</v>
      </c>
      <c r="G1662" s="153">
        <f t="shared" si="103"/>
        <v>4.7484999999999999</v>
      </c>
      <c r="H1662" s="153">
        <f t="shared" si="104"/>
        <v>1149.1400000000001</v>
      </c>
      <c r="I1662" s="153">
        <f t="shared" si="105"/>
        <v>1420.22</v>
      </c>
    </row>
    <row r="1663" spans="1:9" s="96" customFormat="1" ht="16.899999999999999" customHeight="1" x14ac:dyDescent="0.25">
      <c r="A1663" s="146" t="s">
        <v>96</v>
      </c>
      <c r="B1663" s="152">
        <v>1</v>
      </c>
      <c r="C1663" s="152">
        <f t="shared" si="106"/>
        <v>5.5862068965517242</v>
      </c>
      <c r="D1663" s="152">
        <v>0</v>
      </c>
      <c r="E1663" s="152">
        <v>5.5862068965517242</v>
      </c>
      <c r="F1663" s="153">
        <v>795</v>
      </c>
      <c r="G1663" s="153">
        <f t="shared" si="103"/>
        <v>4.7484999999999999</v>
      </c>
      <c r="H1663" s="153">
        <f t="shared" si="104"/>
        <v>53.05</v>
      </c>
      <c r="I1663" s="153">
        <f t="shared" si="105"/>
        <v>65.56</v>
      </c>
    </row>
    <row r="1664" spans="1:9" s="96" customFormat="1" ht="16.899999999999999" customHeight="1" x14ac:dyDescent="0.25">
      <c r="A1664" s="146" t="s">
        <v>96</v>
      </c>
      <c r="B1664" s="152">
        <v>1</v>
      </c>
      <c r="C1664" s="152">
        <f t="shared" si="106"/>
        <v>47</v>
      </c>
      <c r="D1664" s="152">
        <v>0</v>
      </c>
      <c r="E1664" s="152">
        <v>47</v>
      </c>
      <c r="F1664" s="153">
        <v>795</v>
      </c>
      <c r="G1664" s="153">
        <f t="shared" si="103"/>
        <v>4.7484999999999999</v>
      </c>
      <c r="H1664" s="153">
        <f t="shared" si="104"/>
        <v>446.36</v>
      </c>
      <c r="I1664" s="154">
        <f>ROUND(H1664*1.2077,2)</f>
        <v>539.07000000000005</v>
      </c>
    </row>
    <row r="1665" spans="1:9" s="96" customFormat="1" ht="16.899999999999999" customHeight="1" x14ac:dyDescent="0.25">
      <c r="A1665" s="146" t="s">
        <v>96</v>
      </c>
      <c r="B1665" s="152">
        <v>1</v>
      </c>
      <c r="C1665" s="152">
        <f t="shared" si="106"/>
        <v>47</v>
      </c>
      <c r="D1665" s="152">
        <v>0</v>
      </c>
      <c r="E1665" s="152">
        <v>47</v>
      </c>
      <c r="F1665" s="153">
        <v>795</v>
      </c>
      <c r="G1665" s="153">
        <f t="shared" si="103"/>
        <v>4.7484999999999999</v>
      </c>
      <c r="H1665" s="153">
        <f t="shared" si="104"/>
        <v>446.36</v>
      </c>
      <c r="I1665" s="153">
        <f t="shared" si="105"/>
        <v>551.66</v>
      </c>
    </row>
    <row r="1666" spans="1:9" s="96" customFormat="1" ht="16.899999999999999" customHeight="1" x14ac:dyDescent="0.25">
      <c r="A1666" s="146" t="s">
        <v>96</v>
      </c>
      <c r="B1666" s="152">
        <v>1</v>
      </c>
      <c r="C1666" s="152">
        <f t="shared" si="106"/>
        <v>23.5</v>
      </c>
      <c r="D1666" s="152">
        <v>0</v>
      </c>
      <c r="E1666" s="152">
        <v>23.5</v>
      </c>
      <c r="F1666" s="153">
        <v>795</v>
      </c>
      <c r="G1666" s="153">
        <f t="shared" si="103"/>
        <v>4.7484999999999999</v>
      </c>
      <c r="H1666" s="153">
        <f t="shared" si="104"/>
        <v>223.18</v>
      </c>
      <c r="I1666" s="153">
        <f t="shared" si="105"/>
        <v>275.83</v>
      </c>
    </row>
    <row r="1667" spans="1:9" s="96" customFormat="1" ht="16.899999999999999" customHeight="1" x14ac:dyDescent="0.25">
      <c r="A1667" s="146" t="s">
        <v>96</v>
      </c>
      <c r="B1667" s="152">
        <v>1</v>
      </c>
      <c r="C1667" s="152">
        <f t="shared" si="106"/>
        <v>47</v>
      </c>
      <c r="D1667" s="152">
        <v>0</v>
      </c>
      <c r="E1667" s="152">
        <v>47</v>
      </c>
      <c r="F1667" s="153">
        <v>795</v>
      </c>
      <c r="G1667" s="153">
        <f t="shared" si="103"/>
        <v>4.7484999999999999</v>
      </c>
      <c r="H1667" s="153">
        <f t="shared" si="104"/>
        <v>446.36</v>
      </c>
      <c r="I1667" s="153">
        <f t="shared" si="105"/>
        <v>551.66</v>
      </c>
    </row>
    <row r="1668" spans="1:9" s="96" customFormat="1" ht="16.899999999999999" customHeight="1" x14ac:dyDescent="0.25">
      <c r="A1668" s="146" t="s">
        <v>96</v>
      </c>
      <c r="B1668" s="152">
        <v>1</v>
      </c>
      <c r="C1668" s="152">
        <f t="shared" si="106"/>
        <v>47</v>
      </c>
      <c r="D1668" s="152">
        <v>0</v>
      </c>
      <c r="E1668" s="152">
        <v>47</v>
      </c>
      <c r="F1668" s="153">
        <v>795</v>
      </c>
      <c r="G1668" s="153">
        <f t="shared" si="103"/>
        <v>4.7484999999999999</v>
      </c>
      <c r="H1668" s="153">
        <f t="shared" si="104"/>
        <v>446.36</v>
      </c>
      <c r="I1668" s="153">
        <f t="shared" si="105"/>
        <v>551.66</v>
      </c>
    </row>
    <row r="1669" spans="1:9" s="96" customFormat="1" ht="16.899999999999999" customHeight="1" x14ac:dyDescent="0.25">
      <c r="A1669" s="146" t="s">
        <v>96</v>
      </c>
      <c r="B1669" s="152">
        <v>1</v>
      </c>
      <c r="C1669" s="152">
        <f t="shared" si="106"/>
        <v>23.5</v>
      </c>
      <c r="D1669" s="152">
        <v>0</v>
      </c>
      <c r="E1669" s="152">
        <v>23.5</v>
      </c>
      <c r="F1669" s="153">
        <v>795</v>
      </c>
      <c r="G1669" s="153">
        <f t="shared" ref="G1669:G1732" si="107">ROUND(F1669/167.42,4)</f>
        <v>4.7484999999999999</v>
      </c>
      <c r="H1669" s="153">
        <f t="shared" si="104"/>
        <v>223.18</v>
      </c>
      <c r="I1669" s="153">
        <f t="shared" si="105"/>
        <v>275.83</v>
      </c>
    </row>
    <row r="1670" spans="1:9" s="96" customFormat="1" ht="16.899999999999999" customHeight="1" x14ac:dyDescent="0.25">
      <c r="A1670" s="146" t="s">
        <v>96</v>
      </c>
      <c r="B1670" s="152">
        <v>1</v>
      </c>
      <c r="C1670" s="152">
        <f t="shared" si="106"/>
        <v>81</v>
      </c>
      <c r="D1670" s="152">
        <v>0</v>
      </c>
      <c r="E1670" s="152">
        <v>81</v>
      </c>
      <c r="F1670" s="153">
        <v>795</v>
      </c>
      <c r="G1670" s="153">
        <f t="shared" si="107"/>
        <v>4.7484999999999999</v>
      </c>
      <c r="H1670" s="153">
        <f t="shared" si="104"/>
        <v>769.26</v>
      </c>
      <c r="I1670" s="153">
        <f t="shared" si="105"/>
        <v>950.73</v>
      </c>
    </row>
    <row r="1671" spans="1:9" s="96" customFormat="1" ht="16.899999999999999" customHeight="1" x14ac:dyDescent="0.25">
      <c r="A1671" s="146" t="s">
        <v>96</v>
      </c>
      <c r="B1671" s="152">
        <v>1</v>
      </c>
      <c r="C1671" s="152">
        <f t="shared" si="106"/>
        <v>16</v>
      </c>
      <c r="D1671" s="152">
        <v>0</v>
      </c>
      <c r="E1671" s="152">
        <v>16</v>
      </c>
      <c r="F1671" s="153">
        <v>795</v>
      </c>
      <c r="G1671" s="153">
        <f t="shared" si="107"/>
        <v>4.7484999999999999</v>
      </c>
      <c r="H1671" s="153">
        <f t="shared" si="104"/>
        <v>151.94999999999999</v>
      </c>
      <c r="I1671" s="153">
        <f t="shared" si="105"/>
        <v>187.8</v>
      </c>
    </row>
    <row r="1672" spans="1:9" s="96" customFormat="1" ht="16.899999999999999" customHeight="1" x14ac:dyDescent="0.25">
      <c r="A1672" s="146" t="s">
        <v>96</v>
      </c>
      <c r="B1672" s="152">
        <v>1</v>
      </c>
      <c r="C1672" s="152">
        <f t="shared" si="106"/>
        <v>24</v>
      </c>
      <c r="D1672" s="152">
        <v>0</v>
      </c>
      <c r="E1672" s="152">
        <v>24</v>
      </c>
      <c r="F1672" s="153">
        <v>795</v>
      </c>
      <c r="G1672" s="153">
        <f t="shared" si="107"/>
        <v>4.7484999999999999</v>
      </c>
      <c r="H1672" s="153">
        <f t="shared" si="104"/>
        <v>227.93</v>
      </c>
      <c r="I1672" s="153">
        <f t="shared" si="105"/>
        <v>281.7</v>
      </c>
    </row>
    <row r="1673" spans="1:9" s="96" customFormat="1" ht="16.899999999999999" customHeight="1" x14ac:dyDescent="0.25">
      <c r="A1673" s="146" t="s">
        <v>96</v>
      </c>
      <c r="B1673" s="152">
        <v>1</v>
      </c>
      <c r="C1673" s="152">
        <f t="shared" si="106"/>
        <v>36.644578313253014</v>
      </c>
      <c r="D1673" s="152">
        <v>0</v>
      </c>
      <c r="E1673" s="152">
        <v>36.644578313253014</v>
      </c>
      <c r="F1673" s="153">
        <v>795</v>
      </c>
      <c r="G1673" s="153">
        <f t="shared" si="107"/>
        <v>4.7484999999999999</v>
      </c>
      <c r="H1673" s="153">
        <f t="shared" si="104"/>
        <v>348.01</v>
      </c>
      <c r="I1673" s="153">
        <f t="shared" si="105"/>
        <v>430.11</v>
      </c>
    </row>
    <row r="1674" spans="1:9" s="96" customFormat="1" ht="16.899999999999999" customHeight="1" x14ac:dyDescent="0.25">
      <c r="A1674" s="146" t="s">
        <v>96</v>
      </c>
      <c r="B1674" s="152">
        <v>1</v>
      </c>
      <c r="C1674" s="152">
        <f t="shared" si="106"/>
        <v>24</v>
      </c>
      <c r="D1674" s="152">
        <v>0</v>
      </c>
      <c r="E1674" s="152">
        <v>24</v>
      </c>
      <c r="F1674" s="153">
        <v>795</v>
      </c>
      <c r="G1674" s="153">
        <f t="shared" si="107"/>
        <v>4.7484999999999999</v>
      </c>
      <c r="H1674" s="153">
        <f t="shared" si="104"/>
        <v>227.93</v>
      </c>
      <c r="I1674" s="154">
        <f>ROUND(H1674*1.2077,2)</f>
        <v>275.27</v>
      </c>
    </row>
    <row r="1675" spans="1:9" s="96" customFormat="1" ht="16.899999999999999" customHeight="1" x14ac:dyDescent="0.25">
      <c r="A1675" s="146" t="s">
        <v>96</v>
      </c>
      <c r="B1675" s="152">
        <v>1</v>
      </c>
      <c r="C1675" s="152">
        <f t="shared" si="106"/>
        <v>15.914</v>
      </c>
      <c r="D1675" s="152">
        <v>0</v>
      </c>
      <c r="E1675" s="152">
        <v>15.914</v>
      </c>
      <c r="F1675" s="153">
        <v>795</v>
      </c>
      <c r="G1675" s="153">
        <f t="shared" si="107"/>
        <v>4.7484999999999999</v>
      </c>
      <c r="H1675" s="153">
        <f t="shared" si="104"/>
        <v>151.13999999999999</v>
      </c>
      <c r="I1675" s="153">
        <f t="shared" si="105"/>
        <v>186.79</v>
      </c>
    </row>
    <row r="1676" spans="1:9" s="96" customFormat="1" ht="16.899999999999999" customHeight="1" x14ac:dyDescent="0.25">
      <c r="A1676" s="146" t="s">
        <v>96</v>
      </c>
      <c r="B1676" s="152">
        <v>1</v>
      </c>
      <c r="C1676" s="152">
        <f t="shared" si="106"/>
        <v>25</v>
      </c>
      <c r="D1676" s="152">
        <v>0</v>
      </c>
      <c r="E1676" s="152">
        <v>25</v>
      </c>
      <c r="F1676" s="153">
        <v>795</v>
      </c>
      <c r="G1676" s="153">
        <f t="shared" si="107"/>
        <v>4.7484999999999999</v>
      </c>
      <c r="H1676" s="153">
        <f t="shared" si="104"/>
        <v>237.43</v>
      </c>
      <c r="I1676" s="153">
        <f t="shared" si="105"/>
        <v>293.44</v>
      </c>
    </row>
    <row r="1677" spans="1:9" s="96" customFormat="1" ht="16.899999999999999" customHeight="1" x14ac:dyDescent="0.25">
      <c r="A1677" s="146" t="s">
        <v>96</v>
      </c>
      <c r="B1677" s="152">
        <v>1</v>
      </c>
      <c r="C1677" s="152">
        <f t="shared" si="106"/>
        <v>24</v>
      </c>
      <c r="D1677" s="152">
        <v>0</v>
      </c>
      <c r="E1677" s="152">
        <v>24</v>
      </c>
      <c r="F1677" s="153">
        <v>795</v>
      </c>
      <c r="G1677" s="153">
        <f t="shared" si="107"/>
        <v>4.7484999999999999</v>
      </c>
      <c r="H1677" s="153">
        <f t="shared" si="104"/>
        <v>227.93</v>
      </c>
      <c r="I1677" s="153">
        <f t="shared" si="105"/>
        <v>281.7</v>
      </c>
    </row>
    <row r="1678" spans="1:9" s="96" customFormat="1" ht="16.899999999999999" customHeight="1" x14ac:dyDescent="0.25">
      <c r="A1678" s="146" t="s">
        <v>96</v>
      </c>
      <c r="B1678" s="152">
        <v>1</v>
      </c>
      <c r="C1678" s="152">
        <f t="shared" si="106"/>
        <v>24</v>
      </c>
      <c r="D1678" s="152">
        <v>0</v>
      </c>
      <c r="E1678" s="152">
        <v>24</v>
      </c>
      <c r="F1678" s="153">
        <v>795</v>
      </c>
      <c r="G1678" s="153">
        <f t="shared" si="107"/>
        <v>4.7484999999999999</v>
      </c>
      <c r="H1678" s="153">
        <f t="shared" ref="H1678:H1741" si="108">ROUND(E1678*G1678*2,2)</f>
        <v>227.93</v>
      </c>
      <c r="I1678" s="153">
        <f t="shared" ref="I1678:I1741" si="109">ROUND(H1678*1.2359,2)</f>
        <v>281.7</v>
      </c>
    </row>
    <row r="1679" spans="1:9" s="96" customFormat="1" ht="16.899999999999999" customHeight="1" x14ac:dyDescent="0.25">
      <c r="A1679" s="146" t="s">
        <v>96</v>
      </c>
      <c r="B1679" s="152">
        <v>1</v>
      </c>
      <c r="C1679" s="152">
        <f t="shared" si="106"/>
        <v>113.11475409836066</v>
      </c>
      <c r="D1679" s="152">
        <v>0</v>
      </c>
      <c r="E1679" s="152">
        <v>113.11475409836066</v>
      </c>
      <c r="F1679" s="153">
        <v>795</v>
      </c>
      <c r="G1679" s="153">
        <f t="shared" si="107"/>
        <v>4.7484999999999999</v>
      </c>
      <c r="H1679" s="153">
        <f t="shared" si="108"/>
        <v>1074.25</v>
      </c>
      <c r="I1679" s="153">
        <f t="shared" si="109"/>
        <v>1327.67</v>
      </c>
    </row>
    <row r="1680" spans="1:9" s="96" customFormat="1" ht="16.899999999999999" customHeight="1" x14ac:dyDescent="0.25">
      <c r="A1680" s="146" t="s">
        <v>96</v>
      </c>
      <c r="B1680" s="152">
        <v>1</v>
      </c>
      <c r="C1680" s="152">
        <f t="shared" si="106"/>
        <v>24</v>
      </c>
      <c r="D1680" s="152">
        <v>0</v>
      </c>
      <c r="E1680" s="152">
        <v>24</v>
      </c>
      <c r="F1680" s="153">
        <v>795</v>
      </c>
      <c r="G1680" s="153">
        <f t="shared" si="107"/>
        <v>4.7484999999999999</v>
      </c>
      <c r="H1680" s="153">
        <f t="shared" si="108"/>
        <v>227.93</v>
      </c>
      <c r="I1680" s="154">
        <f>ROUND(H1680*1.2077,2)</f>
        <v>275.27</v>
      </c>
    </row>
    <row r="1681" spans="1:9" s="96" customFormat="1" ht="16.899999999999999" customHeight="1" x14ac:dyDescent="0.25">
      <c r="A1681" s="146" t="s">
        <v>96</v>
      </c>
      <c r="B1681" s="152">
        <v>1</v>
      </c>
      <c r="C1681" s="152">
        <f t="shared" si="106"/>
        <v>24</v>
      </c>
      <c r="D1681" s="152">
        <v>0</v>
      </c>
      <c r="E1681" s="152">
        <v>24</v>
      </c>
      <c r="F1681" s="153">
        <v>795</v>
      </c>
      <c r="G1681" s="153">
        <f t="shared" si="107"/>
        <v>4.7484999999999999</v>
      </c>
      <c r="H1681" s="153">
        <f t="shared" si="108"/>
        <v>227.93</v>
      </c>
      <c r="I1681" s="153">
        <f t="shared" si="109"/>
        <v>281.7</v>
      </c>
    </row>
    <row r="1682" spans="1:9" s="96" customFormat="1" ht="16.899999999999999" customHeight="1" x14ac:dyDescent="0.25">
      <c r="A1682" s="146" t="s">
        <v>96</v>
      </c>
      <c r="B1682" s="152">
        <v>1</v>
      </c>
      <c r="C1682" s="152">
        <f t="shared" si="106"/>
        <v>24</v>
      </c>
      <c r="D1682" s="152">
        <v>0</v>
      </c>
      <c r="E1682" s="152">
        <v>24</v>
      </c>
      <c r="F1682" s="153">
        <v>795</v>
      </c>
      <c r="G1682" s="153">
        <f t="shared" si="107"/>
        <v>4.7484999999999999</v>
      </c>
      <c r="H1682" s="153">
        <f t="shared" si="108"/>
        <v>227.93</v>
      </c>
      <c r="I1682" s="153">
        <f t="shared" si="109"/>
        <v>281.7</v>
      </c>
    </row>
    <row r="1683" spans="1:9" s="96" customFormat="1" ht="16.899999999999999" customHeight="1" x14ac:dyDescent="0.25">
      <c r="A1683" s="146" t="s">
        <v>96</v>
      </c>
      <c r="B1683" s="152">
        <v>1</v>
      </c>
      <c r="C1683" s="152">
        <f t="shared" si="106"/>
        <v>360</v>
      </c>
      <c r="D1683" s="152">
        <v>293</v>
      </c>
      <c r="E1683" s="152">
        <v>67</v>
      </c>
      <c r="F1683" s="153">
        <v>795</v>
      </c>
      <c r="G1683" s="153">
        <f t="shared" si="107"/>
        <v>4.7484999999999999</v>
      </c>
      <c r="H1683" s="153">
        <f t="shared" si="108"/>
        <v>636.29999999999995</v>
      </c>
      <c r="I1683" s="153">
        <f t="shared" si="109"/>
        <v>786.4</v>
      </c>
    </row>
    <row r="1684" spans="1:9" s="96" customFormat="1" ht="16.899999999999999" customHeight="1" x14ac:dyDescent="0.25">
      <c r="A1684" s="146" t="s">
        <v>96</v>
      </c>
      <c r="B1684" s="152">
        <v>1</v>
      </c>
      <c r="C1684" s="152">
        <f t="shared" si="106"/>
        <v>312</v>
      </c>
      <c r="D1684" s="152">
        <v>293</v>
      </c>
      <c r="E1684" s="152">
        <v>19</v>
      </c>
      <c r="F1684" s="153">
        <v>795</v>
      </c>
      <c r="G1684" s="153">
        <f t="shared" si="107"/>
        <v>4.7484999999999999</v>
      </c>
      <c r="H1684" s="153">
        <f t="shared" si="108"/>
        <v>180.44</v>
      </c>
      <c r="I1684" s="153">
        <f t="shared" si="109"/>
        <v>223.01</v>
      </c>
    </row>
    <row r="1685" spans="1:9" s="96" customFormat="1" ht="16.899999999999999" customHeight="1" x14ac:dyDescent="0.25">
      <c r="A1685" s="146" t="s">
        <v>96</v>
      </c>
      <c r="B1685" s="152">
        <v>1</v>
      </c>
      <c r="C1685" s="152">
        <f t="shared" si="106"/>
        <v>88</v>
      </c>
      <c r="D1685" s="152">
        <v>71</v>
      </c>
      <c r="E1685" s="152">
        <v>17</v>
      </c>
      <c r="F1685" s="153">
        <v>795</v>
      </c>
      <c r="G1685" s="153">
        <f t="shared" si="107"/>
        <v>4.7484999999999999</v>
      </c>
      <c r="H1685" s="153">
        <f t="shared" si="108"/>
        <v>161.44999999999999</v>
      </c>
      <c r="I1685" s="153">
        <f t="shared" si="109"/>
        <v>199.54</v>
      </c>
    </row>
    <row r="1686" spans="1:9" s="96" customFormat="1" ht="16.899999999999999" customHeight="1" x14ac:dyDescent="0.25">
      <c r="A1686" s="146" t="s">
        <v>96</v>
      </c>
      <c r="B1686" s="152">
        <v>1</v>
      </c>
      <c r="C1686" s="152">
        <f t="shared" si="106"/>
        <v>162</v>
      </c>
      <c r="D1686" s="152">
        <v>160</v>
      </c>
      <c r="E1686" s="152">
        <v>2</v>
      </c>
      <c r="F1686" s="153">
        <v>768</v>
      </c>
      <c r="G1686" s="153">
        <f t="shared" si="107"/>
        <v>4.5872999999999999</v>
      </c>
      <c r="H1686" s="153">
        <f t="shared" si="108"/>
        <v>18.350000000000001</v>
      </c>
      <c r="I1686" s="153">
        <f t="shared" si="109"/>
        <v>22.68</v>
      </c>
    </row>
    <row r="1687" spans="1:9" s="96" customFormat="1" ht="16.899999999999999" customHeight="1" x14ac:dyDescent="0.25">
      <c r="A1687" s="146" t="s">
        <v>96</v>
      </c>
      <c r="B1687" s="152">
        <v>1</v>
      </c>
      <c r="C1687" s="152">
        <f t="shared" si="106"/>
        <v>241.5</v>
      </c>
      <c r="D1687" s="152">
        <v>230</v>
      </c>
      <c r="E1687" s="152">
        <v>11.5</v>
      </c>
      <c r="F1687" s="153">
        <v>768</v>
      </c>
      <c r="G1687" s="153">
        <f t="shared" si="107"/>
        <v>4.5872999999999999</v>
      </c>
      <c r="H1687" s="153">
        <f t="shared" si="108"/>
        <v>105.51</v>
      </c>
      <c r="I1687" s="153">
        <f t="shared" si="109"/>
        <v>130.4</v>
      </c>
    </row>
    <row r="1688" spans="1:9" s="96" customFormat="1" ht="16.899999999999999" customHeight="1" x14ac:dyDescent="0.25">
      <c r="A1688" s="146" t="s">
        <v>96</v>
      </c>
      <c r="B1688" s="152">
        <v>1</v>
      </c>
      <c r="C1688" s="152">
        <f t="shared" si="106"/>
        <v>23.5</v>
      </c>
      <c r="D1688" s="152">
        <v>0</v>
      </c>
      <c r="E1688" s="152">
        <v>23.5</v>
      </c>
      <c r="F1688" s="153">
        <v>795</v>
      </c>
      <c r="G1688" s="153">
        <f t="shared" si="107"/>
        <v>4.7484999999999999</v>
      </c>
      <c r="H1688" s="153">
        <f t="shared" si="108"/>
        <v>223.18</v>
      </c>
      <c r="I1688" s="153">
        <f t="shared" si="109"/>
        <v>275.83</v>
      </c>
    </row>
    <row r="1689" spans="1:9" s="96" customFormat="1" ht="16.899999999999999" customHeight="1" x14ac:dyDescent="0.25">
      <c r="A1689" s="146" t="s">
        <v>96</v>
      </c>
      <c r="B1689" s="152">
        <v>1</v>
      </c>
      <c r="C1689" s="152">
        <f t="shared" si="106"/>
        <v>24</v>
      </c>
      <c r="D1689" s="152">
        <v>0</v>
      </c>
      <c r="E1689" s="152">
        <v>24</v>
      </c>
      <c r="F1689" s="153">
        <v>795</v>
      </c>
      <c r="G1689" s="153">
        <f t="shared" si="107"/>
        <v>4.7484999999999999</v>
      </c>
      <c r="H1689" s="153">
        <f t="shared" si="108"/>
        <v>227.93</v>
      </c>
      <c r="I1689" s="153">
        <f t="shared" si="109"/>
        <v>281.7</v>
      </c>
    </row>
    <row r="1690" spans="1:9" s="96" customFormat="1" ht="16.899999999999999" customHeight="1" x14ac:dyDescent="0.25">
      <c r="A1690" s="146" t="s">
        <v>96</v>
      </c>
      <c r="B1690" s="152">
        <v>1</v>
      </c>
      <c r="C1690" s="152">
        <f t="shared" si="106"/>
        <v>8</v>
      </c>
      <c r="D1690" s="152">
        <v>0</v>
      </c>
      <c r="E1690" s="152">
        <v>8</v>
      </c>
      <c r="F1690" s="153">
        <v>795</v>
      </c>
      <c r="G1690" s="153">
        <f t="shared" si="107"/>
        <v>4.7484999999999999</v>
      </c>
      <c r="H1690" s="153">
        <f t="shared" si="108"/>
        <v>75.98</v>
      </c>
      <c r="I1690" s="153">
        <f t="shared" si="109"/>
        <v>93.9</v>
      </c>
    </row>
    <row r="1691" spans="1:9" s="96" customFormat="1" ht="16.899999999999999" customHeight="1" x14ac:dyDescent="0.25">
      <c r="A1691" s="146" t="s">
        <v>96</v>
      </c>
      <c r="B1691" s="152">
        <v>1</v>
      </c>
      <c r="C1691" s="152">
        <f t="shared" si="106"/>
        <v>16</v>
      </c>
      <c r="D1691" s="152">
        <v>0</v>
      </c>
      <c r="E1691" s="152">
        <v>16</v>
      </c>
      <c r="F1691" s="153">
        <v>795</v>
      </c>
      <c r="G1691" s="153">
        <f t="shared" si="107"/>
        <v>4.7484999999999999</v>
      </c>
      <c r="H1691" s="153">
        <f t="shared" si="108"/>
        <v>151.94999999999999</v>
      </c>
      <c r="I1691" s="153">
        <f t="shared" si="109"/>
        <v>187.8</v>
      </c>
    </row>
    <row r="1692" spans="1:9" s="96" customFormat="1" ht="16.899999999999999" customHeight="1" x14ac:dyDescent="0.25">
      <c r="A1692" s="146" t="s">
        <v>96</v>
      </c>
      <c r="B1692" s="152">
        <v>1</v>
      </c>
      <c r="C1692" s="152">
        <f t="shared" si="106"/>
        <v>371.86206896551727</v>
      </c>
      <c r="D1692" s="152">
        <v>370</v>
      </c>
      <c r="E1692" s="152">
        <v>1.8620689655172413</v>
      </c>
      <c r="F1692" s="153">
        <v>795</v>
      </c>
      <c r="G1692" s="153">
        <f t="shared" si="107"/>
        <v>4.7484999999999999</v>
      </c>
      <c r="H1692" s="153">
        <f t="shared" si="108"/>
        <v>17.68</v>
      </c>
      <c r="I1692" s="153">
        <f t="shared" si="109"/>
        <v>21.85</v>
      </c>
    </row>
    <row r="1693" spans="1:9" s="96" customFormat="1" ht="16.899999999999999" customHeight="1" x14ac:dyDescent="0.25">
      <c r="A1693" s="146" t="s">
        <v>96</v>
      </c>
      <c r="B1693" s="152">
        <v>1</v>
      </c>
      <c r="C1693" s="152">
        <f t="shared" si="106"/>
        <v>70.5</v>
      </c>
      <c r="D1693" s="152">
        <v>0</v>
      </c>
      <c r="E1693" s="152">
        <v>70.5</v>
      </c>
      <c r="F1693" s="153">
        <v>795</v>
      </c>
      <c r="G1693" s="153">
        <f t="shared" si="107"/>
        <v>4.7484999999999999</v>
      </c>
      <c r="H1693" s="153">
        <f t="shared" si="108"/>
        <v>669.54</v>
      </c>
      <c r="I1693" s="153">
        <f t="shared" si="109"/>
        <v>827.48</v>
      </c>
    </row>
    <row r="1694" spans="1:9" s="96" customFormat="1" ht="16.899999999999999" customHeight="1" x14ac:dyDescent="0.25">
      <c r="A1694" s="146" t="s">
        <v>96</v>
      </c>
      <c r="B1694" s="152">
        <v>1</v>
      </c>
      <c r="C1694" s="152">
        <f t="shared" si="106"/>
        <v>17.761627906976742</v>
      </c>
      <c r="D1694" s="152">
        <v>0</v>
      </c>
      <c r="E1694" s="152">
        <v>17.761627906976742</v>
      </c>
      <c r="F1694" s="153">
        <v>795</v>
      </c>
      <c r="G1694" s="153">
        <f t="shared" si="107"/>
        <v>4.7484999999999999</v>
      </c>
      <c r="H1694" s="153">
        <f t="shared" si="108"/>
        <v>168.68</v>
      </c>
      <c r="I1694" s="153">
        <f t="shared" si="109"/>
        <v>208.47</v>
      </c>
    </row>
    <row r="1695" spans="1:9" s="96" customFormat="1" ht="16.899999999999999" customHeight="1" x14ac:dyDescent="0.25">
      <c r="A1695" s="146" t="s">
        <v>96</v>
      </c>
      <c r="B1695" s="152">
        <v>1</v>
      </c>
      <c r="C1695" s="152">
        <f t="shared" si="106"/>
        <v>47</v>
      </c>
      <c r="D1695" s="152">
        <v>0</v>
      </c>
      <c r="E1695" s="152">
        <v>47</v>
      </c>
      <c r="F1695" s="153">
        <v>795</v>
      </c>
      <c r="G1695" s="153">
        <f t="shared" si="107"/>
        <v>4.7484999999999999</v>
      </c>
      <c r="H1695" s="153">
        <f t="shared" si="108"/>
        <v>446.36</v>
      </c>
      <c r="I1695" s="153">
        <f t="shared" si="109"/>
        <v>551.66</v>
      </c>
    </row>
    <row r="1696" spans="1:9" s="96" customFormat="1" ht="16.899999999999999" customHeight="1" x14ac:dyDescent="0.25">
      <c r="A1696" s="146" t="s">
        <v>96</v>
      </c>
      <c r="B1696" s="152">
        <v>1</v>
      </c>
      <c r="C1696" s="152">
        <f t="shared" si="106"/>
        <v>43.338000000000001</v>
      </c>
      <c r="D1696" s="152">
        <v>28.5</v>
      </c>
      <c r="E1696" s="152">
        <v>14.837999999999999</v>
      </c>
      <c r="F1696" s="153">
        <v>828</v>
      </c>
      <c r="G1696" s="153">
        <f t="shared" si="107"/>
        <v>4.9455999999999998</v>
      </c>
      <c r="H1696" s="153">
        <f t="shared" si="108"/>
        <v>146.77000000000001</v>
      </c>
      <c r="I1696" s="153">
        <f t="shared" si="109"/>
        <v>181.39</v>
      </c>
    </row>
    <row r="1697" spans="1:9" s="96" customFormat="1" ht="16.899999999999999" customHeight="1" x14ac:dyDescent="0.25">
      <c r="A1697" s="146" t="s">
        <v>649</v>
      </c>
      <c r="B1697" s="152">
        <v>1</v>
      </c>
      <c r="C1697" s="152">
        <f t="shared" si="106"/>
        <v>571.25</v>
      </c>
      <c r="D1697" s="152">
        <v>507.75</v>
      </c>
      <c r="E1697" s="152">
        <v>63.5</v>
      </c>
      <c r="F1697" s="153">
        <v>1004</v>
      </c>
      <c r="G1697" s="153">
        <f t="shared" si="107"/>
        <v>5.9969000000000001</v>
      </c>
      <c r="H1697" s="153">
        <f t="shared" si="108"/>
        <v>761.61</v>
      </c>
      <c r="I1697" s="153">
        <f t="shared" si="109"/>
        <v>941.27</v>
      </c>
    </row>
    <row r="1698" spans="1:9" s="96" customFormat="1" ht="16.899999999999999" customHeight="1" x14ac:dyDescent="0.25">
      <c r="A1698" s="146" t="s">
        <v>650</v>
      </c>
      <c r="B1698" s="152">
        <v>1</v>
      </c>
      <c r="C1698" s="152">
        <f t="shared" si="106"/>
        <v>481</v>
      </c>
      <c r="D1698" s="152">
        <v>469</v>
      </c>
      <c r="E1698" s="152">
        <v>12</v>
      </c>
      <c r="F1698" s="153">
        <v>795</v>
      </c>
      <c r="G1698" s="153">
        <f t="shared" si="107"/>
        <v>4.7484999999999999</v>
      </c>
      <c r="H1698" s="153">
        <f t="shared" si="108"/>
        <v>113.96</v>
      </c>
      <c r="I1698" s="153">
        <f t="shared" si="109"/>
        <v>140.84</v>
      </c>
    </row>
    <row r="1699" spans="1:9" s="96" customFormat="1" ht="16.899999999999999" customHeight="1" x14ac:dyDescent="0.25">
      <c r="A1699" s="146" t="s">
        <v>650</v>
      </c>
      <c r="B1699" s="152">
        <v>1</v>
      </c>
      <c r="C1699" s="152">
        <f t="shared" si="106"/>
        <v>488</v>
      </c>
      <c r="D1699" s="152">
        <v>469</v>
      </c>
      <c r="E1699" s="152">
        <v>19</v>
      </c>
      <c r="F1699" s="153">
        <v>795</v>
      </c>
      <c r="G1699" s="153">
        <f t="shared" si="107"/>
        <v>4.7484999999999999</v>
      </c>
      <c r="H1699" s="153">
        <f t="shared" si="108"/>
        <v>180.44</v>
      </c>
      <c r="I1699" s="153">
        <f t="shared" si="109"/>
        <v>223.01</v>
      </c>
    </row>
    <row r="1700" spans="1:9" s="96" customFormat="1" ht="16.899999999999999" customHeight="1" x14ac:dyDescent="0.25">
      <c r="A1700" s="146" t="s">
        <v>650</v>
      </c>
      <c r="B1700" s="152">
        <v>1</v>
      </c>
      <c r="C1700" s="152">
        <f t="shared" si="106"/>
        <v>344</v>
      </c>
      <c r="D1700" s="152">
        <v>333</v>
      </c>
      <c r="E1700" s="152">
        <v>11</v>
      </c>
      <c r="F1700" s="153">
        <v>795</v>
      </c>
      <c r="G1700" s="153">
        <f t="shared" si="107"/>
        <v>4.7484999999999999</v>
      </c>
      <c r="H1700" s="153">
        <f t="shared" si="108"/>
        <v>104.47</v>
      </c>
      <c r="I1700" s="153">
        <f t="shared" si="109"/>
        <v>129.11000000000001</v>
      </c>
    </row>
    <row r="1701" spans="1:9" s="96" customFormat="1" ht="16.899999999999999" customHeight="1" x14ac:dyDescent="0.25">
      <c r="A1701" s="146" t="s">
        <v>646</v>
      </c>
      <c r="B1701" s="152">
        <v>1</v>
      </c>
      <c r="C1701" s="152">
        <f t="shared" si="106"/>
        <v>13.5</v>
      </c>
      <c r="D1701" s="152">
        <v>0</v>
      </c>
      <c r="E1701" s="152">
        <v>13.5</v>
      </c>
      <c r="F1701" s="153">
        <v>783</v>
      </c>
      <c r="G1701" s="153">
        <f t="shared" si="107"/>
        <v>4.6768999999999998</v>
      </c>
      <c r="H1701" s="153">
        <f t="shared" si="108"/>
        <v>126.28</v>
      </c>
      <c r="I1701" s="153">
        <f t="shared" si="109"/>
        <v>156.07</v>
      </c>
    </row>
    <row r="1702" spans="1:9" s="95" customFormat="1" ht="35.450000000000003" customHeight="1" x14ac:dyDescent="0.25">
      <c r="A1702" s="145" t="s">
        <v>651</v>
      </c>
      <c r="B1702" s="158">
        <f>SUM(B1703:B2118)</f>
        <v>416</v>
      </c>
      <c r="C1702" s="158"/>
      <c r="D1702" s="158"/>
      <c r="E1702" s="158">
        <f t="shared" ref="E1702:I1702" si="110">SUM(E1703:E2118)</f>
        <v>20411.027660490585</v>
      </c>
      <c r="F1702" s="159"/>
      <c r="G1702" s="159"/>
      <c r="H1702" s="159">
        <f t="shared" si="110"/>
        <v>220536.11999999991</v>
      </c>
      <c r="I1702" s="159">
        <f t="shared" si="110"/>
        <v>272111.99</v>
      </c>
    </row>
    <row r="1703" spans="1:9" s="96" customFormat="1" ht="16.899999999999999" customHeight="1" x14ac:dyDescent="0.25">
      <c r="A1703" s="146" t="s">
        <v>652</v>
      </c>
      <c r="B1703" s="152">
        <v>1</v>
      </c>
      <c r="C1703" s="152">
        <f>D1703+E1703</f>
        <v>680.5</v>
      </c>
      <c r="D1703" s="152">
        <v>677</v>
      </c>
      <c r="E1703" s="152">
        <v>3.5</v>
      </c>
      <c r="F1703" s="153">
        <v>855</v>
      </c>
      <c r="G1703" s="153">
        <f t="shared" si="107"/>
        <v>5.1069000000000004</v>
      </c>
      <c r="H1703" s="153">
        <f t="shared" si="108"/>
        <v>35.75</v>
      </c>
      <c r="I1703" s="153">
        <f t="shared" si="109"/>
        <v>44.18</v>
      </c>
    </row>
    <row r="1704" spans="1:9" s="96" customFormat="1" ht="16.899999999999999" customHeight="1" x14ac:dyDescent="0.25">
      <c r="A1704" s="146" t="s">
        <v>652</v>
      </c>
      <c r="B1704" s="152">
        <v>1</v>
      </c>
      <c r="C1704" s="152">
        <f t="shared" ref="C1704:C1767" si="111">D1704+E1704</f>
        <v>640.5</v>
      </c>
      <c r="D1704" s="152">
        <v>637</v>
      </c>
      <c r="E1704" s="152">
        <v>3.5</v>
      </c>
      <c r="F1704" s="153">
        <v>855</v>
      </c>
      <c r="G1704" s="153">
        <f t="shared" si="107"/>
        <v>5.1069000000000004</v>
      </c>
      <c r="H1704" s="153">
        <f t="shared" si="108"/>
        <v>35.75</v>
      </c>
      <c r="I1704" s="153">
        <f t="shared" si="109"/>
        <v>44.18</v>
      </c>
    </row>
    <row r="1705" spans="1:9" s="96" customFormat="1" ht="16.899999999999999" customHeight="1" x14ac:dyDescent="0.25">
      <c r="A1705" s="146" t="s">
        <v>653</v>
      </c>
      <c r="B1705" s="152">
        <v>1</v>
      </c>
      <c r="C1705" s="152">
        <f t="shared" si="111"/>
        <v>631</v>
      </c>
      <c r="D1705" s="152">
        <v>589</v>
      </c>
      <c r="E1705" s="152">
        <v>42</v>
      </c>
      <c r="F1705" s="153">
        <v>860</v>
      </c>
      <c r="G1705" s="153">
        <f t="shared" si="107"/>
        <v>5.1368</v>
      </c>
      <c r="H1705" s="153">
        <f t="shared" si="108"/>
        <v>431.49</v>
      </c>
      <c r="I1705" s="153">
        <f t="shared" si="109"/>
        <v>533.28</v>
      </c>
    </row>
    <row r="1706" spans="1:9" s="96" customFormat="1" ht="16.899999999999999" customHeight="1" x14ac:dyDescent="0.25">
      <c r="A1706" s="146" t="s">
        <v>654</v>
      </c>
      <c r="B1706" s="152">
        <v>1</v>
      </c>
      <c r="C1706" s="152">
        <f t="shared" si="111"/>
        <v>576</v>
      </c>
      <c r="D1706" s="152">
        <v>574</v>
      </c>
      <c r="E1706" s="152">
        <v>2</v>
      </c>
      <c r="F1706" s="153">
        <v>750</v>
      </c>
      <c r="G1706" s="153">
        <f t="shared" si="107"/>
        <v>4.4798</v>
      </c>
      <c r="H1706" s="153">
        <f t="shared" si="108"/>
        <v>17.920000000000002</v>
      </c>
      <c r="I1706" s="153">
        <f t="shared" si="109"/>
        <v>22.15</v>
      </c>
    </row>
    <row r="1707" spans="1:9" s="96" customFormat="1" ht="16.899999999999999" customHeight="1" x14ac:dyDescent="0.25">
      <c r="A1707" s="146" t="s">
        <v>654</v>
      </c>
      <c r="B1707" s="152">
        <v>1</v>
      </c>
      <c r="C1707" s="152">
        <f t="shared" si="111"/>
        <v>672</v>
      </c>
      <c r="D1707" s="152">
        <v>615</v>
      </c>
      <c r="E1707" s="152">
        <v>57</v>
      </c>
      <c r="F1707" s="153">
        <v>750</v>
      </c>
      <c r="G1707" s="153">
        <f t="shared" si="107"/>
        <v>4.4798</v>
      </c>
      <c r="H1707" s="153">
        <f t="shared" si="108"/>
        <v>510.7</v>
      </c>
      <c r="I1707" s="153">
        <f t="shared" si="109"/>
        <v>631.16999999999996</v>
      </c>
    </row>
    <row r="1708" spans="1:9" s="96" customFormat="1" ht="16.899999999999999" customHeight="1" x14ac:dyDescent="0.25">
      <c r="A1708" s="146" t="s">
        <v>654</v>
      </c>
      <c r="B1708" s="152">
        <v>1</v>
      </c>
      <c r="C1708" s="152">
        <f t="shared" si="111"/>
        <v>696</v>
      </c>
      <c r="D1708" s="152">
        <v>597</v>
      </c>
      <c r="E1708" s="152">
        <v>99</v>
      </c>
      <c r="F1708" s="153">
        <v>750</v>
      </c>
      <c r="G1708" s="153">
        <f t="shared" si="107"/>
        <v>4.4798</v>
      </c>
      <c r="H1708" s="153">
        <f t="shared" si="108"/>
        <v>887</v>
      </c>
      <c r="I1708" s="153">
        <f t="shared" si="109"/>
        <v>1096.24</v>
      </c>
    </row>
    <row r="1709" spans="1:9" s="96" customFormat="1" ht="16.899999999999999" customHeight="1" x14ac:dyDescent="0.25">
      <c r="A1709" s="146" t="s">
        <v>654</v>
      </c>
      <c r="B1709" s="152">
        <v>1</v>
      </c>
      <c r="C1709" s="152">
        <f t="shared" si="111"/>
        <v>772</v>
      </c>
      <c r="D1709" s="152">
        <v>677</v>
      </c>
      <c r="E1709" s="152">
        <v>95</v>
      </c>
      <c r="F1709" s="153">
        <v>750</v>
      </c>
      <c r="G1709" s="153">
        <f t="shared" si="107"/>
        <v>4.4798</v>
      </c>
      <c r="H1709" s="153">
        <f t="shared" si="108"/>
        <v>851.16</v>
      </c>
      <c r="I1709" s="153">
        <f t="shared" si="109"/>
        <v>1051.95</v>
      </c>
    </row>
    <row r="1710" spans="1:9" s="96" customFormat="1" ht="16.899999999999999" customHeight="1" x14ac:dyDescent="0.25">
      <c r="A1710" s="146" t="s">
        <v>654</v>
      </c>
      <c r="B1710" s="152">
        <v>1</v>
      </c>
      <c r="C1710" s="152">
        <f t="shared" si="111"/>
        <v>589</v>
      </c>
      <c r="D1710" s="152">
        <v>517</v>
      </c>
      <c r="E1710" s="152">
        <v>72</v>
      </c>
      <c r="F1710" s="153">
        <v>750</v>
      </c>
      <c r="G1710" s="153">
        <f t="shared" si="107"/>
        <v>4.4798</v>
      </c>
      <c r="H1710" s="153">
        <f t="shared" si="108"/>
        <v>645.09</v>
      </c>
      <c r="I1710" s="153">
        <f t="shared" si="109"/>
        <v>797.27</v>
      </c>
    </row>
    <row r="1711" spans="1:9" s="96" customFormat="1" ht="16.899999999999999" customHeight="1" x14ac:dyDescent="0.25">
      <c r="A1711" s="146" t="s">
        <v>654</v>
      </c>
      <c r="B1711" s="152">
        <v>1</v>
      </c>
      <c r="C1711" s="152">
        <f t="shared" si="111"/>
        <v>612</v>
      </c>
      <c r="D1711" s="152">
        <v>565</v>
      </c>
      <c r="E1711" s="152">
        <v>47</v>
      </c>
      <c r="F1711" s="153">
        <v>750</v>
      </c>
      <c r="G1711" s="153">
        <f t="shared" si="107"/>
        <v>4.4798</v>
      </c>
      <c r="H1711" s="153">
        <f t="shared" si="108"/>
        <v>421.1</v>
      </c>
      <c r="I1711" s="153">
        <f t="shared" si="109"/>
        <v>520.44000000000005</v>
      </c>
    </row>
    <row r="1712" spans="1:9" s="96" customFormat="1" ht="16.899999999999999" customHeight="1" x14ac:dyDescent="0.25">
      <c r="A1712" s="146" t="s">
        <v>654</v>
      </c>
      <c r="B1712" s="152">
        <v>1</v>
      </c>
      <c r="C1712" s="152">
        <f t="shared" si="111"/>
        <v>564</v>
      </c>
      <c r="D1712" s="152">
        <v>541</v>
      </c>
      <c r="E1712" s="152">
        <v>23</v>
      </c>
      <c r="F1712" s="153">
        <v>750</v>
      </c>
      <c r="G1712" s="153">
        <f t="shared" si="107"/>
        <v>4.4798</v>
      </c>
      <c r="H1712" s="153">
        <f t="shared" si="108"/>
        <v>206.07</v>
      </c>
      <c r="I1712" s="153">
        <f t="shared" si="109"/>
        <v>254.68</v>
      </c>
    </row>
    <row r="1713" spans="1:9" s="96" customFormat="1" ht="16.899999999999999" customHeight="1" x14ac:dyDescent="0.25">
      <c r="A1713" s="146" t="s">
        <v>655</v>
      </c>
      <c r="B1713" s="152">
        <v>1</v>
      </c>
      <c r="C1713" s="152">
        <f t="shared" si="111"/>
        <v>625</v>
      </c>
      <c r="D1713" s="152">
        <v>597</v>
      </c>
      <c r="E1713" s="152">
        <v>28</v>
      </c>
      <c r="F1713" s="153">
        <v>700</v>
      </c>
      <c r="G1713" s="153">
        <f t="shared" si="107"/>
        <v>4.1810999999999998</v>
      </c>
      <c r="H1713" s="153">
        <f t="shared" si="108"/>
        <v>234.14</v>
      </c>
      <c r="I1713" s="153">
        <f t="shared" si="109"/>
        <v>289.37</v>
      </c>
    </row>
    <row r="1714" spans="1:9" s="96" customFormat="1" ht="16.899999999999999" customHeight="1" x14ac:dyDescent="0.25">
      <c r="A1714" s="146" t="s">
        <v>655</v>
      </c>
      <c r="B1714" s="152">
        <v>1</v>
      </c>
      <c r="C1714" s="152">
        <f t="shared" si="111"/>
        <v>586</v>
      </c>
      <c r="D1714" s="152">
        <v>581</v>
      </c>
      <c r="E1714" s="152">
        <v>5</v>
      </c>
      <c r="F1714" s="153">
        <v>700</v>
      </c>
      <c r="G1714" s="153">
        <f t="shared" si="107"/>
        <v>4.1810999999999998</v>
      </c>
      <c r="H1714" s="153">
        <f t="shared" si="108"/>
        <v>41.81</v>
      </c>
      <c r="I1714" s="153">
        <f t="shared" si="109"/>
        <v>51.67</v>
      </c>
    </row>
    <row r="1715" spans="1:9" s="96" customFormat="1" ht="16.899999999999999" customHeight="1" x14ac:dyDescent="0.25">
      <c r="A1715" s="146" t="s">
        <v>655</v>
      </c>
      <c r="B1715" s="152">
        <v>1</v>
      </c>
      <c r="C1715" s="152">
        <f t="shared" si="111"/>
        <v>632</v>
      </c>
      <c r="D1715" s="152">
        <v>615</v>
      </c>
      <c r="E1715" s="152">
        <v>17</v>
      </c>
      <c r="F1715" s="153">
        <v>700</v>
      </c>
      <c r="G1715" s="153">
        <f t="shared" si="107"/>
        <v>4.1810999999999998</v>
      </c>
      <c r="H1715" s="153">
        <f t="shared" si="108"/>
        <v>142.16</v>
      </c>
      <c r="I1715" s="153">
        <f t="shared" si="109"/>
        <v>175.7</v>
      </c>
    </row>
    <row r="1716" spans="1:9" s="96" customFormat="1" ht="16.899999999999999" customHeight="1" x14ac:dyDescent="0.25">
      <c r="A1716" s="146" t="s">
        <v>655</v>
      </c>
      <c r="B1716" s="152">
        <v>1</v>
      </c>
      <c r="C1716" s="152">
        <f t="shared" si="111"/>
        <v>418</v>
      </c>
      <c r="D1716" s="152">
        <v>416</v>
      </c>
      <c r="E1716" s="152">
        <v>2</v>
      </c>
      <c r="F1716" s="153">
        <v>700</v>
      </c>
      <c r="G1716" s="153">
        <f t="shared" si="107"/>
        <v>4.1810999999999998</v>
      </c>
      <c r="H1716" s="153">
        <f t="shared" si="108"/>
        <v>16.72</v>
      </c>
      <c r="I1716" s="153">
        <f t="shared" si="109"/>
        <v>20.66</v>
      </c>
    </row>
    <row r="1717" spans="1:9" s="96" customFormat="1" ht="16.899999999999999" customHeight="1" x14ac:dyDescent="0.25">
      <c r="A1717" s="146" t="s">
        <v>656</v>
      </c>
      <c r="B1717" s="152">
        <v>1</v>
      </c>
      <c r="C1717" s="152">
        <f t="shared" si="111"/>
        <v>945</v>
      </c>
      <c r="D1717" s="152">
        <v>669</v>
      </c>
      <c r="E1717" s="152">
        <v>276</v>
      </c>
      <c r="F1717" s="153">
        <v>1700</v>
      </c>
      <c r="G1717" s="153">
        <f t="shared" si="107"/>
        <v>10.1541</v>
      </c>
      <c r="H1717" s="153">
        <f t="shared" si="108"/>
        <v>5605.06</v>
      </c>
      <c r="I1717" s="153">
        <f t="shared" si="109"/>
        <v>6927.29</v>
      </c>
    </row>
    <row r="1718" spans="1:9" s="96" customFormat="1" ht="16.899999999999999" customHeight="1" x14ac:dyDescent="0.25">
      <c r="A1718" s="146" t="s">
        <v>339</v>
      </c>
      <c r="B1718" s="152">
        <v>1</v>
      </c>
      <c r="C1718" s="152">
        <f t="shared" si="111"/>
        <v>685</v>
      </c>
      <c r="D1718" s="152">
        <v>677</v>
      </c>
      <c r="E1718" s="152">
        <v>8</v>
      </c>
      <c r="F1718" s="153">
        <v>1000</v>
      </c>
      <c r="G1718" s="153">
        <f t="shared" si="107"/>
        <v>5.9729999999999999</v>
      </c>
      <c r="H1718" s="153">
        <f t="shared" si="108"/>
        <v>95.57</v>
      </c>
      <c r="I1718" s="154">
        <f>ROUND(H1718*1.2077,2)</f>
        <v>115.42</v>
      </c>
    </row>
    <row r="1719" spans="1:9" s="96" customFormat="1" ht="16.899999999999999" customHeight="1" x14ac:dyDescent="0.25">
      <c r="A1719" s="146" t="s">
        <v>339</v>
      </c>
      <c r="B1719" s="152">
        <v>1</v>
      </c>
      <c r="C1719" s="152">
        <f t="shared" si="111"/>
        <v>679</v>
      </c>
      <c r="D1719" s="152">
        <v>677</v>
      </c>
      <c r="E1719" s="152">
        <v>2</v>
      </c>
      <c r="F1719" s="153">
        <v>825</v>
      </c>
      <c r="G1719" s="153">
        <f t="shared" si="107"/>
        <v>4.9276999999999997</v>
      </c>
      <c r="H1719" s="153">
        <f t="shared" si="108"/>
        <v>19.71</v>
      </c>
      <c r="I1719" s="154">
        <f>ROUND(H1719*1.2077,2)</f>
        <v>23.8</v>
      </c>
    </row>
    <row r="1720" spans="1:9" s="96" customFormat="1" ht="16.899999999999999" customHeight="1" x14ac:dyDescent="0.25">
      <c r="A1720" s="146" t="s">
        <v>339</v>
      </c>
      <c r="B1720" s="152">
        <v>1</v>
      </c>
      <c r="C1720" s="152">
        <f t="shared" si="111"/>
        <v>679</v>
      </c>
      <c r="D1720" s="152">
        <v>677</v>
      </c>
      <c r="E1720" s="152">
        <v>2</v>
      </c>
      <c r="F1720" s="153">
        <v>825</v>
      </c>
      <c r="G1720" s="153">
        <f t="shared" si="107"/>
        <v>4.9276999999999997</v>
      </c>
      <c r="H1720" s="153">
        <f t="shared" si="108"/>
        <v>19.71</v>
      </c>
      <c r="I1720" s="153">
        <f t="shared" si="109"/>
        <v>24.36</v>
      </c>
    </row>
    <row r="1721" spans="1:9" s="96" customFormat="1" ht="16.899999999999999" customHeight="1" x14ac:dyDescent="0.25">
      <c r="A1721" s="146" t="s">
        <v>657</v>
      </c>
      <c r="B1721" s="152">
        <v>1</v>
      </c>
      <c r="C1721" s="152">
        <f t="shared" si="111"/>
        <v>519</v>
      </c>
      <c r="D1721" s="152">
        <v>517</v>
      </c>
      <c r="E1721" s="152">
        <v>2</v>
      </c>
      <c r="F1721" s="153">
        <v>940</v>
      </c>
      <c r="G1721" s="153">
        <f t="shared" si="107"/>
        <v>5.6146000000000003</v>
      </c>
      <c r="H1721" s="153">
        <f t="shared" si="108"/>
        <v>22.46</v>
      </c>
      <c r="I1721" s="154">
        <f>ROUND(H1721*1.2077,2)</f>
        <v>27.12</v>
      </c>
    </row>
    <row r="1722" spans="1:9" s="96" customFormat="1" ht="16.899999999999999" customHeight="1" x14ac:dyDescent="0.25">
      <c r="A1722" s="146" t="s">
        <v>658</v>
      </c>
      <c r="B1722" s="152">
        <v>1</v>
      </c>
      <c r="C1722" s="152">
        <f t="shared" si="111"/>
        <v>407</v>
      </c>
      <c r="D1722" s="152">
        <v>382</v>
      </c>
      <c r="E1722" s="152">
        <v>25</v>
      </c>
      <c r="F1722" s="153">
        <v>1815</v>
      </c>
      <c r="G1722" s="153">
        <f t="shared" si="107"/>
        <v>10.840999999999999</v>
      </c>
      <c r="H1722" s="153">
        <f t="shared" si="108"/>
        <v>542.04999999999995</v>
      </c>
      <c r="I1722" s="154">
        <f>ROUND(H1722*1.2077,2)</f>
        <v>654.63</v>
      </c>
    </row>
    <row r="1723" spans="1:9" s="96" customFormat="1" ht="16.899999999999999" customHeight="1" x14ac:dyDescent="0.25">
      <c r="A1723" s="146" t="s">
        <v>659</v>
      </c>
      <c r="B1723" s="152">
        <v>1</v>
      </c>
      <c r="C1723" s="152">
        <f t="shared" si="111"/>
        <v>811</v>
      </c>
      <c r="D1723" s="152">
        <v>621</v>
      </c>
      <c r="E1723" s="152">
        <v>190</v>
      </c>
      <c r="F1723" s="153">
        <v>1815</v>
      </c>
      <c r="G1723" s="153">
        <f t="shared" si="107"/>
        <v>10.840999999999999</v>
      </c>
      <c r="H1723" s="153">
        <f t="shared" si="108"/>
        <v>4119.58</v>
      </c>
      <c r="I1723" s="153">
        <f t="shared" si="109"/>
        <v>5091.3900000000003</v>
      </c>
    </row>
    <row r="1724" spans="1:9" s="96" customFormat="1" ht="16.899999999999999" customHeight="1" x14ac:dyDescent="0.25">
      <c r="A1724" s="146" t="s">
        <v>660</v>
      </c>
      <c r="B1724" s="152">
        <v>1</v>
      </c>
      <c r="C1724" s="152">
        <f t="shared" si="111"/>
        <v>652.5</v>
      </c>
      <c r="D1724" s="152">
        <v>645</v>
      </c>
      <c r="E1724" s="152">
        <v>7.5</v>
      </c>
      <c r="F1724" s="153">
        <v>750</v>
      </c>
      <c r="G1724" s="153">
        <f t="shared" si="107"/>
        <v>4.4798</v>
      </c>
      <c r="H1724" s="153">
        <f t="shared" si="108"/>
        <v>67.2</v>
      </c>
      <c r="I1724" s="153">
        <f t="shared" si="109"/>
        <v>83.05</v>
      </c>
    </row>
    <row r="1725" spans="1:9" s="96" customFormat="1" ht="16.899999999999999" customHeight="1" x14ac:dyDescent="0.25">
      <c r="A1725" s="146" t="s">
        <v>660</v>
      </c>
      <c r="B1725" s="152">
        <v>1</v>
      </c>
      <c r="C1725" s="152">
        <f t="shared" si="111"/>
        <v>591.5</v>
      </c>
      <c r="D1725" s="152">
        <v>582</v>
      </c>
      <c r="E1725" s="152">
        <v>9.5</v>
      </c>
      <c r="F1725" s="153">
        <v>750</v>
      </c>
      <c r="G1725" s="153">
        <f t="shared" si="107"/>
        <v>4.4798</v>
      </c>
      <c r="H1725" s="153">
        <f t="shared" si="108"/>
        <v>85.12</v>
      </c>
      <c r="I1725" s="153">
        <f t="shared" si="109"/>
        <v>105.2</v>
      </c>
    </row>
    <row r="1726" spans="1:9" s="96" customFormat="1" ht="16.899999999999999" customHeight="1" x14ac:dyDescent="0.25">
      <c r="A1726" s="146" t="s">
        <v>660</v>
      </c>
      <c r="B1726" s="152">
        <v>1</v>
      </c>
      <c r="C1726" s="152">
        <f t="shared" si="111"/>
        <v>690</v>
      </c>
      <c r="D1726" s="152">
        <v>637</v>
      </c>
      <c r="E1726" s="152">
        <v>53</v>
      </c>
      <c r="F1726" s="153">
        <v>750</v>
      </c>
      <c r="G1726" s="153">
        <f t="shared" si="107"/>
        <v>4.4798</v>
      </c>
      <c r="H1726" s="153">
        <f t="shared" si="108"/>
        <v>474.86</v>
      </c>
      <c r="I1726" s="153">
        <f t="shared" si="109"/>
        <v>586.88</v>
      </c>
    </row>
    <row r="1727" spans="1:9" s="96" customFormat="1" ht="16.899999999999999" customHeight="1" x14ac:dyDescent="0.25">
      <c r="A1727" s="146" t="s">
        <v>660</v>
      </c>
      <c r="B1727" s="152">
        <v>1</v>
      </c>
      <c r="C1727" s="152">
        <f t="shared" si="111"/>
        <v>600.5</v>
      </c>
      <c r="D1727" s="152">
        <v>597</v>
      </c>
      <c r="E1727" s="152">
        <v>3.5</v>
      </c>
      <c r="F1727" s="153">
        <v>750</v>
      </c>
      <c r="G1727" s="153">
        <f t="shared" si="107"/>
        <v>4.4798</v>
      </c>
      <c r="H1727" s="153">
        <f t="shared" si="108"/>
        <v>31.36</v>
      </c>
      <c r="I1727" s="153">
        <f t="shared" si="109"/>
        <v>38.76</v>
      </c>
    </row>
    <row r="1728" spans="1:9" s="96" customFormat="1" ht="16.899999999999999" customHeight="1" x14ac:dyDescent="0.25">
      <c r="A1728" s="146" t="s">
        <v>660</v>
      </c>
      <c r="B1728" s="152">
        <v>1</v>
      </c>
      <c r="C1728" s="152">
        <f t="shared" si="111"/>
        <v>588.5</v>
      </c>
      <c r="D1728" s="152">
        <v>526</v>
      </c>
      <c r="E1728" s="152">
        <v>62.5</v>
      </c>
      <c r="F1728" s="153">
        <v>750</v>
      </c>
      <c r="G1728" s="153">
        <f t="shared" si="107"/>
        <v>4.4798</v>
      </c>
      <c r="H1728" s="153">
        <f t="shared" si="108"/>
        <v>559.98</v>
      </c>
      <c r="I1728" s="153">
        <f t="shared" si="109"/>
        <v>692.08</v>
      </c>
    </row>
    <row r="1729" spans="1:9" s="96" customFormat="1" ht="16.899999999999999" customHeight="1" x14ac:dyDescent="0.25">
      <c r="A1729" s="146" t="s">
        <v>660</v>
      </c>
      <c r="B1729" s="152">
        <v>1</v>
      </c>
      <c r="C1729" s="152">
        <f t="shared" si="111"/>
        <v>564</v>
      </c>
      <c r="D1729" s="152">
        <v>549</v>
      </c>
      <c r="E1729" s="152">
        <v>15</v>
      </c>
      <c r="F1729" s="153">
        <v>750</v>
      </c>
      <c r="G1729" s="153">
        <f t="shared" si="107"/>
        <v>4.4798</v>
      </c>
      <c r="H1729" s="153">
        <f t="shared" si="108"/>
        <v>134.38999999999999</v>
      </c>
      <c r="I1729" s="153">
        <f t="shared" si="109"/>
        <v>166.09</v>
      </c>
    </row>
    <row r="1730" spans="1:9" s="96" customFormat="1" ht="16.899999999999999" customHeight="1" x14ac:dyDescent="0.25">
      <c r="A1730" s="146" t="s">
        <v>660</v>
      </c>
      <c r="B1730" s="152">
        <v>1</v>
      </c>
      <c r="C1730" s="152">
        <f t="shared" si="111"/>
        <v>538</v>
      </c>
      <c r="D1730" s="152">
        <v>535</v>
      </c>
      <c r="E1730" s="152">
        <v>3</v>
      </c>
      <c r="F1730" s="153">
        <v>750</v>
      </c>
      <c r="G1730" s="153">
        <f t="shared" si="107"/>
        <v>4.4798</v>
      </c>
      <c r="H1730" s="153">
        <f t="shared" si="108"/>
        <v>26.88</v>
      </c>
      <c r="I1730" s="153">
        <f t="shared" si="109"/>
        <v>33.22</v>
      </c>
    </row>
    <row r="1731" spans="1:9" s="96" customFormat="1" ht="16.899999999999999" customHeight="1" x14ac:dyDescent="0.25">
      <c r="A1731" s="146" t="s">
        <v>660</v>
      </c>
      <c r="B1731" s="152">
        <v>1</v>
      </c>
      <c r="C1731" s="152">
        <f t="shared" si="111"/>
        <v>640</v>
      </c>
      <c r="D1731" s="152">
        <v>637</v>
      </c>
      <c r="E1731" s="152">
        <v>3</v>
      </c>
      <c r="F1731" s="153">
        <v>750</v>
      </c>
      <c r="G1731" s="153">
        <f t="shared" si="107"/>
        <v>4.4798</v>
      </c>
      <c r="H1731" s="153">
        <f t="shared" si="108"/>
        <v>26.88</v>
      </c>
      <c r="I1731" s="153">
        <f t="shared" si="109"/>
        <v>33.22</v>
      </c>
    </row>
    <row r="1732" spans="1:9" s="96" customFormat="1" ht="16.899999999999999" customHeight="1" x14ac:dyDescent="0.25">
      <c r="A1732" s="146" t="s">
        <v>660</v>
      </c>
      <c r="B1732" s="152">
        <v>1</v>
      </c>
      <c r="C1732" s="152">
        <f t="shared" si="111"/>
        <v>401</v>
      </c>
      <c r="D1732" s="152">
        <v>389</v>
      </c>
      <c r="E1732" s="152">
        <v>12</v>
      </c>
      <c r="F1732" s="153">
        <v>750</v>
      </c>
      <c r="G1732" s="153">
        <f t="shared" si="107"/>
        <v>4.4798</v>
      </c>
      <c r="H1732" s="153">
        <f t="shared" si="108"/>
        <v>107.52</v>
      </c>
      <c r="I1732" s="153">
        <f t="shared" si="109"/>
        <v>132.88</v>
      </c>
    </row>
    <row r="1733" spans="1:9" s="96" customFormat="1" ht="16.899999999999999" customHeight="1" x14ac:dyDescent="0.25">
      <c r="A1733" s="146" t="s">
        <v>312</v>
      </c>
      <c r="B1733" s="152">
        <v>1</v>
      </c>
      <c r="C1733" s="152">
        <f t="shared" si="111"/>
        <v>657</v>
      </c>
      <c r="D1733" s="152">
        <v>598</v>
      </c>
      <c r="E1733" s="152">
        <v>58.999999999999993</v>
      </c>
      <c r="F1733" s="153">
        <v>715</v>
      </c>
      <c r="G1733" s="153">
        <f t="shared" ref="G1733:G1796" si="112">ROUND(F1733/167.42,4)</f>
        <v>4.2706999999999997</v>
      </c>
      <c r="H1733" s="153">
        <f t="shared" si="108"/>
        <v>503.94</v>
      </c>
      <c r="I1733" s="153">
        <f t="shared" si="109"/>
        <v>622.82000000000005</v>
      </c>
    </row>
    <row r="1734" spans="1:9" s="96" customFormat="1" ht="16.899999999999999" customHeight="1" x14ac:dyDescent="0.25">
      <c r="A1734" s="146" t="s">
        <v>312</v>
      </c>
      <c r="B1734" s="152">
        <v>1</v>
      </c>
      <c r="C1734" s="152">
        <f t="shared" si="111"/>
        <v>649</v>
      </c>
      <c r="D1734" s="152">
        <v>573</v>
      </c>
      <c r="E1734" s="152">
        <v>76</v>
      </c>
      <c r="F1734" s="153">
        <v>715</v>
      </c>
      <c r="G1734" s="153">
        <f t="shared" si="112"/>
        <v>4.2706999999999997</v>
      </c>
      <c r="H1734" s="153">
        <f t="shared" si="108"/>
        <v>649.15</v>
      </c>
      <c r="I1734" s="153">
        <f t="shared" si="109"/>
        <v>802.28</v>
      </c>
    </row>
    <row r="1735" spans="1:9" s="96" customFormat="1" ht="16.899999999999999" customHeight="1" x14ac:dyDescent="0.25">
      <c r="A1735" s="146" t="s">
        <v>312</v>
      </c>
      <c r="B1735" s="152">
        <v>1</v>
      </c>
      <c r="C1735" s="152">
        <f t="shared" si="111"/>
        <v>543</v>
      </c>
      <c r="D1735" s="152">
        <v>414</v>
      </c>
      <c r="E1735" s="152">
        <v>129</v>
      </c>
      <c r="F1735" s="153">
        <v>715</v>
      </c>
      <c r="G1735" s="153">
        <f t="shared" si="112"/>
        <v>4.2706999999999997</v>
      </c>
      <c r="H1735" s="153">
        <f t="shared" si="108"/>
        <v>1101.8399999999999</v>
      </c>
      <c r="I1735" s="153">
        <f t="shared" si="109"/>
        <v>1361.76</v>
      </c>
    </row>
    <row r="1736" spans="1:9" s="96" customFormat="1" ht="16.899999999999999" customHeight="1" x14ac:dyDescent="0.25">
      <c r="A1736" s="146" t="s">
        <v>312</v>
      </c>
      <c r="B1736" s="152">
        <v>1</v>
      </c>
      <c r="C1736" s="152">
        <f t="shared" si="111"/>
        <v>672</v>
      </c>
      <c r="D1736" s="152">
        <v>629</v>
      </c>
      <c r="E1736" s="152">
        <v>43</v>
      </c>
      <c r="F1736" s="153">
        <v>715</v>
      </c>
      <c r="G1736" s="153">
        <f t="shared" si="112"/>
        <v>4.2706999999999997</v>
      </c>
      <c r="H1736" s="153">
        <f t="shared" si="108"/>
        <v>367.28</v>
      </c>
      <c r="I1736" s="153">
        <f t="shared" si="109"/>
        <v>453.92</v>
      </c>
    </row>
    <row r="1737" spans="1:9" s="96" customFormat="1" ht="16.899999999999999" customHeight="1" x14ac:dyDescent="0.25">
      <c r="A1737" s="146" t="s">
        <v>661</v>
      </c>
      <c r="B1737" s="152">
        <v>1</v>
      </c>
      <c r="C1737" s="152">
        <f t="shared" si="111"/>
        <v>552</v>
      </c>
      <c r="D1737" s="152">
        <v>551</v>
      </c>
      <c r="E1737" s="152">
        <v>1</v>
      </c>
      <c r="F1737" s="153">
        <v>715</v>
      </c>
      <c r="G1737" s="153">
        <f t="shared" si="112"/>
        <v>4.2706999999999997</v>
      </c>
      <c r="H1737" s="153">
        <f t="shared" si="108"/>
        <v>8.5399999999999991</v>
      </c>
      <c r="I1737" s="153">
        <f t="shared" si="109"/>
        <v>10.55</v>
      </c>
    </row>
    <row r="1738" spans="1:9" s="96" customFormat="1" ht="16.899999999999999" customHeight="1" x14ac:dyDescent="0.25">
      <c r="A1738" s="146" t="s">
        <v>661</v>
      </c>
      <c r="B1738" s="152">
        <v>1</v>
      </c>
      <c r="C1738" s="152">
        <f t="shared" si="111"/>
        <v>28</v>
      </c>
      <c r="D1738" s="152">
        <v>24</v>
      </c>
      <c r="E1738" s="152">
        <v>4</v>
      </c>
      <c r="F1738" s="153">
        <v>715</v>
      </c>
      <c r="G1738" s="153">
        <f t="shared" si="112"/>
        <v>4.2706999999999997</v>
      </c>
      <c r="H1738" s="153">
        <f t="shared" si="108"/>
        <v>34.17</v>
      </c>
      <c r="I1738" s="154">
        <f>ROUND(H1738*1.2077,2)</f>
        <v>41.27</v>
      </c>
    </row>
    <row r="1739" spans="1:9" s="96" customFormat="1" ht="16.899999999999999" customHeight="1" x14ac:dyDescent="0.25">
      <c r="A1739" s="146" t="s">
        <v>661</v>
      </c>
      <c r="B1739" s="152">
        <v>1</v>
      </c>
      <c r="C1739" s="152">
        <f t="shared" si="111"/>
        <v>720</v>
      </c>
      <c r="D1739" s="152">
        <v>677</v>
      </c>
      <c r="E1739" s="152">
        <v>43</v>
      </c>
      <c r="F1739" s="153">
        <v>715</v>
      </c>
      <c r="G1739" s="153">
        <f t="shared" si="112"/>
        <v>4.2706999999999997</v>
      </c>
      <c r="H1739" s="153">
        <f t="shared" si="108"/>
        <v>367.28</v>
      </c>
      <c r="I1739" s="153">
        <f t="shared" si="109"/>
        <v>453.92</v>
      </c>
    </row>
    <row r="1740" spans="1:9" s="96" customFormat="1" ht="16.899999999999999" customHeight="1" x14ac:dyDescent="0.25">
      <c r="A1740" s="146" t="s">
        <v>661</v>
      </c>
      <c r="B1740" s="152">
        <v>1</v>
      </c>
      <c r="C1740" s="152">
        <f t="shared" si="111"/>
        <v>566</v>
      </c>
      <c r="D1740" s="152">
        <v>565</v>
      </c>
      <c r="E1740" s="152">
        <v>1</v>
      </c>
      <c r="F1740" s="153">
        <v>715</v>
      </c>
      <c r="G1740" s="153">
        <f t="shared" si="112"/>
        <v>4.2706999999999997</v>
      </c>
      <c r="H1740" s="153">
        <f t="shared" si="108"/>
        <v>8.5399999999999991</v>
      </c>
      <c r="I1740" s="153">
        <f t="shared" si="109"/>
        <v>10.55</v>
      </c>
    </row>
    <row r="1741" spans="1:9" s="96" customFormat="1" ht="16.899999999999999" customHeight="1" x14ac:dyDescent="0.25">
      <c r="A1741" s="146" t="s">
        <v>661</v>
      </c>
      <c r="B1741" s="152">
        <v>1</v>
      </c>
      <c r="C1741" s="152">
        <f t="shared" si="111"/>
        <v>680</v>
      </c>
      <c r="D1741" s="152">
        <v>677</v>
      </c>
      <c r="E1741" s="152">
        <v>3</v>
      </c>
      <c r="F1741" s="153">
        <v>715</v>
      </c>
      <c r="G1741" s="153">
        <f t="shared" si="112"/>
        <v>4.2706999999999997</v>
      </c>
      <c r="H1741" s="153">
        <f t="shared" si="108"/>
        <v>25.62</v>
      </c>
      <c r="I1741" s="153">
        <f t="shared" si="109"/>
        <v>31.66</v>
      </c>
    </row>
    <row r="1742" spans="1:9" s="96" customFormat="1" ht="16.899999999999999" customHeight="1" x14ac:dyDescent="0.25">
      <c r="A1742" s="146" t="s">
        <v>662</v>
      </c>
      <c r="B1742" s="152">
        <v>1</v>
      </c>
      <c r="C1742" s="152">
        <f t="shared" si="111"/>
        <v>599</v>
      </c>
      <c r="D1742" s="152">
        <v>597</v>
      </c>
      <c r="E1742" s="152">
        <v>2</v>
      </c>
      <c r="F1742" s="153">
        <v>715</v>
      </c>
      <c r="G1742" s="153">
        <f t="shared" si="112"/>
        <v>4.2706999999999997</v>
      </c>
      <c r="H1742" s="153">
        <f t="shared" ref="H1742:H1805" si="113">ROUND(E1742*G1742*2,2)</f>
        <v>17.079999999999998</v>
      </c>
      <c r="I1742" s="153">
        <f t="shared" ref="I1742:I1805" si="114">ROUND(H1742*1.2359,2)</f>
        <v>21.11</v>
      </c>
    </row>
    <row r="1743" spans="1:9" s="96" customFormat="1" ht="16.899999999999999" customHeight="1" x14ac:dyDescent="0.25">
      <c r="A1743" s="146" t="s">
        <v>662</v>
      </c>
      <c r="B1743" s="152">
        <v>1</v>
      </c>
      <c r="C1743" s="152">
        <f t="shared" si="111"/>
        <v>657</v>
      </c>
      <c r="D1743" s="152">
        <v>653</v>
      </c>
      <c r="E1743" s="152">
        <v>4</v>
      </c>
      <c r="F1743" s="153">
        <v>715</v>
      </c>
      <c r="G1743" s="153">
        <f t="shared" si="112"/>
        <v>4.2706999999999997</v>
      </c>
      <c r="H1743" s="153">
        <f t="shared" si="113"/>
        <v>34.17</v>
      </c>
      <c r="I1743" s="153">
        <f t="shared" si="114"/>
        <v>42.23</v>
      </c>
    </row>
    <row r="1744" spans="1:9" s="96" customFormat="1" ht="16.899999999999999" customHeight="1" x14ac:dyDescent="0.25">
      <c r="A1744" s="146" t="s">
        <v>662</v>
      </c>
      <c r="B1744" s="152">
        <v>1</v>
      </c>
      <c r="C1744" s="152">
        <f t="shared" si="111"/>
        <v>577</v>
      </c>
      <c r="D1744" s="152">
        <v>549</v>
      </c>
      <c r="E1744" s="152">
        <v>28</v>
      </c>
      <c r="F1744" s="153">
        <v>715</v>
      </c>
      <c r="G1744" s="153">
        <f t="shared" si="112"/>
        <v>4.2706999999999997</v>
      </c>
      <c r="H1744" s="153">
        <f t="shared" si="113"/>
        <v>239.16</v>
      </c>
      <c r="I1744" s="153">
        <f t="shared" si="114"/>
        <v>295.58</v>
      </c>
    </row>
    <row r="1745" spans="1:9" s="96" customFormat="1" ht="16.899999999999999" customHeight="1" x14ac:dyDescent="0.25">
      <c r="A1745" s="146" t="s">
        <v>662</v>
      </c>
      <c r="B1745" s="152">
        <v>1</v>
      </c>
      <c r="C1745" s="152">
        <f t="shared" si="111"/>
        <v>587</v>
      </c>
      <c r="D1745" s="152">
        <v>583</v>
      </c>
      <c r="E1745" s="152">
        <v>4</v>
      </c>
      <c r="F1745" s="153">
        <v>715</v>
      </c>
      <c r="G1745" s="153">
        <f t="shared" si="112"/>
        <v>4.2706999999999997</v>
      </c>
      <c r="H1745" s="153">
        <f t="shared" si="113"/>
        <v>34.17</v>
      </c>
      <c r="I1745" s="153">
        <f t="shared" si="114"/>
        <v>42.23</v>
      </c>
    </row>
    <row r="1746" spans="1:9" s="96" customFormat="1" ht="16.899999999999999" customHeight="1" x14ac:dyDescent="0.25">
      <c r="A1746" s="146" t="s">
        <v>662</v>
      </c>
      <c r="B1746" s="152">
        <v>1</v>
      </c>
      <c r="C1746" s="152">
        <f t="shared" si="111"/>
        <v>607</v>
      </c>
      <c r="D1746" s="152">
        <v>597</v>
      </c>
      <c r="E1746" s="152">
        <v>10</v>
      </c>
      <c r="F1746" s="153">
        <v>715</v>
      </c>
      <c r="G1746" s="153">
        <f t="shared" si="112"/>
        <v>4.2706999999999997</v>
      </c>
      <c r="H1746" s="153">
        <f t="shared" si="113"/>
        <v>85.41</v>
      </c>
      <c r="I1746" s="153">
        <f t="shared" si="114"/>
        <v>105.56</v>
      </c>
    </row>
    <row r="1747" spans="1:9" s="96" customFormat="1" ht="16.899999999999999" customHeight="1" x14ac:dyDescent="0.25">
      <c r="A1747" s="146" t="s">
        <v>662</v>
      </c>
      <c r="B1747" s="152">
        <v>1</v>
      </c>
      <c r="C1747" s="152">
        <f t="shared" si="111"/>
        <v>602</v>
      </c>
      <c r="D1747" s="152">
        <v>597</v>
      </c>
      <c r="E1747" s="152">
        <v>5</v>
      </c>
      <c r="F1747" s="153">
        <v>715</v>
      </c>
      <c r="G1747" s="153">
        <f t="shared" si="112"/>
        <v>4.2706999999999997</v>
      </c>
      <c r="H1747" s="153">
        <f t="shared" si="113"/>
        <v>42.71</v>
      </c>
      <c r="I1747" s="153">
        <f t="shared" si="114"/>
        <v>52.79</v>
      </c>
    </row>
    <row r="1748" spans="1:9" s="96" customFormat="1" ht="16.899999999999999" customHeight="1" x14ac:dyDescent="0.25">
      <c r="A1748" s="146" t="s">
        <v>662</v>
      </c>
      <c r="B1748" s="152">
        <v>1</v>
      </c>
      <c r="C1748" s="152">
        <f t="shared" si="111"/>
        <v>640.5</v>
      </c>
      <c r="D1748" s="152">
        <v>637</v>
      </c>
      <c r="E1748" s="152">
        <v>3.5</v>
      </c>
      <c r="F1748" s="153">
        <v>715</v>
      </c>
      <c r="G1748" s="153">
        <f t="shared" si="112"/>
        <v>4.2706999999999997</v>
      </c>
      <c r="H1748" s="153">
        <f t="shared" si="113"/>
        <v>29.89</v>
      </c>
      <c r="I1748" s="153">
        <f t="shared" si="114"/>
        <v>36.94</v>
      </c>
    </row>
    <row r="1749" spans="1:9" s="96" customFormat="1" ht="16.899999999999999" customHeight="1" x14ac:dyDescent="0.25">
      <c r="A1749" s="146" t="s">
        <v>662</v>
      </c>
      <c r="B1749" s="152">
        <v>1</v>
      </c>
      <c r="C1749" s="152">
        <f t="shared" si="111"/>
        <v>671</v>
      </c>
      <c r="D1749" s="152">
        <v>637</v>
      </c>
      <c r="E1749" s="152">
        <v>34</v>
      </c>
      <c r="F1749" s="153">
        <v>715</v>
      </c>
      <c r="G1749" s="153">
        <f t="shared" si="112"/>
        <v>4.2706999999999997</v>
      </c>
      <c r="H1749" s="153">
        <f t="shared" si="113"/>
        <v>290.41000000000003</v>
      </c>
      <c r="I1749" s="153">
        <f t="shared" si="114"/>
        <v>358.92</v>
      </c>
    </row>
    <row r="1750" spans="1:9" s="96" customFormat="1" ht="16.899999999999999" customHeight="1" x14ac:dyDescent="0.25">
      <c r="A1750" s="146" t="s">
        <v>662</v>
      </c>
      <c r="B1750" s="152">
        <v>1</v>
      </c>
      <c r="C1750" s="152">
        <f t="shared" si="111"/>
        <v>561</v>
      </c>
      <c r="D1750" s="152">
        <v>501</v>
      </c>
      <c r="E1750" s="152">
        <v>60</v>
      </c>
      <c r="F1750" s="153">
        <v>715</v>
      </c>
      <c r="G1750" s="153">
        <f t="shared" si="112"/>
        <v>4.2706999999999997</v>
      </c>
      <c r="H1750" s="153">
        <f t="shared" si="113"/>
        <v>512.48</v>
      </c>
      <c r="I1750" s="153">
        <f t="shared" si="114"/>
        <v>633.37</v>
      </c>
    </row>
    <row r="1751" spans="1:9" s="96" customFormat="1" ht="16.899999999999999" customHeight="1" x14ac:dyDescent="0.25">
      <c r="A1751" s="146" t="s">
        <v>662</v>
      </c>
      <c r="B1751" s="152">
        <v>1</v>
      </c>
      <c r="C1751" s="152">
        <f t="shared" si="111"/>
        <v>552</v>
      </c>
      <c r="D1751" s="152">
        <v>542</v>
      </c>
      <c r="E1751" s="152">
        <v>10</v>
      </c>
      <c r="F1751" s="153">
        <v>715</v>
      </c>
      <c r="G1751" s="153">
        <f t="shared" si="112"/>
        <v>4.2706999999999997</v>
      </c>
      <c r="H1751" s="153">
        <f t="shared" si="113"/>
        <v>85.41</v>
      </c>
      <c r="I1751" s="153">
        <f t="shared" si="114"/>
        <v>105.56</v>
      </c>
    </row>
    <row r="1752" spans="1:9" s="96" customFormat="1" ht="16.899999999999999" customHeight="1" x14ac:dyDescent="0.25">
      <c r="A1752" s="146" t="s">
        <v>662</v>
      </c>
      <c r="B1752" s="152">
        <v>1</v>
      </c>
      <c r="C1752" s="152">
        <f t="shared" si="111"/>
        <v>579</v>
      </c>
      <c r="D1752" s="152">
        <v>557</v>
      </c>
      <c r="E1752" s="152">
        <v>21.999999999999996</v>
      </c>
      <c r="F1752" s="153">
        <v>715</v>
      </c>
      <c r="G1752" s="153">
        <f t="shared" si="112"/>
        <v>4.2706999999999997</v>
      </c>
      <c r="H1752" s="153">
        <f t="shared" si="113"/>
        <v>187.91</v>
      </c>
      <c r="I1752" s="153">
        <f t="shared" si="114"/>
        <v>232.24</v>
      </c>
    </row>
    <row r="1753" spans="1:9" s="96" customFormat="1" ht="16.899999999999999" customHeight="1" x14ac:dyDescent="0.25">
      <c r="A1753" s="146" t="s">
        <v>662</v>
      </c>
      <c r="B1753" s="152">
        <v>1</v>
      </c>
      <c r="C1753" s="152">
        <f t="shared" si="111"/>
        <v>646</v>
      </c>
      <c r="D1753" s="152">
        <v>637</v>
      </c>
      <c r="E1753" s="152">
        <v>9</v>
      </c>
      <c r="F1753" s="153">
        <v>715</v>
      </c>
      <c r="G1753" s="153">
        <f t="shared" si="112"/>
        <v>4.2706999999999997</v>
      </c>
      <c r="H1753" s="153">
        <f t="shared" si="113"/>
        <v>76.87</v>
      </c>
      <c r="I1753" s="154">
        <f>ROUND(H1753*1.2077,2)</f>
        <v>92.84</v>
      </c>
    </row>
    <row r="1754" spans="1:9" s="96" customFormat="1" ht="16.899999999999999" customHeight="1" x14ac:dyDescent="0.25">
      <c r="A1754" s="146" t="s">
        <v>662</v>
      </c>
      <c r="B1754" s="152">
        <v>1</v>
      </c>
      <c r="C1754" s="152">
        <f t="shared" si="111"/>
        <v>264.5</v>
      </c>
      <c r="D1754" s="152">
        <v>253</v>
      </c>
      <c r="E1754" s="152">
        <v>11.5</v>
      </c>
      <c r="F1754" s="153">
        <v>715</v>
      </c>
      <c r="G1754" s="153">
        <f t="shared" si="112"/>
        <v>4.2706999999999997</v>
      </c>
      <c r="H1754" s="153">
        <f t="shared" si="113"/>
        <v>98.23</v>
      </c>
      <c r="I1754" s="153">
        <f t="shared" si="114"/>
        <v>121.4</v>
      </c>
    </row>
    <row r="1755" spans="1:9" s="96" customFormat="1" ht="16.899999999999999" customHeight="1" x14ac:dyDescent="0.25">
      <c r="A1755" s="146" t="s">
        <v>663</v>
      </c>
      <c r="B1755" s="152">
        <v>1</v>
      </c>
      <c r="C1755" s="152">
        <f t="shared" si="111"/>
        <v>704</v>
      </c>
      <c r="D1755" s="152">
        <v>646</v>
      </c>
      <c r="E1755" s="152">
        <v>58</v>
      </c>
      <c r="F1755" s="153">
        <v>575</v>
      </c>
      <c r="G1755" s="153">
        <f t="shared" si="112"/>
        <v>3.4344999999999999</v>
      </c>
      <c r="H1755" s="153">
        <f t="shared" si="113"/>
        <v>398.4</v>
      </c>
      <c r="I1755" s="154">
        <f>ROUND(H1755*1.2077,2)</f>
        <v>481.15</v>
      </c>
    </row>
    <row r="1756" spans="1:9" s="96" customFormat="1" ht="16.899999999999999" customHeight="1" x14ac:dyDescent="0.25">
      <c r="A1756" s="146" t="s">
        <v>663</v>
      </c>
      <c r="B1756" s="152">
        <v>1</v>
      </c>
      <c r="C1756" s="152">
        <f t="shared" si="111"/>
        <v>529</v>
      </c>
      <c r="D1756" s="152">
        <v>487.75</v>
      </c>
      <c r="E1756" s="152">
        <v>41.25</v>
      </c>
      <c r="F1756" s="153">
        <v>575</v>
      </c>
      <c r="G1756" s="153">
        <f t="shared" si="112"/>
        <v>3.4344999999999999</v>
      </c>
      <c r="H1756" s="153">
        <f t="shared" si="113"/>
        <v>283.35000000000002</v>
      </c>
      <c r="I1756" s="153">
        <f t="shared" si="114"/>
        <v>350.19</v>
      </c>
    </row>
    <row r="1757" spans="1:9" s="96" customFormat="1" ht="16.899999999999999" customHeight="1" x14ac:dyDescent="0.25">
      <c r="A1757" s="146" t="s">
        <v>663</v>
      </c>
      <c r="B1757" s="152">
        <v>1</v>
      </c>
      <c r="C1757" s="152">
        <f t="shared" si="111"/>
        <v>48.000000000000007</v>
      </c>
      <c r="D1757" s="152">
        <v>0</v>
      </c>
      <c r="E1757" s="152">
        <v>48.000000000000007</v>
      </c>
      <c r="F1757" s="153">
        <v>575</v>
      </c>
      <c r="G1757" s="153">
        <f t="shared" si="112"/>
        <v>3.4344999999999999</v>
      </c>
      <c r="H1757" s="153">
        <f t="shared" si="113"/>
        <v>329.71</v>
      </c>
      <c r="I1757" s="153">
        <f t="shared" si="114"/>
        <v>407.49</v>
      </c>
    </row>
    <row r="1758" spans="1:9" s="96" customFormat="1" ht="16.899999999999999" customHeight="1" x14ac:dyDescent="0.25">
      <c r="A1758" s="146" t="s">
        <v>663</v>
      </c>
      <c r="B1758" s="152">
        <v>1</v>
      </c>
      <c r="C1758" s="152">
        <f t="shared" si="111"/>
        <v>24</v>
      </c>
      <c r="D1758" s="152">
        <v>0</v>
      </c>
      <c r="E1758" s="152">
        <v>24</v>
      </c>
      <c r="F1758" s="153">
        <v>575</v>
      </c>
      <c r="G1758" s="153">
        <f t="shared" si="112"/>
        <v>3.4344999999999999</v>
      </c>
      <c r="H1758" s="153">
        <f t="shared" si="113"/>
        <v>164.86</v>
      </c>
      <c r="I1758" s="153">
        <f t="shared" si="114"/>
        <v>203.75</v>
      </c>
    </row>
    <row r="1759" spans="1:9" s="96" customFormat="1" ht="16.899999999999999" customHeight="1" x14ac:dyDescent="0.25">
      <c r="A1759" s="146" t="s">
        <v>663</v>
      </c>
      <c r="B1759" s="152">
        <v>1</v>
      </c>
      <c r="C1759" s="152">
        <f t="shared" si="111"/>
        <v>64</v>
      </c>
      <c r="D1759" s="152">
        <v>0</v>
      </c>
      <c r="E1759" s="152">
        <v>64</v>
      </c>
      <c r="F1759" s="153">
        <v>575</v>
      </c>
      <c r="G1759" s="153">
        <f t="shared" si="112"/>
        <v>3.4344999999999999</v>
      </c>
      <c r="H1759" s="153">
        <f t="shared" si="113"/>
        <v>439.62</v>
      </c>
      <c r="I1759" s="153">
        <f t="shared" si="114"/>
        <v>543.33000000000004</v>
      </c>
    </row>
    <row r="1760" spans="1:9" s="96" customFormat="1" ht="16.899999999999999" customHeight="1" x14ac:dyDescent="0.25">
      <c r="A1760" s="146" t="s">
        <v>663</v>
      </c>
      <c r="B1760" s="152">
        <v>1</v>
      </c>
      <c r="C1760" s="152">
        <f t="shared" si="111"/>
        <v>24</v>
      </c>
      <c r="D1760" s="152">
        <v>0</v>
      </c>
      <c r="E1760" s="152">
        <v>24</v>
      </c>
      <c r="F1760" s="153">
        <v>575</v>
      </c>
      <c r="G1760" s="153">
        <f t="shared" si="112"/>
        <v>3.4344999999999999</v>
      </c>
      <c r="H1760" s="153">
        <f t="shared" si="113"/>
        <v>164.86</v>
      </c>
      <c r="I1760" s="153">
        <f t="shared" si="114"/>
        <v>203.75</v>
      </c>
    </row>
    <row r="1761" spans="1:9" s="96" customFormat="1" ht="16.899999999999999" customHeight="1" x14ac:dyDescent="0.25">
      <c r="A1761" s="146" t="s">
        <v>663</v>
      </c>
      <c r="B1761" s="152">
        <v>1</v>
      </c>
      <c r="C1761" s="152">
        <f t="shared" si="111"/>
        <v>16</v>
      </c>
      <c r="D1761" s="152">
        <v>0</v>
      </c>
      <c r="E1761" s="152">
        <v>16</v>
      </c>
      <c r="F1761" s="153">
        <v>575</v>
      </c>
      <c r="G1761" s="153">
        <f t="shared" si="112"/>
        <v>3.4344999999999999</v>
      </c>
      <c r="H1761" s="153">
        <f t="shared" si="113"/>
        <v>109.9</v>
      </c>
      <c r="I1761" s="153">
        <f t="shared" si="114"/>
        <v>135.83000000000001</v>
      </c>
    </row>
    <row r="1762" spans="1:9" s="96" customFormat="1" ht="16.899999999999999" customHeight="1" x14ac:dyDescent="0.25">
      <c r="A1762" s="146" t="s">
        <v>664</v>
      </c>
      <c r="B1762" s="152">
        <v>1</v>
      </c>
      <c r="C1762" s="152">
        <f t="shared" si="111"/>
        <v>747.5</v>
      </c>
      <c r="D1762" s="152">
        <v>629</v>
      </c>
      <c r="E1762" s="152">
        <v>118.5</v>
      </c>
      <c r="F1762" s="153">
        <v>1525</v>
      </c>
      <c r="G1762" s="153">
        <f t="shared" si="112"/>
        <v>9.1088000000000005</v>
      </c>
      <c r="H1762" s="153">
        <f t="shared" si="113"/>
        <v>2158.79</v>
      </c>
      <c r="I1762" s="153">
        <f t="shared" si="114"/>
        <v>2668.05</v>
      </c>
    </row>
    <row r="1763" spans="1:9" s="96" customFormat="1" ht="16.899999999999999" customHeight="1" x14ac:dyDescent="0.25">
      <c r="A1763" s="146" t="s">
        <v>96</v>
      </c>
      <c r="B1763" s="152">
        <v>1</v>
      </c>
      <c r="C1763" s="152">
        <f t="shared" si="111"/>
        <v>8.5</v>
      </c>
      <c r="D1763" s="152">
        <v>0</v>
      </c>
      <c r="E1763" s="152">
        <v>8.5</v>
      </c>
      <c r="F1763" s="153">
        <v>783</v>
      </c>
      <c r="G1763" s="153">
        <f t="shared" si="112"/>
        <v>4.6768999999999998</v>
      </c>
      <c r="H1763" s="153">
        <f t="shared" si="113"/>
        <v>79.510000000000005</v>
      </c>
      <c r="I1763" s="153">
        <f t="shared" si="114"/>
        <v>98.27</v>
      </c>
    </row>
    <row r="1764" spans="1:9" s="96" customFormat="1" ht="16.899999999999999" customHeight="1" x14ac:dyDescent="0.25">
      <c r="A1764" s="146" t="s">
        <v>665</v>
      </c>
      <c r="B1764" s="152">
        <v>1</v>
      </c>
      <c r="C1764" s="152">
        <f t="shared" si="111"/>
        <v>517.5</v>
      </c>
      <c r="D1764" s="152">
        <v>517</v>
      </c>
      <c r="E1764" s="152">
        <v>0.5</v>
      </c>
      <c r="F1764" s="153">
        <v>828</v>
      </c>
      <c r="G1764" s="153">
        <f t="shared" si="112"/>
        <v>4.9455999999999998</v>
      </c>
      <c r="H1764" s="153">
        <f t="shared" si="113"/>
        <v>4.95</v>
      </c>
      <c r="I1764" s="153">
        <f t="shared" si="114"/>
        <v>6.12</v>
      </c>
    </row>
    <row r="1765" spans="1:9" s="96" customFormat="1" ht="16.899999999999999" customHeight="1" x14ac:dyDescent="0.25">
      <c r="A1765" s="146" t="s">
        <v>665</v>
      </c>
      <c r="B1765" s="152">
        <v>1</v>
      </c>
      <c r="C1765" s="152">
        <f t="shared" si="111"/>
        <v>584</v>
      </c>
      <c r="D1765" s="152">
        <v>550</v>
      </c>
      <c r="E1765" s="152">
        <v>34</v>
      </c>
      <c r="F1765" s="153">
        <v>848</v>
      </c>
      <c r="G1765" s="153">
        <f t="shared" si="112"/>
        <v>5.0651000000000002</v>
      </c>
      <c r="H1765" s="153">
        <f t="shared" si="113"/>
        <v>344.43</v>
      </c>
      <c r="I1765" s="153">
        <f t="shared" si="114"/>
        <v>425.68</v>
      </c>
    </row>
    <row r="1766" spans="1:9" s="96" customFormat="1" ht="16.899999999999999" customHeight="1" x14ac:dyDescent="0.25">
      <c r="A1766" s="146" t="s">
        <v>665</v>
      </c>
      <c r="B1766" s="152">
        <v>1</v>
      </c>
      <c r="C1766" s="152">
        <f t="shared" si="111"/>
        <v>788</v>
      </c>
      <c r="D1766" s="152">
        <v>677</v>
      </c>
      <c r="E1766" s="152">
        <v>111</v>
      </c>
      <c r="F1766" s="153">
        <v>828</v>
      </c>
      <c r="G1766" s="153">
        <f t="shared" si="112"/>
        <v>4.9455999999999998</v>
      </c>
      <c r="H1766" s="153">
        <f t="shared" si="113"/>
        <v>1097.92</v>
      </c>
      <c r="I1766" s="153">
        <f t="shared" si="114"/>
        <v>1356.92</v>
      </c>
    </row>
    <row r="1767" spans="1:9" s="96" customFormat="1" ht="16.899999999999999" customHeight="1" x14ac:dyDescent="0.25">
      <c r="A1767" s="146" t="s">
        <v>665</v>
      </c>
      <c r="B1767" s="152">
        <v>1</v>
      </c>
      <c r="C1767" s="152">
        <f t="shared" si="111"/>
        <v>735</v>
      </c>
      <c r="D1767" s="152">
        <v>573</v>
      </c>
      <c r="E1767" s="152">
        <v>162</v>
      </c>
      <c r="F1767" s="153">
        <v>828</v>
      </c>
      <c r="G1767" s="153">
        <f t="shared" si="112"/>
        <v>4.9455999999999998</v>
      </c>
      <c r="H1767" s="153">
        <f t="shared" si="113"/>
        <v>1602.37</v>
      </c>
      <c r="I1767" s="153">
        <f t="shared" si="114"/>
        <v>1980.37</v>
      </c>
    </row>
    <row r="1768" spans="1:9" s="96" customFormat="1" ht="16.899999999999999" customHeight="1" x14ac:dyDescent="0.25">
      <c r="A1768" s="146" t="s">
        <v>665</v>
      </c>
      <c r="B1768" s="152">
        <v>1</v>
      </c>
      <c r="C1768" s="152">
        <f t="shared" ref="C1768:C1831" si="115">D1768+E1768</f>
        <v>662</v>
      </c>
      <c r="D1768" s="152">
        <v>637</v>
      </c>
      <c r="E1768" s="152">
        <v>25</v>
      </c>
      <c r="F1768" s="153">
        <v>828</v>
      </c>
      <c r="G1768" s="153">
        <f t="shared" si="112"/>
        <v>4.9455999999999998</v>
      </c>
      <c r="H1768" s="153">
        <f t="shared" si="113"/>
        <v>247.28</v>
      </c>
      <c r="I1768" s="153">
        <f t="shared" si="114"/>
        <v>305.61</v>
      </c>
    </row>
    <row r="1769" spans="1:9" s="96" customFormat="1" ht="16.899999999999999" customHeight="1" x14ac:dyDescent="0.25">
      <c r="A1769" s="146" t="s">
        <v>665</v>
      </c>
      <c r="B1769" s="152">
        <v>1</v>
      </c>
      <c r="C1769" s="152">
        <f t="shared" si="115"/>
        <v>529.5</v>
      </c>
      <c r="D1769" s="152">
        <v>495</v>
      </c>
      <c r="E1769" s="152">
        <v>34.5</v>
      </c>
      <c r="F1769" s="153">
        <v>768</v>
      </c>
      <c r="G1769" s="153">
        <f t="shared" si="112"/>
        <v>4.5872999999999999</v>
      </c>
      <c r="H1769" s="153">
        <f t="shared" si="113"/>
        <v>316.52</v>
      </c>
      <c r="I1769" s="153">
        <f t="shared" si="114"/>
        <v>391.19</v>
      </c>
    </row>
    <row r="1770" spans="1:9" s="96" customFormat="1" ht="16.899999999999999" customHeight="1" x14ac:dyDescent="0.25">
      <c r="A1770" s="146" t="s">
        <v>665</v>
      </c>
      <c r="B1770" s="152">
        <v>1</v>
      </c>
      <c r="C1770" s="152">
        <f t="shared" si="115"/>
        <v>574</v>
      </c>
      <c r="D1770" s="152">
        <v>573</v>
      </c>
      <c r="E1770" s="152">
        <v>1</v>
      </c>
      <c r="F1770" s="153">
        <v>913</v>
      </c>
      <c r="G1770" s="153">
        <f t="shared" si="112"/>
        <v>5.4534000000000002</v>
      </c>
      <c r="H1770" s="153">
        <f t="shared" si="113"/>
        <v>10.91</v>
      </c>
      <c r="I1770" s="153">
        <f t="shared" si="114"/>
        <v>13.48</v>
      </c>
    </row>
    <row r="1771" spans="1:9" s="96" customFormat="1" ht="16.899999999999999" customHeight="1" x14ac:dyDescent="0.25">
      <c r="A1771" s="146" t="s">
        <v>665</v>
      </c>
      <c r="B1771" s="152">
        <v>1</v>
      </c>
      <c r="C1771" s="152">
        <f t="shared" si="115"/>
        <v>540.75</v>
      </c>
      <c r="D1771" s="152">
        <v>507.75</v>
      </c>
      <c r="E1771" s="152">
        <v>33</v>
      </c>
      <c r="F1771" s="153">
        <v>828</v>
      </c>
      <c r="G1771" s="153">
        <f t="shared" si="112"/>
        <v>4.9455999999999998</v>
      </c>
      <c r="H1771" s="153">
        <f t="shared" si="113"/>
        <v>326.41000000000003</v>
      </c>
      <c r="I1771" s="153">
        <f t="shared" si="114"/>
        <v>403.41</v>
      </c>
    </row>
    <row r="1772" spans="1:9" s="96" customFormat="1" ht="16.899999999999999" customHeight="1" x14ac:dyDescent="0.25">
      <c r="A1772" s="146" t="s">
        <v>665</v>
      </c>
      <c r="B1772" s="152">
        <v>1</v>
      </c>
      <c r="C1772" s="152">
        <f t="shared" si="115"/>
        <v>192</v>
      </c>
      <c r="D1772" s="152">
        <v>187</v>
      </c>
      <c r="E1772" s="152">
        <v>5</v>
      </c>
      <c r="F1772" s="153">
        <v>913</v>
      </c>
      <c r="G1772" s="153">
        <f t="shared" si="112"/>
        <v>5.4534000000000002</v>
      </c>
      <c r="H1772" s="153">
        <f t="shared" si="113"/>
        <v>54.53</v>
      </c>
      <c r="I1772" s="153">
        <f t="shared" si="114"/>
        <v>67.39</v>
      </c>
    </row>
    <row r="1773" spans="1:9" s="96" customFormat="1" ht="16.899999999999999" customHeight="1" x14ac:dyDescent="0.25">
      <c r="A1773" s="146" t="s">
        <v>665</v>
      </c>
      <c r="B1773" s="152">
        <v>1</v>
      </c>
      <c r="C1773" s="152">
        <f t="shared" si="115"/>
        <v>456.5</v>
      </c>
      <c r="D1773" s="152">
        <v>437</v>
      </c>
      <c r="E1773" s="152">
        <v>19.5</v>
      </c>
      <c r="F1773" s="153">
        <v>828</v>
      </c>
      <c r="G1773" s="153">
        <f t="shared" si="112"/>
        <v>4.9455999999999998</v>
      </c>
      <c r="H1773" s="153">
        <f t="shared" si="113"/>
        <v>192.88</v>
      </c>
      <c r="I1773" s="153">
        <f t="shared" si="114"/>
        <v>238.38</v>
      </c>
    </row>
    <row r="1774" spans="1:9" s="96" customFormat="1" ht="16.899999999999999" customHeight="1" x14ac:dyDescent="0.25">
      <c r="A1774" s="146" t="s">
        <v>665</v>
      </c>
      <c r="B1774" s="152">
        <v>1</v>
      </c>
      <c r="C1774" s="152">
        <f t="shared" si="115"/>
        <v>78.545454545454561</v>
      </c>
      <c r="D1774" s="152">
        <v>0</v>
      </c>
      <c r="E1774" s="152">
        <v>78.545454545454561</v>
      </c>
      <c r="F1774" s="153">
        <v>795</v>
      </c>
      <c r="G1774" s="153">
        <f t="shared" si="112"/>
        <v>4.7484999999999999</v>
      </c>
      <c r="H1774" s="153">
        <f t="shared" si="113"/>
        <v>745.95</v>
      </c>
      <c r="I1774" s="153">
        <f t="shared" si="114"/>
        <v>921.92</v>
      </c>
    </row>
    <row r="1775" spans="1:9" s="96" customFormat="1" ht="16.899999999999999" customHeight="1" x14ac:dyDescent="0.25">
      <c r="A1775" s="146" t="s">
        <v>665</v>
      </c>
      <c r="B1775" s="152">
        <v>1</v>
      </c>
      <c r="C1775" s="152">
        <f t="shared" si="115"/>
        <v>334</v>
      </c>
      <c r="D1775" s="152">
        <v>333</v>
      </c>
      <c r="E1775" s="152">
        <v>0.99999999999999989</v>
      </c>
      <c r="F1775" s="153">
        <v>768</v>
      </c>
      <c r="G1775" s="153">
        <f t="shared" si="112"/>
        <v>4.5872999999999999</v>
      </c>
      <c r="H1775" s="153">
        <f t="shared" si="113"/>
        <v>9.17</v>
      </c>
      <c r="I1775" s="153">
        <f t="shared" si="114"/>
        <v>11.33</v>
      </c>
    </row>
    <row r="1776" spans="1:9" s="96" customFormat="1" ht="16.899999999999999" customHeight="1" x14ac:dyDescent="0.25">
      <c r="A1776" s="146" t="s">
        <v>665</v>
      </c>
      <c r="B1776" s="152">
        <v>1</v>
      </c>
      <c r="C1776" s="152">
        <f t="shared" si="115"/>
        <v>185.5</v>
      </c>
      <c r="D1776" s="152">
        <v>166.5</v>
      </c>
      <c r="E1776" s="152">
        <v>19</v>
      </c>
      <c r="F1776" s="153">
        <v>828</v>
      </c>
      <c r="G1776" s="153">
        <f t="shared" si="112"/>
        <v>4.9455999999999998</v>
      </c>
      <c r="H1776" s="153">
        <f t="shared" si="113"/>
        <v>187.93</v>
      </c>
      <c r="I1776" s="153">
        <f t="shared" si="114"/>
        <v>232.26</v>
      </c>
    </row>
    <row r="1777" spans="1:9" s="96" customFormat="1" ht="16.899999999999999" customHeight="1" x14ac:dyDescent="0.25">
      <c r="A1777" s="146" t="s">
        <v>665</v>
      </c>
      <c r="B1777" s="152">
        <v>1</v>
      </c>
      <c r="C1777" s="152">
        <f t="shared" si="115"/>
        <v>107.005</v>
      </c>
      <c r="D1777" s="152">
        <v>103.5</v>
      </c>
      <c r="E1777" s="152">
        <v>3.5049999999999999</v>
      </c>
      <c r="F1777" s="153">
        <v>795</v>
      </c>
      <c r="G1777" s="153">
        <f t="shared" si="112"/>
        <v>4.7484999999999999</v>
      </c>
      <c r="H1777" s="153">
        <f t="shared" si="113"/>
        <v>33.29</v>
      </c>
      <c r="I1777" s="153">
        <f t="shared" si="114"/>
        <v>41.14</v>
      </c>
    </row>
    <row r="1778" spans="1:9" s="96" customFormat="1" ht="16.899999999999999" customHeight="1" x14ac:dyDescent="0.25">
      <c r="A1778" s="146" t="s">
        <v>665</v>
      </c>
      <c r="B1778" s="152">
        <v>1</v>
      </c>
      <c r="C1778" s="152">
        <f t="shared" si="115"/>
        <v>10.417999999999999</v>
      </c>
      <c r="D1778" s="152">
        <v>0</v>
      </c>
      <c r="E1778" s="152">
        <v>10.417999999999999</v>
      </c>
      <c r="F1778" s="153">
        <v>828</v>
      </c>
      <c r="G1778" s="153">
        <f t="shared" si="112"/>
        <v>4.9455999999999998</v>
      </c>
      <c r="H1778" s="153">
        <f t="shared" si="113"/>
        <v>103.05</v>
      </c>
      <c r="I1778" s="153">
        <f t="shared" si="114"/>
        <v>127.36</v>
      </c>
    </row>
    <row r="1779" spans="1:9" s="96" customFormat="1" ht="16.899999999999999" customHeight="1" x14ac:dyDescent="0.25">
      <c r="A1779" s="146" t="s">
        <v>665</v>
      </c>
      <c r="B1779" s="152">
        <v>1</v>
      </c>
      <c r="C1779" s="152">
        <f t="shared" si="115"/>
        <v>24</v>
      </c>
      <c r="D1779" s="152">
        <v>0</v>
      </c>
      <c r="E1779" s="152">
        <v>24</v>
      </c>
      <c r="F1779" s="153">
        <v>795</v>
      </c>
      <c r="G1779" s="153">
        <f t="shared" si="112"/>
        <v>4.7484999999999999</v>
      </c>
      <c r="H1779" s="153">
        <f t="shared" si="113"/>
        <v>227.93</v>
      </c>
      <c r="I1779" s="153">
        <f t="shared" si="114"/>
        <v>281.7</v>
      </c>
    </row>
    <row r="1780" spans="1:9" s="96" customFormat="1" ht="16.899999999999999" customHeight="1" x14ac:dyDescent="0.25">
      <c r="A1780" s="146" t="s">
        <v>665</v>
      </c>
      <c r="B1780" s="152">
        <v>1</v>
      </c>
      <c r="C1780" s="152">
        <f t="shared" si="115"/>
        <v>23.999999999999996</v>
      </c>
      <c r="D1780" s="152">
        <v>0</v>
      </c>
      <c r="E1780" s="152">
        <v>23.999999999999996</v>
      </c>
      <c r="F1780" s="153">
        <v>848</v>
      </c>
      <c r="G1780" s="153">
        <f t="shared" si="112"/>
        <v>5.0651000000000002</v>
      </c>
      <c r="H1780" s="153">
        <f t="shared" si="113"/>
        <v>243.12</v>
      </c>
      <c r="I1780" s="153">
        <f t="shared" si="114"/>
        <v>300.47000000000003</v>
      </c>
    </row>
    <row r="1781" spans="1:9" s="96" customFormat="1" ht="16.899999999999999" customHeight="1" x14ac:dyDescent="0.25">
      <c r="A1781" s="146" t="s">
        <v>665</v>
      </c>
      <c r="B1781" s="152">
        <v>1</v>
      </c>
      <c r="C1781" s="152">
        <f t="shared" si="115"/>
        <v>85</v>
      </c>
      <c r="D1781" s="152">
        <v>83</v>
      </c>
      <c r="E1781" s="152">
        <v>2</v>
      </c>
      <c r="F1781" s="153">
        <v>768</v>
      </c>
      <c r="G1781" s="153">
        <f t="shared" si="112"/>
        <v>4.5872999999999999</v>
      </c>
      <c r="H1781" s="153">
        <f t="shared" si="113"/>
        <v>18.350000000000001</v>
      </c>
      <c r="I1781" s="153">
        <f t="shared" si="114"/>
        <v>22.68</v>
      </c>
    </row>
    <row r="1782" spans="1:9" s="96" customFormat="1" ht="16.899999999999999" customHeight="1" x14ac:dyDescent="0.25">
      <c r="A1782" s="146" t="s">
        <v>665</v>
      </c>
      <c r="B1782" s="152">
        <v>1</v>
      </c>
      <c r="C1782" s="152">
        <f t="shared" si="115"/>
        <v>49</v>
      </c>
      <c r="D1782" s="152">
        <v>47</v>
      </c>
      <c r="E1782" s="152">
        <v>2</v>
      </c>
      <c r="F1782" s="153">
        <v>913</v>
      </c>
      <c r="G1782" s="153">
        <f t="shared" si="112"/>
        <v>5.4534000000000002</v>
      </c>
      <c r="H1782" s="153">
        <f t="shared" si="113"/>
        <v>21.81</v>
      </c>
      <c r="I1782" s="153">
        <f t="shared" si="114"/>
        <v>26.95</v>
      </c>
    </row>
    <row r="1783" spans="1:9" s="96" customFormat="1" ht="16.899999999999999" customHeight="1" x14ac:dyDescent="0.25">
      <c r="A1783" s="146" t="s">
        <v>666</v>
      </c>
      <c r="B1783" s="152">
        <v>1</v>
      </c>
      <c r="C1783" s="152">
        <f t="shared" si="115"/>
        <v>445</v>
      </c>
      <c r="D1783" s="152">
        <v>421</v>
      </c>
      <c r="E1783" s="152">
        <v>24</v>
      </c>
      <c r="F1783" s="153">
        <v>768</v>
      </c>
      <c r="G1783" s="153">
        <f t="shared" si="112"/>
        <v>4.5872999999999999</v>
      </c>
      <c r="H1783" s="153">
        <f t="shared" si="113"/>
        <v>220.19</v>
      </c>
      <c r="I1783" s="153">
        <f t="shared" si="114"/>
        <v>272.13</v>
      </c>
    </row>
    <row r="1784" spans="1:9" s="96" customFormat="1" ht="16.899999999999999" customHeight="1" x14ac:dyDescent="0.25">
      <c r="A1784" s="146" t="s">
        <v>666</v>
      </c>
      <c r="B1784" s="152">
        <v>1</v>
      </c>
      <c r="C1784" s="152">
        <f t="shared" si="115"/>
        <v>408</v>
      </c>
      <c r="D1784" s="152">
        <v>373</v>
      </c>
      <c r="E1784" s="152">
        <v>35</v>
      </c>
      <c r="F1784" s="153">
        <v>795</v>
      </c>
      <c r="G1784" s="153">
        <f t="shared" si="112"/>
        <v>4.7484999999999999</v>
      </c>
      <c r="H1784" s="153">
        <f t="shared" si="113"/>
        <v>332.4</v>
      </c>
      <c r="I1784" s="153">
        <f t="shared" si="114"/>
        <v>410.81</v>
      </c>
    </row>
    <row r="1785" spans="1:9" s="96" customFormat="1" ht="16.899999999999999" customHeight="1" x14ac:dyDescent="0.25">
      <c r="A1785" s="146" t="s">
        <v>667</v>
      </c>
      <c r="B1785" s="152">
        <v>1</v>
      </c>
      <c r="C1785" s="152">
        <f t="shared" si="115"/>
        <v>54.5</v>
      </c>
      <c r="D1785" s="152">
        <v>0</v>
      </c>
      <c r="E1785" s="152">
        <v>54.5</v>
      </c>
      <c r="F1785" s="153">
        <v>725</v>
      </c>
      <c r="G1785" s="153">
        <f t="shared" si="112"/>
        <v>4.3304</v>
      </c>
      <c r="H1785" s="153">
        <f t="shared" si="113"/>
        <v>472.01</v>
      </c>
      <c r="I1785" s="153">
        <f t="shared" si="114"/>
        <v>583.36</v>
      </c>
    </row>
    <row r="1786" spans="1:9" s="96" customFormat="1" ht="16.899999999999999" customHeight="1" x14ac:dyDescent="0.25">
      <c r="A1786" s="146" t="s">
        <v>667</v>
      </c>
      <c r="B1786" s="152">
        <v>1</v>
      </c>
      <c r="C1786" s="152">
        <f t="shared" si="115"/>
        <v>493.363</v>
      </c>
      <c r="D1786" s="152">
        <v>405</v>
      </c>
      <c r="E1786" s="152">
        <v>88.363</v>
      </c>
      <c r="F1786" s="153">
        <v>760</v>
      </c>
      <c r="G1786" s="153">
        <f t="shared" si="112"/>
        <v>4.5395000000000003</v>
      </c>
      <c r="H1786" s="153">
        <f t="shared" si="113"/>
        <v>802.25</v>
      </c>
      <c r="I1786" s="153">
        <f t="shared" si="114"/>
        <v>991.5</v>
      </c>
    </row>
    <row r="1787" spans="1:9" s="96" customFormat="1" ht="16.899999999999999" customHeight="1" x14ac:dyDescent="0.25">
      <c r="A1787" s="146" t="s">
        <v>667</v>
      </c>
      <c r="B1787" s="152">
        <v>1</v>
      </c>
      <c r="C1787" s="152">
        <f t="shared" si="115"/>
        <v>19.635999999999999</v>
      </c>
      <c r="D1787" s="152">
        <v>0</v>
      </c>
      <c r="E1787" s="152">
        <v>19.635999999999999</v>
      </c>
      <c r="F1787" s="153">
        <v>725</v>
      </c>
      <c r="G1787" s="153">
        <f t="shared" si="112"/>
        <v>4.3304</v>
      </c>
      <c r="H1787" s="153">
        <f t="shared" si="113"/>
        <v>170.06</v>
      </c>
      <c r="I1787" s="153">
        <f t="shared" si="114"/>
        <v>210.18</v>
      </c>
    </row>
    <row r="1788" spans="1:9" s="96" customFormat="1" ht="16.899999999999999" customHeight="1" x14ac:dyDescent="0.25">
      <c r="A1788" s="146" t="s">
        <v>668</v>
      </c>
      <c r="B1788" s="152">
        <v>1</v>
      </c>
      <c r="C1788" s="152">
        <f t="shared" si="115"/>
        <v>457</v>
      </c>
      <c r="D1788" s="152">
        <v>388.5</v>
      </c>
      <c r="E1788" s="152">
        <v>68.5</v>
      </c>
      <c r="F1788" s="153">
        <v>1010</v>
      </c>
      <c r="G1788" s="153">
        <f t="shared" si="112"/>
        <v>6.0327000000000002</v>
      </c>
      <c r="H1788" s="153">
        <f t="shared" si="113"/>
        <v>826.48</v>
      </c>
      <c r="I1788" s="153">
        <f t="shared" si="114"/>
        <v>1021.45</v>
      </c>
    </row>
    <row r="1789" spans="1:9" s="96" customFormat="1" ht="16.899999999999999" customHeight="1" x14ac:dyDescent="0.25">
      <c r="A1789" s="146" t="s">
        <v>668</v>
      </c>
      <c r="B1789" s="152">
        <v>1</v>
      </c>
      <c r="C1789" s="152">
        <f t="shared" si="115"/>
        <v>192</v>
      </c>
      <c r="D1789" s="152">
        <v>129.5</v>
      </c>
      <c r="E1789" s="152">
        <v>62.5</v>
      </c>
      <c r="F1789" s="153">
        <v>1010</v>
      </c>
      <c r="G1789" s="153">
        <f t="shared" si="112"/>
        <v>6.0327000000000002</v>
      </c>
      <c r="H1789" s="153">
        <f t="shared" si="113"/>
        <v>754.09</v>
      </c>
      <c r="I1789" s="153">
        <f t="shared" si="114"/>
        <v>931.98</v>
      </c>
    </row>
    <row r="1790" spans="1:9" s="96" customFormat="1" ht="16.899999999999999" customHeight="1" x14ac:dyDescent="0.25">
      <c r="A1790" s="146" t="s">
        <v>668</v>
      </c>
      <c r="B1790" s="152">
        <v>1</v>
      </c>
      <c r="C1790" s="152">
        <f t="shared" si="115"/>
        <v>72</v>
      </c>
      <c r="D1790" s="152">
        <v>40</v>
      </c>
      <c r="E1790" s="152">
        <v>32</v>
      </c>
      <c r="F1790" s="153">
        <v>987</v>
      </c>
      <c r="G1790" s="153">
        <f t="shared" si="112"/>
        <v>5.8954000000000004</v>
      </c>
      <c r="H1790" s="153">
        <f t="shared" si="113"/>
        <v>377.31</v>
      </c>
      <c r="I1790" s="153">
        <f t="shared" si="114"/>
        <v>466.32</v>
      </c>
    </row>
    <row r="1791" spans="1:9" s="96" customFormat="1" ht="16.899999999999999" customHeight="1" x14ac:dyDescent="0.25">
      <c r="A1791" s="146" t="s">
        <v>668</v>
      </c>
      <c r="B1791" s="152">
        <v>1</v>
      </c>
      <c r="C1791" s="152">
        <f t="shared" si="115"/>
        <v>393</v>
      </c>
      <c r="D1791" s="152">
        <v>390</v>
      </c>
      <c r="E1791" s="152">
        <v>3</v>
      </c>
      <c r="F1791" s="153">
        <v>867</v>
      </c>
      <c r="G1791" s="153">
        <f t="shared" si="112"/>
        <v>5.1786000000000003</v>
      </c>
      <c r="H1791" s="153">
        <f t="shared" si="113"/>
        <v>31.07</v>
      </c>
      <c r="I1791" s="153">
        <f t="shared" si="114"/>
        <v>38.4</v>
      </c>
    </row>
    <row r="1792" spans="1:9" s="96" customFormat="1" ht="16.899999999999999" customHeight="1" x14ac:dyDescent="0.25">
      <c r="A1792" s="146" t="s">
        <v>668</v>
      </c>
      <c r="B1792" s="152">
        <v>1</v>
      </c>
      <c r="C1792" s="152">
        <f t="shared" si="115"/>
        <v>343.35801299404437</v>
      </c>
      <c r="D1792" s="152">
        <v>141.25</v>
      </c>
      <c r="E1792" s="152">
        <v>202.10801299404437</v>
      </c>
      <c r="F1792" s="153">
        <v>1010</v>
      </c>
      <c r="G1792" s="153">
        <f t="shared" si="112"/>
        <v>6.0327000000000002</v>
      </c>
      <c r="H1792" s="153">
        <f t="shared" si="113"/>
        <v>2438.5100000000002</v>
      </c>
      <c r="I1792" s="153">
        <f t="shared" si="114"/>
        <v>3013.75</v>
      </c>
    </row>
    <row r="1793" spans="1:9" s="96" customFormat="1" ht="16.899999999999999" customHeight="1" x14ac:dyDescent="0.25">
      <c r="A1793" s="146" t="s">
        <v>668</v>
      </c>
      <c r="B1793" s="152">
        <v>1</v>
      </c>
      <c r="C1793" s="152">
        <f t="shared" si="115"/>
        <v>665</v>
      </c>
      <c r="D1793" s="152">
        <v>629</v>
      </c>
      <c r="E1793" s="152">
        <v>36</v>
      </c>
      <c r="F1793" s="153">
        <v>867</v>
      </c>
      <c r="G1793" s="153">
        <f t="shared" si="112"/>
        <v>5.1786000000000003</v>
      </c>
      <c r="H1793" s="153">
        <f t="shared" si="113"/>
        <v>372.86</v>
      </c>
      <c r="I1793" s="153">
        <f t="shared" si="114"/>
        <v>460.82</v>
      </c>
    </row>
    <row r="1794" spans="1:9" s="96" customFormat="1" ht="16.899999999999999" customHeight="1" x14ac:dyDescent="0.25">
      <c r="A1794" s="146" t="s">
        <v>668</v>
      </c>
      <c r="B1794" s="152">
        <v>1</v>
      </c>
      <c r="C1794" s="152">
        <f t="shared" si="115"/>
        <v>732</v>
      </c>
      <c r="D1794" s="152">
        <v>574</v>
      </c>
      <c r="E1794" s="152">
        <v>158</v>
      </c>
      <c r="F1794" s="153">
        <v>1027</v>
      </c>
      <c r="G1794" s="153">
        <f t="shared" si="112"/>
        <v>6.1342999999999996</v>
      </c>
      <c r="H1794" s="153">
        <f t="shared" si="113"/>
        <v>1938.44</v>
      </c>
      <c r="I1794" s="153">
        <f t="shared" si="114"/>
        <v>2395.7199999999998</v>
      </c>
    </row>
    <row r="1795" spans="1:9" s="96" customFormat="1" ht="16.899999999999999" customHeight="1" x14ac:dyDescent="0.25">
      <c r="A1795" s="146" t="s">
        <v>668</v>
      </c>
      <c r="B1795" s="152">
        <v>1</v>
      </c>
      <c r="C1795" s="152">
        <f t="shared" si="115"/>
        <v>681.5</v>
      </c>
      <c r="D1795" s="152">
        <v>677</v>
      </c>
      <c r="E1795" s="152">
        <v>4.5</v>
      </c>
      <c r="F1795" s="153">
        <v>867</v>
      </c>
      <c r="G1795" s="153">
        <f t="shared" si="112"/>
        <v>5.1786000000000003</v>
      </c>
      <c r="H1795" s="153">
        <f t="shared" si="113"/>
        <v>46.61</v>
      </c>
      <c r="I1795" s="153">
        <f t="shared" si="114"/>
        <v>57.61</v>
      </c>
    </row>
    <row r="1796" spans="1:9" s="96" customFormat="1" ht="16.899999999999999" customHeight="1" x14ac:dyDescent="0.25">
      <c r="A1796" s="146" t="s">
        <v>668</v>
      </c>
      <c r="B1796" s="152">
        <v>1</v>
      </c>
      <c r="C1796" s="152">
        <f t="shared" si="115"/>
        <v>830</v>
      </c>
      <c r="D1796" s="152">
        <v>677</v>
      </c>
      <c r="E1796" s="152">
        <v>153</v>
      </c>
      <c r="F1796" s="153">
        <v>867</v>
      </c>
      <c r="G1796" s="153">
        <f t="shared" si="112"/>
        <v>5.1786000000000003</v>
      </c>
      <c r="H1796" s="153">
        <f t="shared" si="113"/>
        <v>1584.65</v>
      </c>
      <c r="I1796" s="153">
        <f t="shared" si="114"/>
        <v>1958.47</v>
      </c>
    </row>
    <row r="1797" spans="1:9" s="96" customFormat="1" ht="16.899999999999999" customHeight="1" x14ac:dyDescent="0.25">
      <c r="A1797" s="146" t="s">
        <v>668</v>
      </c>
      <c r="B1797" s="152">
        <v>1</v>
      </c>
      <c r="C1797" s="152">
        <f t="shared" si="115"/>
        <v>872</v>
      </c>
      <c r="D1797" s="152">
        <v>677</v>
      </c>
      <c r="E1797" s="152">
        <v>195</v>
      </c>
      <c r="F1797" s="153">
        <v>1052</v>
      </c>
      <c r="G1797" s="153">
        <f t="shared" ref="G1797:G1860" si="116">ROUND(F1797/167.42,4)</f>
        <v>6.2835999999999999</v>
      </c>
      <c r="H1797" s="153">
        <f t="shared" si="113"/>
        <v>2450.6</v>
      </c>
      <c r="I1797" s="153">
        <f t="shared" si="114"/>
        <v>3028.7</v>
      </c>
    </row>
    <row r="1798" spans="1:9" s="96" customFormat="1" ht="16.899999999999999" customHeight="1" x14ac:dyDescent="0.25">
      <c r="A1798" s="146" t="s">
        <v>668</v>
      </c>
      <c r="B1798" s="152">
        <v>1</v>
      </c>
      <c r="C1798" s="152">
        <f t="shared" si="115"/>
        <v>497.5</v>
      </c>
      <c r="D1798" s="152">
        <v>493</v>
      </c>
      <c r="E1798" s="152">
        <v>4.5</v>
      </c>
      <c r="F1798" s="153">
        <v>867</v>
      </c>
      <c r="G1798" s="153">
        <f t="shared" si="116"/>
        <v>5.1786000000000003</v>
      </c>
      <c r="H1798" s="153">
        <f t="shared" si="113"/>
        <v>46.61</v>
      </c>
      <c r="I1798" s="153">
        <f t="shared" si="114"/>
        <v>57.61</v>
      </c>
    </row>
    <row r="1799" spans="1:9" s="96" customFormat="1" ht="16.899999999999999" customHeight="1" x14ac:dyDescent="0.25">
      <c r="A1799" s="146" t="s">
        <v>668</v>
      </c>
      <c r="B1799" s="152">
        <v>1</v>
      </c>
      <c r="C1799" s="152">
        <f t="shared" si="115"/>
        <v>412.75</v>
      </c>
      <c r="D1799" s="152">
        <v>369.75</v>
      </c>
      <c r="E1799" s="152">
        <v>43</v>
      </c>
      <c r="F1799" s="153">
        <v>1052</v>
      </c>
      <c r="G1799" s="153">
        <f t="shared" si="116"/>
        <v>6.2835999999999999</v>
      </c>
      <c r="H1799" s="153">
        <f t="shared" si="113"/>
        <v>540.39</v>
      </c>
      <c r="I1799" s="153">
        <f t="shared" si="114"/>
        <v>667.87</v>
      </c>
    </row>
    <row r="1800" spans="1:9" s="96" customFormat="1" ht="16.899999999999999" customHeight="1" x14ac:dyDescent="0.25">
      <c r="A1800" s="146" t="s">
        <v>668</v>
      </c>
      <c r="B1800" s="152">
        <v>1</v>
      </c>
      <c r="C1800" s="152">
        <f t="shared" si="115"/>
        <v>25.363833243096913</v>
      </c>
      <c r="D1800" s="152">
        <v>0</v>
      </c>
      <c r="E1800" s="152">
        <v>25.363833243096913</v>
      </c>
      <c r="F1800" s="153">
        <v>1010</v>
      </c>
      <c r="G1800" s="153">
        <f t="shared" si="116"/>
        <v>6.0327000000000002</v>
      </c>
      <c r="H1800" s="153">
        <f t="shared" si="113"/>
        <v>306.02</v>
      </c>
      <c r="I1800" s="153">
        <f t="shared" si="114"/>
        <v>378.21</v>
      </c>
    </row>
    <row r="1801" spans="1:9" s="96" customFormat="1" ht="16.899999999999999" customHeight="1" x14ac:dyDescent="0.25">
      <c r="A1801" s="146" t="s">
        <v>668</v>
      </c>
      <c r="B1801" s="152">
        <v>1</v>
      </c>
      <c r="C1801" s="152">
        <f t="shared" si="115"/>
        <v>211.011</v>
      </c>
      <c r="D1801" s="152">
        <v>190.5</v>
      </c>
      <c r="E1801" s="152">
        <v>20.510999999999999</v>
      </c>
      <c r="F1801" s="153">
        <v>1010</v>
      </c>
      <c r="G1801" s="153">
        <f t="shared" si="116"/>
        <v>6.0327000000000002</v>
      </c>
      <c r="H1801" s="153">
        <f t="shared" si="113"/>
        <v>247.47</v>
      </c>
      <c r="I1801" s="153">
        <f t="shared" si="114"/>
        <v>305.85000000000002</v>
      </c>
    </row>
    <row r="1802" spans="1:9" s="96" customFormat="1" ht="16.899999999999999" customHeight="1" x14ac:dyDescent="0.25">
      <c r="A1802" s="146" t="s">
        <v>668</v>
      </c>
      <c r="B1802" s="152">
        <v>1</v>
      </c>
      <c r="C1802" s="152">
        <f t="shared" si="115"/>
        <v>24</v>
      </c>
      <c r="D1802" s="152">
        <v>0</v>
      </c>
      <c r="E1802" s="152">
        <v>24</v>
      </c>
      <c r="F1802" s="153">
        <v>1010</v>
      </c>
      <c r="G1802" s="153">
        <f t="shared" si="116"/>
        <v>6.0327000000000002</v>
      </c>
      <c r="H1802" s="153">
        <f t="shared" si="113"/>
        <v>289.57</v>
      </c>
      <c r="I1802" s="153">
        <f t="shared" si="114"/>
        <v>357.88</v>
      </c>
    </row>
    <row r="1803" spans="1:9" s="96" customFormat="1" ht="16.899999999999999" customHeight="1" x14ac:dyDescent="0.25">
      <c r="A1803" s="146" t="s">
        <v>668</v>
      </c>
      <c r="B1803" s="152">
        <v>1</v>
      </c>
      <c r="C1803" s="152">
        <f t="shared" si="115"/>
        <v>16</v>
      </c>
      <c r="D1803" s="152">
        <v>0</v>
      </c>
      <c r="E1803" s="152">
        <v>16</v>
      </c>
      <c r="F1803" s="153">
        <v>867</v>
      </c>
      <c r="G1803" s="153">
        <f t="shared" si="116"/>
        <v>5.1786000000000003</v>
      </c>
      <c r="H1803" s="153">
        <f t="shared" si="113"/>
        <v>165.72</v>
      </c>
      <c r="I1803" s="153">
        <f t="shared" si="114"/>
        <v>204.81</v>
      </c>
    </row>
    <row r="1804" spans="1:9" s="96" customFormat="1" ht="16.899999999999999" customHeight="1" x14ac:dyDescent="0.25">
      <c r="A1804" s="146" t="s">
        <v>668</v>
      </c>
      <c r="B1804" s="152">
        <v>1</v>
      </c>
      <c r="C1804" s="152">
        <f t="shared" si="115"/>
        <v>368</v>
      </c>
      <c r="D1804" s="152">
        <v>333</v>
      </c>
      <c r="E1804" s="152">
        <v>35</v>
      </c>
      <c r="F1804" s="153">
        <v>1052</v>
      </c>
      <c r="G1804" s="153">
        <f t="shared" si="116"/>
        <v>6.2835999999999999</v>
      </c>
      <c r="H1804" s="153">
        <f t="shared" si="113"/>
        <v>439.85</v>
      </c>
      <c r="I1804" s="153">
        <f t="shared" si="114"/>
        <v>543.61</v>
      </c>
    </row>
    <row r="1805" spans="1:9" s="96" customFormat="1" ht="16.899999999999999" customHeight="1" x14ac:dyDescent="0.25">
      <c r="A1805" s="146" t="s">
        <v>668</v>
      </c>
      <c r="B1805" s="152">
        <v>1</v>
      </c>
      <c r="C1805" s="152">
        <f t="shared" si="115"/>
        <v>78.25</v>
      </c>
      <c r="D1805" s="152">
        <v>69.25</v>
      </c>
      <c r="E1805" s="152">
        <v>9</v>
      </c>
      <c r="F1805" s="153">
        <v>967</v>
      </c>
      <c r="G1805" s="153">
        <f t="shared" si="116"/>
        <v>5.7759</v>
      </c>
      <c r="H1805" s="153">
        <f t="shared" si="113"/>
        <v>103.97</v>
      </c>
      <c r="I1805" s="153">
        <f t="shared" si="114"/>
        <v>128.5</v>
      </c>
    </row>
    <row r="1806" spans="1:9" s="96" customFormat="1" ht="16.899999999999999" customHeight="1" x14ac:dyDescent="0.25">
      <c r="A1806" s="146" t="s">
        <v>668</v>
      </c>
      <c r="B1806" s="152">
        <v>1</v>
      </c>
      <c r="C1806" s="152">
        <f t="shared" si="115"/>
        <v>360</v>
      </c>
      <c r="D1806" s="152">
        <v>317</v>
      </c>
      <c r="E1806" s="152">
        <v>43</v>
      </c>
      <c r="F1806" s="153">
        <v>1010</v>
      </c>
      <c r="G1806" s="153">
        <f t="shared" si="116"/>
        <v>6.0327000000000002</v>
      </c>
      <c r="H1806" s="153">
        <f t="shared" ref="H1806:H1869" si="117">ROUND(E1806*G1806*2,2)</f>
        <v>518.80999999999995</v>
      </c>
      <c r="I1806" s="153">
        <f t="shared" ref="I1806:I1869" si="118">ROUND(H1806*1.2359,2)</f>
        <v>641.20000000000005</v>
      </c>
    </row>
    <row r="1807" spans="1:9" s="96" customFormat="1" ht="16.899999999999999" customHeight="1" x14ac:dyDescent="0.25">
      <c r="A1807" s="146" t="s">
        <v>668</v>
      </c>
      <c r="B1807" s="152">
        <v>1</v>
      </c>
      <c r="C1807" s="152">
        <f t="shared" si="115"/>
        <v>55.5</v>
      </c>
      <c r="D1807" s="152">
        <v>0</v>
      </c>
      <c r="E1807" s="152">
        <v>55.5</v>
      </c>
      <c r="F1807" s="153">
        <v>1010</v>
      </c>
      <c r="G1807" s="153">
        <f t="shared" si="116"/>
        <v>6.0327000000000002</v>
      </c>
      <c r="H1807" s="153">
        <f t="shared" si="117"/>
        <v>669.63</v>
      </c>
      <c r="I1807" s="153">
        <f t="shared" si="118"/>
        <v>827.6</v>
      </c>
    </row>
    <row r="1808" spans="1:9" s="96" customFormat="1" ht="16.899999999999999" customHeight="1" x14ac:dyDescent="0.25">
      <c r="A1808" s="146" t="s">
        <v>668</v>
      </c>
      <c r="B1808" s="152">
        <v>1</v>
      </c>
      <c r="C1808" s="152">
        <f t="shared" si="115"/>
        <v>97</v>
      </c>
      <c r="D1808" s="152">
        <v>0</v>
      </c>
      <c r="E1808" s="152">
        <v>97</v>
      </c>
      <c r="F1808" s="153">
        <v>1010</v>
      </c>
      <c r="G1808" s="153">
        <f t="shared" si="116"/>
        <v>6.0327000000000002</v>
      </c>
      <c r="H1808" s="153">
        <f t="shared" si="117"/>
        <v>1170.3399999999999</v>
      </c>
      <c r="I1808" s="153">
        <f t="shared" si="118"/>
        <v>1446.42</v>
      </c>
    </row>
    <row r="1809" spans="1:9" s="96" customFormat="1" ht="16.899999999999999" customHeight="1" x14ac:dyDescent="0.25">
      <c r="A1809" s="146" t="s">
        <v>668</v>
      </c>
      <c r="B1809" s="152">
        <v>1</v>
      </c>
      <c r="C1809" s="152">
        <f t="shared" si="115"/>
        <v>168</v>
      </c>
      <c r="D1809" s="152">
        <v>123.5</v>
      </c>
      <c r="E1809" s="152">
        <v>44.5</v>
      </c>
      <c r="F1809" s="153">
        <v>1010</v>
      </c>
      <c r="G1809" s="153">
        <f t="shared" si="116"/>
        <v>6.0327000000000002</v>
      </c>
      <c r="H1809" s="153">
        <f t="shared" si="117"/>
        <v>536.91</v>
      </c>
      <c r="I1809" s="153">
        <f t="shared" si="118"/>
        <v>663.57</v>
      </c>
    </row>
    <row r="1810" spans="1:9" s="96" customFormat="1" ht="16.899999999999999" customHeight="1" x14ac:dyDescent="0.25">
      <c r="A1810" s="146" t="s">
        <v>668</v>
      </c>
      <c r="B1810" s="152">
        <v>1</v>
      </c>
      <c r="C1810" s="152">
        <f t="shared" si="115"/>
        <v>10.273957769355713</v>
      </c>
      <c r="D1810" s="152">
        <v>0</v>
      </c>
      <c r="E1810" s="152">
        <v>10.273957769355713</v>
      </c>
      <c r="F1810" s="153">
        <v>1010</v>
      </c>
      <c r="G1810" s="153">
        <f t="shared" si="116"/>
        <v>6.0327000000000002</v>
      </c>
      <c r="H1810" s="153">
        <f t="shared" si="117"/>
        <v>123.96</v>
      </c>
      <c r="I1810" s="153">
        <f t="shared" si="118"/>
        <v>153.19999999999999</v>
      </c>
    </row>
    <row r="1811" spans="1:9" s="96" customFormat="1" ht="16.899999999999999" customHeight="1" x14ac:dyDescent="0.25">
      <c r="A1811" s="146" t="s">
        <v>668</v>
      </c>
      <c r="B1811" s="152">
        <v>1</v>
      </c>
      <c r="C1811" s="152">
        <f t="shared" si="115"/>
        <v>248</v>
      </c>
      <c r="D1811" s="152">
        <v>166.5</v>
      </c>
      <c r="E1811" s="152">
        <v>81.5</v>
      </c>
      <c r="F1811" s="153">
        <v>1010</v>
      </c>
      <c r="G1811" s="153">
        <f t="shared" si="116"/>
        <v>6.0327000000000002</v>
      </c>
      <c r="H1811" s="153">
        <f t="shared" si="117"/>
        <v>983.33</v>
      </c>
      <c r="I1811" s="153">
        <f t="shared" si="118"/>
        <v>1215.3</v>
      </c>
    </row>
    <row r="1812" spans="1:9" s="96" customFormat="1" ht="16.899999999999999" customHeight="1" x14ac:dyDescent="0.25">
      <c r="A1812" s="146" t="s">
        <v>668</v>
      </c>
      <c r="B1812" s="152">
        <v>1</v>
      </c>
      <c r="C1812" s="152">
        <f t="shared" si="115"/>
        <v>89.185000000000002</v>
      </c>
      <c r="D1812" s="152">
        <v>79</v>
      </c>
      <c r="E1812" s="152">
        <v>10.185</v>
      </c>
      <c r="F1812" s="153">
        <v>1010</v>
      </c>
      <c r="G1812" s="153">
        <f t="shared" si="116"/>
        <v>6.0327000000000002</v>
      </c>
      <c r="H1812" s="153">
        <f t="shared" si="117"/>
        <v>122.89</v>
      </c>
      <c r="I1812" s="153">
        <f t="shared" si="118"/>
        <v>151.88</v>
      </c>
    </row>
    <row r="1813" spans="1:9" s="96" customFormat="1" ht="16.899999999999999" customHeight="1" x14ac:dyDescent="0.25">
      <c r="A1813" s="146" t="s">
        <v>668</v>
      </c>
      <c r="B1813" s="152">
        <v>1</v>
      </c>
      <c r="C1813" s="152">
        <f t="shared" si="115"/>
        <v>44.242284786139685</v>
      </c>
      <c r="D1813" s="152">
        <v>37.5</v>
      </c>
      <c r="E1813" s="152">
        <v>6.7422847861396855</v>
      </c>
      <c r="F1813" s="153">
        <v>987</v>
      </c>
      <c r="G1813" s="153">
        <f t="shared" si="116"/>
        <v>5.8954000000000004</v>
      </c>
      <c r="H1813" s="153">
        <f t="shared" si="117"/>
        <v>79.5</v>
      </c>
      <c r="I1813" s="153">
        <f t="shared" si="118"/>
        <v>98.25</v>
      </c>
    </row>
    <row r="1814" spans="1:9" s="96" customFormat="1" ht="16.899999999999999" customHeight="1" x14ac:dyDescent="0.25">
      <c r="A1814" s="146" t="s">
        <v>669</v>
      </c>
      <c r="B1814" s="152">
        <v>1</v>
      </c>
      <c r="C1814" s="152">
        <f t="shared" si="115"/>
        <v>519.5</v>
      </c>
      <c r="D1814" s="152">
        <v>512.5</v>
      </c>
      <c r="E1814" s="152">
        <v>7</v>
      </c>
      <c r="F1814" s="153">
        <v>1010</v>
      </c>
      <c r="G1814" s="153">
        <f t="shared" si="116"/>
        <v>6.0327000000000002</v>
      </c>
      <c r="H1814" s="153">
        <f t="shared" si="117"/>
        <v>84.46</v>
      </c>
      <c r="I1814" s="153">
        <f t="shared" si="118"/>
        <v>104.38</v>
      </c>
    </row>
    <row r="1815" spans="1:9" s="96" customFormat="1" ht="16.899999999999999" customHeight="1" x14ac:dyDescent="0.25">
      <c r="A1815" s="146" t="s">
        <v>669</v>
      </c>
      <c r="B1815" s="152">
        <v>1</v>
      </c>
      <c r="C1815" s="152">
        <f t="shared" si="115"/>
        <v>564.72151898734182</v>
      </c>
      <c r="D1815" s="152">
        <v>438</v>
      </c>
      <c r="E1815" s="152">
        <v>126.72151898734177</v>
      </c>
      <c r="F1815" s="153">
        <v>1010</v>
      </c>
      <c r="G1815" s="153">
        <f t="shared" si="116"/>
        <v>6.0327000000000002</v>
      </c>
      <c r="H1815" s="153">
        <f t="shared" si="117"/>
        <v>1528.95</v>
      </c>
      <c r="I1815" s="153">
        <f t="shared" si="118"/>
        <v>1889.63</v>
      </c>
    </row>
    <row r="1816" spans="1:9" s="96" customFormat="1" ht="16.899999999999999" customHeight="1" x14ac:dyDescent="0.25">
      <c r="A1816" s="146" t="s">
        <v>669</v>
      </c>
      <c r="B1816" s="152">
        <v>1</v>
      </c>
      <c r="C1816" s="152">
        <f t="shared" si="115"/>
        <v>254</v>
      </c>
      <c r="D1816" s="152">
        <v>253</v>
      </c>
      <c r="E1816" s="152">
        <v>1</v>
      </c>
      <c r="F1816" s="153">
        <v>1052</v>
      </c>
      <c r="G1816" s="153">
        <f t="shared" si="116"/>
        <v>6.2835999999999999</v>
      </c>
      <c r="H1816" s="153">
        <f t="shared" si="117"/>
        <v>12.57</v>
      </c>
      <c r="I1816" s="153">
        <f t="shared" si="118"/>
        <v>15.54</v>
      </c>
    </row>
    <row r="1817" spans="1:9" s="96" customFormat="1" ht="16.899999999999999" customHeight="1" x14ac:dyDescent="0.25">
      <c r="A1817" s="146" t="s">
        <v>669</v>
      </c>
      <c r="B1817" s="152">
        <v>1</v>
      </c>
      <c r="C1817" s="152">
        <f t="shared" si="115"/>
        <v>254</v>
      </c>
      <c r="D1817" s="152">
        <v>253</v>
      </c>
      <c r="E1817" s="152">
        <v>1</v>
      </c>
      <c r="F1817" s="153">
        <v>867</v>
      </c>
      <c r="G1817" s="153">
        <f t="shared" si="116"/>
        <v>5.1786000000000003</v>
      </c>
      <c r="H1817" s="153">
        <f t="shared" si="117"/>
        <v>10.36</v>
      </c>
      <c r="I1817" s="153">
        <f t="shared" si="118"/>
        <v>12.8</v>
      </c>
    </row>
    <row r="1818" spans="1:9" s="96" customFormat="1" ht="16.899999999999999" customHeight="1" x14ac:dyDescent="0.25">
      <c r="A1818" s="146" t="s">
        <v>669</v>
      </c>
      <c r="B1818" s="152">
        <v>1</v>
      </c>
      <c r="C1818" s="152">
        <f t="shared" si="115"/>
        <v>224</v>
      </c>
      <c r="D1818" s="152">
        <v>222</v>
      </c>
      <c r="E1818" s="152">
        <v>2</v>
      </c>
      <c r="F1818" s="153">
        <v>867</v>
      </c>
      <c r="G1818" s="153">
        <f t="shared" si="116"/>
        <v>5.1786000000000003</v>
      </c>
      <c r="H1818" s="153">
        <f t="shared" si="117"/>
        <v>20.71</v>
      </c>
      <c r="I1818" s="153">
        <f t="shared" si="118"/>
        <v>25.6</v>
      </c>
    </row>
    <row r="1819" spans="1:9" s="96" customFormat="1" ht="16.899999999999999" customHeight="1" x14ac:dyDescent="0.25">
      <c r="A1819" s="146" t="s">
        <v>670</v>
      </c>
      <c r="B1819" s="152">
        <v>1</v>
      </c>
      <c r="C1819" s="152">
        <f t="shared" si="115"/>
        <v>683</v>
      </c>
      <c r="D1819" s="152">
        <v>677</v>
      </c>
      <c r="E1819" s="152">
        <v>6</v>
      </c>
      <c r="F1819" s="153">
        <v>1070</v>
      </c>
      <c r="G1819" s="153">
        <f t="shared" si="116"/>
        <v>6.3910999999999998</v>
      </c>
      <c r="H1819" s="153">
        <f t="shared" si="117"/>
        <v>76.69</v>
      </c>
      <c r="I1819" s="154">
        <f>ROUND(H1819*1.2077,2)</f>
        <v>92.62</v>
      </c>
    </row>
    <row r="1820" spans="1:9" s="96" customFormat="1" ht="16.899999999999999" customHeight="1" x14ac:dyDescent="0.25">
      <c r="A1820" s="146" t="s">
        <v>670</v>
      </c>
      <c r="B1820" s="152">
        <v>1</v>
      </c>
      <c r="C1820" s="152">
        <f t="shared" si="115"/>
        <v>685</v>
      </c>
      <c r="D1820" s="152">
        <v>677</v>
      </c>
      <c r="E1820" s="152">
        <v>8</v>
      </c>
      <c r="F1820" s="153">
        <v>1070</v>
      </c>
      <c r="G1820" s="153">
        <f t="shared" si="116"/>
        <v>6.3910999999999998</v>
      </c>
      <c r="H1820" s="153">
        <f t="shared" si="117"/>
        <v>102.26</v>
      </c>
      <c r="I1820" s="153">
        <f t="shared" si="118"/>
        <v>126.38</v>
      </c>
    </row>
    <row r="1821" spans="1:9" s="96" customFormat="1" ht="16.899999999999999" customHeight="1" x14ac:dyDescent="0.25">
      <c r="A1821" s="146" t="s">
        <v>671</v>
      </c>
      <c r="B1821" s="152">
        <v>1</v>
      </c>
      <c r="C1821" s="152">
        <f t="shared" si="115"/>
        <v>595</v>
      </c>
      <c r="D1821" s="152">
        <v>589</v>
      </c>
      <c r="E1821" s="152">
        <v>6</v>
      </c>
      <c r="F1821" s="153">
        <v>2250</v>
      </c>
      <c r="G1821" s="153">
        <f t="shared" si="116"/>
        <v>13.439299999999999</v>
      </c>
      <c r="H1821" s="153">
        <f t="shared" si="117"/>
        <v>161.27000000000001</v>
      </c>
      <c r="I1821" s="153">
        <f t="shared" si="118"/>
        <v>199.31</v>
      </c>
    </row>
    <row r="1822" spans="1:9" s="96" customFormat="1" ht="16.899999999999999" customHeight="1" x14ac:dyDescent="0.25">
      <c r="A1822" s="146" t="s">
        <v>122</v>
      </c>
      <c r="B1822" s="152">
        <v>1</v>
      </c>
      <c r="C1822" s="152">
        <f t="shared" si="115"/>
        <v>24</v>
      </c>
      <c r="D1822" s="152">
        <v>0</v>
      </c>
      <c r="E1822" s="152">
        <v>24</v>
      </c>
      <c r="F1822" s="153">
        <v>1287</v>
      </c>
      <c r="G1822" s="153">
        <f t="shared" si="116"/>
        <v>7.6872999999999996</v>
      </c>
      <c r="H1822" s="153">
        <f t="shared" si="117"/>
        <v>368.99</v>
      </c>
      <c r="I1822" s="153">
        <f t="shared" si="118"/>
        <v>456.03</v>
      </c>
    </row>
    <row r="1823" spans="1:9" s="96" customFormat="1" ht="16.899999999999999" customHeight="1" x14ac:dyDescent="0.25">
      <c r="A1823" s="146" t="s">
        <v>672</v>
      </c>
      <c r="B1823" s="152">
        <v>1</v>
      </c>
      <c r="C1823" s="152">
        <f t="shared" si="115"/>
        <v>663.25</v>
      </c>
      <c r="D1823" s="152">
        <v>637</v>
      </c>
      <c r="E1823" s="152">
        <v>26.25</v>
      </c>
      <c r="F1823" s="153">
        <v>810</v>
      </c>
      <c r="G1823" s="153">
        <f t="shared" si="116"/>
        <v>4.8380999999999998</v>
      </c>
      <c r="H1823" s="153">
        <f t="shared" si="117"/>
        <v>254</v>
      </c>
      <c r="I1823" s="153">
        <f t="shared" si="118"/>
        <v>313.92</v>
      </c>
    </row>
    <row r="1824" spans="1:9" s="96" customFormat="1" ht="16.899999999999999" customHeight="1" x14ac:dyDescent="0.25">
      <c r="A1824" s="146" t="s">
        <v>673</v>
      </c>
      <c r="B1824" s="152">
        <v>1</v>
      </c>
      <c r="C1824" s="152">
        <f t="shared" si="115"/>
        <v>230</v>
      </c>
      <c r="D1824" s="152">
        <v>224</v>
      </c>
      <c r="E1824" s="152">
        <v>6</v>
      </c>
      <c r="F1824" s="153">
        <v>1420</v>
      </c>
      <c r="G1824" s="153">
        <f t="shared" si="116"/>
        <v>8.4817</v>
      </c>
      <c r="H1824" s="153">
        <f t="shared" si="117"/>
        <v>101.78</v>
      </c>
      <c r="I1824" s="153">
        <f t="shared" si="118"/>
        <v>125.79</v>
      </c>
    </row>
    <row r="1825" spans="1:9" s="96" customFormat="1" ht="16.899999999999999" customHeight="1" x14ac:dyDescent="0.25">
      <c r="A1825" s="146" t="s">
        <v>674</v>
      </c>
      <c r="B1825" s="152">
        <v>1</v>
      </c>
      <c r="C1825" s="152">
        <f t="shared" si="115"/>
        <v>543</v>
      </c>
      <c r="D1825" s="152">
        <v>533</v>
      </c>
      <c r="E1825" s="152">
        <v>10</v>
      </c>
      <c r="F1825" s="153">
        <v>860</v>
      </c>
      <c r="G1825" s="153">
        <f t="shared" si="116"/>
        <v>5.1368</v>
      </c>
      <c r="H1825" s="153">
        <f t="shared" si="117"/>
        <v>102.74</v>
      </c>
      <c r="I1825" s="154">
        <f>ROUND(H1825*1.2077,2)</f>
        <v>124.08</v>
      </c>
    </row>
    <row r="1826" spans="1:9" s="96" customFormat="1" ht="16.899999999999999" customHeight="1" x14ac:dyDescent="0.25">
      <c r="A1826" s="146" t="s">
        <v>674</v>
      </c>
      <c r="B1826" s="152">
        <v>1</v>
      </c>
      <c r="C1826" s="152">
        <f t="shared" si="115"/>
        <v>625</v>
      </c>
      <c r="D1826" s="152">
        <v>597</v>
      </c>
      <c r="E1826" s="152">
        <v>28</v>
      </c>
      <c r="F1826" s="153">
        <v>860</v>
      </c>
      <c r="G1826" s="153">
        <f t="shared" si="116"/>
        <v>5.1368</v>
      </c>
      <c r="H1826" s="153">
        <f t="shared" si="117"/>
        <v>287.66000000000003</v>
      </c>
      <c r="I1826" s="153">
        <f t="shared" si="118"/>
        <v>355.52</v>
      </c>
    </row>
    <row r="1827" spans="1:9" s="96" customFormat="1" ht="16.899999999999999" customHeight="1" x14ac:dyDescent="0.25">
      <c r="A1827" s="146" t="s">
        <v>674</v>
      </c>
      <c r="B1827" s="152">
        <v>1</v>
      </c>
      <c r="C1827" s="152">
        <f t="shared" si="115"/>
        <v>701.5</v>
      </c>
      <c r="D1827" s="152">
        <v>677</v>
      </c>
      <c r="E1827" s="152">
        <v>24.5</v>
      </c>
      <c r="F1827" s="153">
        <v>860</v>
      </c>
      <c r="G1827" s="153">
        <f t="shared" si="116"/>
        <v>5.1368</v>
      </c>
      <c r="H1827" s="153">
        <f t="shared" si="117"/>
        <v>251.7</v>
      </c>
      <c r="I1827" s="153">
        <f t="shared" si="118"/>
        <v>311.08</v>
      </c>
    </row>
    <row r="1828" spans="1:9" s="96" customFormat="1" ht="16.899999999999999" customHeight="1" x14ac:dyDescent="0.25">
      <c r="A1828" s="146" t="s">
        <v>675</v>
      </c>
      <c r="B1828" s="152">
        <v>1</v>
      </c>
      <c r="C1828" s="152">
        <f t="shared" si="115"/>
        <v>680</v>
      </c>
      <c r="D1828" s="152">
        <v>646</v>
      </c>
      <c r="E1828" s="152">
        <v>34</v>
      </c>
      <c r="F1828" s="153">
        <v>770</v>
      </c>
      <c r="G1828" s="153">
        <f t="shared" si="116"/>
        <v>4.5991999999999997</v>
      </c>
      <c r="H1828" s="153">
        <f t="shared" si="117"/>
        <v>312.75</v>
      </c>
      <c r="I1828" s="153">
        <f t="shared" si="118"/>
        <v>386.53</v>
      </c>
    </row>
    <row r="1829" spans="1:9" s="96" customFormat="1" ht="16.899999999999999" customHeight="1" x14ac:dyDescent="0.25">
      <c r="A1829" s="146" t="s">
        <v>675</v>
      </c>
      <c r="B1829" s="152">
        <v>1</v>
      </c>
      <c r="C1829" s="152">
        <f t="shared" si="115"/>
        <v>551.5</v>
      </c>
      <c r="D1829" s="152">
        <v>517</v>
      </c>
      <c r="E1829" s="152">
        <v>34.5</v>
      </c>
      <c r="F1829" s="153">
        <v>815</v>
      </c>
      <c r="G1829" s="153">
        <f t="shared" si="116"/>
        <v>4.8680000000000003</v>
      </c>
      <c r="H1829" s="153">
        <f t="shared" si="117"/>
        <v>335.89</v>
      </c>
      <c r="I1829" s="153">
        <f t="shared" si="118"/>
        <v>415.13</v>
      </c>
    </row>
    <row r="1830" spans="1:9" s="96" customFormat="1" ht="16.899999999999999" customHeight="1" x14ac:dyDescent="0.25">
      <c r="A1830" s="146" t="s">
        <v>675</v>
      </c>
      <c r="B1830" s="152">
        <v>1</v>
      </c>
      <c r="C1830" s="152">
        <f t="shared" si="115"/>
        <v>235</v>
      </c>
      <c r="D1830" s="152">
        <v>184</v>
      </c>
      <c r="E1830" s="152">
        <v>51</v>
      </c>
      <c r="F1830" s="153">
        <v>770</v>
      </c>
      <c r="G1830" s="153">
        <f t="shared" si="116"/>
        <v>4.5991999999999997</v>
      </c>
      <c r="H1830" s="153">
        <f t="shared" si="117"/>
        <v>469.12</v>
      </c>
      <c r="I1830" s="153">
        <f t="shared" si="118"/>
        <v>579.79</v>
      </c>
    </row>
    <row r="1831" spans="1:9" s="96" customFormat="1" ht="16.899999999999999" customHeight="1" x14ac:dyDescent="0.25">
      <c r="A1831" s="146" t="s">
        <v>676</v>
      </c>
      <c r="B1831" s="152">
        <v>1</v>
      </c>
      <c r="C1831" s="152">
        <f t="shared" si="115"/>
        <v>704</v>
      </c>
      <c r="D1831" s="152">
        <v>677</v>
      </c>
      <c r="E1831" s="152">
        <v>27</v>
      </c>
      <c r="F1831" s="153">
        <v>770</v>
      </c>
      <c r="G1831" s="153">
        <f t="shared" si="116"/>
        <v>4.5991999999999997</v>
      </c>
      <c r="H1831" s="153">
        <f t="shared" si="117"/>
        <v>248.36</v>
      </c>
      <c r="I1831" s="153">
        <f t="shared" si="118"/>
        <v>306.95</v>
      </c>
    </row>
    <row r="1832" spans="1:9" s="96" customFormat="1" ht="16.899999999999999" customHeight="1" x14ac:dyDescent="0.25">
      <c r="A1832" s="146" t="s">
        <v>676</v>
      </c>
      <c r="B1832" s="152">
        <v>1</v>
      </c>
      <c r="C1832" s="152">
        <f t="shared" ref="C1832:C1895" si="119">D1832+E1832</f>
        <v>393.5</v>
      </c>
      <c r="D1832" s="152">
        <v>338.5</v>
      </c>
      <c r="E1832" s="152">
        <v>55</v>
      </c>
      <c r="F1832" s="153">
        <v>770</v>
      </c>
      <c r="G1832" s="153">
        <f t="shared" si="116"/>
        <v>4.5991999999999997</v>
      </c>
      <c r="H1832" s="153">
        <f t="shared" si="117"/>
        <v>505.91</v>
      </c>
      <c r="I1832" s="153">
        <f t="shared" si="118"/>
        <v>625.25</v>
      </c>
    </row>
    <row r="1833" spans="1:9" s="96" customFormat="1" ht="16.899999999999999" customHeight="1" x14ac:dyDescent="0.25">
      <c r="A1833" s="146" t="s">
        <v>676</v>
      </c>
      <c r="B1833" s="152">
        <v>1</v>
      </c>
      <c r="C1833" s="152">
        <f t="shared" si="119"/>
        <v>608</v>
      </c>
      <c r="D1833" s="152">
        <v>605</v>
      </c>
      <c r="E1833" s="152">
        <v>3</v>
      </c>
      <c r="F1833" s="153">
        <v>770</v>
      </c>
      <c r="G1833" s="153">
        <f t="shared" si="116"/>
        <v>4.5991999999999997</v>
      </c>
      <c r="H1833" s="153">
        <f t="shared" si="117"/>
        <v>27.6</v>
      </c>
      <c r="I1833" s="153">
        <f t="shared" si="118"/>
        <v>34.11</v>
      </c>
    </row>
    <row r="1834" spans="1:9" s="96" customFormat="1" ht="16.899999999999999" customHeight="1" x14ac:dyDescent="0.25">
      <c r="A1834" s="146" t="s">
        <v>402</v>
      </c>
      <c r="B1834" s="152">
        <v>1</v>
      </c>
      <c r="C1834" s="152">
        <f t="shared" si="119"/>
        <v>604</v>
      </c>
      <c r="D1834" s="152">
        <v>445</v>
      </c>
      <c r="E1834" s="152">
        <v>159</v>
      </c>
      <c r="F1834" s="153">
        <v>2610</v>
      </c>
      <c r="G1834" s="153">
        <f t="shared" si="116"/>
        <v>15.589499999999999</v>
      </c>
      <c r="H1834" s="153">
        <f t="shared" si="117"/>
        <v>4957.46</v>
      </c>
      <c r="I1834" s="153">
        <f t="shared" si="118"/>
        <v>6126.92</v>
      </c>
    </row>
    <row r="1835" spans="1:9" s="96" customFormat="1" ht="16.899999999999999" customHeight="1" x14ac:dyDescent="0.25">
      <c r="A1835" s="146" t="s">
        <v>677</v>
      </c>
      <c r="B1835" s="152">
        <v>1</v>
      </c>
      <c r="C1835" s="152">
        <f t="shared" si="119"/>
        <v>487</v>
      </c>
      <c r="D1835" s="152">
        <v>447</v>
      </c>
      <c r="E1835" s="152">
        <v>40</v>
      </c>
      <c r="F1835" s="153">
        <v>1965</v>
      </c>
      <c r="G1835" s="153">
        <f t="shared" si="116"/>
        <v>11.7369</v>
      </c>
      <c r="H1835" s="153">
        <f t="shared" si="117"/>
        <v>938.95</v>
      </c>
      <c r="I1835" s="153">
        <f t="shared" si="118"/>
        <v>1160.45</v>
      </c>
    </row>
    <row r="1836" spans="1:9" s="96" customFormat="1" ht="16.899999999999999" customHeight="1" x14ac:dyDescent="0.25">
      <c r="A1836" s="146" t="s">
        <v>677</v>
      </c>
      <c r="B1836" s="152">
        <v>1</v>
      </c>
      <c r="C1836" s="152">
        <f t="shared" si="119"/>
        <v>262</v>
      </c>
      <c r="D1836" s="152">
        <v>222</v>
      </c>
      <c r="E1836" s="152">
        <v>40</v>
      </c>
      <c r="F1836" s="153">
        <v>1965</v>
      </c>
      <c r="G1836" s="153">
        <f t="shared" si="116"/>
        <v>11.7369</v>
      </c>
      <c r="H1836" s="153">
        <f t="shared" si="117"/>
        <v>938.95</v>
      </c>
      <c r="I1836" s="153">
        <f t="shared" si="118"/>
        <v>1160.45</v>
      </c>
    </row>
    <row r="1837" spans="1:9" s="96" customFormat="1" ht="16.899999999999999" customHeight="1" x14ac:dyDescent="0.25">
      <c r="A1837" s="146" t="s">
        <v>678</v>
      </c>
      <c r="B1837" s="152">
        <v>1</v>
      </c>
      <c r="C1837" s="152">
        <f t="shared" si="119"/>
        <v>667</v>
      </c>
      <c r="D1837" s="152">
        <v>653</v>
      </c>
      <c r="E1837" s="152">
        <v>14</v>
      </c>
      <c r="F1837" s="153">
        <v>1625</v>
      </c>
      <c r="G1837" s="153">
        <f t="shared" si="116"/>
        <v>9.7060999999999993</v>
      </c>
      <c r="H1837" s="153">
        <f t="shared" si="117"/>
        <v>271.77</v>
      </c>
      <c r="I1837" s="153">
        <f t="shared" si="118"/>
        <v>335.88</v>
      </c>
    </row>
    <row r="1838" spans="1:9" s="96" customFormat="1" ht="16.899999999999999" customHeight="1" x14ac:dyDescent="0.25">
      <c r="A1838" s="146" t="s">
        <v>679</v>
      </c>
      <c r="B1838" s="152">
        <v>1</v>
      </c>
      <c r="C1838" s="152">
        <f t="shared" si="119"/>
        <v>661</v>
      </c>
      <c r="D1838" s="152">
        <v>645</v>
      </c>
      <c r="E1838" s="152">
        <v>16</v>
      </c>
      <c r="F1838" s="153">
        <v>2015</v>
      </c>
      <c r="G1838" s="153">
        <f t="shared" si="116"/>
        <v>12.035600000000001</v>
      </c>
      <c r="H1838" s="153">
        <f t="shared" si="117"/>
        <v>385.14</v>
      </c>
      <c r="I1838" s="153">
        <f t="shared" si="118"/>
        <v>475.99</v>
      </c>
    </row>
    <row r="1839" spans="1:9" s="96" customFormat="1" ht="16.899999999999999" customHeight="1" x14ac:dyDescent="0.25">
      <c r="A1839" s="146" t="s">
        <v>680</v>
      </c>
      <c r="B1839" s="152">
        <v>1</v>
      </c>
      <c r="C1839" s="152">
        <f t="shared" si="119"/>
        <v>666</v>
      </c>
      <c r="D1839" s="152">
        <v>645</v>
      </c>
      <c r="E1839" s="152">
        <v>21</v>
      </c>
      <c r="F1839" s="153">
        <v>1555</v>
      </c>
      <c r="G1839" s="153">
        <f t="shared" si="116"/>
        <v>9.2880000000000003</v>
      </c>
      <c r="H1839" s="153">
        <f t="shared" si="117"/>
        <v>390.1</v>
      </c>
      <c r="I1839" s="153">
        <f t="shared" si="118"/>
        <v>482.12</v>
      </c>
    </row>
    <row r="1840" spans="1:9" s="96" customFormat="1" ht="16.899999999999999" customHeight="1" x14ac:dyDescent="0.25">
      <c r="A1840" s="146" t="s">
        <v>681</v>
      </c>
      <c r="B1840" s="152">
        <v>1</v>
      </c>
      <c r="C1840" s="152">
        <f t="shared" si="119"/>
        <v>668.5</v>
      </c>
      <c r="D1840" s="152">
        <v>565</v>
      </c>
      <c r="E1840" s="152">
        <v>103.5</v>
      </c>
      <c r="F1840" s="153">
        <v>1336</v>
      </c>
      <c r="G1840" s="153">
        <f t="shared" si="116"/>
        <v>7.9798999999999998</v>
      </c>
      <c r="H1840" s="153">
        <f t="shared" si="117"/>
        <v>1651.84</v>
      </c>
      <c r="I1840" s="153">
        <f t="shared" si="118"/>
        <v>2041.51</v>
      </c>
    </row>
    <row r="1841" spans="1:9" s="96" customFormat="1" ht="16.899999999999999" customHeight="1" x14ac:dyDescent="0.25">
      <c r="A1841" s="146" t="s">
        <v>681</v>
      </c>
      <c r="B1841" s="152">
        <v>1</v>
      </c>
      <c r="C1841" s="152">
        <f t="shared" si="119"/>
        <v>771.5</v>
      </c>
      <c r="D1841" s="152">
        <v>637</v>
      </c>
      <c r="E1841" s="152">
        <v>134.5</v>
      </c>
      <c r="F1841" s="153">
        <v>1336</v>
      </c>
      <c r="G1841" s="153">
        <f t="shared" si="116"/>
        <v>7.9798999999999998</v>
      </c>
      <c r="H1841" s="153">
        <f t="shared" si="117"/>
        <v>2146.59</v>
      </c>
      <c r="I1841" s="153">
        <f t="shared" si="118"/>
        <v>2652.97</v>
      </c>
    </row>
    <row r="1842" spans="1:9" s="96" customFormat="1" ht="16.899999999999999" customHeight="1" x14ac:dyDescent="0.25">
      <c r="A1842" s="146" t="s">
        <v>681</v>
      </c>
      <c r="B1842" s="152">
        <v>1</v>
      </c>
      <c r="C1842" s="152">
        <f t="shared" si="119"/>
        <v>721.5</v>
      </c>
      <c r="D1842" s="152">
        <v>575</v>
      </c>
      <c r="E1842" s="152">
        <v>146.5</v>
      </c>
      <c r="F1842" s="153">
        <v>1336</v>
      </c>
      <c r="G1842" s="153">
        <f t="shared" si="116"/>
        <v>7.9798999999999998</v>
      </c>
      <c r="H1842" s="153">
        <f t="shared" si="117"/>
        <v>2338.11</v>
      </c>
      <c r="I1842" s="153">
        <f t="shared" si="118"/>
        <v>2889.67</v>
      </c>
    </row>
    <row r="1843" spans="1:9" s="96" customFormat="1" ht="16.899999999999999" customHeight="1" x14ac:dyDescent="0.25">
      <c r="A1843" s="146" t="s">
        <v>681</v>
      </c>
      <c r="B1843" s="152">
        <v>1</v>
      </c>
      <c r="C1843" s="152">
        <f t="shared" si="119"/>
        <v>736</v>
      </c>
      <c r="D1843" s="152">
        <v>645</v>
      </c>
      <c r="E1843" s="152">
        <v>91</v>
      </c>
      <c r="F1843" s="153">
        <v>1336</v>
      </c>
      <c r="G1843" s="153">
        <f t="shared" si="116"/>
        <v>7.9798999999999998</v>
      </c>
      <c r="H1843" s="153">
        <f t="shared" si="117"/>
        <v>1452.34</v>
      </c>
      <c r="I1843" s="153">
        <f t="shared" si="118"/>
        <v>1794.95</v>
      </c>
    </row>
    <row r="1844" spans="1:9" s="96" customFormat="1" ht="16.899999999999999" customHeight="1" x14ac:dyDescent="0.25">
      <c r="A1844" s="146" t="s">
        <v>681</v>
      </c>
      <c r="B1844" s="152">
        <v>1</v>
      </c>
      <c r="C1844" s="152">
        <f t="shared" si="119"/>
        <v>782</v>
      </c>
      <c r="D1844" s="152">
        <v>669</v>
      </c>
      <c r="E1844" s="152">
        <v>113</v>
      </c>
      <c r="F1844" s="153">
        <v>1336</v>
      </c>
      <c r="G1844" s="153">
        <f t="shared" si="116"/>
        <v>7.9798999999999998</v>
      </c>
      <c r="H1844" s="153">
        <f t="shared" si="117"/>
        <v>1803.46</v>
      </c>
      <c r="I1844" s="153">
        <f t="shared" si="118"/>
        <v>2228.9</v>
      </c>
    </row>
    <row r="1845" spans="1:9" s="96" customFormat="1" ht="16.899999999999999" customHeight="1" x14ac:dyDescent="0.25">
      <c r="A1845" s="146" t="s">
        <v>681</v>
      </c>
      <c r="B1845" s="152">
        <v>1</v>
      </c>
      <c r="C1845" s="152">
        <f t="shared" si="119"/>
        <v>558</v>
      </c>
      <c r="D1845" s="152">
        <v>487</v>
      </c>
      <c r="E1845" s="152">
        <v>71</v>
      </c>
      <c r="F1845" s="153">
        <v>1336</v>
      </c>
      <c r="G1845" s="153">
        <f t="shared" si="116"/>
        <v>7.9798999999999998</v>
      </c>
      <c r="H1845" s="153">
        <f t="shared" si="117"/>
        <v>1133.1500000000001</v>
      </c>
      <c r="I1845" s="153">
        <f t="shared" si="118"/>
        <v>1400.46</v>
      </c>
    </row>
    <row r="1846" spans="1:9" s="96" customFormat="1" ht="16.899999999999999" customHeight="1" x14ac:dyDescent="0.25">
      <c r="A1846" s="146" t="s">
        <v>681</v>
      </c>
      <c r="B1846" s="152">
        <v>1</v>
      </c>
      <c r="C1846" s="152">
        <f t="shared" si="119"/>
        <v>701</v>
      </c>
      <c r="D1846" s="152">
        <v>677</v>
      </c>
      <c r="E1846" s="152">
        <v>24</v>
      </c>
      <c r="F1846" s="153">
        <v>1336</v>
      </c>
      <c r="G1846" s="153">
        <f t="shared" si="116"/>
        <v>7.9798999999999998</v>
      </c>
      <c r="H1846" s="153">
        <f t="shared" si="117"/>
        <v>383.04</v>
      </c>
      <c r="I1846" s="153">
        <f t="shared" si="118"/>
        <v>473.4</v>
      </c>
    </row>
    <row r="1847" spans="1:9" s="96" customFormat="1" ht="16.899999999999999" customHeight="1" x14ac:dyDescent="0.25">
      <c r="A1847" s="146" t="s">
        <v>681</v>
      </c>
      <c r="B1847" s="152">
        <v>1</v>
      </c>
      <c r="C1847" s="152">
        <f t="shared" si="119"/>
        <v>578</v>
      </c>
      <c r="D1847" s="152">
        <v>559</v>
      </c>
      <c r="E1847" s="152">
        <v>19</v>
      </c>
      <c r="F1847" s="153">
        <v>1336</v>
      </c>
      <c r="G1847" s="153">
        <f t="shared" si="116"/>
        <v>7.9798999999999998</v>
      </c>
      <c r="H1847" s="153">
        <f t="shared" si="117"/>
        <v>303.24</v>
      </c>
      <c r="I1847" s="153">
        <f t="shared" si="118"/>
        <v>374.77</v>
      </c>
    </row>
    <row r="1848" spans="1:9" s="96" customFormat="1" ht="16.899999999999999" customHeight="1" x14ac:dyDescent="0.25">
      <c r="A1848" s="146" t="s">
        <v>681</v>
      </c>
      <c r="B1848" s="152">
        <v>1</v>
      </c>
      <c r="C1848" s="152">
        <f t="shared" si="119"/>
        <v>456.5</v>
      </c>
      <c r="D1848" s="152">
        <v>453</v>
      </c>
      <c r="E1848" s="152">
        <v>3.5</v>
      </c>
      <c r="F1848" s="153">
        <v>1336</v>
      </c>
      <c r="G1848" s="153">
        <f t="shared" si="116"/>
        <v>7.9798999999999998</v>
      </c>
      <c r="H1848" s="153">
        <f t="shared" si="117"/>
        <v>55.86</v>
      </c>
      <c r="I1848" s="153">
        <f t="shared" si="118"/>
        <v>69.040000000000006</v>
      </c>
    </row>
    <row r="1849" spans="1:9" s="96" customFormat="1" ht="16.899999999999999" customHeight="1" x14ac:dyDescent="0.25">
      <c r="A1849" s="146" t="s">
        <v>682</v>
      </c>
      <c r="B1849" s="152">
        <v>1</v>
      </c>
      <c r="C1849" s="152">
        <f t="shared" si="119"/>
        <v>673</v>
      </c>
      <c r="D1849" s="152">
        <v>653</v>
      </c>
      <c r="E1849" s="152">
        <v>20</v>
      </c>
      <c r="F1849" s="153">
        <v>680</v>
      </c>
      <c r="G1849" s="153">
        <f t="shared" si="116"/>
        <v>4.0616000000000003</v>
      </c>
      <c r="H1849" s="153">
        <f t="shared" si="117"/>
        <v>162.46</v>
      </c>
      <c r="I1849" s="153">
        <f t="shared" si="118"/>
        <v>200.78</v>
      </c>
    </row>
    <row r="1850" spans="1:9" s="96" customFormat="1" ht="16.899999999999999" customHeight="1" x14ac:dyDescent="0.25">
      <c r="A1850" s="146" t="s">
        <v>682</v>
      </c>
      <c r="B1850" s="152">
        <v>1</v>
      </c>
      <c r="C1850" s="152">
        <f t="shared" si="119"/>
        <v>703.5</v>
      </c>
      <c r="D1850" s="152">
        <v>677</v>
      </c>
      <c r="E1850" s="152">
        <v>26.5</v>
      </c>
      <c r="F1850" s="153">
        <v>680</v>
      </c>
      <c r="G1850" s="153">
        <f t="shared" si="116"/>
        <v>4.0616000000000003</v>
      </c>
      <c r="H1850" s="153">
        <f t="shared" si="117"/>
        <v>215.26</v>
      </c>
      <c r="I1850" s="153">
        <f t="shared" si="118"/>
        <v>266.04000000000002</v>
      </c>
    </row>
    <row r="1851" spans="1:9" s="96" customFormat="1" ht="16.899999999999999" customHeight="1" x14ac:dyDescent="0.25">
      <c r="A1851" s="146" t="s">
        <v>682</v>
      </c>
      <c r="B1851" s="152">
        <v>1</v>
      </c>
      <c r="C1851" s="152">
        <f t="shared" si="119"/>
        <v>542.5</v>
      </c>
      <c r="D1851" s="152">
        <v>511</v>
      </c>
      <c r="E1851" s="152">
        <v>31.5</v>
      </c>
      <c r="F1851" s="153">
        <v>680</v>
      </c>
      <c r="G1851" s="153">
        <f t="shared" si="116"/>
        <v>4.0616000000000003</v>
      </c>
      <c r="H1851" s="153">
        <f t="shared" si="117"/>
        <v>255.88</v>
      </c>
      <c r="I1851" s="153">
        <f t="shared" si="118"/>
        <v>316.24</v>
      </c>
    </row>
    <row r="1852" spans="1:9" s="96" customFormat="1" ht="16.899999999999999" customHeight="1" x14ac:dyDescent="0.25">
      <c r="A1852" s="146" t="s">
        <v>682</v>
      </c>
      <c r="B1852" s="152">
        <v>1</v>
      </c>
      <c r="C1852" s="152">
        <f t="shared" si="119"/>
        <v>553</v>
      </c>
      <c r="D1852" s="152">
        <v>541</v>
      </c>
      <c r="E1852" s="152">
        <v>12</v>
      </c>
      <c r="F1852" s="153">
        <v>680</v>
      </c>
      <c r="G1852" s="153">
        <f t="shared" si="116"/>
        <v>4.0616000000000003</v>
      </c>
      <c r="H1852" s="153">
        <f t="shared" si="117"/>
        <v>97.48</v>
      </c>
      <c r="I1852" s="153">
        <f t="shared" si="118"/>
        <v>120.48</v>
      </c>
    </row>
    <row r="1853" spans="1:9" s="96" customFormat="1" ht="16.899999999999999" customHeight="1" x14ac:dyDescent="0.25">
      <c r="A1853" s="146" t="s">
        <v>682</v>
      </c>
      <c r="B1853" s="152">
        <v>1</v>
      </c>
      <c r="C1853" s="152">
        <f t="shared" si="119"/>
        <v>686.5</v>
      </c>
      <c r="D1853" s="152">
        <v>677</v>
      </c>
      <c r="E1853" s="152">
        <v>9.5</v>
      </c>
      <c r="F1853" s="153">
        <v>680</v>
      </c>
      <c r="G1853" s="153">
        <f t="shared" si="116"/>
        <v>4.0616000000000003</v>
      </c>
      <c r="H1853" s="153">
        <f t="shared" si="117"/>
        <v>77.17</v>
      </c>
      <c r="I1853" s="153">
        <f t="shared" si="118"/>
        <v>95.37</v>
      </c>
    </row>
    <row r="1854" spans="1:9" s="96" customFormat="1" ht="16.899999999999999" customHeight="1" x14ac:dyDescent="0.25">
      <c r="A1854" s="146" t="s">
        <v>682</v>
      </c>
      <c r="B1854" s="152">
        <v>1</v>
      </c>
      <c r="C1854" s="152">
        <f t="shared" si="119"/>
        <v>224</v>
      </c>
      <c r="D1854" s="152">
        <v>222</v>
      </c>
      <c r="E1854" s="152">
        <v>2</v>
      </c>
      <c r="F1854" s="153">
        <v>680</v>
      </c>
      <c r="G1854" s="153">
        <f t="shared" si="116"/>
        <v>4.0616000000000003</v>
      </c>
      <c r="H1854" s="153">
        <f t="shared" si="117"/>
        <v>16.25</v>
      </c>
      <c r="I1854" s="153">
        <f t="shared" si="118"/>
        <v>20.079999999999998</v>
      </c>
    </row>
    <row r="1855" spans="1:9" s="96" customFormat="1" ht="16.899999999999999" customHeight="1" x14ac:dyDescent="0.25">
      <c r="A1855" s="146" t="s">
        <v>683</v>
      </c>
      <c r="B1855" s="152">
        <v>1</v>
      </c>
      <c r="C1855" s="152">
        <f t="shared" si="119"/>
        <v>589</v>
      </c>
      <c r="D1855" s="152">
        <v>501</v>
      </c>
      <c r="E1855" s="152">
        <v>88</v>
      </c>
      <c r="F1855" s="153">
        <v>820</v>
      </c>
      <c r="G1855" s="153">
        <f t="shared" si="116"/>
        <v>4.8978999999999999</v>
      </c>
      <c r="H1855" s="153">
        <f t="shared" si="117"/>
        <v>862.03</v>
      </c>
      <c r="I1855" s="153">
        <f t="shared" si="118"/>
        <v>1065.3800000000001</v>
      </c>
    </row>
    <row r="1856" spans="1:9" s="96" customFormat="1" ht="16.899999999999999" customHeight="1" x14ac:dyDescent="0.25">
      <c r="A1856" s="146" t="s">
        <v>97</v>
      </c>
      <c r="B1856" s="152">
        <v>1</v>
      </c>
      <c r="C1856" s="152">
        <f t="shared" si="119"/>
        <v>561</v>
      </c>
      <c r="D1856" s="152">
        <v>459</v>
      </c>
      <c r="E1856" s="152">
        <v>102</v>
      </c>
      <c r="F1856" s="153">
        <v>823</v>
      </c>
      <c r="G1856" s="153">
        <f t="shared" si="116"/>
        <v>4.9157999999999999</v>
      </c>
      <c r="H1856" s="153">
        <f t="shared" si="117"/>
        <v>1002.82</v>
      </c>
      <c r="I1856" s="153">
        <f t="shared" si="118"/>
        <v>1239.3900000000001</v>
      </c>
    </row>
    <row r="1857" spans="1:9" s="96" customFormat="1" ht="16.899999999999999" customHeight="1" x14ac:dyDescent="0.25">
      <c r="A1857" s="146" t="s">
        <v>97</v>
      </c>
      <c r="B1857" s="152">
        <v>1</v>
      </c>
      <c r="C1857" s="152">
        <f t="shared" si="119"/>
        <v>261</v>
      </c>
      <c r="D1857" s="152">
        <v>215</v>
      </c>
      <c r="E1857" s="152">
        <v>46</v>
      </c>
      <c r="F1857" s="153">
        <v>823</v>
      </c>
      <c r="G1857" s="153">
        <f t="shared" si="116"/>
        <v>4.9157999999999999</v>
      </c>
      <c r="H1857" s="153">
        <f t="shared" si="117"/>
        <v>452.25</v>
      </c>
      <c r="I1857" s="154">
        <f>ROUND(H1857*1.2077,2)</f>
        <v>546.17999999999995</v>
      </c>
    </row>
    <row r="1858" spans="1:9" s="96" customFormat="1" ht="16.899999999999999" customHeight="1" x14ac:dyDescent="0.25">
      <c r="A1858" s="146" t="s">
        <v>97</v>
      </c>
      <c r="B1858" s="152">
        <v>1</v>
      </c>
      <c r="C1858" s="152">
        <f t="shared" si="119"/>
        <v>734.5</v>
      </c>
      <c r="D1858" s="152">
        <v>592</v>
      </c>
      <c r="E1858" s="152">
        <v>142.5</v>
      </c>
      <c r="F1858" s="153">
        <v>823</v>
      </c>
      <c r="G1858" s="153">
        <f t="shared" si="116"/>
        <v>4.9157999999999999</v>
      </c>
      <c r="H1858" s="153">
        <f t="shared" si="117"/>
        <v>1401</v>
      </c>
      <c r="I1858" s="153">
        <f t="shared" si="118"/>
        <v>1731.5</v>
      </c>
    </row>
    <row r="1859" spans="1:9" s="96" customFormat="1" ht="16.899999999999999" customHeight="1" x14ac:dyDescent="0.25">
      <c r="A1859" s="146" t="s">
        <v>97</v>
      </c>
      <c r="B1859" s="152">
        <v>1</v>
      </c>
      <c r="C1859" s="152">
        <f t="shared" si="119"/>
        <v>481.5</v>
      </c>
      <c r="D1859" s="152">
        <v>371</v>
      </c>
      <c r="E1859" s="152">
        <v>110.5</v>
      </c>
      <c r="F1859" s="153">
        <v>823</v>
      </c>
      <c r="G1859" s="153">
        <f t="shared" si="116"/>
        <v>4.9157999999999999</v>
      </c>
      <c r="H1859" s="153">
        <f t="shared" si="117"/>
        <v>1086.3900000000001</v>
      </c>
      <c r="I1859" s="153">
        <f t="shared" si="118"/>
        <v>1342.67</v>
      </c>
    </row>
    <row r="1860" spans="1:9" s="96" customFormat="1" ht="16.899999999999999" customHeight="1" x14ac:dyDescent="0.25">
      <c r="A1860" s="146" t="s">
        <v>97</v>
      </c>
      <c r="B1860" s="152">
        <v>1</v>
      </c>
      <c r="C1860" s="152">
        <f t="shared" si="119"/>
        <v>253.5</v>
      </c>
      <c r="D1860" s="152">
        <v>253</v>
      </c>
      <c r="E1860" s="152">
        <v>0.5</v>
      </c>
      <c r="F1860" s="153">
        <v>823</v>
      </c>
      <c r="G1860" s="153">
        <f t="shared" si="116"/>
        <v>4.9157999999999999</v>
      </c>
      <c r="H1860" s="153">
        <f t="shared" si="117"/>
        <v>4.92</v>
      </c>
      <c r="I1860" s="153">
        <f t="shared" si="118"/>
        <v>6.08</v>
      </c>
    </row>
    <row r="1861" spans="1:9" s="96" customFormat="1" ht="16.899999999999999" customHeight="1" x14ac:dyDescent="0.25">
      <c r="A1861" s="146" t="s">
        <v>646</v>
      </c>
      <c r="B1861" s="152">
        <v>1</v>
      </c>
      <c r="C1861" s="152">
        <f t="shared" si="119"/>
        <v>824</v>
      </c>
      <c r="D1861" s="152">
        <v>582</v>
      </c>
      <c r="E1861" s="152">
        <v>242</v>
      </c>
      <c r="F1861" s="153">
        <v>760</v>
      </c>
      <c r="G1861" s="153">
        <f t="shared" ref="G1861:G1924" si="120">ROUND(F1861/167.42,4)</f>
        <v>4.5395000000000003</v>
      </c>
      <c r="H1861" s="153">
        <f t="shared" si="117"/>
        <v>2197.12</v>
      </c>
      <c r="I1861" s="153">
        <f t="shared" si="118"/>
        <v>2715.42</v>
      </c>
    </row>
    <row r="1862" spans="1:9" s="96" customFormat="1" ht="16.899999999999999" customHeight="1" x14ac:dyDescent="0.25">
      <c r="A1862" s="146" t="s">
        <v>646</v>
      </c>
      <c r="B1862" s="152">
        <v>1</v>
      </c>
      <c r="C1862" s="152">
        <f t="shared" si="119"/>
        <v>812</v>
      </c>
      <c r="D1862" s="152">
        <v>557</v>
      </c>
      <c r="E1862" s="152">
        <v>255</v>
      </c>
      <c r="F1862" s="153">
        <v>760</v>
      </c>
      <c r="G1862" s="153">
        <f t="shared" si="120"/>
        <v>4.5395000000000003</v>
      </c>
      <c r="H1862" s="153">
        <f t="shared" si="117"/>
        <v>2315.15</v>
      </c>
      <c r="I1862" s="153">
        <f t="shared" si="118"/>
        <v>2861.29</v>
      </c>
    </row>
    <row r="1863" spans="1:9" s="96" customFormat="1" ht="16.899999999999999" customHeight="1" x14ac:dyDescent="0.25">
      <c r="A1863" s="146" t="s">
        <v>646</v>
      </c>
      <c r="B1863" s="152">
        <v>1</v>
      </c>
      <c r="C1863" s="152">
        <f t="shared" si="119"/>
        <v>293</v>
      </c>
      <c r="D1863" s="152">
        <v>272</v>
      </c>
      <c r="E1863" s="152">
        <v>21</v>
      </c>
      <c r="F1863" s="153">
        <v>760</v>
      </c>
      <c r="G1863" s="153">
        <f t="shared" si="120"/>
        <v>4.5395000000000003</v>
      </c>
      <c r="H1863" s="153">
        <f t="shared" si="117"/>
        <v>190.66</v>
      </c>
      <c r="I1863" s="153">
        <f t="shared" si="118"/>
        <v>235.64</v>
      </c>
    </row>
    <row r="1864" spans="1:9" s="96" customFormat="1" ht="16.899999999999999" customHeight="1" x14ac:dyDescent="0.25">
      <c r="A1864" s="146" t="s">
        <v>646</v>
      </c>
      <c r="B1864" s="152">
        <v>1</v>
      </c>
      <c r="C1864" s="152">
        <f t="shared" si="119"/>
        <v>753.5</v>
      </c>
      <c r="D1864" s="152">
        <v>677</v>
      </c>
      <c r="E1864" s="152">
        <v>76.5</v>
      </c>
      <c r="F1864" s="153">
        <v>715</v>
      </c>
      <c r="G1864" s="153">
        <f t="shared" si="120"/>
        <v>4.2706999999999997</v>
      </c>
      <c r="H1864" s="153">
        <f t="shared" si="117"/>
        <v>653.41999999999996</v>
      </c>
      <c r="I1864" s="154">
        <f>ROUND(H1864*1.2077,2)</f>
        <v>789.14</v>
      </c>
    </row>
    <row r="1865" spans="1:9" s="96" customFormat="1" ht="16.899999999999999" customHeight="1" x14ac:dyDescent="0.25">
      <c r="A1865" s="146" t="s">
        <v>646</v>
      </c>
      <c r="B1865" s="152">
        <v>1</v>
      </c>
      <c r="C1865" s="152">
        <f t="shared" si="119"/>
        <v>558.5</v>
      </c>
      <c r="D1865" s="152">
        <v>549</v>
      </c>
      <c r="E1865" s="152">
        <v>9.5</v>
      </c>
      <c r="F1865" s="153">
        <v>715</v>
      </c>
      <c r="G1865" s="153">
        <f t="shared" si="120"/>
        <v>4.2706999999999997</v>
      </c>
      <c r="H1865" s="153">
        <f t="shared" si="117"/>
        <v>81.14</v>
      </c>
      <c r="I1865" s="154">
        <f>ROUND(H1865*1.2077,2)</f>
        <v>97.99</v>
      </c>
    </row>
    <row r="1866" spans="1:9" s="96" customFormat="1" ht="16.899999999999999" customHeight="1" x14ac:dyDescent="0.25">
      <c r="A1866" s="146" t="s">
        <v>646</v>
      </c>
      <c r="B1866" s="152">
        <v>1</v>
      </c>
      <c r="C1866" s="152">
        <f t="shared" si="119"/>
        <v>350.5</v>
      </c>
      <c r="D1866" s="152">
        <v>326</v>
      </c>
      <c r="E1866" s="152">
        <v>24.5</v>
      </c>
      <c r="F1866" s="153">
        <v>760</v>
      </c>
      <c r="G1866" s="153">
        <f t="shared" si="120"/>
        <v>4.5395000000000003</v>
      </c>
      <c r="H1866" s="153">
        <f t="shared" si="117"/>
        <v>222.44</v>
      </c>
      <c r="I1866" s="153">
        <f t="shared" si="118"/>
        <v>274.91000000000003</v>
      </c>
    </row>
    <row r="1867" spans="1:9" s="96" customFormat="1" ht="16.899999999999999" customHeight="1" x14ac:dyDescent="0.25">
      <c r="A1867" s="146" t="s">
        <v>646</v>
      </c>
      <c r="B1867" s="152">
        <v>1</v>
      </c>
      <c r="C1867" s="152">
        <f t="shared" si="119"/>
        <v>518.5</v>
      </c>
      <c r="D1867" s="152">
        <v>518</v>
      </c>
      <c r="E1867" s="152">
        <v>0.5</v>
      </c>
      <c r="F1867" s="153">
        <v>760</v>
      </c>
      <c r="G1867" s="153">
        <f t="shared" si="120"/>
        <v>4.5395000000000003</v>
      </c>
      <c r="H1867" s="153">
        <f t="shared" si="117"/>
        <v>4.54</v>
      </c>
      <c r="I1867" s="153">
        <f t="shared" si="118"/>
        <v>5.61</v>
      </c>
    </row>
    <row r="1868" spans="1:9" s="96" customFormat="1" ht="16.899999999999999" customHeight="1" x14ac:dyDescent="0.25">
      <c r="A1868" s="146" t="s">
        <v>646</v>
      </c>
      <c r="B1868" s="152">
        <v>1</v>
      </c>
      <c r="C1868" s="152">
        <f t="shared" si="119"/>
        <v>620</v>
      </c>
      <c r="D1868" s="152">
        <v>597</v>
      </c>
      <c r="E1868" s="152">
        <v>23</v>
      </c>
      <c r="F1868" s="153">
        <v>760</v>
      </c>
      <c r="G1868" s="153">
        <f t="shared" si="120"/>
        <v>4.5395000000000003</v>
      </c>
      <c r="H1868" s="153">
        <f t="shared" si="117"/>
        <v>208.82</v>
      </c>
      <c r="I1868" s="153">
        <f t="shared" si="118"/>
        <v>258.08</v>
      </c>
    </row>
    <row r="1869" spans="1:9" s="96" customFormat="1" ht="16.899999999999999" customHeight="1" x14ac:dyDescent="0.25">
      <c r="A1869" s="146" t="s">
        <v>646</v>
      </c>
      <c r="B1869" s="152">
        <v>1</v>
      </c>
      <c r="C1869" s="152">
        <f t="shared" si="119"/>
        <v>636.5</v>
      </c>
      <c r="D1869" s="152">
        <v>615</v>
      </c>
      <c r="E1869" s="152">
        <v>21.5</v>
      </c>
      <c r="F1869" s="153">
        <v>750</v>
      </c>
      <c r="G1869" s="153">
        <f t="shared" si="120"/>
        <v>4.4798</v>
      </c>
      <c r="H1869" s="153">
        <f t="shared" si="117"/>
        <v>192.63</v>
      </c>
      <c r="I1869" s="153">
        <f t="shared" si="118"/>
        <v>238.07</v>
      </c>
    </row>
    <row r="1870" spans="1:9" s="96" customFormat="1" ht="16.899999999999999" customHeight="1" x14ac:dyDescent="0.25">
      <c r="A1870" s="146" t="s">
        <v>646</v>
      </c>
      <c r="B1870" s="152">
        <v>1</v>
      </c>
      <c r="C1870" s="152">
        <f t="shared" si="119"/>
        <v>725</v>
      </c>
      <c r="D1870" s="152">
        <v>677</v>
      </c>
      <c r="E1870" s="152">
        <v>48</v>
      </c>
      <c r="F1870" s="153">
        <v>750</v>
      </c>
      <c r="G1870" s="153">
        <f t="shared" si="120"/>
        <v>4.4798</v>
      </c>
      <c r="H1870" s="153">
        <f t="shared" ref="H1870:H1933" si="121">ROUND(E1870*G1870*2,2)</f>
        <v>430.06</v>
      </c>
      <c r="I1870" s="153">
        <f t="shared" ref="I1870:I1933" si="122">ROUND(H1870*1.2359,2)</f>
        <v>531.51</v>
      </c>
    </row>
    <row r="1871" spans="1:9" s="96" customFormat="1" ht="16.899999999999999" customHeight="1" x14ac:dyDescent="0.25">
      <c r="A1871" s="146" t="s">
        <v>646</v>
      </c>
      <c r="B1871" s="152">
        <v>1</v>
      </c>
      <c r="C1871" s="152">
        <f t="shared" si="119"/>
        <v>511.5</v>
      </c>
      <c r="D1871" s="152">
        <v>510</v>
      </c>
      <c r="E1871" s="152">
        <v>1.5</v>
      </c>
      <c r="F1871" s="153">
        <v>750</v>
      </c>
      <c r="G1871" s="153">
        <f t="shared" si="120"/>
        <v>4.4798</v>
      </c>
      <c r="H1871" s="153">
        <f t="shared" si="121"/>
        <v>13.44</v>
      </c>
      <c r="I1871" s="153">
        <f t="shared" si="122"/>
        <v>16.61</v>
      </c>
    </row>
    <row r="1872" spans="1:9" s="96" customFormat="1" ht="16.899999999999999" customHeight="1" x14ac:dyDescent="0.25">
      <c r="A1872" s="146" t="s">
        <v>646</v>
      </c>
      <c r="B1872" s="152">
        <v>1</v>
      </c>
      <c r="C1872" s="152">
        <f t="shared" si="119"/>
        <v>714</v>
      </c>
      <c r="D1872" s="152">
        <v>654</v>
      </c>
      <c r="E1872" s="152">
        <v>60</v>
      </c>
      <c r="F1872" s="153">
        <v>700</v>
      </c>
      <c r="G1872" s="153">
        <f t="shared" si="120"/>
        <v>4.1810999999999998</v>
      </c>
      <c r="H1872" s="153">
        <f t="shared" si="121"/>
        <v>501.73</v>
      </c>
      <c r="I1872" s="154">
        <f>ROUND(H1872*1.2077,2)</f>
        <v>605.94000000000005</v>
      </c>
    </row>
    <row r="1873" spans="1:9" s="96" customFormat="1" ht="16.899999999999999" customHeight="1" x14ac:dyDescent="0.25">
      <c r="A1873" s="146" t="s">
        <v>646</v>
      </c>
      <c r="B1873" s="152">
        <v>1</v>
      </c>
      <c r="C1873" s="152">
        <f t="shared" si="119"/>
        <v>766</v>
      </c>
      <c r="D1873" s="152">
        <v>677</v>
      </c>
      <c r="E1873" s="152">
        <v>89</v>
      </c>
      <c r="F1873" s="153">
        <v>725</v>
      </c>
      <c r="G1873" s="153">
        <f t="shared" si="120"/>
        <v>4.3304</v>
      </c>
      <c r="H1873" s="153">
        <f t="shared" si="121"/>
        <v>770.81</v>
      </c>
      <c r="I1873" s="154">
        <f t="shared" ref="I1873" si="123">ROUND(H1873*1.2077,2)</f>
        <v>930.91</v>
      </c>
    </row>
    <row r="1874" spans="1:9" s="96" customFormat="1" ht="16.899999999999999" customHeight="1" x14ac:dyDescent="0.25">
      <c r="A1874" s="146" t="s">
        <v>646</v>
      </c>
      <c r="B1874" s="152">
        <v>1</v>
      </c>
      <c r="C1874" s="152">
        <f t="shared" si="119"/>
        <v>696</v>
      </c>
      <c r="D1874" s="152">
        <v>597</v>
      </c>
      <c r="E1874" s="152">
        <v>99</v>
      </c>
      <c r="F1874" s="153">
        <v>780</v>
      </c>
      <c r="G1874" s="153">
        <f t="shared" si="120"/>
        <v>4.6589</v>
      </c>
      <c r="H1874" s="153">
        <f t="shared" si="121"/>
        <v>922.46</v>
      </c>
      <c r="I1874" s="154">
        <f>ROUND(H1874*1.2194,2)</f>
        <v>1124.8499999999999</v>
      </c>
    </row>
    <row r="1875" spans="1:9" s="96" customFormat="1" ht="16.899999999999999" customHeight="1" x14ac:dyDescent="0.25">
      <c r="A1875" s="146" t="s">
        <v>646</v>
      </c>
      <c r="B1875" s="152">
        <v>1</v>
      </c>
      <c r="C1875" s="152">
        <f t="shared" si="119"/>
        <v>560</v>
      </c>
      <c r="D1875" s="152">
        <v>493</v>
      </c>
      <c r="E1875" s="152">
        <v>67</v>
      </c>
      <c r="F1875" s="153">
        <v>780</v>
      </c>
      <c r="G1875" s="153">
        <f t="shared" si="120"/>
        <v>4.6589</v>
      </c>
      <c r="H1875" s="153">
        <f t="shared" si="121"/>
        <v>624.29</v>
      </c>
      <c r="I1875" s="153">
        <f t="shared" si="122"/>
        <v>771.56</v>
      </c>
    </row>
    <row r="1876" spans="1:9" s="96" customFormat="1" ht="16.899999999999999" customHeight="1" x14ac:dyDescent="0.25">
      <c r="A1876" s="146" t="s">
        <v>646</v>
      </c>
      <c r="B1876" s="152">
        <v>1</v>
      </c>
      <c r="C1876" s="152">
        <f t="shared" si="119"/>
        <v>744</v>
      </c>
      <c r="D1876" s="152">
        <v>573</v>
      </c>
      <c r="E1876" s="152">
        <v>171</v>
      </c>
      <c r="F1876" s="153">
        <v>780</v>
      </c>
      <c r="G1876" s="153">
        <f t="shared" si="120"/>
        <v>4.6589</v>
      </c>
      <c r="H1876" s="153">
        <f t="shared" si="121"/>
        <v>1593.34</v>
      </c>
      <c r="I1876" s="153">
        <f t="shared" si="122"/>
        <v>1969.21</v>
      </c>
    </row>
    <row r="1877" spans="1:9" s="96" customFormat="1" ht="16.899999999999999" customHeight="1" x14ac:dyDescent="0.25">
      <c r="A1877" s="146" t="s">
        <v>646</v>
      </c>
      <c r="B1877" s="152">
        <v>1</v>
      </c>
      <c r="C1877" s="152">
        <f t="shared" si="119"/>
        <v>552</v>
      </c>
      <c r="D1877" s="152">
        <v>509</v>
      </c>
      <c r="E1877" s="152">
        <v>43</v>
      </c>
      <c r="F1877" s="153">
        <v>780</v>
      </c>
      <c r="G1877" s="153">
        <f t="shared" si="120"/>
        <v>4.6589</v>
      </c>
      <c r="H1877" s="153">
        <f t="shared" si="121"/>
        <v>400.67</v>
      </c>
      <c r="I1877" s="153">
        <f t="shared" si="122"/>
        <v>495.19</v>
      </c>
    </row>
    <row r="1878" spans="1:9" s="96" customFormat="1" ht="16.899999999999999" customHeight="1" x14ac:dyDescent="0.25">
      <c r="A1878" s="146" t="s">
        <v>646</v>
      </c>
      <c r="B1878" s="152">
        <v>1</v>
      </c>
      <c r="C1878" s="152">
        <f t="shared" si="119"/>
        <v>768</v>
      </c>
      <c r="D1878" s="152">
        <v>677</v>
      </c>
      <c r="E1878" s="152">
        <v>91</v>
      </c>
      <c r="F1878" s="153">
        <v>780</v>
      </c>
      <c r="G1878" s="153">
        <f t="shared" si="120"/>
        <v>4.6589</v>
      </c>
      <c r="H1878" s="153">
        <f t="shared" si="121"/>
        <v>847.92</v>
      </c>
      <c r="I1878" s="153">
        <f t="shared" si="122"/>
        <v>1047.94</v>
      </c>
    </row>
    <row r="1879" spans="1:9" s="96" customFormat="1" ht="16.899999999999999" customHeight="1" x14ac:dyDescent="0.25">
      <c r="A1879" s="146" t="s">
        <v>646</v>
      </c>
      <c r="B1879" s="152">
        <v>1</v>
      </c>
      <c r="C1879" s="152">
        <f t="shared" si="119"/>
        <v>672</v>
      </c>
      <c r="D1879" s="152">
        <v>573</v>
      </c>
      <c r="E1879" s="152">
        <v>99</v>
      </c>
      <c r="F1879" s="153">
        <v>780</v>
      </c>
      <c r="G1879" s="153">
        <f t="shared" si="120"/>
        <v>4.6589</v>
      </c>
      <c r="H1879" s="153">
        <f t="shared" si="121"/>
        <v>922.46</v>
      </c>
      <c r="I1879" s="153">
        <f t="shared" si="122"/>
        <v>1140.07</v>
      </c>
    </row>
    <row r="1880" spans="1:9" s="96" customFormat="1" ht="16.899999999999999" customHeight="1" x14ac:dyDescent="0.25">
      <c r="A1880" s="146" t="s">
        <v>646</v>
      </c>
      <c r="B1880" s="152">
        <v>1</v>
      </c>
      <c r="C1880" s="152">
        <f t="shared" si="119"/>
        <v>760</v>
      </c>
      <c r="D1880" s="152">
        <v>597</v>
      </c>
      <c r="E1880" s="152">
        <v>163</v>
      </c>
      <c r="F1880" s="153">
        <v>780</v>
      </c>
      <c r="G1880" s="153">
        <f t="shared" si="120"/>
        <v>4.6589</v>
      </c>
      <c r="H1880" s="153">
        <f t="shared" si="121"/>
        <v>1518.8</v>
      </c>
      <c r="I1880" s="153">
        <f t="shared" si="122"/>
        <v>1877.08</v>
      </c>
    </row>
    <row r="1881" spans="1:9" s="96" customFormat="1" ht="16.899999999999999" customHeight="1" x14ac:dyDescent="0.25">
      <c r="A1881" s="146" t="s">
        <v>646</v>
      </c>
      <c r="B1881" s="152">
        <v>1</v>
      </c>
      <c r="C1881" s="152">
        <f t="shared" si="119"/>
        <v>624</v>
      </c>
      <c r="D1881" s="152">
        <v>597</v>
      </c>
      <c r="E1881" s="152">
        <v>27</v>
      </c>
      <c r="F1881" s="153">
        <v>780</v>
      </c>
      <c r="G1881" s="153">
        <f t="shared" si="120"/>
        <v>4.6589</v>
      </c>
      <c r="H1881" s="153">
        <f t="shared" si="121"/>
        <v>251.58</v>
      </c>
      <c r="I1881" s="153">
        <f t="shared" si="122"/>
        <v>310.93</v>
      </c>
    </row>
    <row r="1882" spans="1:9" s="96" customFormat="1" ht="16.899999999999999" customHeight="1" x14ac:dyDescent="0.25">
      <c r="A1882" s="146" t="s">
        <v>646</v>
      </c>
      <c r="B1882" s="152">
        <v>1</v>
      </c>
      <c r="C1882" s="152">
        <f t="shared" si="119"/>
        <v>672</v>
      </c>
      <c r="D1882" s="152">
        <v>573</v>
      </c>
      <c r="E1882" s="152">
        <v>99</v>
      </c>
      <c r="F1882" s="153">
        <v>780</v>
      </c>
      <c r="G1882" s="153">
        <f t="shared" si="120"/>
        <v>4.6589</v>
      </c>
      <c r="H1882" s="153">
        <f t="shared" si="121"/>
        <v>922.46</v>
      </c>
      <c r="I1882" s="153">
        <f t="shared" si="122"/>
        <v>1140.07</v>
      </c>
    </row>
    <row r="1883" spans="1:9" s="96" customFormat="1" ht="16.899999999999999" customHeight="1" x14ac:dyDescent="0.25">
      <c r="A1883" s="146" t="s">
        <v>646</v>
      </c>
      <c r="B1883" s="152">
        <v>1</v>
      </c>
      <c r="C1883" s="152">
        <f t="shared" si="119"/>
        <v>792</v>
      </c>
      <c r="D1883" s="152">
        <v>615</v>
      </c>
      <c r="E1883" s="152">
        <v>177</v>
      </c>
      <c r="F1883" s="153">
        <v>780</v>
      </c>
      <c r="G1883" s="153">
        <f t="shared" si="120"/>
        <v>4.6589</v>
      </c>
      <c r="H1883" s="153">
        <f t="shared" si="121"/>
        <v>1649.25</v>
      </c>
      <c r="I1883" s="153">
        <f t="shared" si="122"/>
        <v>2038.31</v>
      </c>
    </row>
    <row r="1884" spans="1:9" s="96" customFormat="1" ht="16.899999999999999" customHeight="1" x14ac:dyDescent="0.25">
      <c r="A1884" s="146" t="s">
        <v>646</v>
      </c>
      <c r="B1884" s="152">
        <v>1</v>
      </c>
      <c r="C1884" s="152">
        <f t="shared" si="119"/>
        <v>584</v>
      </c>
      <c r="D1884" s="152">
        <v>424</v>
      </c>
      <c r="E1884" s="152">
        <v>160</v>
      </c>
      <c r="F1884" s="153">
        <v>780</v>
      </c>
      <c r="G1884" s="153">
        <f t="shared" si="120"/>
        <v>4.6589</v>
      </c>
      <c r="H1884" s="153">
        <f t="shared" si="121"/>
        <v>1490.85</v>
      </c>
      <c r="I1884" s="153">
        <f t="shared" si="122"/>
        <v>1842.54</v>
      </c>
    </row>
    <row r="1885" spans="1:9" s="96" customFormat="1" ht="16.899999999999999" customHeight="1" x14ac:dyDescent="0.25">
      <c r="A1885" s="146" t="s">
        <v>646</v>
      </c>
      <c r="B1885" s="152">
        <v>1</v>
      </c>
      <c r="C1885" s="152">
        <f t="shared" si="119"/>
        <v>889</v>
      </c>
      <c r="D1885" s="152">
        <v>677</v>
      </c>
      <c r="E1885" s="152">
        <v>212</v>
      </c>
      <c r="F1885" s="153">
        <v>780</v>
      </c>
      <c r="G1885" s="153">
        <f t="shared" si="120"/>
        <v>4.6589</v>
      </c>
      <c r="H1885" s="153">
        <f t="shared" si="121"/>
        <v>1975.37</v>
      </c>
      <c r="I1885" s="153">
        <f t="shared" si="122"/>
        <v>2441.36</v>
      </c>
    </row>
    <row r="1886" spans="1:9" s="96" customFormat="1" ht="16.899999999999999" customHeight="1" x14ac:dyDescent="0.25">
      <c r="A1886" s="146" t="s">
        <v>646</v>
      </c>
      <c r="B1886" s="152">
        <v>1</v>
      </c>
      <c r="C1886" s="152">
        <f t="shared" si="119"/>
        <v>456</v>
      </c>
      <c r="D1886" s="152">
        <v>439</v>
      </c>
      <c r="E1886" s="152">
        <v>17</v>
      </c>
      <c r="F1886" s="153">
        <v>780</v>
      </c>
      <c r="G1886" s="153">
        <f t="shared" si="120"/>
        <v>4.6589</v>
      </c>
      <c r="H1886" s="153">
        <f t="shared" si="121"/>
        <v>158.4</v>
      </c>
      <c r="I1886" s="153">
        <f t="shared" si="122"/>
        <v>195.77</v>
      </c>
    </row>
    <row r="1887" spans="1:9" s="96" customFormat="1" ht="16.899999999999999" customHeight="1" x14ac:dyDescent="0.25">
      <c r="A1887" s="146" t="s">
        <v>646</v>
      </c>
      <c r="B1887" s="152">
        <v>1</v>
      </c>
      <c r="C1887" s="152">
        <f t="shared" si="119"/>
        <v>711</v>
      </c>
      <c r="D1887" s="152">
        <v>677</v>
      </c>
      <c r="E1887" s="152">
        <v>34</v>
      </c>
      <c r="F1887" s="153">
        <v>750</v>
      </c>
      <c r="G1887" s="153">
        <f t="shared" si="120"/>
        <v>4.4798</v>
      </c>
      <c r="H1887" s="153">
        <f t="shared" si="121"/>
        <v>304.63</v>
      </c>
      <c r="I1887" s="154">
        <f>ROUND(H1887*1.2077,2)</f>
        <v>367.9</v>
      </c>
    </row>
    <row r="1888" spans="1:9" s="96" customFormat="1" ht="16.899999999999999" customHeight="1" x14ac:dyDescent="0.25">
      <c r="A1888" s="146" t="s">
        <v>646</v>
      </c>
      <c r="B1888" s="152">
        <v>1</v>
      </c>
      <c r="C1888" s="152">
        <f t="shared" si="119"/>
        <v>848.99700000000007</v>
      </c>
      <c r="D1888" s="152">
        <v>677</v>
      </c>
      <c r="E1888" s="152">
        <v>171.99700000000001</v>
      </c>
      <c r="F1888" s="153">
        <v>760</v>
      </c>
      <c r="G1888" s="153">
        <f t="shared" si="120"/>
        <v>4.5395000000000003</v>
      </c>
      <c r="H1888" s="153">
        <f t="shared" si="121"/>
        <v>1561.56</v>
      </c>
      <c r="I1888" s="153">
        <f t="shared" si="122"/>
        <v>1929.93</v>
      </c>
    </row>
    <row r="1889" spans="1:9" s="96" customFormat="1" ht="16.899999999999999" customHeight="1" x14ac:dyDescent="0.25">
      <c r="A1889" s="146" t="s">
        <v>646</v>
      </c>
      <c r="B1889" s="152">
        <v>1</v>
      </c>
      <c r="C1889" s="152">
        <f t="shared" si="119"/>
        <v>819</v>
      </c>
      <c r="D1889" s="152">
        <v>677</v>
      </c>
      <c r="E1889" s="152">
        <v>142</v>
      </c>
      <c r="F1889" s="153">
        <v>760</v>
      </c>
      <c r="G1889" s="153">
        <f t="shared" si="120"/>
        <v>4.5395000000000003</v>
      </c>
      <c r="H1889" s="153">
        <f t="shared" si="121"/>
        <v>1289.22</v>
      </c>
      <c r="I1889" s="153">
        <f t="shared" si="122"/>
        <v>1593.35</v>
      </c>
    </row>
    <row r="1890" spans="1:9" s="96" customFormat="1" ht="16.899999999999999" customHeight="1" x14ac:dyDescent="0.25">
      <c r="A1890" s="146" t="s">
        <v>646</v>
      </c>
      <c r="B1890" s="152">
        <v>1</v>
      </c>
      <c r="C1890" s="152">
        <f t="shared" si="119"/>
        <v>769</v>
      </c>
      <c r="D1890" s="152">
        <v>573</v>
      </c>
      <c r="E1890" s="152">
        <v>196</v>
      </c>
      <c r="F1890" s="153">
        <v>780</v>
      </c>
      <c r="G1890" s="153">
        <f t="shared" si="120"/>
        <v>4.6589</v>
      </c>
      <c r="H1890" s="153">
        <f t="shared" si="121"/>
        <v>1826.29</v>
      </c>
      <c r="I1890" s="153">
        <f t="shared" si="122"/>
        <v>2257.11</v>
      </c>
    </row>
    <row r="1891" spans="1:9" s="96" customFormat="1" ht="16.899999999999999" customHeight="1" x14ac:dyDescent="0.25">
      <c r="A1891" s="146" t="s">
        <v>646</v>
      </c>
      <c r="B1891" s="152">
        <v>1</v>
      </c>
      <c r="C1891" s="152">
        <f t="shared" si="119"/>
        <v>542</v>
      </c>
      <c r="D1891" s="152">
        <v>526</v>
      </c>
      <c r="E1891" s="152">
        <v>16</v>
      </c>
      <c r="F1891" s="153">
        <v>760</v>
      </c>
      <c r="G1891" s="153">
        <f t="shared" si="120"/>
        <v>4.5395000000000003</v>
      </c>
      <c r="H1891" s="153">
        <f t="shared" si="121"/>
        <v>145.26</v>
      </c>
      <c r="I1891" s="153">
        <f t="shared" si="122"/>
        <v>179.53</v>
      </c>
    </row>
    <row r="1892" spans="1:9" s="96" customFormat="1" ht="16.899999999999999" customHeight="1" x14ac:dyDescent="0.25">
      <c r="A1892" s="146" t="s">
        <v>646</v>
      </c>
      <c r="B1892" s="152">
        <v>1</v>
      </c>
      <c r="C1892" s="152">
        <f t="shared" si="119"/>
        <v>803</v>
      </c>
      <c r="D1892" s="152">
        <v>677</v>
      </c>
      <c r="E1892" s="152">
        <v>126</v>
      </c>
      <c r="F1892" s="153">
        <v>760</v>
      </c>
      <c r="G1892" s="153">
        <f t="shared" si="120"/>
        <v>4.5395000000000003</v>
      </c>
      <c r="H1892" s="153">
        <f t="shared" si="121"/>
        <v>1143.95</v>
      </c>
      <c r="I1892" s="153">
        <f t="shared" si="122"/>
        <v>1413.81</v>
      </c>
    </row>
    <row r="1893" spans="1:9" s="96" customFormat="1" ht="16.899999999999999" customHeight="1" x14ac:dyDescent="0.25">
      <c r="A1893" s="146" t="s">
        <v>646</v>
      </c>
      <c r="B1893" s="152">
        <v>1</v>
      </c>
      <c r="C1893" s="152">
        <f t="shared" si="119"/>
        <v>744</v>
      </c>
      <c r="D1893" s="152">
        <v>574</v>
      </c>
      <c r="E1893" s="152">
        <v>170</v>
      </c>
      <c r="F1893" s="153">
        <v>780</v>
      </c>
      <c r="G1893" s="153">
        <f t="shared" si="120"/>
        <v>4.6589</v>
      </c>
      <c r="H1893" s="153">
        <f t="shared" si="121"/>
        <v>1584.03</v>
      </c>
      <c r="I1893" s="154">
        <f>ROUND(H1893*1.2077,2)</f>
        <v>1913.03</v>
      </c>
    </row>
    <row r="1894" spans="1:9" s="96" customFormat="1" ht="16.899999999999999" customHeight="1" x14ac:dyDescent="0.25">
      <c r="A1894" s="146" t="s">
        <v>646</v>
      </c>
      <c r="B1894" s="152">
        <v>1</v>
      </c>
      <c r="C1894" s="152">
        <f t="shared" si="119"/>
        <v>515.75</v>
      </c>
      <c r="D1894" s="152">
        <v>491.75</v>
      </c>
      <c r="E1894" s="152">
        <v>24</v>
      </c>
      <c r="F1894" s="153">
        <v>700</v>
      </c>
      <c r="G1894" s="153">
        <f t="shared" si="120"/>
        <v>4.1810999999999998</v>
      </c>
      <c r="H1894" s="153">
        <f t="shared" si="121"/>
        <v>200.69</v>
      </c>
      <c r="I1894" s="153">
        <f t="shared" si="122"/>
        <v>248.03</v>
      </c>
    </row>
    <row r="1895" spans="1:9" s="96" customFormat="1" ht="16.899999999999999" customHeight="1" x14ac:dyDescent="0.25">
      <c r="A1895" s="146" t="s">
        <v>646</v>
      </c>
      <c r="B1895" s="152">
        <v>1</v>
      </c>
      <c r="C1895" s="152">
        <f t="shared" si="119"/>
        <v>724</v>
      </c>
      <c r="D1895" s="152">
        <v>597</v>
      </c>
      <c r="E1895" s="152">
        <v>127</v>
      </c>
      <c r="F1895" s="153">
        <v>725</v>
      </c>
      <c r="G1895" s="153">
        <f t="shared" si="120"/>
        <v>4.3304</v>
      </c>
      <c r="H1895" s="153">
        <f t="shared" si="121"/>
        <v>1099.92</v>
      </c>
      <c r="I1895" s="153">
        <f t="shared" si="122"/>
        <v>1359.39</v>
      </c>
    </row>
    <row r="1896" spans="1:9" s="96" customFormat="1" ht="16.899999999999999" customHeight="1" x14ac:dyDescent="0.25">
      <c r="A1896" s="146" t="s">
        <v>646</v>
      </c>
      <c r="B1896" s="152">
        <v>1</v>
      </c>
      <c r="C1896" s="152">
        <f t="shared" ref="C1896:C1959" si="124">D1896+E1896</f>
        <v>36</v>
      </c>
      <c r="D1896" s="152">
        <v>0</v>
      </c>
      <c r="E1896" s="152">
        <v>36</v>
      </c>
      <c r="F1896" s="153">
        <v>760</v>
      </c>
      <c r="G1896" s="153">
        <f t="shared" si="120"/>
        <v>4.5395000000000003</v>
      </c>
      <c r="H1896" s="153">
        <f t="shared" si="121"/>
        <v>326.83999999999997</v>
      </c>
      <c r="I1896" s="154">
        <f>ROUND(H1896*1.2077,2)</f>
        <v>394.72</v>
      </c>
    </row>
    <row r="1897" spans="1:9" s="96" customFormat="1" ht="16.899999999999999" customHeight="1" x14ac:dyDescent="0.25">
      <c r="A1897" s="146" t="s">
        <v>646</v>
      </c>
      <c r="B1897" s="152">
        <v>1</v>
      </c>
      <c r="C1897" s="152">
        <f t="shared" si="124"/>
        <v>12</v>
      </c>
      <c r="D1897" s="152">
        <v>0</v>
      </c>
      <c r="E1897" s="152">
        <v>12</v>
      </c>
      <c r="F1897" s="153">
        <v>760</v>
      </c>
      <c r="G1897" s="153">
        <f t="shared" si="120"/>
        <v>4.5395000000000003</v>
      </c>
      <c r="H1897" s="153">
        <f t="shared" si="121"/>
        <v>108.95</v>
      </c>
      <c r="I1897" s="153">
        <f t="shared" si="122"/>
        <v>134.65</v>
      </c>
    </row>
    <row r="1898" spans="1:9" s="96" customFormat="1" ht="16.899999999999999" customHeight="1" x14ac:dyDescent="0.25">
      <c r="A1898" s="146" t="s">
        <v>646</v>
      </c>
      <c r="B1898" s="152">
        <v>1</v>
      </c>
      <c r="C1898" s="152">
        <f t="shared" si="124"/>
        <v>648</v>
      </c>
      <c r="D1898" s="152">
        <v>574</v>
      </c>
      <c r="E1898" s="152">
        <v>74</v>
      </c>
      <c r="F1898" s="153">
        <v>780</v>
      </c>
      <c r="G1898" s="153">
        <f t="shared" si="120"/>
        <v>4.6589</v>
      </c>
      <c r="H1898" s="153">
        <f t="shared" si="121"/>
        <v>689.52</v>
      </c>
      <c r="I1898" s="153">
        <f t="shared" si="122"/>
        <v>852.18</v>
      </c>
    </row>
    <row r="1899" spans="1:9" s="96" customFormat="1" ht="16.899999999999999" customHeight="1" x14ac:dyDescent="0.25">
      <c r="A1899" s="146" t="s">
        <v>646</v>
      </c>
      <c r="B1899" s="152">
        <v>1</v>
      </c>
      <c r="C1899" s="152">
        <f t="shared" si="124"/>
        <v>601</v>
      </c>
      <c r="D1899" s="152">
        <v>597</v>
      </c>
      <c r="E1899" s="152">
        <v>4</v>
      </c>
      <c r="F1899" s="153">
        <v>811</v>
      </c>
      <c r="G1899" s="153">
        <f t="shared" si="120"/>
        <v>4.8441000000000001</v>
      </c>
      <c r="H1899" s="153">
        <f t="shared" si="121"/>
        <v>38.75</v>
      </c>
      <c r="I1899" s="153">
        <f t="shared" si="122"/>
        <v>47.89</v>
      </c>
    </row>
    <row r="1900" spans="1:9" s="96" customFormat="1" ht="16.899999999999999" customHeight="1" x14ac:dyDescent="0.25">
      <c r="A1900" s="146" t="s">
        <v>646</v>
      </c>
      <c r="B1900" s="152">
        <v>1</v>
      </c>
      <c r="C1900" s="152">
        <f t="shared" si="124"/>
        <v>613.5</v>
      </c>
      <c r="D1900" s="152">
        <v>338.5</v>
      </c>
      <c r="E1900" s="152">
        <v>275</v>
      </c>
      <c r="F1900" s="153">
        <v>780</v>
      </c>
      <c r="G1900" s="153">
        <f t="shared" si="120"/>
        <v>4.6589</v>
      </c>
      <c r="H1900" s="153">
        <f t="shared" si="121"/>
        <v>2562.4</v>
      </c>
      <c r="I1900" s="153">
        <f t="shared" si="122"/>
        <v>3166.87</v>
      </c>
    </row>
    <row r="1901" spans="1:9" s="96" customFormat="1" ht="16.899999999999999" customHeight="1" x14ac:dyDescent="0.25">
      <c r="A1901" s="146" t="s">
        <v>646</v>
      </c>
      <c r="B1901" s="152">
        <v>1</v>
      </c>
      <c r="C1901" s="152">
        <f t="shared" si="124"/>
        <v>449.5</v>
      </c>
      <c r="D1901" s="152">
        <v>425.5</v>
      </c>
      <c r="E1901" s="152">
        <v>24</v>
      </c>
      <c r="F1901" s="153">
        <v>689</v>
      </c>
      <c r="G1901" s="153">
        <f t="shared" si="120"/>
        <v>4.1154000000000002</v>
      </c>
      <c r="H1901" s="153">
        <f t="shared" si="121"/>
        <v>197.54</v>
      </c>
      <c r="I1901" s="153">
        <f t="shared" si="122"/>
        <v>244.14</v>
      </c>
    </row>
    <row r="1902" spans="1:9" s="96" customFormat="1" ht="16.899999999999999" customHeight="1" x14ac:dyDescent="0.25">
      <c r="A1902" s="146" t="s">
        <v>646</v>
      </c>
      <c r="B1902" s="152">
        <v>1</v>
      </c>
      <c r="C1902" s="152">
        <f t="shared" si="124"/>
        <v>169</v>
      </c>
      <c r="D1902" s="152">
        <v>160</v>
      </c>
      <c r="E1902" s="152">
        <v>9</v>
      </c>
      <c r="F1902" s="153">
        <v>760</v>
      </c>
      <c r="G1902" s="153">
        <f t="shared" si="120"/>
        <v>4.5395000000000003</v>
      </c>
      <c r="H1902" s="153">
        <f t="shared" si="121"/>
        <v>81.709999999999994</v>
      </c>
      <c r="I1902" s="153">
        <f t="shared" si="122"/>
        <v>100.99</v>
      </c>
    </row>
    <row r="1903" spans="1:9" s="96" customFormat="1" ht="16.899999999999999" customHeight="1" x14ac:dyDescent="0.25">
      <c r="A1903" s="146" t="s">
        <v>646</v>
      </c>
      <c r="B1903" s="152">
        <v>1</v>
      </c>
      <c r="C1903" s="152">
        <f t="shared" si="124"/>
        <v>633</v>
      </c>
      <c r="D1903" s="152">
        <v>573</v>
      </c>
      <c r="E1903" s="152">
        <v>60</v>
      </c>
      <c r="F1903" s="153">
        <v>725</v>
      </c>
      <c r="G1903" s="153">
        <f t="shared" si="120"/>
        <v>4.3304</v>
      </c>
      <c r="H1903" s="153">
        <f t="shared" si="121"/>
        <v>519.65</v>
      </c>
      <c r="I1903" s="154">
        <f>ROUND(H1903*1.2077,2)</f>
        <v>627.58000000000004</v>
      </c>
    </row>
    <row r="1904" spans="1:9" s="96" customFormat="1" ht="16.899999999999999" customHeight="1" x14ac:dyDescent="0.25">
      <c r="A1904" s="146" t="s">
        <v>646</v>
      </c>
      <c r="B1904" s="152">
        <v>1</v>
      </c>
      <c r="C1904" s="152">
        <f t="shared" si="124"/>
        <v>356.5</v>
      </c>
      <c r="D1904" s="152">
        <v>290.5</v>
      </c>
      <c r="E1904" s="152">
        <v>66</v>
      </c>
      <c r="F1904" s="153">
        <v>780</v>
      </c>
      <c r="G1904" s="153">
        <f t="shared" si="120"/>
        <v>4.6589</v>
      </c>
      <c r="H1904" s="153">
        <f t="shared" si="121"/>
        <v>614.97</v>
      </c>
      <c r="I1904" s="153">
        <f t="shared" si="122"/>
        <v>760.04</v>
      </c>
    </row>
    <row r="1905" spans="1:9" s="96" customFormat="1" ht="16.899999999999999" customHeight="1" x14ac:dyDescent="0.25">
      <c r="A1905" s="146" t="s">
        <v>646</v>
      </c>
      <c r="B1905" s="152">
        <v>1</v>
      </c>
      <c r="C1905" s="152">
        <f t="shared" si="124"/>
        <v>576</v>
      </c>
      <c r="D1905" s="152">
        <v>406</v>
      </c>
      <c r="E1905" s="152">
        <v>170</v>
      </c>
      <c r="F1905" s="153">
        <v>760</v>
      </c>
      <c r="G1905" s="153">
        <f t="shared" si="120"/>
        <v>4.5395000000000003</v>
      </c>
      <c r="H1905" s="153">
        <f t="shared" si="121"/>
        <v>1543.43</v>
      </c>
      <c r="I1905" s="153">
        <f t="shared" si="122"/>
        <v>1907.53</v>
      </c>
    </row>
    <row r="1906" spans="1:9" s="96" customFormat="1" ht="16.899999999999999" customHeight="1" x14ac:dyDescent="0.25">
      <c r="A1906" s="146" t="s">
        <v>646</v>
      </c>
      <c r="B1906" s="152">
        <v>1</v>
      </c>
      <c r="C1906" s="152">
        <f t="shared" si="124"/>
        <v>576</v>
      </c>
      <c r="D1906" s="152">
        <v>549</v>
      </c>
      <c r="E1906" s="152">
        <v>27</v>
      </c>
      <c r="F1906" s="153">
        <v>725</v>
      </c>
      <c r="G1906" s="153">
        <f t="shared" si="120"/>
        <v>4.3304</v>
      </c>
      <c r="H1906" s="153">
        <f t="shared" si="121"/>
        <v>233.84</v>
      </c>
      <c r="I1906" s="153">
        <f t="shared" si="122"/>
        <v>289</v>
      </c>
    </row>
    <row r="1907" spans="1:9" s="96" customFormat="1" ht="16.899999999999999" customHeight="1" x14ac:dyDescent="0.25">
      <c r="A1907" s="146" t="s">
        <v>646</v>
      </c>
      <c r="B1907" s="152">
        <v>1</v>
      </c>
      <c r="C1907" s="152">
        <f t="shared" si="124"/>
        <v>631</v>
      </c>
      <c r="D1907" s="152">
        <v>533</v>
      </c>
      <c r="E1907" s="152">
        <v>98</v>
      </c>
      <c r="F1907" s="153">
        <v>700</v>
      </c>
      <c r="G1907" s="153">
        <f t="shared" si="120"/>
        <v>4.1810999999999998</v>
      </c>
      <c r="H1907" s="153">
        <f t="shared" si="121"/>
        <v>819.5</v>
      </c>
      <c r="I1907" s="153">
        <f>ROUND(H1907*1.2077,2)</f>
        <v>989.71</v>
      </c>
    </row>
    <row r="1908" spans="1:9" s="96" customFormat="1" ht="16.899999999999999" customHeight="1" x14ac:dyDescent="0.25">
      <c r="A1908" s="146" t="s">
        <v>646</v>
      </c>
      <c r="B1908" s="152">
        <v>1</v>
      </c>
      <c r="C1908" s="152">
        <f t="shared" si="124"/>
        <v>769</v>
      </c>
      <c r="D1908" s="152">
        <v>597</v>
      </c>
      <c r="E1908" s="152">
        <v>172</v>
      </c>
      <c r="F1908" s="153">
        <v>780</v>
      </c>
      <c r="G1908" s="153">
        <f t="shared" si="120"/>
        <v>4.6589</v>
      </c>
      <c r="H1908" s="153">
        <f t="shared" si="121"/>
        <v>1602.66</v>
      </c>
      <c r="I1908" s="153">
        <f t="shared" si="122"/>
        <v>1980.73</v>
      </c>
    </row>
    <row r="1909" spans="1:9" s="96" customFormat="1" ht="16.899999999999999" customHeight="1" x14ac:dyDescent="0.25">
      <c r="A1909" s="146" t="s">
        <v>646</v>
      </c>
      <c r="B1909" s="152">
        <v>1</v>
      </c>
      <c r="C1909" s="152">
        <f t="shared" si="124"/>
        <v>264</v>
      </c>
      <c r="D1909" s="152">
        <v>168</v>
      </c>
      <c r="E1909" s="152">
        <v>96</v>
      </c>
      <c r="F1909" s="153">
        <v>816</v>
      </c>
      <c r="G1909" s="153">
        <f t="shared" si="120"/>
        <v>4.8739999999999997</v>
      </c>
      <c r="H1909" s="153">
        <f t="shared" si="121"/>
        <v>935.81</v>
      </c>
      <c r="I1909" s="153">
        <f t="shared" si="122"/>
        <v>1156.57</v>
      </c>
    </row>
    <row r="1910" spans="1:9" s="96" customFormat="1" ht="16.899999999999999" customHeight="1" x14ac:dyDescent="0.25">
      <c r="A1910" s="146" t="s">
        <v>646</v>
      </c>
      <c r="B1910" s="152">
        <v>1</v>
      </c>
      <c r="C1910" s="152">
        <f t="shared" si="124"/>
        <v>408</v>
      </c>
      <c r="D1910" s="152">
        <v>344</v>
      </c>
      <c r="E1910" s="152">
        <v>64</v>
      </c>
      <c r="F1910" s="153">
        <v>780</v>
      </c>
      <c r="G1910" s="153">
        <f t="shared" si="120"/>
        <v>4.6589</v>
      </c>
      <c r="H1910" s="153">
        <f t="shared" si="121"/>
        <v>596.34</v>
      </c>
      <c r="I1910" s="153">
        <f t="shared" si="122"/>
        <v>737.02</v>
      </c>
    </row>
    <row r="1911" spans="1:9" s="96" customFormat="1" ht="16.899999999999999" customHeight="1" x14ac:dyDescent="0.25">
      <c r="A1911" s="146" t="s">
        <v>646</v>
      </c>
      <c r="B1911" s="152">
        <v>1</v>
      </c>
      <c r="C1911" s="152">
        <f t="shared" si="124"/>
        <v>359</v>
      </c>
      <c r="D1911" s="152">
        <v>351</v>
      </c>
      <c r="E1911" s="152">
        <v>8</v>
      </c>
      <c r="F1911" s="153">
        <v>700</v>
      </c>
      <c r="G1911" s="153">
        <f t="shared" si="120"/>
        <v>4.1810999999999998</v>
      </c>
      <c r="H1911" s="153">
        <f t="shared" si="121"/>
        <v>66.900000000000006</v>
      </c>
      <c r="I1911" s="153">
        <f t="shared" si="122"/>
        <v>82.68</v>
      </c>
    </row>
    <row r="1912" spans="1:9" s="96" customFormat="1" ht="16.899999999999999" customHeight="1" x14ac:dyDescent="0.25">
      <c r="A1912" s="146" t="s">
        <v>646</v>
      </c>
      <c r="B1912" s="152">
        <v>1</v>
      </c>
      <c r="C1912" s="152">
        <f t="shared" si="124"/>
        <v>643</v>
      </c>
      <c r="D1912" s="152">
        <v>613</v>
      </c>
      <c r="E1912" s="152">
        <v>30</v>
      </c>
      <c r="F1912" s="153">
        <v>750</v>
      </c>
      <c r="G1912" s="153">
        <f t="shared" si="120"/>
        <v>4.4798</v>
      </c>
      <c r="H1912" s="153">
        <f t="shared" si="121"/>
        <v>268.79000000000002</v>
      </c>
      <c r="I1912" s="153">
        <f t="shared" si="122"/>
        <v>332.2</v>
      </c>
    </row>
    <row r="1913" spans="1:9" s="96" customFormat="1" ht="16.899999999999999" customHeight="1" x14ac:dyDescent="0.25">
      <c r="A1913" s="146" t="s">
        <v>646</v>
      </c>
      <c r="B1913" s="152">
        <v>1</v>
      </c>
      <c r="C1913" s="152">
        <f t="shared" si="124"/>
        <v>312.55882352941177</v>
      </c>
      <c r="D1913" s="152">
        <v>302.5</v>
      </c>
      <c r="E1913" s="152">
        <v>10.058823529411764</v>
      </c>
      <c r="F1913" s="153">
        <v>700</v>
      </c>
      <c r="G1913" s="153">
        <f t="shared" si="120"/>
        <v>4.1810999999999998</v>
      </c>
      <c r="H1913" s="153">
        <f t="shared" si="121"/>
        <v>84.11</v>
      </c>
      <c r="I1913" s="153">
        <f t="shared" si="122"/>
        <v>103.95</v>
      </c>
    </row>
    <row r="1914" spans="1:9" s="96" customFormat="1" ht="16.899999999999999" customHeight="1" x14ac:dyDescent="0.25">
      <c r="A1914" s="146" t="s">
        <v>646</v>
      </c>
      <c r="B1914" s="152">
        <v>1</v>
      </c>
      <c r="C1914" s="152">
        <f t="shared" si="124"/>
        <v>677.5</v>
      </c>
      <c r="D1914" s="152">
        <v>677</v>
      </c>
      <c r="E1914" s="152">
        <v>0.5</v>
      </c>
      <c r="F1914" s="153">
        <v>760</v>
      </c>
      <c r="G1914" s="153">
        <f t="shared" si="120"/>
        <v>4.5395000000000003</v>
      </c>
      <c r="H1914" s="153">
        <f t="shared" si="121"/>
        <v>4.54</v>
      </c>
      <c r="I1914" s="153">
        <f t="shared" si="122"/>
        <v>5.61</v>
      </c>
    </row>
    <row r="1915" spans="1:9" s="96" customFormat="1" ht="16.899999999999999" customHeight="1" x14ac:dyDescent="0.25">
      <c r="A1915" s="146" t="s">
        <v>646</v>
      </c>
      <c r="B1915" s="152">
        <v>1</v>
      </c>
      <c r="C1915" s="152">
        <f t="shared" si="124"/>
        <v>837</v>
      </c>
      <c r="D1915" s="152">
        <v>613</v>
      </c>
      <c r="E1915" s="152">
        <v>224</v>
      </c>
      <c r="F1915" s="153">
        <v>760</v>
      </c>
      <c r="G1915" s="153">
        <f t="shared" si="120"/>
        <v>4.5395000000000003</v>
      </c>
      <c r="H1915" s="153">
        <f t="shared" si="121"/>
        <v>2033.7</v>
      </c>
      <c r="I1915" s="153">
        <f t="shared" si="122"/>
        <v>2513.4499999999998</v>
      </c>
    </row>
    <row r="1916" spans="1:9" s="96" customFormat="1" ht="16.899999999999999" customHeight="1" x14ac:dyDescent="0.25">
      <c r="A1916" s="146" t="s">
        <v>646</v>
      </c>
      <c r="B1916" s="152">
        <v>1</v>
      </c>
      <c r="C1916" s="152">
        <f t="shared" si="124"/>
        <v>622</v>
      </c>
      <c r="D1916" s="152">
        <v>573</v>
      </c>
      <c r="E1916" s="152">
        <v>49</v>
      </c>
      <c r="F1916" s="153">
        <v>700</v>
      </c>
      <c r="G1916" s="153">
        <f t="shared" si="120"/>
        <v>4.1810999999999998</v>
      </c>
      <c r="H1916" s="153">
        <f t="shared" si="121"/>
        <v>409.75</v>
      </c>
      <c r="I1916" s="153">
        <f t="shared" si="122"/>
        <v>506.41</v>
      </c>
    </row>
    <row r="1917" spans="1:9" s="96" customFormat="1" ht="16.899999999999999" customHeight="1" x14ac:dyDescent="0.25">
      <c r="A1917" s="146" t="s">
        <v>646</v>
      </c>
      <c r="B1917" s="152">
        <v>1</v>
      </c>
      <c r="C1917" s="152">
        <f t="shared" si="124"/>
        <v>888</v>
      </c>
      <c r="D1917" s="152">
        <v>677</v>
      </c>
      <c r="E1917" s="152">
        <v>211</v>
      </c>
      <c r="F1917" s="153">
        <v>760</v>
      </c>
      <c r="G1917" s="153">
        <f t="shared" si="120"/>
        <v>4.5395000000000003</v>
      </c>
      <c r="H1917" s="153">
        <f t="shared" si="121"/>
        <v>1915.67</v>
      </c>
      <c r="I1917" s="153">
        <f t="shared" si="122"/>
        <v>2367.58</v>
      </c>
    </row>
    <row r="1918" spans="1:9" s="96" customFormat="1" ht="16.899999999999999" customHeight="1" x14ac:dyDescent="0.25">
      <c r="A1918" s="146" t="s">
        <v>646</v>
      </c>
      <c r="B1918" s="152">
        <v>1</v>
      </c>
      <c r="C1918" s="152">
        <f t="shared" si="124"/>
        <v>693</v>
      </c>
      <c r="D1918" s="152">
        <v>677</v>
      </c>
      <c r="E1918" s="152">
        <v>16</v>
      </c>
      <c r="F1918" s="153">
        <v>750</v>
      </c>
      <c r="G1918" s="153">
        <f t="shared" si="120"/>
        <v>4.4798</v>
      </c>
      <c r="H1918" s="153">
        <f t="shared" si="121"/>
        <v>143.35</v>
      </c>
      <c r="I1918" s="153">
        <f t="shared" si="122"/>
        <v>177.17</v>
      </c>
    </row>
    <row r="1919" spans="1:9" s="96" customFormat="1" ht="16.899999999999999" customHeight="1" x14ac:dyDescent="0.25">
      <c r="A1919" s="146" t="s">
        <v>646</v>
      </c>
      <c r="B1919" s="152">
        <v>1</v>
      </c>
      <c r="C1919" s="152">
        <f t="shared" si="124"/>
        <v>768</v>
      </c>
      <c r="D1919" s="152">
        <v>598</v>
      </c>
      <c r="E1919" s="152">
        <v>170</v>
      </c>
      <c r="F1919" s="153">
        <v>780</v>
      </c>
      <c r="G1919" s="153">
        <f t="shared" si="120"/>
        <v>4.6589</v>
      </c>
      <c r="H1919" s="153">
        <f t="shared" si="121"/>
        <v>1584.03</v>
      </c>
      <c r="I1919" s="153">
        <f t="shared" si="122"/>
        <v>1957.7</v>
      </c>
    </row>
    <row r="1920" spans="1:9" s="96" customFormat="1" ht="16.899999999999999" customHeight="1" x14ac:dyDescent="0.25">
      <c r="A1920" s="146" t="s">
        <v>646</v>
      </c>
      <c r="B1920" s="152">
        <v>1</v>
      </c>
      <c r="C1920" s="152">
        <f t="shared" si="124"/>
        <v>623.5</v>
      </c>
      <c r="D1920" s="152">
        <v>599</v>
      </c>
      <c r="E1920" s="152">
        <v>24.5</v>
      </c>
      <c r="F1920" s="153">
        <v>700</v>
      </c>
      <c r="G1920" s="153">
        <f t="shared" si="120"/>
        <v>4.1810999999999998</v>
      </c>
      <c r="H1920" s="153">
        <f t="shared" si="121"/>
        <v>204.87</v>
      </c>
      <c r="I1920" s="153">
        <f t="shared" si="122"/>
        <v>253.2</v>
      </c>
    </row>
    <row r="1921" spans="1:9" s="96" customFormat="1" ht="16.899999999999999" customHeight="1" x14ac:dyDescent="0.25">
      <c r="A1921" s="146" t="s">
        <v>646</v>
      </c>
      <c r="B1921" s="152">
        <v>1</v>
      </c>
      <c r="C1921" s="152">
        <f t="shared" si="124"/>
        <v>704</v>
      </c>
      <c r="D1921" s="152">
        <v>613</v>
      </c>
      <c r="E1921" s="152">
        <v>91</v>
      </c>
      <c r="F1921" s="153">
        <v>760</v>
      </c>
      <c r="G1921" s="153">
        <f t="shared" si="120"/>
        <v>4.5395000000000003</v>
      </c>
      <c r="H1921" s="153">
        <f t="shared" si="121"/>
        <v>826.19</v>
      </c>
      <c r="I1921" s="153">
        <f t="shared" si="122"/>
        <v>1021.09</v>
      </c>
    </row>
    <row r="1922" spans="1:9" s="96" customFormat="1" ht="16.899999999999999" customHeight="1" x14ac:dyDescent="0.25">
      <c r="A1922" s="146" t="s">
        <v>646</v>
      </c>
      <c r="B1922" s="152">
        <v>1</v>
      </c>
      <c r="C1922" s="152">
        <f t="shared" si="124"/>
        <v>617</v>
      </c>
      <c r="D1922" s="152">
        <v>597</v>
      </c>
      <c r="E1922" s="152">
        <v>20</v>
      </c>
      <c r="F1922" s="153">
        <v>700</v>
      </c>
      <c r="G1922" s="153">
        <f t="shared" si="120"/>
        <v>4.1810999999999998</v>
      </c>
      <c r="H1922" s="153">
        <f t="shared" si="121"/>
        <v>167.24</v>
      </c>
      <c r="I1922" s="153">
        <f t="shared" si="122"/>
        <v>206.69</v>
      </c>
    </row>
    <row r="1923" spans="1:9" s="96" customFormat="1" ht="16.899999999999999" customHeight="1" x14ac:dyDescent="0.25">
      <c r="A1923" s="146" t="s">
        <v>646</v>
      </c>
      <c r="B1923" s="152">
        <v>1</v>
      </c>
      <c r="C1923" s="152">
        <f t="shared" si="124"/>
        <v>72.5</v>
      </c>
      <c r="D1923" s="152">
        <v>0</v>
      </c>
      <c r="E1923" s="152">
        <v>72.5</v>
      </c>
      <c r="F1923" s="153">
        <v>780</v>
      </c>
      <c r="G1923" s="153">
        <f t="shared" si="120"/>
        <v>4.6589</v>
      </c>
      <c r="H1923" s="153">
        <f t="shared" si="121"/>
        <v>675.54</v>
      </c>
      <c r="I1923" s="154">
        <f>ROUND(H1923*1.2077,2)</f>
        <v>815.85</v>
      </c>
    </row>
    <row r="1924" spans="1:9" s="96" customFormat="1" ht="16.899999999999999" customHeight="1" x14ac:dyDescent="0.25">
      <c r="A1924" s="146" t="s">
        <v>646</v>
      </c>
      <c r="B1924" s="152">
        <v>1</v>
      </c>
      <c r="C1924" s="152">
        <f t="shared" si="124"/>
        <v>599</v>
      </c>
      <c r="D1924" s="152">
        <v>517</v>
      </c>
      <c r="E1924" s="152">
        <v>82</v>
      </c>
      <c r="F1924" s="153">
        <v>700</v>
      </c>
      <c r="G1924" s="153">
        <f t="shared" si="120"/>
        <v>4.1810999999999998</v>
      </c>
      <c r="H1924" s="153">
        <f t="shared" si="121"/>
        <v>685.7</v>
      </c>
      <c r="I1924" s="153">
        <f t="shared" si="122"/>
        <v>847.46</v>
      </c>
    </row>
    <row r="1925" spans="1:9" s="96" customFormat="1" ht="16.899999999999999" customHeight="1" x14ac:dyDescent="0.25">
      <c r="A1925" s="146" t="s">
        <v>646</v>
      </c>
      <c r="B1925" s="152">
        <v>1</v>
      </c>
      <c r="C1925" s="152">
        <f t="shared" si="124"/>
        <v>16</v>
      </c>
      <c r="D1925" s="152">
        <v>0</v>
      </c>
      <c r="E1925" s="152">
        <v>16</v>
      </c>
      <c r="F1925" s="153">
        <v>760</v>
      </c>
      <c r="G1925" s="153">
        <f t="shared" ref="G1925:G1988" si="125">ROUND(F1925/167.42,4)</f>
        <v>4.5395000000000003</v>
      </c>
      <c r="H1925" s="153">
        <f t="shared" si="121"/>
        <v>145.26</v>
      </c>
      <c r="I1925" s="153">
        <f t="shared" si="122"/>
        <v>179.53</v>
      </c>
    </row>
    <row r="1926" spans="1:9" s="96" customFormat="1" ht="16.899999999999999" customHeight="1" x14ac:dyDescent="0.25">
      <c r="A1926" s="146" t="s">
        <v>646</v>
      </c>
      <c r="B1926" s="152">
        <v>1</v>
      </c>
      <c r="C1926" s="152">
        <f t="shared" si="124"/>
        <v>316</v>
      </c>
      <c r="D1926" s="152">
        <v>293</v>
      </c>
      <c r="E1926" s="152">
        <v>23</v>
      </c>
      <c r="F1926" s="153">
        <v>760</v>
      </c>
      <c r="G1926" s="153">
        <f t="shared" si="125"/>
        <v>4.5395000000000003</v>
      </c>
      <c r="H1926" s="153">
        <f t="shared" si="121"/>
        <v>208.82</v>
      </c>
      <c r="I1926" s="153">
        <f t="shared" si="122"/>
        <v>258.08</v>
      </c>
    </row>
    <row r="1927" spans="1:9" s="96" customFormat="1" ht="16.899999999999999" customHeight="1" x14ac:dyDescent="0.25">
      <c r="A1927" s="146" t="s">
        <v>646</v>
      </c>
      <c r="B1927" s="152">
        <v>1</v>
      </c>
      <c r="C1927" s="152">
        <f t="shared" si="124"/>
        <v>611.82116788321173</v>
      </c>
      <c r="D1927" s="152">
        <v>605</v>
      </c>
      <c r="E1927" s="152">
        <v>6.8211678832116789</v>
      </c>
      <c r="F1927" s="153">
        <v>700</v>
      </c>
      <c r="G1927" s="153">
        <f t="shared" si="125"/>
        <v>4.1810999999999998</v>
      </c>
      <c r="H1927" s="153">
        <f t="shared" si="121"/>
        <v>57.04</v>
      </c>
      <c r="I1927" s="153">
        <f t="shared" si="122"/>
        <v>70.5</v>
      </c>
    </row>
    <row r="1928" spans="1:9" s="96" customFormat="1" ht="16.899999999999999" customHeight="1" x14ac:dyDescent="0.25">
      <c r="A1928" s="146" t="s">
        <v>646</v>
      </c>
      <c r="B1928" s="152">
        <v>1</v>
      </c>
      <c r="C1928" s="152">
        <f t="shared" si="124"/>
        <v>703</v>
      </c>
      <c r="D1928" s="152">
        <v>677</v>
      </c>
      <c r="E1928" s="152">
        <v>26</v>
      </c>
      <c r="F1928" s="153">
        <v>700</v>
      </c>
      <c r="G1928" s="153">
        <f t="shared" si="125"/>
        <v>4.1810999999999998</v>
      </c>
      <c r="H1928" s="153">
        <f t="shared" si="121"/>
        <v>217.42</v>
      </c>
      <c r="I1928" s="153">
        <f t="shared" si="122"/>
        <v>268.70999999999998</v>
      </c>
    </row>
    <row r="1929" spans="1:9" s="96" customFormat="1" ht="16.899999999999999" customHeight="1" x14ac:dyDescent="0.25">
      <c r="A1929" s="146" t="s">
        <v>646</v>
      </c>
      <c r="B1929" s="152">
        <v>1</v>
      </c>
      <c r="C1929" s="152">
        <f t="shared" si="124"/>
        <v>408</v>
      </c>
      <c r="D1929" s="152">
        <v>384</v>
      </c>
      <c r="E1929" s="152">
        <v>24</v>
      </c>
      <c r="F1929" s="153">
        <v>822</v>
      </c>
      <c r="G1929" s="153">
        <f t="shared" si="125"/>
        <v>4.9097999999999997</v>
      </c>
      <c r="H1929" s="153">
        <f t="shared" si="121"/>
        <v>235.67</v>
      </c>
      <c r="I1929" s="153">
        <f t="shared" si="122"/>
        <v>291.26</v>
      </c>
    </row>
    <row r="1930" spans="1:9" s="96" customFormat="1" ht="16.899999999999999" customHeight="1" x14ac:dyDescent="0.25">
      <c r="A1930" s="146" t="s">
        <v>646</v>
      </c>
      <c r="B1930" s="152">
        <v>1</v>
      </c>
      <c r="C1930" s="152">
        <f t="shared" si="124"/>
        <v>613</v>
      </c>
      <c r="D1930" s="152">
        <v>589</v>
      </c>
      <c r="E1930" s="152">
        <v>24</v>
      </c>
      <c r="F1930" s="153">
        <v>822</v>
      </c>
      <c r="G1930" s="153">
        <f t="shared" si="125"/>
        <v>4.9097999999999997</v>
      </c>
      <c r="H1930" s="153">
        <f t="shared" si="121"/>
        <v>235.67</v>
      </c>
      <c r="I1930" s="153">
        <f t="shared" si="122"/>
        <v>291.26</v>
      </c>
    </row>
    <row r="1931" spans="1:9" s="96" customFormat="1" ht="16.899999999999999" customHeight="1" x14ac:dyDescent="0.25">
      <c r="A1931" s="146" t="s">
        <v>646</v>
      </c>
      <c r="B1931" s="152">
        <v>1</v>
      </c>
      <c r="C1931" s="152">
        <f t="shared" si="124"/>
        <v>661</v>
      </c>
      <c r="D1931" s="152">
        <v>613</v>
      </c>
      <c r="E1931" s="152">
        <v>48</v>
      </c>
      <c r="F1931" s="153">
        <v>822</v>
      </c>
      <c r="G1931" s="153">
        <f t="shared" si="125"/>
        <v>4.9097999999999997</v>
      </c>
      <c r="H1931" s="153">
        <f t="shared" si="121"/>
        <v>471.34</v>
      </c>
      <c r="I1931" s="153">
        <f t="shared" si="122"/>
        <v>582.53</v>
      </c>
    </row>
    <row r="1932" spans="1:9" s="96" customFormat="1" ht="16.899999999999999" customHeight="1" x14ac:dyDescent="0.25">
      <c r="A1932" s="146" t="s">
        <v>646</v>
      </c>
      <c r="B1932" s="152">
        <v>1</v>
      </c>
      <c r="C1932" s="152">
        <f t="shared" si="124"/>
        <v>876</v>
      </c>
      <c r="D1932" s="152">
        <v>597</v>
      </c>
      <c r="E1932" s="152">
        <v>279</v>
      </c>
      <c r="F1932" s="153">
        <v>760</v>
      </c>
      <c r="G1932" s="153">
        <f t="shared" si="125"/>
        <v>4.5395000000000003</v>
      </c>
      <c r="H1932" s="153">
        <f t="shared" si="121"/>
        <v>2533.04</v>
      </c>
      <c r="I1932" s="153">
        <f t="shared" si="122"/>
        <v>3130.58</v>
      </c>
    </row>
    <row r="1933" spans="1:9" s="96" customFormat="1" ht="16.899999999999999" customHeight="1" x14ac:dyDescent="0.25">
      <c r="A1933" s="146" t="s">
        <v>646</v>
      </c>
      <c r="B1933" s="152">
        <v>1</v>
      </c>
      <c r="C1933" s="152">
        <f t="shared" si="124"/>
        <v>360</v>
      </c>
      <c r="D1933" s="152">
        <v>286</v>
      </c>
      <c r="E1933" s="152">
        <v>74</v>
      </c>
      <c r="F1933" s="153">
        <v>760</v>
      </c>
      <c r="G1933" s="153">
        <f t="shared" si="125"/>
        <v>4.5395000000000003</v>
      </c>
      <c r="H1933" s="153">
        <f t="shared" si="121"/>
        <v>671.85</v>
      </c>
      <c r="I1933" s="153">
        <f t="shared" si="122"/>
        <v>830.34</v>
      </c>
    </row>
    <row r="1934" spans="1:9" s="96" customFormat="1" ht="16.899999999999999" customHeight="1" x14ac:dyDescent="0.25">
      <c r="A1934" s="146" t="s">
        <v>646</v>
      </c>
      <c r="B1934" s="152">
        <v>1</v>
      </c>
      <c r="C1934" s="152">
        <f t="shared" si="124"/>
        <v>528</v>
      </c>
      <c r="D1934" s="152">
        <v>493</v>
      </c>
      <c r="E1934" s="152">
        <v>35</v>
      </c>
      <c r="F1934" s="153">
        <v>715</v>
      </c>
      <c r="G1934" s="153">
        <f t="shared" si="125"/>
        <v>4.2706999999999997</v>
      </c>
      <c r="H1934" s="153">
        <f t="shared" ref="H1934:H1997" si="126">ROUND(E1934*G1934*2,2)</f>
        <v>298.95</v>
      </c>
      <c r="I1934" s="154">
        <f>ROUND(H1934*1.2077,2)</f>
        <v>361.04</v>
      </c>
    </row>
    <row r="1935" spans="1:9" s="96" customFormat="1" ht="16.899999999999999" customHeight="1" x14ac:dyDescent="0.25">
      <c r="A1935" s="146" t="s">
        <v>646</v>
      </c>
      <c r="B1935" s="152">
        <v>1</v>
      </c>
      <c r="C1935" s="152">
        <f t="shared" si="124"/>
        <v>439.5</v>
      </c>
      <c r="D1935" s="152">
        <v>417.5</v>
      </c>
      <c r="E1935" s="152">
        <v>22</v>
      </c>
      <c r="F1935" s="153">
        <v>700</v>
      </c>
      <c r="G1935" s="153">
        <f t="shared" si="125"/>
        <v>4.1810999999999998</v>
      </c>
      <c r="H1935" s="153">
        <f t="shared" si="126"/>
        <v>183.97</v>
      </c>
      <c r="I1935" s="153">
        <f t="shared" ref="I1935:I1997" si="127">ROUND(H1935*1.2359,2)</f>
        <v>227.37</v>
      </c>
    </row>
    <row r="1936" spans="1:9" s="96" customFormat="1" ht="16.899999999999999" customHeight="1" x14ac:dyDescent="0.25">
      <c r="A1936" s="146" t="s">
        <v>646</v>
      </c>
      <c r="B1936" s="152">
        <v>1</v>
      </c>
      <c r="C1936" s="152">
        <f t="shared" si="124"/>
        <v>646</v>
      </c>
      <c r="D1936" s="152">
        <v>597</v>
      </c>
      <c r="E1936" s="152">
        <v>49</v>
      </c>
      <c r="F1936" s="153">
        <v>700</v>
      </c>
      <c r="G1936" s="153">
        <f t="shared" si="125"/>
        <v>4.1810999999999998</v>
      </c>
      <c r="H1936" s="153">
        <f t="shared" si="126"/>
        <v>409.75</v>
      </c>
      <c r="I1936" s="153">
        <f t="shared" si="127"/>
        <v>506.41</v>
      </c>
    </row>
    <row r="1937" spans="1:9" s="96" customFormat="1" ht="16.899999999999999" customHeight="1" x14ac:dyDescent="0.25">
      <c r="A1937" s="146" t="s">
        <v>646</v>
      </c>
      <c r="B1937" s="152">
        <v>1</v>
      </c>
      <c r="C1937" s="152">
        <f t="shared" si="124"/>
        <v>848</v>
      </c>
      <c r="D1937" s="152">
        <v>670</v>
      </c>
      <c r="E1937" s="152">
        <v>178</v>
      </c>
      <c r="F1937" s="153">
        <v>735</v>
      </c>
      <c r="G1937" s="153">
        <f t="shared" si="125"/>
        <v>4.3902000000000001</v>
      </c>
      <c r="H1937" s="153">
        <f t="shared" si="126"/>
        <v>1562.91</v>
      </c>
      <c r="I1937" s="153">
        <f t="shared" si="127"/>
        <v>1931.6</v>
      </c>
    </row>
    <row r="1938" spans="1:9" s="96" customFormat="1" ht="16.899999999999999" customHeight="1" x14ac:dyDescent="0.25">
      <c r="A1938" s="146" t="s">
        <v>646</v>
      </c>
      <c r="B1938" s="152">
        <v>1</v>
      </c>
      <c r="C1938" s="152">
        <f t="shared" si="124"/>
        <v>789.5</v>
      </c>
      <c r="D1938" s="152">
        <v>677</v>
      </c>
      <c r="E1938" s="152">
        <v>112.5</v>
      </c>
      <c r="F1938" s="153">
        <v>700</v>
      </c>
      <c r="G1938" s="153">
        <f t="shared" si="125"/>
        <v>4.1810999999999998</v>
      </c>
      <c r="H1938" s="153">
        <f t="shared" si="126"/>
        <v>940.75</v>
      </c>
      <c r="I1938" s="153">
        <f t="shared" si="127"/>
        <v>1162.67</v>
      </c>
    </row>
    <row r="1939" spans="1:9" s="96" customFormat="1" ht="16.899999999999999" customHeight="1" x14ac:dyDescent="0.25">
      <c r="A1939" s="146" t="s">
        <v>646</v>
      </c>
      <c r="B1939" s="152">
        <v>1</v>
      </c>
      <c r="C1939" s="152">
        <f t="shared" si="124"/>
        <v>696</v>
      </c>
      <c r="D1939" s="152">
        <v>607</v>
      </c>
      <c r="E1939" s="152">
        <v>89</v>
      </c>
      <c r="F1939" s="153">
        <v>700</v>
      </c>
      <c r="G1939" s="153">
        <f t="shared" si="125"/>
        <v>4.1810999999999998</v>
      </c>
      <c r="H1939" s="153">
        <f t="shared" si="126"/>
        <v>744.24</v>
      </c>
      <c r="I1939" s="153">
        <f t="shared" si="127"/>
        <v>919.81</v>
      </c>
    </row>
    <row r="1940" spans="1:9" s="96" customFormat="1" ht="16.899999999999999" customHeight="1" x14ac:dyDescent="0.25">
      <c r="A1940" s="146" t="s">
        <v>646</v>
      </c>
      <c r="B1940" s="152">
        <v>1</v>
      </c>
      <c r="C1940" s="152">
        <f t="shared" si="124"/>
        <v>336</v>
      </c>
      <c r="D1940" s="152">
        <v>288</v>
      </c>
      <c r="E1940" s="152">
        <v>47.999999999999993</v>
      </c>
      <c r="F1940" s="153">
        <v>725</v>
      </c>
      <c r="G1940" s="153">
        <f t="shared" si="125"/>
        <v>4.3304</v>
      </c>
      <c r="H1940" s="153">
        <f t="shared" si="126"/>
        <v>415.72</v>
      </c>
      <c r="I1940" s="153">
        <f t="shared" si="127"/>
        <v>513.79</v>
      </c>
    </row>
    <row r="1941" spans="1:9" s="96" customFormat="1" ht="16.899999999999999" customHeight="1" x14ac:dyDescent="0.25">
      <c r="A1941" s="146" t="s">
        <v>646</v>
      </c>
      <c r="B1941" s="152">
        <v>1</v>
      </c>
      <c r="C1941" s="152">
        <f t="shared" si="124"/>
        <v>456</v>
      </c>
      <c r="D1941" s="152">
        <v>446</v>
      </c>
      <c r="E1941" s="152">
        <v>10</v>
      </c>
      <c r="F1941" s="153">
        <v>780</v>
      </c>
      <c r="G1941" s="153">
        <f t="shared" si="125"/>
        <v>4.6589</v>
      </c>
      <c r="H1941" s="153">
        <f t="shared" si="126"/>
        <v>93.18</v>
      </c>
      <c r="I1941" s="153">
        <f t="shared" si="127"/>
        <v>115.16</v>
      </c>
    </row>
    <row r="1942" spans="1:9" s="96" customFormat="1" ht="16.899999999999999" customHeight="1" x14ac:dyDescent="0.25">
      <c r="A1942" s="146" t="s">
        <v>646</v>
      </c>
      <c r="B1942" s="152">
        <v>1</v>
      </c>
      <c r="C1942" s="152">
        <f t="shared" si="124"/>
        <v>742</v>
      </c>
      <c r="D1942" s="152">
        <v>677</v>
      </c>
      <c r="E1942" s="152">
        <v>65</v>
      </c>
      <c r="F1942" s="153">
        <v>715</v>
      </c>
      <c r="G1942" s="153">
        <f t="shared" si="125"/>
        <v>4.2706999999999997</v>
      </c>
      <c r="H1942" s="153">
        <f t="shared" si="126"/>
        <v>555.19000000000005</v>
      </c>
      <c r="I1942" s="153">
        <f t="shared" si="127"/>
        <v>686.16</v>
      </c>
    </row>
    <row r="1943" spans="1:9" s="96" customFormat="1" ht="16.899999999999999" customHeight="1" x14ac:dyDescent="0.25">
      <c r="A1943" s="146" t="s">
        <v>646</v>
      </c>
      <c r="B1943" s="152">
        <v>1</v>
      </c>
      <c r="C1943" s="152">
        <f t="shared" si="124"/>
        <v>631</v>
      </c>
      <c r="D1943" s="152">
        <v>597</v>
      </c>
      <c r="E1943" s="152">
        <v>34</v>
      </c>
      <c r="F1943" s="153">
        <v>715</v>
      </c>
      <c r="G1943" s="153">
        <f t="shared" si="125"/>
        <v>4.2706999999999997</v>
      </c>
      <c r="H1943" s="153">
        <f t="shared" si="126"/>
        <v>290.41000000000003</v>
      </c>
      <c r="I1943" s="153">
        <f t="shared" si="127"/>
        <v>358.92</v>
      </c>
    </row>
    <row r="1944" spans="1:9" s="96" customFormat="1" ht="16.899999999999999" customHeight="1" x14ac:dyDescent="0.25">
      <c r="A1944" s="146" t="s">
        <v>646</v>
      </c>
      <c r="B1944" s="152">
        <v>1</v>
      </c>
      <c r="C1944" s="152">
        <f t="shared" si="124"/>
        <v>663</v>
      </c>
      <c r="D1944" s="152">
        <v>613</v>
      </c>
      <c r="E1944" s="152">
        <v>50</v>
      </c>
      <c r="F1944" s="153">
        <v>715</v>
      </c>
      <c r="G1944" s="153">
        <f t="shared" si="125"/>
        <v>4.2706999999999997</v>
      </c>
      <c r="H1944" s="153">
        <f t="shared" si="126"/>
        <v>427.07</v>
      </c>
      <c r="I1944" s="153">
        <f t="shared" si="127"/>
        <v>527.82000000000005</v>
      </c>
    </row>
    <row r="1945" spans="1:9" s="96" customFormat="1" ht="16.899999999999999" customHeight="1" x14ac:dyDescent="0.25">
      <c r="A1945" s="146" t="s">
        <v>646</v>
      </c>
      <c r="B1945" s="152">
        <v>1</v>
      </c>
      <c r="C1945" s="152">
        <f t="shared" si="124"/>
        <v>608</v>
      </c>
      <c r="D1945" s="152">
        <v>559</v>
      </c>
      <c r="E1945" s="152">
        <v>49</v>
      </c>
      <c r="F1945" s="153">
        <v>715</v>
      </c>
      <c r="G1945" s="153">
        <f t="shared" si="125"/>
        <v>4.2706999999999997</v>
      </c>
      <c r="H1945" s="153">
        <f t="shared" si="126"/>
        <v>418.53</v>
      </c>
      <c r="I1945" s="153">
        <f t="shared" si="127"/>
        <v>517.26</v>
      </c>
    </row>
    <row r="1946" spans="1:9" s="96" customFormat="1" ht="16.899999999999999" customHeight="1" x14ac:dyDescent="0.25">
      <c r="A1946" s="146" t="s">
        <v>646</v>
      </c>
      <c r="B1946" s="152">
        <v>1</v>
      </c>
      <c r="C1946" s="152">
        <f t="shared" si="124"/>
        <v>638</v>
      </c>
      <c r="D1946" s="152">
        <v>613</v>
      </c>
      <c r="E1946" s="152">
        <v>25</v>
      </c>
      <c r="F1946" s="153">
        <v>715</v>
      </c>
      <c r="G1946" s="153">
        <f t="shared" si="125"/>
        <v>4.2706999999999997</v>
      </c>
      <c r="H1946" s="153">
        <f t="shared" si="126"/>
        <v>213.54</v>
      </c>
      <c r="I1946" s="153">
        <f t="shared" si="127"/>
        <v>263.91000000000003</v>
      </c>
    </row>
    <row r="1947" spans="1:9" s="96" customFormat="1" ht="16.899999999999999" customHeight="1" x14ac:dyDescent="0.25">
      <c r="A1947" s="146" t="s">
        <v>646</v>
      </c>
      <c r="B1947" s="152">
        <v>1</v>
      </c>
      <c r="C1947" s="152">
        <f t="shared" si="124"/>
        <v>590</v>
      </c>
      <c r="D1947" s="152">
        <v>541</v>
      </c>
      <c r="E1947" s="152">
        <v>49</v>
      </c>
      <c r="F1947" s="153">
        <v>715</v>
      </c>
      <c r="G1947" s="153">
        <f t="shared" si="125"/>
        <v>4.2706999999999997</v>
      </c>
      <c r="H1947" s="153">
        <f t="shared" si="126"/>
        <v>418.53</v>
      </c>
      <c r="I1947" s="153">
        <f t="shared" si="127"/>
        <v>517.26</v>
      </c>
    </row>
    <row r="1948" spans="1:9" s="96" customFormat="1" ht="16.899999999999999" customHeight="1" x14ac:dyDescent="0.25">
      <c r="A1948" s="146" t="s">
        <v>646</v>
      </c>
      <c r="B1948" s="152">
        <v>1</v>
      </c>
      <c r="C1948" s="152">
        <f t="shared" si="124"/>
        <v>654</v>
      </c>
      <c r="D1948" s="152">
        <v>597</v>
      </c>
      <c r="E1948" s="152">
        <v>57</v>
      </c>
      <c r="F1948" s="153">
        <v>715</v>
      </c>
      <c r="G1948" s="153">
        <f t="shared" si="125"/>
        <v>4.2706999999999997</v>
      </c>
      <c r="H1948" s="153">
        <f t="shared" si="126"/>
        <v>486.86</v>
      </c>
      <c r="I1948" s="153">
        <f t="shared" si="127"/>
        <v>601.71</v>
      </c>
    </row>
    <row r="1949" spans="1:9" s="96" customFormat="1" ht="16.899999999999999" customHeight="1" x14ac:dyDescent="0.25">
      <c r="A1949" s="146" t="s">
        <v>646</v>
      </c>
      <c r="B1949" s="152">
        <v>1</v>
      </c>
      <c r="C1949" s="152">
        <f t="shared" si="124"/>
        <v>647</v>
      </c>
      <c r="D1949" s="152">
        <v>597</v>
      </c>
      <c r="E1949" s="152">
        <v>50</v>
      </c>
      <c r="F1949" s="153">
        <v>715</v>
      </c>
      <c r="G1949" s="153">
        <f t="shared" si="125"/>
        <v>4.2706999999999997</v>
      </c>
      <c r="H1949" s="153">
        <f t="shared" si="126"/>
        <v>427.07</v>
      </c>
      <c r="I1949" s="153">
        <f t="shared" si="127"/>
        <v>527.82000000000005</v>
      </c>
    </row>
    <row r="1950" spans="1:9" s="96" customFormat="1" ht="16.899999999999999" customHeight="1" x14ac:dyDescent="0.25">
      <c r="A1950" s="146" t="s">
        <v>646</v>
      </c>
      <c r="B1950" s="152">
        <v>1</v>
      </c>
      <c r="C1950" s="152">
        <f t="shared" si="124"/>
        <v>672</v>
      </c>
      <c r="D1950" s="152">
        <v>629</v>
      </c>
      <c r="E1950" s="152">
        <v>43</v>
      </c>
      <c r="F1950" s="153">
        <v>780</v>
      </c>
      <c r="G1950" s="153">
        <f t="shared" si="125"/>
        <v>4.6589</v>
      </c>
      <c r="H1950" s="153">
        <f t="shared" si="126"/>
        <v>400.67</v>
      </c>
      <c r="I1950" s="153">
        <f t="shared" si="127"/>
        <v>495.19</v>
      </c>
    </row>
    <row r="1951" spans="1:9" s="96" customFormat="1" ht="16.899999999999999" customHeight="1" x14ac:dyDescent="0.25">
      <c r="A1951" s="146" t="s">
        <v>646</v>
      </c>
      <c r="B1951" s="152">
        <v>1</v>
      </c>
      <c r="C1951" s="152">
        <f t="shared" si="124"/>
        <v>689</v>
      </c>
      <c r="D1951" s="152">
        <v>677</v>
      </c>
      <c r="E1951" s="152">
        <v>12.000000000000002</v>
      </c>
      <c r="F1951" s="153">
        <v>725</v>
      </c>
      <c r="G1951" s="153">
        <f t="shared" si="125"/>
        <v>4.3304</v>
      </c>
      <c r="H1951" s="153">
        <f t="shared" si="126"/>
        <v>103.93</v>
      </c>
      <c r="I1951" s="153">
        <f t="shared" si="127"/>
        <v>128.44999999999999</v>
      </c>
    </row>
    <row r="1952" spans="1:9" s="96" customFormat="1" ht="16.899999999999999" customHeight="1" x14ac:dyDescent="0.25">
      <c r="A1952" s="146" t="s">
        <v>646</v>
      </c>
      <c r="B1952" s="152">
        <v>1</v>
      </c>
      <c r="C1952" s="152">
        <f t="shared" si="124"/>
        <v>636</v>
      </c>
      <c r="D1952" s="152">
        <v>597</v>
      </c>
      <c r="E1952" s="152">
        <v>39</v>
      </c>
      <c r="F1952" s="153">
        <v>760</v>
      </c>
      <c r="G1952" s="153">
        <f t="shared" si="125"/>
        <v>4.5395000000000003</v>
      </c>
      <c r="H1952" s="153">
        <f t="shared" si="126"/>
        <v>354.08</v>
      </c>
      <c r="I1952" s="153">
        <f t="shared" si="127"/>
        <v>437.61</v>
      </c>
    </row>
    <row r="1953" spans="1:9" s="96" customFormat="1" ht="16.899999999999999" customHeight="1" x14ac:dyDescent="0.25">
      <c r="A1953" s="146" t="s">
        <v>646</v>
      </c>
      <c r="B1953" s="152">
        <v>1</v>
      </c>
      <c r="C1953" s="152">
        <f t="shared" si="124"/>
        <v>731</v>
      </c>
      <c r="D1953" s="152">
        <v>597</v>
      </c>
      <c r="E1953" s="152">
        <v>134</v>
      </c>
      <c r="F1953" s="153">
        <v>760</v>
      </c>
      <c r="G1953" s="153">
        <f t="shared" si="125"/>
        <v>4.5395000000000003</v>
      </c>
      <c r="H1953" s="153">
        <f t="shared" si="126"/>
        <v>1216.5899999999999</v>
      </c>
      <c r="I1953" s="153">
        <f t="shared" si="127"/>
        <v>1503.58</v>
      </c>
    </row>
    <row r="1954" spans="1:9" s="96" customFormat="1" ht="16.899999999999999" customHeight="1" x14ac:dyDescent="0.25">
      <c r="A1954" s="146" t="s">
        <v>646</v>
      </c>
      <c r="B1954" s="152">
        <v>1</v>
      </c>
      <c r="C1954" s="152">
        <f t="shared" si="124"/>
        <v>537.5</v>
      </c>
      <c r="D1954" s="152">
        <v>513.5</v>
      </c>
      <c r="E1954" s="152">
        <v>24</v>
      </c>
      <c r="F1954" s="153">
        <v>700</v>
      </c>
      <c r="G1954" s="153">
        <f t="shared" si="125"/>
        <v>4.1810999999999998</v>
      </c>
      <c r="H1954" s="153">
        <f t="shared" si="126"/>
        <v>200.69</v>
      </c>
      <c r="I1954" s="153">
        <f t="shared" si="127"/>
        <v>248.03</v>
      </c>
    </row>
    <row r="1955" spans="1:9" s="96" customFormat="1" ht="16.899999999999999" customHeight="1" x14ac:dyDescent="0.25">
      <c r="A1955" s="146" t="s">
        <v>646</v>
      </c>
      <c r="B1955" s="152">
        <v>1</v>
      </c>
      <c r="C1955" s="152">
        <f t="shared" si="124"/>
        <v>694</v>
      </c>
      <c r="D1955" s="152">
        <v>677</v>
      </c>
      <c r="E1955" s="152">
        <v>17</v>
      </c>
      <c r="F1955" s="153">
        <v>700</v>
      </c>
      <c r="G1955" s="153">
        <f t="shared" si="125"/>
        <v>4.1810999999999998</v>
      </c>
      <c r="H1955" s="153">
        <f t="shared" si="126"/>
        <v>142.16</v>
      </c>
      <c r="I1955" s="153">
        <f t="shared" si="127"/>
        <v>175.7</v>
      </c>
    </row>
    <row r="1956" spans="1:9" s="96" customFormat="1" ht="16.899999999999999" customHeight="1" x14ac:dyDescent="0.25">
      <c r="A1956" s="146" t="s">
        <v>646</v>
      </c>
      <c r="B1956" s="152">
        <v>1</v>
      </c>
      <c r="C1956" s="152">
        <f t="shared" si="124"/>
        <v>708.5</v>
      </c>
      <c r="D1956" s="152">
        <v>677</v>
      </c>
      <c r="E1956" s="152">
        <v>31.5</v>
      </c>
      <c r="F1956" s="153">
        <v>700</v>
      </c>
      <c r="G1956" s="153">
        <f t="shared" si="125"/>
        <v>4.1810999999999998</v>
      </c>
      <c r="H1956" s="153">
        <f t="shared" si="126"/>
        <v>263.41000000000003</v>
      </c>
      <c r="I1956" s="153">
        <f t="shared" si="127"/>
        <v>325.55</v>
      </c>
    </row>
    <row r="1957" spans="1:9" s="96" customFormat="1" ht="16.899999999999999" customHeight="1" x14ac:dyDescent="0.25">
      <c r="A1957" s="146" t="s">
        <v>646</v>
      </c>
      <c r="B1957" s="152">
        <v>1</v>
      </c>
      <c r="C1957" s="152">
        <f t="shared" si="124"/>
        <v>560</v>
      </c>
      <c r="D1957" s="152">
        <v>495</v>
      </c>
      <c r="E1957" s="152">
        <v>65</v>
      </c>
      <c r="F1957" s="153">
        <v>822</v>
      </c>
      <c r="G1957" s="153">
        <f t="shared" si="125"/>
        <v>4.9097999999999997</v>
      </c>
      <c r="H1957" s="153">
        <f t="shared" si="126"/>
        <v>638.27</v>
      </c>
      <c r="I1957" s="153">
        <f t="shared" si="127"/>
        <v>788.84</v>
      </c>
    </row>
    <row r="1958" spans="1:9" s="96" customFormat="1" ht="16.899999999999999" customHeight="1" x14ac:dyDescent="0.25">
      <c r="A1958" s="146" t="s">
        <v>646</v>
      </c>
      <c r="B1958" s="152">
        <v>1</v>
      </c>
      <c r="C1958" s="152">
        <f t="shared" si="124"/>
        <v>644.5</v>
      </c>
      <c r="D1958" s="152">
        <v>557</v>
      </c>
      <c r="E1958" s="152">
        <v>87.5</v>
      </c>
      <c r="F1958" s="153">
        <v>822</v>
      </c>
      <c r="G1958" s="153">
        <f t="shared" si="125"/>
        <v>4.9097999999999997</v>
      </c>
      <c r="H1958" s="153">
        <f t="shared" si="126"/>
        <v>859.22</v>
      </c>
      <c r="I1958" s="154">
        <f>ROUND(H1958*1.2077,2)</f>
        <v>1037.68</v>
      </c>
    </row>
    <row r="1959" spans="1:9" s="96" customFormat="1" ht="16.899999999999999" customHeight="1" x14ac:dyDescent="0.25">
      <c r="A1959" s="146" t="s">
        <v>646</v>
      </c>
      <c r="B1959" s="152">
        <v>1</v>
      </c>
      <c r="C1959" s="152">
        <f t="shared" si="124"/>
        <v>552</v>
      </c>
      <c r="D1959" s="152">
        <v>541</v>
      </c>
      <c r="E1959" s="152">
        <v>11</v>
      </c>
      <c r="F1959" s="153">
        <v>822</v>
      </c>
      <c r="G1959" s="153">
        <f t="shared" si="125"/>
        <v>4.9097999999999997</v>
      </c>
      <c r="H1959" s="153">
        <f t="shared" si="126"/>
        <v>108.02</v>
      </c>
      <c r="I1959" s="154">
        <f>ROUND(H1959*1.2077,2)</f>
        <v>130.46</v>
      </c>
    </row>
    <row r="1960" spans="1:9" s="96" customFormat="1" ht="16.899999999999999" customHeight="1" x14ac:dyDescent="0.25">
      <c r="A1960" s="146" t="s">
        <v>646</v>
      </c>
      <c r="B1960" s="152">
        <v>1</v>
      </c>
      <c r="C1960" s="152">
        <f t="shared" ref="C1960:C2023" si="128">D1960+E1960</f>
        <v>648</v>
      </c>
      <c r="D1960" s="152">
        <v>613</v>
      </c>
      <c r="E1960" s="152">
        <v>35.000000000000007</v>
      </c>
      <c r="F1960" s="153">
        <v>822</v>
      </c>
      <c r="G1960" s="153">
        <f t="shared" si="125"/>
        <v>4.9097999999999997</v>
      </c>
      <c r="H1960" s="153">
        <f t="shared" si="126"/>
        <v>343.69</v>
      </c>
      <c r="I1960" s="153">
        <f t="shared" si="127"/>
        <v>424.77</v>
      </c>
    </row>
    <row r="1961" spans="1:9" s="96" customFormat="1" ht="16.899999999999999" customHeight="1" x14ac:dyDescent="0.25">
      <c r="A1961" s="146" t="s">
        <v>646</v>
      </c>
      <c r="B1961" s="152">
        <v>1</v>
      </c>
      <c r="C1961" s="152">
        <f t="shared" si="128"/>
        <v>701</v>
      </c>
      <c r="D1961" s="152">
        <v>677</v>
      </c>
      <c r="E1961" s="152">
        <v>24</v>
      </c>
      <c r="F1961" s="153">
        <v>822</v>
      </c>
      <c r="G1961" s="153">
        <f t="shared" si="125"/>
        <v>4.9097999999999997</v>
      </c>
      <c r="H1961" s="153">
        <f t="shared" si="126"/>
        <v>235.67</v>
      </c>
      <c r="I1961" s="154">
        <f>ROUND(H1961*1.2077,2)</f>
        <v>284.62</v>
      </c>
    </row>
    <row r="1962" spans="1:9" s="96" customFormat="1" ht="16.899999999999999" customHeight="1" x14ac:dyDescent="0.25">
      <c r="A1962" s="146" t="s">
        <v>646</v>
      </c>
      <c r="B1962" s="152">
        <v>1</v>
      </c>
      <c r="C1962" s="152">
        <f t="shared" si="128"/>
        <v>613</v>
      </c>
      <c r="D1962" s="152">
        <v>597</v>
      </c>
      <c r="E1962" s="152">
        <v>16</v>
      </c>
      <c r="F1962" s="153">
        <v>822</v>
      </c>
      <c r="G1962" s="153">
        <f t="shared" si="125"/>
        <v>4.9097999999999997</v>
      </c>
      <c r="H1962" s="153">
        <f t="shared" si="126"/>
        <v>157.11000000000001</v>
      </c>
      <c r="I1962" s="153">
        <f t="shared" si="127"/>
        <v>194.17</v>
      </c>
    </row>
    <row r="1963" spans="1:9" s="96" customFormat="1" ht="16.899999999999999" customHeight="1" x14ac:dyDescent="0.25">
      <c r="A1963" s="146" t="s">
        <v>646</v>
      </c>
      <c r="B1963" s="152">
        <v>1</v>
      </c>
      <c r="C1963" s="152">
        <f t="shared" si="128"/>
        <v>288</v>
      </c>
      <c r="D1963" s="152">
        <v>256</v>
      </c>
      <c r="E1963" s="152">
        <v>32</v>
      </c>
      <c r="F1963" s="153">
        <v>700</v>
      </c>
      <c r="G1963" s="153">
        <f t="shared" si="125"/>
        <v>4.1810999999999998</v>
      </c>
      <c r="H1963" s="153">
        <f t="shared" si="126"/>
        <v>267.58999999999997</v>
      </c>
      <c r="I1963" s="153">
        <f t="shared" si="127"/>
        <v>330.71</v>
      </c>
    </row>
    <row r="1964" spans="1:9" s="96" customFormat="1" ht="16.899999999999999" customHeight="1" x14ac:dyDescent="0.25">
      <c r="A1964" s="146" t="s">
        <v>646</v>
      </c>
      <c r="B1964" s="152">
        <v>1</v>
      </c>
      <c r="C1964" s="152">
        <f t="shared" si="128"/>
        <v>224</v>
      </c>
      <c r="D1964" s="152">
        <v>184</v>
      </c>
      <c r="E1964" s="152">
        <v>40</v>
      </c>
      <c r="F1964" s="153">
        <v>725</v>
      </c>
      <c r="G1964" s="153">
        <f t="shared" si="125"/>
        <v>4.3304</v>
      </c>
      <c r="H1964" s="153">
        <f t="shared" si="126"/>
        <v>346.43</v>
      </c>
      <c r="I1964" s="153">
        <f t="shared" si="127"/>
        <v>428.15</v>
      </c>
    </row>
    <row r="1965" spans="1:9" s="96" customFormat="1" ht="16.899999999999999" customHeight="1" x14ac:dyDescent="0.25">
      <c r="A1965" s="146" t="s">
        <v>646</v>
      </c>
      <c r="B1965" s="152">
        <v>1</v>
      </c>
      <c r="C1965" s="152">
        <f t="shared" si="128"/>
        <v>264</v>
      </c>
      <c r="D1965" s="152">
        <v>208</v>
      </c>
      <c r="E1965" s="152">
        <v>56</v>
      </c>
      <c r="F1965" s="153">
        <v>725</v>
      </c>
      <c r="G1965" s="153">
        <f t="shared" si="125"/>
        <v>4.3304</v>
      </c>
      <c r="H1965" s="153">
        <f t="shared" si="126"/>
        <v>485</v>
      </c>
      <c r="I1965" s="153">
        <f t="shared" si="127"/>
        <v>599.41</v>
      </c>
    </row>
    <row r="1966" spans="1:9" s="96" customFormat="1" ht="16.899999999999999" customHeight="1" x14ac:dyDescent="0.25">
      <c r="A1966" s="146" t="s">
        <v>646</v>
      </c>
      <c r="B1966" s="152">
        <v>1</v>
      </c>
      <c r="C1966" s="152">
        <f t="shared" si="128"/>
        <v>136</v>
      </c>
      <c r="D1966" s="152">
        <v>128</v>
      </c>
      <c r="E1966" s="152">
        <v>8</v>
      </c>
      <c r="F1966" s="153">
        <v>725</v>
      </c>
      <c r="G1966" s="153">
        <f t="shared" si="125"/>
        <v>4.3304</v>
      </c>
      <c r="H1966" s="153">
        <f t="shared" si="126"/>
        <v>69.290000000000006</v>
      </c>
      <c r="I1966" s="153">
        <f t="shared" si="127"/>
        <v>85.64</v>
      </c>
    </row>
    <row r="1967" spans="1:9" s="96" customFormat="1" ht="16.899999999999999" customHeight="1" x14ac:dyDescent="0.25">
      <c r="A1967" s="146" t="s">
        <v>646</v>
      </c>
      <c r="B1967" s="152">
        <v>1</v>
      </c>
      <c r="C1967" s="152">
        <f t="shared" si="128"/>
        <v>163.82089552238807</v>
      </c>
      <c r="D1967" s="152">
        <v>128</v>
      </c>
      <c r="E1967" s="152">
        <v>35.820895522388057</v>
      </c>
      <c r="F1967" s="153">
        <v>725</v>
      </c>
      <c r="G1967" s="153">
        <f t="shared" si="125"/>
        <v>4.3304</v>
      </c>
      <c r="H1967" s="153">
        <f t="shared" si="126"/>
        <v>310.24</v>
      </c>
      <c r="I1967" s="153">
        <f t="shared" si="127"/>
        <v>383.43</v>
      </c>
    </row>
    <row r="1968" spans="1:9" s="96" customFormat="1" ht="16.899999999999999" customHeight="1" x14ac:dyDescent="0.25">
      <c r="A1968" s="146" t="s">
        <v>646</v>
      </c>
      <c r="B1968" s="152">
        <v>1</v>
      </c>
      <c r="C1968" s="152">
        <f t="shared" si="128"/>
        <v>704</v>
      </c>
      <c r="D1968" s="152">
        <v>589</v>
      </c>
      <c r="E1968" s="152">
        <v>115.00000000000001</v>
      </c>
      <c r="F1968" s="153">
        <v>780</v>
      </c>
      <c r="G1968" s="153">
        <f t="shared" si="125"/>
        <v>4.6589</v>
      </c>
      <c r="H1968" s="153">
        <f t="shared" si="126"/>
        <v>1071.55</v>
      </c>
      <c r="I1968" s="153">
        <f t="shared" si="127"/>
        <v>1324.33</v>
      </c>
    </row>
    <row r="1969" spans="1:9" s="96" customFormat="1" ht="16.899999999999999" customHeight="1" x14ac:dyDescent="0.25">
      <c r="A1969" s="146" t="s">
        <v>646</v>
      </c>
      <c r="B1969" s="152">
        <v>1</v>
      </c>
      <c r="C1969" s="152">
        <f t="shared" si="128"/>
        <v>599</v>
      </c>
      <c r="D1969" s="152">
        <v>597</v>
      </c>
      <c r="E1969" s="152">
        <v>2</v>
      </c>
      <c r="F1969" s="153">
        <v>700</v>
      </c>
      <c r="G1969" s="153">
        <f t="shared" si="125"/>
        <v>4.1810999999999998</v>
      </c>
      <c r="H1969" s="153">
        <f t="shared" si="126"/>
        <v>16.72</v>
      </c>
      <c r="I1969" s="153">
        <f t="shared" si="127"/>
        <v>20.66</v>
      </c>
    </row>
    <row r="1970" spans="1:9" s="96" customFormat="1" ht="16.899999999999999" customHeight="1" x14ac:dyDescent="0.25">
      <c r="A1970" s="146" t="s">
        <v>646</v>
      </c>
      <c r="B1970" s="152">
        <v>1</v>
      </c>
      <c r="C1970" s="152">
        <f t="shared" si="128"/>
        <v>605</v>
      </c>
      <c r="D1970" s="152">
        <v>597</v>
      </c>
      <c r="E1970" s="152">
        <v>8</v>
      </c>
      <c r="F1970" s="153">
        <v>822</v>
      </c>
      <c r="G1970" s="153">
        <f t="shared" si="125"/>
        <v>4.9097999999999997</v>
      </c>
      <c r="H1970" s="153">
        <f t="shared" si="126"/>
        <v>78.56</v>
      </c>
      <c r="I1970" s="153">
        <f t="shared" si="127"/>
        <v>97.09</v>
      </c>
    </row>
    <row r="1971" spans="1:9" s="96" customFormat="1" ht="16.899999999999999" customHeight="1" x14ac:dyDescent="0.25">
      <c r="A1971" s="146" t="s">
        <v>646</v>
      </c>
      <c r="B1971" s="152">
        <v>1</v>
      </c>
      <c r="C1971" s="152">
        <f t="shared" si="128"/>
        <v>541.5</v>
      </c>
      <c r="D1971" s="152">
        <v>533</v>
      </c>
      <c r="E1971" s="152">
        <v>8.5</v>
      </c>
      <c r="F1971" s="153">
        <v>822</v>
      </c>
      <c r="G1971" s="153">
        <f t="shared" si="125"/>
        <v>4.9097999999999997</v>
      </c>
      <c r="H1971" s="153">
        <f t="shared" si="126"/>
        <v>83.47</v>
      </c>
      <c r="I1971" s="153">
        <f t="shared" si="127"/>
        <v>103.16</v>
      </c>
    </row>
    <row r="1972" spans="1:9" s="96" customFormat="1" ht="16.899999999999999" customHeight="1" x14ac:dyDescent="0.25">
      <c r="A1972" s="146" t="s">
        <v>646</v>
      </c>
      <c r="B1972" s="152">
        <v>1</v>
      </c>
      <c r="C1972" s="152">
        <f t="shared" si="128"/>
        <v>755</v>
      </c>
      <c r="D1972" s="152">
        <v>677</v>
      </c>
      <c r="E1972" s="152">
        <v>78</v>
      </c>
      <c r="F1972" s="153">
        <v>822</v>
      </c>
      <c r="G1972" s="153">
        <f t="shared" si="125"/>
        <v>4.9097999999999997</v>
      </c>
      <c r="H1972" s="153">
        <f t="shared" si="126"/>
        <v>765.93</v>
      </c>
      <c r="I1972" s="153">
        <f t="shared" si="127"/>
        <v>946.61</v>
      </c>
    </row>
    <row r="1973" spans="1:9" s="96" customFormat="1" ht="16.899999999999999" customHeight="1" x14ac:dyDescent="0.25">
      <c r="A1973" s="146" t="s">
        <v>646</v>
      </c>
      <c r="B1973" s="152">
        <v>1</v>
      </c>
      <c r="C1973" s="152">
        <f t="shared" si="128"/>
        <v>709</v>
      </c>
      <c r="D1973" s="152">
        <v>677</v>
      </c>
      <c r="E1973" s="152">
        <v>32</v>
      </c>
      <c r="F1973" s="153">
        <v>822</v>
      </c>
      <c r="G1973" s="153">
        <f t="shared" si="125"/>
        <v>4.9097999999999997</v>
      </c>
      <c r="H1973" s="153">
        <f t="shared" si="126"/>
        <v>314.23</v>
      </c>
      <c r="I1973" s="153">
        <f t="shared" si="127"/>
        <v>388.36</v>
      </c>
    </row>
    <row r="1974" spans="1:9" s="96" customFormat="1" ht="16.899999999999999" customHeight="1" x14ac:dyDescent="0.25">
      <c r="A1974" s="146" t="s">
        <v>646</v>
      </c>
      <c r="B1974" s="152">
        <v>1</v>
      </c>
      <c r="C1974" s="152">
        <f t="shared" si="128"/>
        <v>699</v>
      </c>
      <c r="D1974" s="152">
        <v>677</v>
      </c>
      <c r="E1974" s="152">
        <v>22</v>
      </c>
      <c r="F1974" s="153">
        <v>822</v>
      </c>
      <c r="G1974" s="153">
        <f t="shared" si="125"/>
        <v>4.9097999999999997</v>
      </c>
      <c r="H1974" s="153">
        <f t="shared" si="126"/>
        <v>216.03</v>
      </c>
      <c r="I1974" s="154">
        <f>ROUND(H1974*1.2077,2)</f>
        <v>260.89999999999998</v>
      </c>
    </row>
    <row r="1975" spans="1:9" s="96" customFormat="1" ht="16.899999999999999" customHeight="1" x14ac:dyDescent="0.25">
      <c r="A1975" s="146" t="s">
        <v>646</v>
      </c>
      <c r="B1975" s="152">
        <v>1</v>
      </c>
      <c r="C1975" s="152">
        <f t="shared" si="128"/>
        <v>248.5</v>
      </c>
      <c r="D1975" s="152">
        <v>240</v>
      </c>
      <c r="E1975" s="152">
        <v>8.5</v>
      </c>
      <c r="F1975" s="153">
        <v>822</v>
      </c>
      <c r="G1975" s="153">
        <f t="shared" si="125"/>
        <v>4.9097999999999997</v>
      </c>
      <c r="H1975" s="153">
        <f t="shared" si="126"/>
        <v>83.47</v>
      </c>
      <c r="I1975" s="153">
        <f t="shared" si="127"/>
        <v>103.16</v>
      </c>
    </row>
    <row r="1976" spans="1:9" s="96" customFormat="1" ht="16.899999999999999" customHeight="1" x14ac:dyDescent="0.25">
      <c r="A1976" s="146" t="s">
        <v>646</v>
      </c>
      <c r="B1976" s="152">
        <v>1</v>
      </c>
      <c r="C1976" s="152">
        <f t="shared" si="128"/>
        <v>709</v>
      </c>
      <c r="D1976" s="152">
        <v>677</v>
      </c>
      <c r="E1976" s="152">
        <v>32</v>
      </c>
      <c r="F1976" s="153">
        <v>822</v>
      </c>
      <c r="G1976" s="153">
        <f t="shared" si="125"/>
        <v>4.9097999999999997</v>
      </c>
      <c r="H1976" s="153">
        <f t="shared" si="126"/>
        <v>314.23</v>
      </c>
      <c r="I1976" s="153">
        <f t="shared" si="127"/>
        <v>388.36</v>
      </c>
    </row>
    <row r="1977" spans="1:9" s="96" customFormat="1" ht="16.899999999999999" customHeight="1" x14ac:dyDescent="0.25">
      <c r="A1977" s="146" t="s">
        <v>646</v>
      </c>
      <c r="B1977" s="152">
        <v>1</v>
      </c>
      <c r="C1977" s="152">
        <f t="shared" si="128"/>
        <v>605</v>
      </c>
      <c r="D1977" s="152">
        <v>597</v>
      </c>
      <c r="E1977" s="152">
        <v>8</v>
      </c>
      <c r="F1977" s="153">
        <v>822</v>
      </c>
      <c r="G1977" s="153">
        <f t="shared" si="125"/>
        <v>4.9097999999999997</v>
      </c>
      <c r="H1977" s="153">
        <f t="shared" si="126"/>
        <v>78.56</v>
      </c>
      <c r="I1977" s="153">
        <f t="shared" si="127"/>
        <v>97.09</v>
      </c>
    </row>
    <row r="1978" spans="1:9" s="96" customFormat="1" ht="16.899999999999999" customHeight="1" x14ac:dyDescent="0.25">
      <c r="A1978" s="146" t="s">
        <v>646</v>
      </c>
      <c r="B1978" s="152">
        <v>1</v>
      </c>
      <c r="C1978" s="152">
        <f t="shared" si="128"/>
        <v>344</v>
      </c>
      <c r="D1978" s="152">
        <v>333</v>
      </c>
      <c r="E1978" s="152">
        <v>11</v>
      </c>
      <c r="F1978" s="153">
        <v>822</v>
      </c>
      <c r="G1978" s="153">
        <f t="shared" si="125"/>
        <v>4.9097999999999997</v>
      </c>
      <c r="H1978" s="153">
        <f t="shared" si="126"/>
        <v>108.02</v>
      </c>
      <c r="I1978" s="153">
        <f t="shared" si="127"/>
        <v>133.5</v>
      </c>
    </row>
    <row r="1979" spans="1:9" s="96" customFormat="1" ht="16.899999999999999" customHeight="1" x14ac:dyDescent="0.25">
      <c r="A1979" s="146" t="s">
        <v>646</v>
      </c>
      <c r="B1979" s="152">
        <v>1</v>
      </c>
      <c r="C1979" s="152">
        <f t="shared" si="128"/>
        <v>600</v>
      </c>
      <c r="D1979" s="152">
        <v>597</v>
      </c>
      <c r="E1979" s="152">
        <v>3</v>
      </c>
      <c r="F1979" s="153">
        <v>822</v>
      </c>
      <c r="G1979" s="153">
        <f t="shared" si="125"/>
        <v>4.9097999999999997</v>
      </c>
      <c r="H1979" s="153">
        <f t="shared" si="126"/>
        <v>29.46</v>
      </c>
      <c r="I1979" s="153">
        <f t="shared" si="127"/>
        <v>36.409999999999997</v>
      </c>
    </row>
    <row r="1980" spans="1:9" s="96" customFormat="1" ht="16.899999999999999" customHeight="1" x14ac:dyDescent="0.25">
      <c r="A1980" s="146" t="s">
        <v>646</v>
      </c>
      <c r="B1980" s="152">
        <v>1</v>
      </c>
      <c r="C1980" s="152">
        <f t="shared" si="128"/>
        <v>619.5</v>
      </c>
      <c r="D1980" s="152">
        <v>597</v>
      </c>
      <c r="E1980" s="152">
        <v>22.5</v>
      </c>
      <c r="F1980" s="153">
        <v>822</v>
      </c>
      <c r="G1980" s="153">
        <f t="shared" si="125"/>
        <v>4.9097999999999997</v>
      </c>
      <c r="H1980" s="153">
        <f t="shared" si="126"/>
        <v>220.94</v>
      </c>
      <c r="I1980" s="153">
        <f t="shared" si="127"/>
        <v>273.06</v>
      </c>
    </row>
    <row r="1981" spans="1:9" s="96" customFormat="1" ht="16.899999999999999" customHeight="1" x14ac:dyDescent="0.25">
      <c r="A1981" s="146" t="s">
        <v>646</v>
      </c>
      <c r="B1981" s="152">
        <v>1</v>
      </c>
      <c r="C1981" s="152">
        <f t="shared" si="128"/>
        <v>306</v>
      </c>
      <c r="D1981" s="152">
        <v>298</v>
      </c>
      <c r="E1981" s="152">
        <v>8</v>
      </c>
      <c r="F1981" s="153">
        <v>700</v>
      </c>
      <c r="G1981" s="153">
        <f t="shared" si="125"/>
        <v>4.1810999999999998</v>
      </c>
      <c r="H1981" s="153">
        <f t="shared" si="126"/>
        <v>66.900000000000006</v>
      </c>
      <c r="I1981" s="153">
        <f t="shared" si="127"/>
        <v>82.68</v>
      </c>
    </row>
    <row r="1982" spans="1:9" s="96" customFormat="1" ht="16.899999999999999" customHeight="1" x14ac:dyDescent="0.25">
      <c r="A1982" s="146" t="s">
        <v>646</v>
      </c>
      <c r="B1982" s="152">
        <v>1</v>
      </c>
      <c r="C1982" s="152">
        <f t="shared" si="128"/>
        <v>635</v>
      </c>
      <c r="D1982" s="152">
        <v>621</v>
      </c>
      <c r="E1982" s="152">
        <v>14</v>
      </c>
      <c r="F1982" s="153">
        <v>700</v>
      </c>
      <c r="G1982" s="153">
        <f t="shared" si="125"/>
        <v>4.1810999999999998</v>
      </c>
      <c r="H1982" s="153">
        <f t="shared" si="126"/>
        <v>117.07</v>
      </c>
      <c r="I1982" s="154">
        <f>ROUND(H1982*1.2077,2)</f>
        <v>141.38999999999999</v>
      </c>
    </row>
    <row r="1983" spans="1:9" s="96" customFormat="1" ht="16.899999999999999" customHeight="1" x14ac:dyDescent="0.25">
      <c r="A1983" s="146" t="s">
        <v>646</v>
      </c>
      <c r="B1983" s="152">
        <v>1</v>
      </c>
      <c r="C1983" s="152">
        <f t="shared" si="128"/>
        <v>691.5</v>
      </c>
      <c r="D1983" s="152">
        <v>677</v>
      </c>
      <c r="E1983" s="152">
        <v>14.5</v>
      </c>
      <c r="F1983" s="153">
        <v>700</v>
      </c>
      <c r="G1983" s="153">
        <f t="shared" si="125"/>
        <v>4.1810999999999998</v>
      </c>
      <c r="H1983" s="153">
        <f t="shared" si="126"/>
        <v>121.25</v>
      </c>
      <c r="I1983" s="153">
        <f t="shared" si="127"/>
        <v>149.85</v>
      </c>
    </row>
    <row r="1984" spans="1:9" s="96" customFormat="1" ht="16.899999999999999" customHeight="1" x14ac:dyDescent="0.25">
      <c r="A1984" s="146" t="s">
        <v>646</v>
      </c>
      <c r="B1984" s="152">
        <v>1</v>
      </c>
      <c r="C1984" s="152">
        <f t="shared" si="128"/>
        <v>76.299567634342182</v>
      </c>
      <c r="D1984" s="152">
        <v>66</v>
      </c>
      <c r="E1984" s="152">
        <v>10.299567634342186</v>
      </c>
      <c r="F1984" s="153">
        <v>822</v>
      </c>
      <c r="G1984" s="153">
        <f t="shared" si="125"/>
        <v>4.9097999999999997</v>
      </c>
      <c r="H1984" s="153">
        <f t="shared" si="126"/>
        <v>101.14</v>
      </c>
      <c r="I1984" s="153">
        <f t="shared" si="127"/>
        <v>125</v>
      </c>
    </row>
    <row r="1985" spans="1:9" s="96" customFormat="1" ht="16.899999999999999" customHeight="1" x14ac:dyDescent="0.25">
      <c r="A1985" s="146" t="s">
        <v>646</v>
      </c>
      <c r="B1985" s="152">
        <v>1</v>
      </c>
      <c r="C1985" s="152">
        <f t="shared" si="128"/>
        <v>648</v>
      </c>
      <c r="D1985" s="152">
        <v>621</v>
      </c>
      <c r="E1985" s="152">
        <v>27</v>
      </c>
      <c r="F1985" s="153">
        <v>725</v>
      </c>
      <c r="G1985" s="153">
        <f t="shared" si="125"/>
        <v>4.3304</v>
      </c>
      <c r="H1985" s="153">
        <f t="shared" si="126"/>
        <v>233.84</v>
      </c>
      <c r="I1985" s="153">
        <f t="shared" si="127"/>
        <v>289</v>
      </c>
    </row>
    <row r="1986" spans="1:9" s="96" customFormat="1" ht="16.899999999999999" customHeight="1" x14ac:dyDescent="0.25">
      <c r="A1986" s="146" t="s">
        <v>646</v>
      </c>
      <c r="B1986" s="152">
        <v>1</v>
      </c>
      <c r="C1986" s="152">
        <f t="shared" si="128"/>
        <v>20</v>
      </c>
      <c r="D1986" s="152">
        <v>0</v>
      </c>
      <c r="E1986" s="152">
        <v>20</v>
      </c>
      <c r="F1986" s="153">
        <v>725</v>
      </c>
      <c r="G1986" s="153">
        <f t="shared" si="125"/>
        <v>4.3304</v>
      </c>
      <c r="H1986" s="153">
        <f t="shared" si="126"/>
        <v>173.22</v>
      </c>
      <c r="I1986" s="153">
        <f t="shared" si="127"/>
        <v>214.08</v>
      </c>
    </row>
    <row r="1987" spans="1:9" s="96" customFormat="1" ht="16.899999999999999" customHeight="1" x14ac:dyDescent="0.25">
      <c r="A1987" s="146" t="s">
        <v>646</v>
      </c>
      <c r="B1987" s="152">
        <v>1</v>
      </c>
      <c r="C1987" s="152">
        <f t="shared" si="128"/>
        <v>286</v>
      </c>
      <c r="D1987" s="152">
        <v>272</v>
      </c>
      <c r="E1987" s="152">
        <v>14</v>
      </c>
      <c r="F1987" s="153">
        <v>822</v>
      </c>
      <c r="G1987" s="153">
        <f t="shared" si="125"/>
        <v>4.9097999999999997</v>
      </c>
      <c r="H1987" s="153">
        <f t="shared" si="126"/>
        <v>137.47</v>
      </c>
      <c r="I1987" s="153">
        <f t="shared" si="127"/>
        <v>169.9</v>
      </c>
    </row>
    <row r="1988" spans="1:9" s="96" customFormat="1" ht="16.899999999999999" customHeight="1" x14ac:dyDescent="0.25">
      <c r="A1988" s="146" t="s">
        <v>646</v>
      </c>
      <c r="B1988" s="152">
        <v>1</v>
      </c>
      <c r="C1988" s="152">
        <f t="shared" si="128"/>
        <v>703</v>
      </c>
      <c r="D1988" s="152">
        <v>653</v>
      </c>
      <c r="E1988" s="152">
        <v>50</v>
      </c>
      <c r="F1988" s="153">
        <v>700</v>
      </c>
      <c r="G1988" s="153">
        <f t="shared" si="125"/>
        <v>4.1810999999999998</v>
      </c>
      <c r="H1988" s="153">
        <f t="shared" si="126"/>
        <v>418.11</v>
      </c>
      <c r="I1988" s="153">
        <f t="shared" si="127"/>
        <v>516.74</v>
      </c>
    </row>
    <row r="1989" spans="1:9" s="96" customFormat="1" ht="16.899999999999999" customHeight="1" x14ac:dyDescent="0.25">
      <c r="A1989" s="146" t="s">
        <v>646</v>
      </c>
      <c r="B1989" s="152">
        <v>1</v>
      </c>
      <c r="C1989" s="152">
        <f t="shared" si="128"/>
        <v>775</v>
      </c>
      <c r="D1989" s="152">
        <v>677</v>
      </c>
      <c r="E1989" s="152">
        <v>98</v>
      </c>
      <c r="F1989" s="153">
        <v>725</v>
      </c>
      <c r="G1989" s="153">
        <f t="shared" ref="G1989:G2052" si="129">ROUND(F1989/167.42,4)</f>
        <v>4.3304</v>
      </c>
      <c r="H1989" s="153">
        <f t="shared" si="126"/>
        <v>848.76</v>
      </c>
      <c r="I1989" s="153">
        <f t="shared" si="127"/>
        <v>1048.98</v>
      </c>
    </row>
    <row r="1990" spans="1:9" s="96" customFormat="1" ht="16.899999999999999" customHeight="1" x14ac:dyDescent="0.25">
      <c r="A1990" s="146" t="s">
        <v>646</v>
      </c>
      <c r="B1990" s="152">
        <v>1</v>
      </c>
      <c r="C1990" s="152">
        <f t="shared" si="128"/>
        <v>639</v>
      </c>
      <c r="D1990" s="152">
        <v>615</v>
      </c>
      <c r="E1990" s="152">
        <v>24</v>
      </c>
      <c r="F1990" s="153">
        <v>822</v>
      </c>
      <c r="G1990" s="153">
        <f t="shared" si="129"/>
        <v>4.9097999999999997</v>
      </c>
      <c r="H1990" s="153">
        <f t="shared" si="126"/>
        <v>235.67</v>
      </c>
      <c r="I1990" s="153">
        <f t="shared" si="127"/>
        <v>291.26</v>
      </c>
    </row>
    <row r="1991" spans="1:9" s="96" customFormat="1" ht="16.899999999999999" customHeight="1" x14ac:dyDescent="0.25">
      <c r="A1991" s="146" t="s">
        <v>646</v>
      </c>
      <c r="B1991" s="152">
        <v>1</v>
      </c>
      <c r="C1991" s="152">
        <f t="shared" si="128"/>
        <v>570.25</v>
      </c>
      <c r="D1991" s="152">
        <v>507.75</v>
      </c>
      <c r="E1991" s="152">
        <v>62.499999999999993</v>
      </c>
      <c r="F1991" s="153">
        <v>760</v>
      </c>
      <c r="G1991" s="153">
        <f t="shared" si="129"/>
        <v>4.5395000000000003</v>
      </c>
      <c r="H1991" s="153">
        <f t="shared" si="126"/>
        <v>567.44000000000005</v>
      </c>
      <c r="I1991" s="153">
        <f t="shared" si="127"/>
        <v>701.3</v>
      </c>
    </row>
    <row r="1992" spans="1:9" s="96" customFormat="1" ht="16.899999999999999" customHeight="1" x14ac:dyDescent="0.25">
      <c r="A1992" s="146" t="s">
        <v>646</v>
      </c>
      <c r="B1992" s="152">
        <v>1</v>
      </c>
      <c r="C1992" s="152">
        <f t="shared" si="128"/>
        <v>635.5</v>
      </c>
      <c r="D1992" s="152">
        <v>597</v>
      </c>
      <c r="E1992" s="152">
        <v>38.5</v>
      </c>
      <c r="F1992" s="153">
        <v>700</v>
      </c>
      <c r="G1992" s="153">
        <f t="shared" si="129"/>
        <v>4.1810999999999998</v>
      </c>
      <c r="H1992" s="153">
        <f t="shared" si="126"/>
        <v>321.94</v>
      </c>
      <c r="I1992" s="153">
        <f t="shared" si="127"/>
        <v>397.89</v>
      </c>
    </row>
    <row r="1993" spans="1:9" s="96" customFormat="1" ht="16.899999999999999" customHeight="1" x14ac:dyDescent="0.25">
      <c r="A1993" s="146" t="s">
        <v>646</v>
      </c>
      <c r="B1993" s="152">
        <v>1</v>
      </c>
      <c r="C1993" s="152">
        <f t="shared" si="128"/>
        <v>370</v>
      </c>
      <c r="D1993" s="152">
        <v>344</v>
      </c>
      <c r="E1993" s="152">
        <v>26</v>
      </c>
      <c r="F1993" s="153">
        <v>725</v>
      </c>
      <c r="G1993" s="153">
        <f t="shared" si="129"/>
        <v>4.3304</v>
      </c>
      <c r="H1993" s="153">
        <f t="shared" si="126"/>
        <v>225.18</v>
      </c>
      <c r="I1993" s="153">
        <f t="shared" si="127"/>
        <v>278.3</v>
      </c>
    </row>
    <row r="1994" spans="1:9" s="96" customFormat="1" ht="16.899999999999999" customHeight="1" x14ac:dyDescent="0.25">
      <c r="A1994" s="146" t="s">
        <v>646</v>
      </c>
      <c r="B1994" s="152">
        <v>1</v>
      </c>
      <c r="C1994" s="152">
        <f t="shared" si="128"/>
        <v>663</v>
      </c>
      <c r="D1994" s="152">
        <v>613</v>
      </c>
      <c r="E1994" s="152">
        <v>50</v>
      </c>
      <c r="F1994" s="153">
        <v>750</v>
      </c>
      <c r="G1994" s="153">
        <f t="shared" si="129"/>
        <v>4.4798</v>
      </c>
      <c r="H1994" s="153">
        <f t="shared" si="126"/>
        <v>447.98</v>
      </c>
      <c r="I1994" s="153">
        <f t="shared" si="127"/>
        <v>553.66</v>
      </c>
    </row>
    <row r="1995" spans="1:9" s="96" customFormat="1" ht="16.899999999999999" customHeight="1" x14ac:dyDescent="0.25">
      <c r="A1995" s="146" t="s">
        <v>646</v>
      </c>
      <c r="B1995" s="152">
        <v>1</v>
      </c>
      <c r="C1995" s="152">
        <f t="shared" si="128"/>
        <v>566</v>
      </c>
      <c r="D1995" s="152">
        <v>558</v>
      </c>
      <c r="E1995" s="152">
        <v>8</v>
      </c>
      <c r="F1995" s="153">
        <v>822</v>
      </c>
      <c r="G1995" s="153">
        <f t="shared" si="129"/>
        <v>4.9097999999999997</v>
      </c>
      <c r="H1995" s="153">
        <f t="shared" si="126"/>
        <v>78.56</v>
      </c>
      <c r="I1995" s="153">
        <f t="shared" si="127"/>
        <v>97.09</v>
      </c>
    </row>
    <row r="1996" spans="1:9" s="96" customFormat="1" ht="16.899999999999999" customHeight="1" x14ac:dyDescent="0.25">
      <c r="A1996" s="146" t="s">
        <v>646</v>
      </c>
      <c r="B1996" s="152">
        <v>1</v>
      </c>
      <c r="C1996" s="152">
        <f t="shared" si="128"/>
        <v>187.63636363636363</v>
      </c>
      <c r="D1996" s="152">
        <v>144</v>
      </c>
      <c r="E1996" s="152">
        <v>43.63636363636364</v>
      </c>
      <c r="F1996" s="153">
        <v>725</v>
      </c>
      <c r="G1996" s="153">
        <f t="shared" si="129"/>
        <v>4.3304</v>
      </c>
      <c r="H1996" s="153">
        <f t="shared" si="126"/>
        <v>377.93</v>
      </c>
      <c r="I1996" s="153">
        <f t="shared" si="127"/>
        <v>467.08</v>
      </c>
    </row>
    <row r="1997" spans="1:9" s="96" customFormat="1" ht="16.899999999999999" customHeight="1" x14ac:dyDescent="0.25">
      <c r="A1997" s="146" t="s">
        <v>646</v>
      </c>
      <c r="B1997" s="152">
        <v>1</v>
      </c>
      <c r="C1997" s="152">
        <f t="shared" si="128"/>
        <v>193.45274861025325</v>
      </c>
      <c r="D1997" s="152">
        <v>0</v>
      </c>
      <c r="E1997" s="152">
        <v>193.45274861025325</v>
      </c>
      <c r="F1997" s="153">
        <v>735</v>
      </c>
      <c r="G1997" s="153">
        <f t="shared" si="129"/>
        <v>4.3902000000000001</v>
      </c>
      <c r="H1997" s="153">
        <f t="shared" si="126"/>
        <v>1698.59</v>
      </c>
      <c r="I1997" s="153">
        <f t="shared" si="127"/>
        <v>2099.29</v>
      </c>
    </row>
    <row r="1998" spans="1:9" s="96" customFormat="1" ht="16.899999999999999" customHeight="1" x14ac:dyDescent="0.25">
      <c r="A1998" s="146" t="s">
        <v>646</v>
      </c>
      <c r="B1998" s="152">
        <v>1</v>
      </c>
      <c r="C1998" s="152">
        <f t="shared" si="128"/>
        <v>472</v>
      </c>
      <c r="D1998" s="152">
        <v>437</v>
      </c>
      <c r="E1998" s="152">
        <v>35</v>
      </c>
      <c r="F1998" s="153">
        <v>715</v>
      </c>
      <c r="G1998" s="153">
        <f t="shared" si="129"/>
        <v>4.2706999999999997</v>
      </c>
      <c r="H1998" s="153">
        <f t="shared" ref="H1998:H2061" si="130">ROUND(E1998*G1998*2,2)</f>
        <v>298.95</v>
      </c>
      <c r="I1998" s="153">
        <f t="shared" ref="I1998:I2061" si="131">ROUND(H1998*1.2359,2)</f>
        <v>369.47</v>
      </c>
    </row>
    <row r="1999" spans="1:9" s="96" customFormat="1" ht="16.899999999999999" customHeight="1" x14ac:dyDescent="0.25">
      <c r="A1999" s="146" t="s">
        <v>646</v>
      </c>
      <c r="B1999" s="152">
        <v>1</v>
      </c>
      <c r="C1999" s="152">
        <f t="shared" si="128"/>
        <v>433</v>
      </c>
      <c r="D1999" s="152">
        <v>357</v>
      </c>
      <c r="E1999" s="152">
        <v>76</v>
      </c>
      <c r="F1999" s="153">
        <v>760</v>
      </c>
      <c r="G1999" s="153">
        <f t="shared" si="129"/>
        <v>4.5395000000000003</v>
      </c>
      <c r="H1999" s="153">
        <f t="shared" si="130"/>
        <v>690</v>
      </c>
      <c r="I1999" s="153">
        <f t="shared" si="131"/>
        <v>852.77</v>
      </c>
    </row>
    <row r="2000" spans="1:9" s="96" customFormat="1" ht="16.899999999999999" customHeight="1" x14ac:dyDescent="0.25">
      <c r="A2000" s="146" t="s">
        <v>646</v>
      </c>
      <c r="B2000" s="152">
        <v>1</v>
      </c>
      <c r="C2000" s="152">
        <f t="shared" si="128"/>
        <v>378</v>
      </c>
      <c r="D2000" s="152">
        <v>368</v>
      </c>
      <c r="E2000" s="152">
        <v>10</v>
      </c>
      <c r="F2000" s="153">
        <v>700</v>
      </c>
      <c r="G2000" s="153">
        <f t="shared" si="129"/>
        <v>4.1810999999999998</v>
      </c>
      <c r="H2000" s="153">
        <f t="shared" si="130"/>
        <v>83.62</v>
      </c>
      <c r="I2000" s="153">
        <f t="shared" si="131"/>
        <v>103.35</v>
      </c>
    </row>
    <row r="2001" spans="1:9" s="96" customFormat="1" ht="16.899999999999999" customHeight="1" x14ac:dyDescent="0.25">
      <c r="A2001" s="146" t="s">
        <v>646</v>
      </c>
      <c r="B2001" s="152">
        <v>1</v>
      </c>
      <c r="C2001" s="152">
        <f t="shared" si="128"/>
        <v>288</v>
      </c>
      <c r="D2001" s="152">
        <v>271</v>
      </c>
      <c r="E2001" s="152">
        <v>17</v>
      </c>
      <c r="F2001" s="153">
        <v>725</v>
      </c>
      <c r="G2001" s="153">
        <f t="shared" si="129"/>
        <v>4.3304</v>
      </c>
      <c r="H2001" s="153">
        <f t="shared" si="130"/>
        <v>147.22999999999999</v>
      </c>
      <c r="I2001" s="153">
        <f t="shared" si="131"/>
        <v>181.96</v>
      </c>
    </row>
    <row r="2002" spans="1:9" s="96" customFormat="1" ht="16.899999999999999" customHeight="1" x14ac:dyDescent="0.25">
      <c r="A2002" s="146" t="s">
        <v>646</v>
      </c>
      <c r="B2002" s="152">
        <v>1</v>
      </c>
      <c r="C2002" s="152">
        <f t="shared" si="128"/>
        <v>568</v>
      </c>
      <c r="D2002" s="152">
        <v>501</v>
      </c>
      <c r="E2002" s="152">
        <v>67</v>
      </c>
      <c r="F2002" s="153">
        <v>780</v>
      </c>
      <c r="G2002" s="153">
        <f t="shared" si="129"/>
        <v>4.6589</v>
      </c>
      <c r="H2002" s="153">
        <f t="shared" si="130"/>
        <v>624.29</v>
      </c>
      <c r="I2002" s="153">
        <f t="shared" si="131"/>
        <v>771.56</v>
      </c>
    </row>
    <row r="2003" spans="1:9" s="96" customFormat="1" ht="16.899999999999999" customHeight="1" x14ac:dyDescent="0.25">
      <c r="A2003" s="146" t="s">
        <v>646</v>
      </c>
      <c r="B2003" s="152">
        <v>1</v>
      </c>
      <c r="C2003" s="152">
        <f t="shared" si="128"/>
        <v>64.5</v>
      </c>
      <c r="D2003" s="152">
        <v>63.5</v>
      </c>
      <c r="E2003" s="152">
        <v>1</v>
      </c>
      <c r="F2003" s="153">
        <v>725</v>
      </c>
      <c r="G2003" s="153">
        <f t="shared" si="129"/>
        <v>4.3304</v>
      </c>
      <c r="H2003" s="153">
        <f t="shared" si="130"/>
        <v>8.66</v>
      </c>
      <c r="I2003" s="153">
        <f t="shared" si="131"/>
        <v>10.7</v>
      </c>
    </row>
    <row r="2004" spans="1:9" s="96" customFormat="1" ht="16.899999999999999" customHeight="1" x14ac:dyDescent="0.25">
      <c r="A2004" s="146" t="s">
        <v>646</v>
      </c>
      <c r="B2004" s="152">
        <v>1</v>
      </c>
      <c r="C2004" s="152">
        <f t="shared" si="128"/>
        <v>28.476683937823832</v>
      </c>
      <c r="D2004" s="152">
        <v>0</v>
      </c>
      <c r="E2004" s="152">
        <v>28.476683937823832</v>
      </c>
      <c r="F2004" s="153">
        <v>735</v>
      </c>
      <c r="G2004" s="153">
        <f t="shared" si="129"/>
        <v>4.3902000000000001</v>
      </c>
      <c r="H2004" s="153">
        <f t="shared" si="130"/>
        <v>250.04</v>
      </c>
      <c r="I2004" s="153">
        <f t="shared" si="131"/>
        <v>309.02</v>
      </c>
    </row>
    <row r="2005" spans="1:9" s="96" customFormat="1" ht="16.899999999999999" customHeight="1" x14ac:dyDescent="0.25">
      <c r="A2005" s="146" t="s">
        <v>646</v>
      </c>
      <c r="B2005" s="152">
        <v>1</v>
      </c>
      <c r="C2005" s="152">
        <f t="shared" si="128"/>
        <v>335.05660377358492</v>
      </c>
      <c r="D2005" s="152">
        <v>0</v>
      </c>
      <c r="E2005" s="152">
        <v>335.05660377358492</v>
      </c>
      <c r="F2005" s="153">
        <v>725</v>
      </c>
      <c r="G2005" s="153">
        <f t="shared" si="129"/>
        <v>4.3304</v>
      </c>
      <c r="H2005" s="153">
        <f t="shared" si="130"/>
        <v>2901.86</v>
      </c>
      <c r="I2005" s="153">
        <f t="shared" si="131"/>
        <v>3586.41</v>
      </c>
    </row>
    <row r="2006" spans="1:9" s="96" customFormat="1" ht="16.899999999999999" customHeight="1" x14ac:dyDescent="0.25">
      <c r="A2006" s="146" t="s">
        <v>646</v>
      </c>
      <c r="B2006" s="152">
        <v>1</v>
      </c>
      <c r="C2006" s="152">
        <f t="shared" si="128"/>
        <v>80</v>
      </c>
      <c r="D2006" s="152">
        <v>0</v>
      </c>
      <c r="E2006" s="152">
        <v>80</v>
      </c>
      <c r="F2006" s="153">
        <v>725</v>
      </c>
      <c r="G2006" s="153">
        <f t="shared" si="129"/>
        <v>4.3304</v>
      </c>
      <c r="H2006" s="153">
        <f t="shared" si="130"/>
        <v>692.86</v>
      </c>
      <c r="I2006" s="153">
        <f t="shared" si="131"/>
        <v>856.31</v>
      </c>
    </row>
    <row r="2007" spans="1:9" s="96" customFormat="1" ht="16.899999999999999" customHeight="1" x14ac:dyDescent="0.25">
      <c r="A2007" s="146" t="s">
        <v>646</v>
      </c>
      <c r="B2007" s="152">
        <v>1</v>
      </c>
      <c r="C2007" s="152">
        <f t="shared" si="128"/>
        <v>11.125</v>
      </c>
      <c r="D2007" s="152">
        <v>0</v>
      </c>
      <c r="E2007" s="152">
        <v>11.125</v>
      </c>
      <c r="F2007" s="153">
        <v>725</v>
      </c>
      <c r="G2007" s="153">
        <f t="shared" si="129"/>
        <v>4.3304</v>
      </c>
      <c r="H2007" s="153">
        <f t="shared" si="130"/>
        <v>96.35</v>
      </c>
      <c r="I2007" s="153">
        <f t="shared" si="131"/>
        <v>119.08</v>
      </c>
    </row>
    <row r="2008" spans="1:9" s="96" customFormat="1" ht="16.899999999999999" customHeight="1" x14ac:dyDescent="0.25">
      <c r="A2008" s="146" t="s">
        <v>646</v>
      </c>
      <c r="B2008" s="152">
        <v>1</v>
      </c>
      <c r="C2008" s="152">
        <f t="shared" si="128"/>
        <v>520</v>
      </c>
      <c r="D2008" s="152">
        <v>501</v>
      </c>
      <c r="E2008" s="152">
        <v>19</v>
      </c>
      <c r="F2008" s="153">
        <v>715</v>
      </c>
      <c r="G2008" s="153">
        <f t="shared" si="129"/>
        <v>4.2706999999999997</v>
      </c>
      <c r="H2008" s="153">
        <f t="shared" si="130"/>
        <v>162.29</v>
      </c>
      <c r="I2008" s="153">
        <f t="shared" si="131"/>
        <v>200.57</v>
      </c>
    </row>
    <row r="2009" spans="1:9" s="96" customFormat="1" ht="16.899999999999999" customHeight="1" x14ac:dyDescent="0.25">
      <c r="A2009" s="146" t="s">
        <v>646</v>
      </c>
      <c r="B2009" s="152">
        <v>1</v>
      </c>
      <c r="C2009" s="152">
        <f t="shared" si="128"/>
        <v>21.542000000000002</v>
      </c>
      <c r="D2009" s="152">
        <v>0</v>
      </c>
      <c r="E2009" s="152">
        <v>21.542000000000002</v>
      </c>
      <c r="F2009" s="153">
        <v>725</v>
      </c>
      <c r="G2009" s="153">
        <f t="shared" si="129"/>
        <v>4.3304</v>
      </c>
      <c r="H2009" s="153">
        <f t="shared" si="130"/>
        <v>186.57</v>
      </c>
      <c r="I2009" s="153">
        <f t="shared" si="131"/>
        <v>230.58</v>
      </c>
    </row>
    <row r="2010" spans="1:9" s="96" customFormat="1" ht="16.899999999999999" customHeight="1" x14ac:dyDescent="0.25">
      <c r="A2010" s="146" t="s">
        <v>646</v>
      </c>
      <c r="B2010" s="152">
        <v>1</v>
      </c>
      <c r="C2010" s="152">
        <f t="shared" si="128"/>
        <v>144</v>
      </c>
      <c r="D2010" s="152">
        <v>143</v>
      </c>
      <c r="E2010" s="152">
        <v>1</v>
      </c>
      <c r="F2010" s="153">
        <v>725</v>
      </c>
      <c r="G2010" s="153">
        <f t="shared" si="129"/>
        <v>4.3304</v>
      </c>
      <c r="H2010" s="153">
        <f t="shared" si="130"/>
        <v>8.66</v>
      </c>
      <c r="I2010" s="153">
        <f t="shared" si="131"/>
        <v>10.7</v>
      </c>
    </row>
    <row r="2011" spans="1:9" s="96" customFormat="1" ht="16.899999999999999" customHeight="1" x14ac:dyDescent="0.25">
      <c r="A2011" s="146" t="s">
        <v>646</v>
      </c>
      <c r="B2011" s="152">
        <v>1</v>
      </c>
      <c r="C2011" s="152">
        <f t="shared" si="128"/>
        <v>416</v>
      </c>
      <c r="D2011" s="152">
        <v>389</v>
      </c>
      <c r="E2011" s="152">
        <v>27</v>
      </c>
      <c r="F2011" s="153">
        <v>760</v>
      </c>
      <c r="G2011" s="153">
        <f t="shared" si="129"/>
        <v>4.5395000000000003</v>
      </c>
      <c r="H2011" s="153">
        <f t="shared" si="130"/>
        <v>245.13</v>
      </c>
      <c r="I2011" s="153">
        <f t="shared" si="131"/>
        <v>302.95999999999998</v>
      </c>
    </row>
    <row r="2012" spans="1:9" s="96" customFormat="1" ht="16.899999999999999" customHeight="1" x14ac:dyDescent="0.25">
      <c r="A2012" s="146" t="s">
        <v>646</v>
      </c>
      <c r="B2012" s="152">
        <v>1</v>
      </c>
      <c r="C2012" s="152">
        <f t="shared" si="128"/>
        <v>408</v>
      </c>
      <c r="D2012" s="152">
        <v>322.5</v>
      </c>
      <c r="E2012" s="152">
        <v>85.5</v>
      </c>
      <c r="F2012" s="153">
        <v>760</v>
      </c>
      <c r="G2012" s="153">
        <f t="shared" si="129"/>
        <v>4.5395000000000003</v>
      </c>
      <c r="H2012" s="153">
        <f t="shared" si="130"/>
        <v>776.25</v>
      </c>
      <c r="I2012" s="153">
        <f t="shared" si="131"/>
        <v>959.37</v>
      </c>
    </row>
    <row r="2013" spans="1:9" s="96" customFormat="1" ht="16.899999999999999" customHeight="1" x14ac:dyDescent="0.25">
      <c r="A2013" s="146" t="s">
        <v>646</v>
      </c>
      <c r="B2013" s="152">
        <v>1</v>
      </c>
      <c r="C2013" s="152">
        <f t="shared" si="128"/>
        <v>488.5</v>
      </c>
      <c r="D2013" s="152">
        <v>373</v>
      </c>
      <c r="E2013" s="152">
        <v>115.5</v>
      </c>
      <c r="F2013" s="153">
        <v>760</v>
      </c>
      <c r="G2013" s="153">
        <f t="shared" si="129"/>
        <v>4.5395000000000003</v>
      </c>
      <c r="H2013" s="153">
        <f t="shared" si="130"/>
        <v>1048.6199999999999</v>
      </c>
      <c r="I2013" s="153">
        <f t="shared" si="131"/>
        <v>1295.99</v>
      </c>
    </row>
    <row r="2014" spans="1:9" s="96" customFormat="1" ht="16.899999999999999" customHeight="1" x14ac:dyDescent="0.25">
      <c r="A2014" s="146" t="s">
        <v>646</v>
      </c>
      <c r="B2014" s="152">
        <v>1</v>
      </c>
      <c r="C2014" s="152">
        <f t="shared" si="128"/>
        <v>537</v>
      </c>
      <c r="D2014" s="152">
        <v>469</v>
      </c>
      <c r="E2014" s="152">
        <v>68</v>
      </c>
      <c r="F2014" s="153">
        <v>760</v>
      </c>
      <c r="G2014" s="153">
        <f t="shared" si="129"/>
        <v>4.5395000000000003</v>
      </c>
      <c r="H2014" s="153">
        <f t="shared" si="130"/>
        <v>617.37</v>
      </c>
      <c r="I2014" s="154">
        <f>ROUND(H2014*1.2077,2)</f>
        <v>745.6</v>
      </c>
    </row>
    <row r="2015" spans="1:9" s="96" customFormat="1" ht="16.899999999999999" customHeight="1" x14ac:dyDescent="0.25">
      <c r="A2015" s="146" t="s">
        <v>646</v>
      </c>
      <c r="B2015" s="152">
        <v>1</v>
      </c>
      <c r="C2015" s="152">
        <f t="shared" si="128"/>
        <v>375.5</v>
      </c>
      <c r="D2015" s="152">
        <v>373</v>
      </c>
      <c r="E2015" s="152">
        <v>2.5</v>
      </c>
      <c r="F2015" s="153">
        <v>725</v>
      </c>
      <c r="G2015" s="153">
        <f t="shared" si="129"/>
        <v>4.3304</v>
      </c>
      <c r="H2015" s="153">
        <f t="shared" si="130"/>
        <v>21.65</v>
      </c>
      <c r="I2015" s="153">
        <f t="shared" si="131"/>
        <v>26.76</v>
      </c>
    </row>
    <row r="2016" spans="1:9" s="96" customFormat="1" ht="16.899999999999999" customHeight="1" x14ac:dyDescent="0.25">
      <c r="A2016" s="146" t="s">
        <v>646</v>
      </c>
      <c r="B2016" s="152">
        <v>1</v>
      </c>
      <c r="C2016" s="152">
        <f t="shared" si="128"/>
        <v>496</v>
      </c>
      <c r="D2016" s="152">
        <v>413</v>
      </c>
      <c r="E2016" s="152">
        <v>83</v>
      </c>
      <c r="F2016" s="153">
        <v>780</v>
      </c>
      <c r="G2016" s="153">
        <f t="shared" si="129"/>
        <v>4.6589</v>
      </c>
      <c r="H2016" s="153">
        <f t="shared" si="130"/>
        <v>773.38</v>
      </c>
      <c r="I2016" s="153">
        <f t="shared" si="131"/>
        <v>955.82</v>
      </c>
    </row>
    <row r="2017" spans="1:9" s="96" customFormat="1" ht="16.899999999999999" customHeight="1" x14ac:dyDescent="0.25">
      <c r="A2017" s="146" t="s">
        <v>646</v>
      </c>
      <c r="B2017" s="152">
        <v>1</v>
      </c>
      <c r="C2017" s="152">
        <f t="shared" si="128"/>
        <v>432</v>
      </c>
      <c r="D2017" s="152">
        <v>381</v>
      </c>
      <c r="E2017" s="152">
        <v>51</v>
      </c>
      <c r="F2017" s="153">
        <v>725</v>
      </c>
      <c r="G2017" s="153">
        <f t="shared" si="129"/>
        <v>4.3304</v>
      </c>
      <c r="H2017" s="153">
        <f t="shared" si="130"/>
        <v>441.7</v>
      </c>
      <c r="I2017" s="153">
        <f t="shared" si="131"/>
        <v>545.9</v>
      </c>
    </row>
    <row r="2018" spans="1:9" s="96" customFormat="1" ht="16.899999999999999" customHeight="1" x14ac:dyDescent="0.25">
      <c r="A2018" s="146" t="s">
        <v>646</v>
      </c>
      <c r="B2018" s="152">
        <v>1</v>
      </c>
      <c r="C2018" s="152">
        <f t="shared" si="128"/>
        <v>299.56400000000002</v>
      </c>
      <c r="D2018" s="152">
        <v>271</v>
      </c>
      <c r="E2018" s="152">
        <v>28.564</v>
      </c>
      <c r="F2018" s="153">
        <v>725</v>
      </c>
      <c r="G2018" s="153">
        <f t="shared" si="129"/>
        <v>4.3304</v>
      </c>
      <c r="H2018" s="153">
        <f t="shared" si="130"/>
        <v>247.39</v>
      </c>
      <c r="I2018" s="154">
        <f>ROUND(H2018*1.2077,2)</f>
        <v>298.77</v>
      </c>
    </row>
    <row r="2019" spans="1:9" s="96" customFormat="1" ht="16.899999999999999" customHeight="1" x14ac:dyDescent="0.25">
      <c r="A2019" s="146" t="s">
        <v>646</v>
      </c>
      <c r="B2019" s="152">
        <v>1</v>
      </c>
      <c r="C2019" s="152">
        <f t="shared" si="128"/>
        <v>480</v>
      </c>
      <c r="D2019" s="152">
        <v>469</v>
      </c>
      <c r="E2019" s="152">
        <v>11</v>
      </c>
      <c r="F2019" s="153">
        <v>725</v>
      </c>
      <c r="G2019" s="153">
        <f t="shared" si="129"/>
        <v>4.3304</v>
      </c>
      <c r="H2019" s="153">
        <f t="shared" si="130"/>
        <v>95.27</v>
      </c>
      <c r="I2019" s="153">
        <f t="shared" si="131"/>
        <v>117.74</v>
      </c>
    </row>
    <row r="2020" spans="1:9" s="96" customFormat="1" ht="16.899999999999999" customHeight="1" x14ac:dyDescent="0.25">
      <c r="A2020" s="146" t="s">
        <v>646</v>
      </c>
      <c r="B2020" s="152">
        <v>1</v>
      </c>
      <c r="C2020" s="152">
        <f t="shared" si="128"/>
        <v>432</v>
      </c>
      <c r="D2020" s="152">
        <v>413</v>
      </c>
      <c r="E2020" s="152">
        <v>19</v>
      </c>
      <c r="F2020" s="153">
        <v>725</v>
      </c>
      <c r="G2020" s="153">
        <f t="shared" si="129"/>
        <v>4.3304</v>
      </c>
      <c r="H2020" s="153">
        <f t="shared" si="130"/>
        <v>164.56</v>
      </c>
      <c r="I2020" s="153">
        <f t="shared" si="131"/>
        <v>203.38</v>
      </c>
    </row>
    <row r="2021" spans="1:9" s="96" customFormat="1" ht="16.899999999999999" customHeight="1" x14ac:dyDescent="0.25">
      <c r="A2021" s="146" t="s">
        <v>646</v>
      </c>
      <c r="B2021" s="152">
        <v>1</v>
      </c>
      <c r="C2021" s="152">
        <f t="shared" si="128"/>
        <v>122.15299999999999</v>
      </c>
      <c r="D2021" s="152">
        <v>51.5</v>
      </c>
      <c r="E2021" s="152">
        <v>70.652999999999992</v>
      </c>
      <c r="F2021" s="153">
        <v>795</v>
      </c>
      <c r="G2021" s="153">
        <f t="shared" si="129"/>
        <v>4.7484999999999999</v>
      </c>
      <c r="H2021" s="153">
        <f t="shared" si="130"/>
        <v>670.99</v>
      </c>
      <c r="I2021" s="153">
        <f t="shared" si="131"/>
        <v>829.28</v>
      </c>
    </row>
    <row r="2022" spans="1:9" s="96" customFormat="1" ht="16.899999999999999" customHeight="1" x14ac:dyDescent="0.25">
      <c r="A2022" s="146" t="s">
        <v>646</v>
      </c>
      <c r="B2022" s="152">
        <v>1</v>
      </c>
      <c r="C2022" s="152">
        <f t="shared" si="128"/>
        <v>16</v>
      </c>
      <c r="D2022" s="152">
        <v>0</v>
      </c>
      <c r="E2022" s="152">
        <v>16</v>
      </c>
      <c r="F2022" s="153">
        <v>725</v>
      </c>
      <c r="G2022" s="153">
        <f t="shared" si="129"/>
        <v>4.3304</v>
      </c>
      <c r="H2022" s="153">
        <f t="shared" si="130"/>
        <v>138.57</v>
      </c>
      <c r="I2022" s="153">
        <f t="shared" si="131"/>
        <v>171.26</v>
      </c>
    </row>
    <row r="2023" spans="1:9" s="96" customFormat="1" ht="16.899999999999999" customHeight="1" x14ac:dyDescent="0.25">
      <c r="A2023" s="146" t="s">
        <v>646</v>
      </c>
      <c r="B2023" s="152">
        <v>1</v>
      </c>
      <c r="C2023" s="152">
        <f t="shared" si="128"/>
        <v>1</v>
      </c>
      <c r="D2023" s="152">
        <v>0</v>
      </c>
      <c r="E2023" s="152">
        <v>1</v>
      </c>
      <c r="F2023" s="153">
        <v>725</v>
      </c>
      <c r="G2023" s="153">
        <f t="shared" si="129"/>
        <v>4.3304</v>
      </c>
      <c r="H2023" s="153">
        <f t="shared" si="130"/>
        <v>8.66</v>
      </c>
      <c r="I2023" s="154">
        <f>ROUND(H2023*1.2077,2)</f>
        <v>10.46</v>
      </c>
    </row>
    <row r="2024" spans="1:9" s="96" customFormat="1" ht="16.899999999999999" customHeight="1" x14ac:dyDescent="0.25">
      <c r="A2024" s="146" t="s">
        <v>646</v>
      </c>
      <c r="B2024" s="152">
        <v>1</v>
      </c>
      <c r="C2024" s="152">
        <f t="shared" ref="C2024:C2087" si="132">D2024+E2024</f>
        <v>160.84299999999999</v>
      </c>
      <c r="D2024" s="152">
        <v>0</v>
      </c>
      <c r="E2024" s="152">
        <v>160.84299999999999</v>
      </c>
      <c r="F2024" s="153">
        <v>735</v>
      </c>
      <c r="G2024" s="153">
        <f t="shared" si="129"/>
        <v>4.3902000000000001</v>
      </c>
      <c r="H2024" s="153">
        <f t="shared" si="130"/>
        <v>1412.27</v>
      </c>
      <c r="I2024" s="153">
        <f t="shared" si="131"/>
        <v>1745.42</v>
      </c>
    </row>
    <row r="2025" spans="1:9" s="96" customFormat="1" ht="16.899999999999999" customHeight="1" x14ac:dyDescent="0.25">
      <c r="A2025" s="146" t="s">
        <v>646</v>
      </c>
      <c r="B2025" s="152">
        <v>1</v>
      </c>
      <c r="C2025" s="152">
        <f t="shared" si="132"/>
        <v>28.476683937823832</v>
      </c>
      <c r="D2025" s="152">
        <v>0</v>
      </c>
      <c r="E2025" s="152">
        <v>28.476683937823832</v>
      </c>
      <c r="F2025" s="153">
        <v>735</v>
      </c>
      <c r="G2025" s="153">
        <f t="shared" si="129"/>
        <v>4.3902000000000001</v>
      </c>
      <c r="H2025" s="153">
        <f t="shared" si="130"/>
        <v>250.04</v>
      </c>
      <c r="I2025" s="153">
        <f t="shared" si="131"/>
        <v>309.02</v>
      </c>
    </row>
    <row r="2026" spans="1:9" s="96" customFormat="1" ht="16.899999999999999" customHeight="1" x14ac:dyDescent="0.25">
      <c r="A2026" s="146" t="s">
        <v>646</v>
      </c>
      <c r="B2026" s="152">
        <v>1</v>
      </c>
      <c r="C2026" s="152">
        <f t="shared" si="132"/>
        <v>149.16</v>
      </c>
      <c r="D2026" s="152">
        <v>122</v>
      </c>
      <c r="E2026" s="152">
        <v>27.16</v>
      </c>
      <c r="F2026" s="153">
        <v>725</v>
      </c>
      <c r="G2026" s="153">
        <f t="shared" si="129"/>
        <v>4.3304</v>
      </c>
      <c r="H2026" s="153">
        <f t="shared" si="130"/>
        <v>235.23</v>
      </c>
      <c r="I2026" s="153">
        <f t="shared" si="131"/>
        <v>290.72000000000003</v>
      </c>
    </row>
    <row r="2027" spans="1:9" s="96" customFormat="1" ht="16.899999999999999" customHeight="1" x14ac:dyDescent="0.25">
      <c r="A2027" s="146" t="s">
        <v>646</v>
      </c>
      <c r="B2027" s="152">
        <v>1</v>
      </c>
      <c r="C2027" s="152">
        <f t="shared" si="132"/>
        <v>422.5</v>
      </c>
      <c r="D2027" s="152">
        <v>381</v>
      </c>
      <c r="E2027" s="152">
        <v>41.5</v>
      </c>
      <c r="F2027" s="153">
        <v>725</v>
      </c>
      <c r="G2027" s="153">
        <f t="shared" si="129"/>
        <v>4.3304</v>
      </c>
      <c r="H2027" s="153">
        <f t="shared" si="130"/>
        <v>359.42</v>
      </c>
      <c r="I2027" s="153">
        <f t="shared" si="131"/>
        <v>444.21</v>
      </c>
    </row>
    <row r="2028" spans="1:9" s="96" customFormat="1" ht="16.899999999999999" customHeight="1" x14ac:dyDescent="0.25">
      <c r="A2028" s="146" t="s">
        <v>646</v>
      </c>
      <c r="B2028" s="152">
        <v>1</v>
      </c>
      <c r="C2028" s="152">
        <f t="shared" si="132"/>
        <v>48</v>
      </c>
      <c r="D2028" s="152">
        <v>0</v>
      </c>
      <c r="E2028" s="152">
        <v>48</v>
      </c>
      <c r="F2028" s="153">
        <v>735</v>
      </c>
      <c r="G2028" s="153">
        <f t="shared" si="129"/>
        <v>4.3902000000000001</v>
      </c>
      <c r="H2028" s="153">
        <f t="shared" si="130"/>
        <v>421.46</v>
      </c>
      <c r="I2028" s="153">
        <f t="shared" si="131"/>
        <v>520.88</v>
      </c>
    </row>
    <row r="2029" spans="1:9" s="96" customFormat="1" ht="16.899999999999999" customHeight="1" x14ac:dyDescent="0.25">
      <c r="A2029" s="146" t="s">
        <v>646</v>
      </c>
      <c r="B2029" s="152">
        <v>1</v>
      </c>
      <c r="C2029" s="152">
        <f t="shared" si="132"/>
        <v>24</v>
      </c>
      <c r="D2029" s="152">
        <v>0</v>
      </c>
      <c r="E2029" s="152">
        <v>24</v>
      </c>
      <c r="F2029" s="153">
        <v>735</v>
      </c>
      <c r="G2029" s="153">
        <f t="shared" si="129"/>
        <v>4.3902000000000001</v>
      </c>
      <c r="H2029" s="153">
        <f t="shared" si="130"/>
        <v>210.73</v>
      </c>
      <c r="I2029" s="153">
        <f t="shared" si="131"/>
        <v>260.44</v>
      </c>
    </row>
    <row r="2030" spans="1:9" s="96" customFormat="1" ht="16.899999999999999" customHeight="1" x14ac:dyDescent="0.25">
      <c r="A2030" s="146" t="s">
        <v>646</v>
      </c>
      <c r="B2030" s="152">
        <v>1</v>
      </c>
      <c r="C2030" s="152">
        <f t="shared" si="132"/>
        <v>48</v>
      </c>
      <c r="D2030" s="152">
        <v>0</v>
      </c>
      <c r="E2030" s="152">
        <v>48</v>
      </c>
      <c r="F2030" s="153">
        <v>735</v>
      </c>
      <c r="G2030" s="153">
        <f t="shared" si="129"/>
        <v>4.3902000000000001</v>
      </c>
      <c r="H2030" s="153">
        <f t="shared" si="130"/>
        <v>421.46</v>
      </c>
      <c r="I2030" s="153">
        <f t="shared" si="131"/>
        <v>520.88</v>
      </c>
    </row>
    <row r="2031" spans="1:9" s="96" customFormat="1" ht="16.899999999999999" customHeight="1" x14ac:dyDescent="0.25">
      <c r="A2031" s="146" t="s">
        <v>646</v>
      </c>
      <c r="B2031" s="152">
        <v>1</v>
      </c>
      <c r="C2031" s="152">
        <f t="shared" si="132"/>
        <v>400.5</v>
      </c>
      <c r="D2031" s="152">
        <v>365</v>
      </c>
      <c r="E2031" s="152">
        <v>35.5</v>
      </c>
      <c r="F2031" s="153">
        <v>735</v>
      </c>
      <c r="G2031" s="153">
        <f t="shared" si="129"/>
        <v>4.3902000000000001</v>
      </c>
      <c r="H2031" s="153">
        <f t="shared" si="130"/>
        <v>311.7</v>
      </c>
      <c r="I2031" s="153">
        <f t="shared" si="131"/>
        <v>385.23</v>
      </c>
    </row>
    <row r="2032" spans="1:9" s="96" customFormat="1" ht="16.899999999999999" customHeight="1" x14ac:dyDescent="0.25">
      <c r="A2032" s="146" t="s">
        <v>646</v>
      </c>
      <c r="B2032" s="152">
        <v>1</v>
      </c>
      <c r="C2032" s="152">
        <f t="shared" si="132"/>
        <v>24</v>
      </c>
      <c r="D2032" s="152">
        <v>0</v>
      </c>
      <c r="E2032" s="152">
        <v>24</v>
      </c>
      <c r="F2032" s="153">
        <v>725</v>
      </c>
      <c r="G2032" s="153">
        <f t="shared" si="129"/>
        <v>4.3304</v>
      </c>
      <c r="H2032" s="153">
        <f t="shared" si="130"/>
        <v>207.86</v>
      </c>
      <c r="I2032" s="154">
        <f>ROUND(H2032*1.2077,2)</f>
        <v>251.03</v>
      </c>
    </row>
    <row r="2033" spans="1:9" s="96" customFormat="1" ht="16.899999999999999" customHeight="1" x14ac:dyDescent="0.25">
      <c r="A2033" s="146" t="s">
        <v>646</v>
      </c>
      <c r="B2033" s="152">
        <v>1</v>
      </c>
      <c r="C2033" s="152">
        <f t="shared" si="132"/>
        <v>63.58863495985176</v>
      </c>
      <c r="D2033" s="152">
        <v>0</v>
      </c>
      <c r="E2033" s="152">
        <v>63.58863495985176</v>
      </c>
      <c r="F2033" s="153">
        <v>725</v>
      </c>
      <c r="G2033" s="153">
        <f t="shared" si="129"/>
        <v>4.3304</v>
      </c>
      <c r="H2033" s="153">
        <f t="shared" si="130"/>
        <v>550.73</v>
      </c>
      <c r="I2033" s="153">
        <f t="shared" si="131"/>
        <v>680.65</v>
      </c>
    </row>
    <row r="2034" spans="1:9" s="96" customFormat="1" ht="16.899999999999999" customHeight="1" x14ac:dyDescent="0.25">
      <c r="A2034" s="146" t="s">
        <v>646</v>
      </c>
      <c r="B2034" s="152">
        <v>1</v>
      </c>
      <c r="C2034" s="152">
        <f t="shared" si="132"/>
        <v>24</v>
      </c>
      <c r="D2034" s="152">
        <v>0</v>
      </c>
      <c r="E2034" s="152">
        <v>24</v>
      </c>
      <c r="F2034" s="153">
        <v>725</v>
      </c>
      <c r="G2034" s="153">
        <f t="shared" si="129"/>
        <v>4.3304</v>
      </c>
      <c r="H2034" s="153">
        <f t="shared" si="130"/>
        <v>207.86</v>
      </c>
      <c r="I2034" s="153">
        <f t="shared" si="131"/>
        <v>256.89</v>
      </c>
    </row>
    <row r="2035" spans="1:9" s="96" customFormat="1" ht="16.899999999999999" customHeight="1" x14ac:dyDescent="0.25">
      <c r="A2035" s="146" t="s">
        <v>646</v>
      </c>
      <c r="B2035" s="152">
        <v>1</v>
      </c>
      <c r="C2035" s="152">
        <f t="shared" si="132"/>
        <v>125.50999999999999</v>
      </c>
      <c r="D2035" s="152">
        <v>83.5</v>
      </c>
      <c r="E2035" s="152">
        <v>42.01</v>
      </c>
      <c r="F2035" s="153">
        <v>725</v>
      </c>
      <c r="G2035" s="153">
        <f t="shared" si="129"/>
        <v>4.3304</v>
      </c>
      <c r="H2035" s="153">
        <f t="shared" si="130"/>
        <v>363.84</v>
      </c>
      <c r="I2035" s="153">
        <f t="shared" si="131"/>
        <v>449.67</v>
      </c>
    </row>
    <row r="2036" spans="1:9" s="96" customFormat="1" ht="16.899999999999999" customHeight="1" x14ac:dyDescent="0.25">
      <c r="A2036" s="146" t="s">
        <v>646</v>
      </c>
      <c r="B2036" s="152">
        <v>1</v>
      </c>
      <c r="C2036" s="152">
        <f t="shared" si="132"/>
        <v>408</v>
      </c>
      <c r="D2036" s="152">
        <v>333</v>
      </c>
      <c r="E2036" s="152">
        <v>75</v>
      </c>
      <c r="F2036" s="153">
        <v>760</v>
      </c>
      <c r="G2036" s="153">
        <f t="shared" si="129"/>
        <v>4.5395000000000003</v>
      </c>
      <c r="H2036" s="153">
        <f t="shared" si="130"/>
        <v>680.93</v>
      </c>
      <c r="I2036" s="153">
        <f t="shared" si="131"/>
        <v>841.56</v>
      </c>
    </row>
    <row r="2037" spans="1:9" s="96" customFormat="1" ht="16.899999999999999" customHeight="1" x14ac:dyDescent="0.25">
      <c r="A2037" s="146" t="s">
        <v>646</v>
      </c>
      <c r="B2037" s="152">
        <v>1</v>
      </c>
      <c r="C2037" s="152">
        <f t="shared" si="132"/>
        <v>21.5</v>
      </c>
      <c r="D2037" s="152">
        <v>0</v>
      </c>
      <c r="E2037" s="152">
        <v>21.5</v>
      </c>
      <c r="F2037" s="153">
        <v>735</v>
      </c>
      <c r="G2037" s="153">
        <f t="shared" si="129"/>
        <v>4.3902000000000001</v>
      </c>
      <c r="H2037" s="153">
        <f t="shared" si="130"/>
        <v>188.78</v>
      </c>
      <c r="I2037" s="153">
        <f t="shared" si="131"/>
        <v>233.31</v>
      </c>
    </row>
    <row r="2038" spans="1:9" s="96" customFormat="1" ht="16.899999999999999" customHeight="1" x14ac:dyDescent="0.25">
      <c r="A2038" s="146" t="s">
        <v>646</v>
      </c>
      <c r="B2038" s="152">
        <v>1</v>
      </c>
      <c r="C2038" s="152">
        <f t="shared" si="132"/>
        <v>11.757</v>
      </c>
      <c r="D2038" s="152">
        <v>0</v>
      </c>
      <c r="E2038" s="152">
        <v>11.757</v>
      </c>
      <c r="F2038" s="153">
        <v>725</v>
      </c>
      <c r="G2038" s="153">
        <f t="shared" si="129"/>
        <v>4.3304</v>
      </c>
      <c r="H2038" s="153">
        <f t="shared" si="130"/>
        <v>101.83</v>
      </c>
      <c r="I2038" s="153">
        <f t="shared" si="131"/>
        <v>125.85</v>
      </c>
    </row>
    <row r="2039" spans="1:9" s="96" customFormat="1" ht="16.899999999999999" customHeight="1" x14ac:dyDescent="0.25">
      <c r="A2039" s="146" t="s">
        <v>646</v>
      </c>
      <c r="B2039" s="152">
        <v>1</v>
      </c>
      <c r="C2039" s="152">
        <f t="shared" si="132"/>
        <v>265.5</v>
      </c>
      <c r="D2039" s="152">
        <v>247</v>
      </c>
      <c r="E2039" s="152">
        <v>18.5</v>
      </c>
      <c r="F2039" s="153">
        <v>735</v>
      </c>
      <c r="G2039" s="153">
        <f t="shared" si="129"/>
        <v>4.3902000000000001</v>
      </c>
      <c r="H2039" s="153">
        <f t="shared" si="130"/>
        <v>162.44</v>
      </c>
      <c r="I2039" s="153">
        <f t="shared" si="131"/>
        <v>200.76</v>
      </c>
    </row>
    <row r="2040" spans="1:9" s="96" customFormat="1" ht="16.899999999999999" customHeight="1" x14ac:dyDescent="0.25">
      <c r="A2040" s="146" t="s">
        <v>646</v>
      </c>
      <c r="B2040" s="152">
        <v>1</v>
      </c>
      <c r="C2040" s="152">
        <f t="shared" si="132"/>
        <v>84.001999999999995</v>
      </c>
      <c r="D2040" s="152">
        <v>81.75</v>
      </c>
      <c r="E2040" s="152">
        <v>2.2519999999999998</v>
      </c>
      <c r="F2040" s="153">
        <v>735</v>
      </c>
      <c r="G2040" s="153">
        <f t="shared" si="129"/>
        <v>4.3902000000000001</v>
      </c>
      <c r="H2040" s="153">
        <f t="shared" si="130"/>
        <v>19.77</v>
      </c>
      <c r="I2040" s="153">
        <f t="shared" si="131"/>
        <v>24.43</v>
      </c>
    </row>
    <row r="2041" spans="1:9" s="96" customFormat="1" ht="16.899999999999999" customHeight="1" x14ac:dyDescent="0.25">
      <c r="A2041" s="146" t="s">
        <v>646</v>
      </c>
      <c r="B2041" s="152">
        <v>1</v>
      </c>
      <c r="C2041" s="152">
        <f t="shared" si="132"/>
        <v>296</v>
      </c>
      <c r="D2041" s="152">
        <v>262</v>
      </c>
      <c r="E2041" s="152">
        <v>34</v>
      </c>
      <c r="F2041" s="153">
        <v>735</v>
      </c>
      <c r="G2041" s="153">
        <f t="shared" si="129"/>
        <v>4.3902000000000001</v>
      </c>
      <c r="H2041" s="153">
        <f t="shared" si="130"/>
        <v>298.52999999999997</v>
      </c>
      <c r="I2041" s="153">
        <f t="shared" si="131"/>
        <v>368.95</v>
      </c>
    </row>
    <row r="2042" spans="1:9" s="96" customFormat="1" ht="16.899999999999999" customHeight="1" x14ac:dyDescent="0.25">
      <c r="A2042" s="146" t="s">
        <v>646</v>
      </c>
      <c r="B2042" s="152">
        <v>1</v>
      </c>
      <c r="C2042" s="152">
        <f t="shared" si="132"/>
        <v>336</v>
      </c>
      <c r="D2042" s="152">
        <v>293</v>
      </c>
      <c r="E2042" s="152">
        <v>43</v>
      </c>
      <c r="F2042" s="153">
        <v>760</v>
      </c>
      <c r="G2042" s="153">
        <f t="shared" si="129"/>
        <v>4.5395000000000003</v>
      </c>
      <c r="H2042" s="153">
        <f t="shared" si="130"/>
        <v>390.4</v>
      </c>
      <c r="I2042" s="153">
        <f t="shared" si="131"/>
        <v>482.5</v>
      </c>
    </row>
    <row r="2043" spans="1:9" s="96" customFormat="1" ht="16.899999999999999" customHeight="1" x14ac:dyDescent="0.25">
      <c r="A2043" s="146" t="s">
        <v>646</v>
      </c>
      <c r="B2043" s="152">
        <v>1</v>
      </c>
      <c r="C2043" s="152">
        <f t="shared" si="132"/>
        <v>384</v>
      </c>
      <c r="D2043" s="152">
        <v>317</v>
      </c>
      <c r="E2043" s="152">
        <v>67</v>
      </c>
      <c r="F2043" s="153">
        <v>760</v>
      </c>
      <c r="G2043" s="153">
        <f t="shared" si="129"/>
        <v>4.5395000000000003</v>
      </c>
      <c r="H2043" s="153">
        <f t="shared" si="130"/>
        <v>608.29</v>
      </c>
      <c r="I2043" s="153">
        <f t="shared" si="131"/>
        <v>751.79</v>
      </c>
    </row>
    <row r="2044" spans="1:9" s="96" customFormat="1" ht="16.899999999999999" customHeight="1" x14ac:dyDescent="0.25">
      <c r="A2044" s="146" t="s">
        <v>646</v>
      </c>
      <c r="B2044" s="152">
        <v>1</v>
      </c>
      <c r="C2044" s="152">
        <f t="shared" si="132"/>
        <v>199</v>
      </c>
      <c r="D2044" s="152">
        <v>191</v>
      </c>
      <c r="E2044" s="152">
        <v>8</v>
      </c>
      <c r="F2044" s="153">
        <v>822</v>
      </c>
      <c r="G2044" s="153">
        <f t="shared" si="129"/>
        <v>4.9097999999999997</v>
      </c>
      <c r="H2044" s="153">
        <f t="shared" si="130"/>
        <v>78.56</v>
      </c>
      <c r="I2044" s="153">
        <f t="shared" si="131"/>
        <v>97.09</v>
      </c>
    </row>
    <row r="2045" spans="1:9" s="96" customFormat="1" ht="16.899999999999999" customHeight="1" x14ac:dyDescent="0.25">
      <c r="A2045" s="146" t="s">
        <v>646</v>
      </c>
      <c r="B2045" s="152">
        <v>1</v>
      </c>
      <c r="C2045" s="152">
        <f t="shared" si="132"/>
        <v>152.91399999999999</v>
      </c>
      <c r="D2045" s="152">
        <v>135</v>
      </c>
      <c r="E2045" s="152">
        <v>17.914000000000001</v>
      </c>
      <c r="F2045" s="153">
        <v>725</v>
      </c>
      <c r="G2045" s="153">
        <f t="shared" si="129"/>
        <v>4.3304</v>
      </c>
      <c r="H2045" s="153">
        <f t="shared" si="130"/>
        <v>155.15</v>
      </c>
      <c r="I2045" s="153">
        <f t="shared" si="131"/>
        <v>191.75</v>
      </c>
    </row>
    <row r="2046" spans="1:9" s="96" customFormat="1" ht="16.899999999999999" customHeight="1" x14ac:dyDescent="0.25">
      <c r="A2046" s="146" t="s">
        <v>646</v>
      </c>
      <c r="B2046" s="152">
        <v>1</v>
      </c>
      <c r="C2046" s="152">
        <f t="shared" si="132"/>
        <v>12.645</v>
      </c>
      <c r="D2046" s="152">
        <v>0</v>
      </c>
      <c r="E2046" s="152">
        <v>12.645</v>
      </c>
      <c r="F2046" s="153">
        <v>760</v>
      </c>
      <c r="G2046" s="153">
        <f t="shared" si="129"/>
        <v>4.5395000000000003</v>
      </c>
      <c r="H2046" s="153">
        <f t="shared" si="130"/>
        <v>114.8</v>
      </c>
      <c r="I2046" s="153">
        <f t="shared" si="131"/>
        <v>141.88</v>
      </c>
    </row>
    <row r="2047" spans="1:9" s="96" customFormat="1" ht="16.899999999999999" customHeight="1" x14ac:dyDescent="0.25">
      <c r="A2047" s="146" t="s">
        <v>646</v>
      </c>
      <c r="B2047" s="152">
        <v>1</v>
      </c>
      <c r="C2047" s="152">
        <f t="shared" si="132"/>
        <v>11.042999999999999</v>
      </c>
      <c r="D2047" s="152">
        <v>0</v>
      </c>
      <c r="E2047" s="152">
        <v>11.042999999999999</v>
      </c>
      <c r="F2047" s="153">
        <v>760</v>
      </c>
      <c r="G2047" s="153">
        <f t="shared" si="129"/>
        <v>4.5395000000000003</v>
      </c>
      <c r="H2047" s="153">
        <f t="shared" si="130"/>
        <v>100.26</v>
      </c>
      <c r="I2047" s="153">
        <f t="shared" si="131"/>
        <v>123.91</v>
      </c>
    </row>
    <row r="2048" spans="1:9" s="96" customFormat="1" ht="16.899999999999999" customHeight="1" x14ac:dyDescent="0.25">
      <c r="A2048" s="146" t="s">
        <v>646</v>
      </c>
      <c r="B2048" s="152">
        <v>1</v>
      </c>
      <c r="C2048" s="152">
        <f t="shared" si="132"/>
        <v>392</v>
      </c>
      <c r="D2048" s="152">
        <v>381</v>
      </c>
      <c r="E2048" s="152">
        <v>10.999999999999998</v>
      </c>
      <c r="F2048" s="153">
        <v>780</v>
      </c>
      <c r="G2048" s="153">
        <f t="shared" si="129"/>
        <v>4.6589</v>
      </c>
      <c r="H2048" s="153">
        <f t="shared" si="130"/>
        <v>102.5</v>
      </c>
      <c r="I2048" s="153">
        <f t="shared" si="131"/>
        <v>126.68</v>
      </c>
    </row>
    <row r="2049" spans="1:9" s="96" customFormat="1" ht="16.899999999999999" customHeight="1" x14ac:dyDescent="0.25">
      <c r="A2049" s="146" t="s">
        <v>646</v>
      </c>
      <c r="B2049" s="152">
        <v>1</v>
      </c>
      <c r="C2049" s="152">
        <f t="shared" si="132"/>
        <v>360</v>
      </c>
      <c r="D2049" s="152">
        <v>293</v>
      </c>
      <c r="E2049" s="152">
        <v>67</v>
      </c>
      <c r="F2049" s="153">
        <v>760</v>
      </c>
      <c r="G2049" s="153">
        <f t="shared" si="129"/>
        <v>4.5395000000000003</v>
      </c>
      <c r="H2049" s="153">
        <f t="shared" si="130"/>
        <v>608.29</v>
      </c>
      <c r="I2049" s="153">
        <f t="shared" si="131"/>
        <v>751.79</v>
      </c>
    </row>
    <row r="2050" spans="1:9" s="96" customFormat="1" ht="16.899999999999999" customHeight="1" x14ac:dyDescent="0.25">
      <c r="A2050" s="146" t="s">
        <v>646</v>
      </c>
      <c r="B2050" s="152">
        <v>1</v>
      </c>
      <c r="C2050" s="152">
        <f t="shared" si="132"/>
        <v>234.702</v>
      </c>
      <c r="D2050" s="152">
        <v>185.25</v>
      </c>
      <c r="E2050" s="152">
        <v>49.451999999999998</v>
      </c>
      <c r="F2050" s="153">
        <v>725</v>
      </c>
      <c r="G2050" s="153">
        <f t="shared" si="129"/>
        <v>4.3304</v>
      </c>
      <c r="H2050" s="153">
        <f t="shared" si="130"/>
        <v>428.29</v>
      </c>
      <c r="I2050" s="153">
        <f t="shared" si="131"/>
        <v>529.32000000000005</v>
      </c>
    </row>
    <row r="2051" spans="1:9" s="96" customFormat="1" ht="16.899999999999999" customHeight="1" x14ac:dyDescent="0.25">
      <c r="A2051" s="146" t="s">
        <v>646</v>
      </c>
      <c r="B2051" s="152">
        <v>1</v>
      </c>
      <c r="C2051" s="152">
        <f t="shared" si="132"/>
        <v>126.258</v>
      </c>
      <c r="D2051" s="152">
        <v>123.5</v>
      </c>
      <c r="E2051" s="152">
        <v>2.758</v>
      </c>
      <c r="F2051" s="153">
        <v>725</v>
      </c>
      <c r="G2051" s="153">
        <f t="shared" si="129"/>
        <v>4.3304</v>
      </c>
      <c r="H2051" s="153">
        <f t="shared" si="130"/>
        <v>23.89</v>
      </c>
      <c r="I2051" s="153">
        <f t="shared" si="131"/>
        <v>29.53</v>
      </c>
    </row>
    <row r="2052" spans="1:9" s="96" customFormat="1" ht="16.899999999999999" customHeight="1" x14ac:dyDescent="0.25">
      <c r="A2052" s="146" t="s">
        <v>646</v>
      </c>
      <c r="B2052" s="152">
        <v>1</v>
      </c>
      <c r="C2052" s="152">
        <f t="shared" si="132"/>
        <v>152</v>
      </c>
      <c r="D2052" s="152">
        <v>107.5</v>
      </c>
      <c r="E2052" s="152">
        <v>44.5</v>
      </c>
      <c r="F2052" s="153">
        <v>725</v>
      </c>
      <c r="G2052" s="153">
        <f t="shared" si="129"/>
        <v>4.3304</v>
      </c>
      <c r="H2052" s="153">
        <f t="shared" si="130"/>
        <v>385.41</v>
      </c>
      <c r="I2052" s="153">
        <f t="shared" si="131"/>
        <v>476.33</v>
      </c>
    </row>
    <row r="2053" spans="1:9" s="96" customFormat="1" ht="16.899999999999999" customHeight="1" x14ac:dyDescent="0.25">
      <c r="A2053" s="146" t="s">
        <v>646</v>
      </c>
      <c r="B2053" s="152">
        <v>1</v>
      </c>
      <c r="C2053" s="152">
        <f t="shared" si="132"/>
        <v>182.53100000000001</v>
      </c>
      <c r="D2053" s="152">
        <v>123.5</v>
      </c>
      <c r="E2053" s="152">
        <v>59.030999999999999</v>
      </c>
      <c r="F2053" s="153">
        <v>725</v>
      </c>
      <c r="G2053" s="153">
        <f t="shared" ref="G2053:G2116" si="133">ROUND(F2053/167.42,4)</f>
        <v>4.3304</v>
      </c>
      <c r="H2053" s="153">
        <f t="shared" si="130"/>
        <v>511.26</v>
      </c>
      <c r="I2053" s="153">
        <f t="shared" si="131"/>
        <v>631.87</v>
      </c>
    </row>
    <row r="2054" spans="1:9" s="96" customFormat="1" ht="16.899999999999999" customHeight="1" x14ac:dyDescent="0.25">
      <c r="A2054" s="146" t="s">
        <v>646</v>
      </c>
      <c r="B2054" s="152">
        <v>1</v>
      </c>
      <c r="C2054" s="152">
        <f t="shared" si="132"/>
        <v>166.92000000000002</v>
      </c>
      <c r="D2054" s="152">
        <v>146.5</v>
      </c>
      <c r="E2054" s="152">
        <v>20.420000000000002</v>
      </c>
      <c r="F2054" s="153">
        <v>735</v>
      </c>
      <c r="G2054" s="153">
        <f t="shared" si="133"/>
        <v>4.3902000000000001</v>
      </c>
      <c r="H2054" s="153">
        <f t="shared" si="130"/>
        <v>179.3</v>
      </c>
      <c r="I2054" s="153">
        <f t="shared" si="131"/>
        <v>221.6</v>
      </c>
    </row>
    <row r="2055" spans="1:9" s="96" customFormat="1" ht="16.899999999999999" customHeight="1" x14ac:dyDescent="0.25">
      <c r="A2055" s="146" t="s">
        <v>646</v>
      </c>
      <c r="B2055" s="152">
        <v>1</v>
      </c>
      <c r="C2055" s="152">
        <f t="shared" si="132"/>
        <v>16</v>
      </c>
      <c r="D2055" s="152">
        <v>0</v>
      </c>
      <c r="E2055" s="152">
        <v>16</v>
      </c>
      <c r="F2055" s="153">
        <v>725</v>
      </c>
      <c r="G2055" s="153">
        <f t="shared" si="133"/>
        <v>4.3304</v>
      </c>
      <c r="H2055" s="153">
        <f t="shared" si="130"/>
        <v>138.57</v>
      </c>
      <c r="I2055" s="153">
        <f t="shared" si="131"/>
        <v>171.26</v>
      </c>
    </row>
    <row r="2056" spans="1:9" s="96" customFormat="1" ht="16.899999999999999" customHeight="1" x14ac:dyDescent="0.25">
      <c r="A2056" s="146" t="s">
        <v>646</v>
      </c>
      <c r="B2056" s="152">
        <v>1</v>
      </c>
      <c r="C2056" s="152">
        <f t="shared" si="132"/>
        <v>1.629</v>
      </c>
      <c r="D2056" s="152">
        <v>0</v>
      </c>
      <c r="E2056" s="152">
        <v>1.629</v>
      </c>
      <c r="F2056" s="153">
        <v>735</v>
      </c>
      <c r="G2056" s="153">
        <f t="shared" si="133"/>
        <v>4.3902000000000001</v>
      </c>
      <c r="H2056" s="153">
        <f t="shared" si="130"/>
        <v>14.3</v>
      </c>
      <c r="I2056" s="153">
        <f t="shared" si="131"/>
        <v>17.670000000000002</v>
      </c>
    </row>
    <row r="2057" spans="1:9" s="96" customFormat="1" ht="16.899999999999999" customHeight="1" x14ac:dyDescent="0.25">
      <c r="A2057" s="146" t="s">
        <v>646</v>
      </c>
      <c r="B2057" s="152">
        <v>1</v>
      </c>
      <c r="C2057" s="152">
        <f t="shared" si="132"/>
        <v>65</v>
      </c>
      <c r="D2057" s="152">
        <v>32</v>
      </c>
      <c r="E2057" s="152">
        <v>33</v>
      </c>
      <c r="F2057" s="153">
        <v>725</v>
      </c>
      <c r="G2057" s="153">
        <f t="shared" si="133"/>
        <v>4.3304</v>
      </c>
      <c r="H2057" s="153">
        <f t="shared" si="130"/>
        <v>285.81</v>
      </c>
      <c r="I2057" s="153">
        <f t="shared" si="131"/>
        <v>353.23</v>
      </c>
    </row>
    <row r="2058" spans="1:9" s="96" customFormat="1" ht="16.899999999999999" customHeight="1" x14ac:dyDescent="0.25">
      <c r="A2058" s="146" t="s">
        <v>646</v>
      </c>
      <c r="B2058" s="152">
        <v>1</v>
      </c>
      <c r="C2058" s="152">
        <f t="shared" si="132"/>
        <v>24</v>
      </c>
      <c r="D2058" s="152">
        <v>0</v>
      </c>
      <c r="E2058" s="152">
        <v>24</v>
      </c>
      <c r="F2058" s="153">
        <v>735</v>
      </c>
      <c r="G2058" s="153">
        <f t="shared" si="133"/>
        <v>4.3902000000000001</v>
      </c>
      <c r="H2058" s="153">
        <f t="shared" si="130"/>
        <v>210.73</v>
      </c>
      <c r="I2058" s="153">
        <f t="shared" si="131"/>
        <v>260.44</v>
      </c>
    </row>
    <row r="2059" spans="1:9" s="96" customFormat="1" ht="16.899999999999999" customHeight="1" x14ac:dyDescent="0.25">
      <c r="A2059" s="146" t="s">
        <v>646</v>
      </c>
      <c r="B2059" s="152">
        <v>1</v>
      </c>
      <c r="C2059" s="152">
        <f t="shared" si="132"/>
        <v>296.66666666666669</v>
      </c>
      <c r="D2059" s="152">
        <v>287</v>
      </c>
      <c r="E2059" s="152">
        <v>9.6666666666666679</v>
      </c>
      <c r="F2059" s="153">
        <v>725</v>
      </c>
      <c r="G2059" s="153">
        <f t="shared" si="133"/>
        <v>4.3304</v>
      </c>
      <c r="H2059" s="153">
        <f t="shared" si="130"/>
        <v>83.72</v>
      </c>
      <c r="I2059" s="153">
        <f t="shared" si="131"/>
        <v>103.47</v>
      </c>
    </row>
    <row r="2060" spans="1:9" s="96" customFormat="1" ht="16.899999999999999" customHeight="1" x14ac:dyDescent="0.25">
      <c r="A2060" s="146" t="s">
        <v>646</v>
      </c>
      <c r="B2060" s="152">
        <v>1</v>
      </c>
      <c r="C2060" s="152">
        <f t="shared" si="132"/>
        <v>348</v>
      </c>
      <c r="D2060" s="152">
        <v>277</v>
      </c>
      <c r="E2060" s="152">
        <v>71</v>
      </c>
      <c r="F2060" s="153">
        <v>760</v>
      </c>
      <c r="G2060" s="153">
        <f t="shared" si="133"/>
        <v>4.5395000000000003</v>
      </c>
      <c r="H2060" s="153">
        <f t="shared" si="130"/>
        <v>644.61</v>
      </c>
      <c r="I2060" s="153">
        <f t="shared" si="131"/>
        <v>796.67</v>
      </c>
    </row>
    <row r="2061" spans="1:9" s="96" customFormat="1" ht="16.899999999999999" customHeight="1" x14ac:dyDescent="0.25">
      <c r="A2061" s="146" t="s">
        <v>646</v>
      </c>
      <c r="B2061" s="152">
        <v>1</v>
      </c>
      <c r="C2061" s="152">
        <f t="shared" si="132"/>
        <v>255.5</v>
      </c>
      <c r="D2061" s="152">
        <v>253</v>
      </c>
      <c r="E2061" s="152">
        <v>2.5</v>
      </c>
      <c r="F2061" s="153">
        <v>760</v>
      </c>
      <c r="G2061" s="153">
        <f t="shared" si="133"/>
        <v>4.5395000000000003</v>
      </c>
      <c r="H2061" s="153">
        <f t="shared" si="130"/>
        <v>22.7</v>
      </c>
      <c r="I2061" s="153">
        <f t="shared" si="131"/>
        <v>28.05</v>
      </c>
    </row>
    <row r="2062" spans="1:9" s="96" customFormat="1" ht="16.899999999999999" customHeight="1" x14ac:dyDescent="0.25">
      <c r="A2062" s="146" t="s">
        <v>646</v>
      </c>
      <c r="B2062" s="152">
        <v>1</v>
      </c>
      <c r="C2062" s="152">
        <f t="shared" si="132"/>
        <v>264</v>
      </c>
      <c r="D2062" s="152">
        <v>253</v>
      </c>
      <c r="E2062" s="152">
        <v>11</v>
      </c>
      <c r="F2062" s="153">
        <v>760</v>
      </c>
      <c r="G2062" s="153">
        <f t="shared" si="133"/>
        <v>4.5395000000000003</v>
      </c>
      <c r="H2062" s="153">
        <f t="shared" ref="H2062:H2118" si="134">ROUND(E2062*G2062*2,2)</f>
        <v>99.87</v>
      </c>
      <c r="I2062" s="153">
        <f t="shared" ref="I2062:I2118" si="135">ROUND(H2062*1.2359,2)</f>
        <v>123.43</v>
      </c>
    </row>
    <row r="2063" spans="1:9" s="96" customFormat="1" ht="16.899999999999999" customHeight="1" x14ac:dyDescent="0.25">
      <c r="A2063" s="146" t="s">
        <v>646</v>
      </c>
      <c r="B2063" s="152">
        <v>1</v>
      </c>
      <c r="C2063" s="152">
        <f t="shared" si="132"/>
        <v>72</v>
      </c>
      <c r="D2063" s="152">
        <v>0</v>
      </c>
      <c r="E2063" s="152">
        <v>72</v>
      </c>
      <c r="F2063" s="153">
        <v>725</v>
      </c>
      <c r="G2063" s="153">
        <f t="shared" si="133"/>
        <v>4.3304</v>
      </c>
      <c r="H2063" s="153">
        <f t="shared" si="134"/>
        <v>623.58000000000004</v>
      </c>
      <c r="I2063" s="153">
        <f t="shared" si="135"/>
        <v>770.68</v>
      </c>
    </row>
    <row r="2064" spans="1:9" s="96" customFormat="1" ht="16.899999999999999" customHeight="1" x14ac:dyDescent="0.25">
      <c r="A2064" s="146" t="s">
        <v>646</v>
      </c>
      <c r="B2064" s="152">
        <v>1</v>
      </c>
      <c r="C2064" s="152">
        <f t="shared" si="132"/>
        <v>24</v>
      </c>
      <c r="D2064" s="152">
        <v>0</v>
      </c>
      <c r="E2064" s="152">
        <v>24</v>
      </c>
      <c r="F2064" s="153">
        <v>725</v>
      </c>
      <c r="G2064" s="153">
        <f t="shared" si="133"/>
        <v>4.3304</v>
      </c>
      <c r="H2064" s="153">
        <f t="shared" si="134"/>
        <v>207.86</v>
      </c>
      <c r="I2064" s="153">
        <f t="shared" si="135"/>
        <v>256.89</v>
      </c>
    </row>
    <row r="2065" spans="1:9" s="96" customFormat="1" ht="16.899999999999999" customHeight="1" x14ac:dyDescent="0.25">
      <c r="A2065" s="146" t="s">
        <v>646</v>
      </c>
      <c r="B2065" s="152">
        <v>1</v>
      </c>
      <c r="C2065" s="152">
        <f t="shared" si="132"/>
        <v>70.682730923694777</v>
      </c>
      <c r="D2065" s="152">
        <v>0</v>
      </c>
      <c r="E2065" s="152">
        <v>70.682730923694777</v>
      </c>
      <c r="F2065" s="153">
        <v>725</v>
      </c>
      <c r="G2065" s="153">
        <f t="shared" si="133"/>
        <v>4.3304</v>
      </c>
      <c r="H2065" s="153">
        <f t="shared" si="134"/>
        <v>612.16999999999996</v>
      </c>
      <c r="I2065" s="153">
        <f t="shared" si="135"/>
        <v>756.58</v>
      </c>
    </row>
    <row r="2066" spans="1:9" s="96" customFormat="1" ht="16.899999999999999" customHeight="1" x14ac:dyDescent="0.25">
      <c r="A2066" s="146" t="s">
        <v>646</v>
      </c>
      <c r="B2066" s="152">
        <v>1</v>
      </c>
      <c r="C2066" s="152">
        <f t="shared" si="132"/>
        <v>296</v>
      </c>
      <c r="D2066" s="152">
        <v>269</v>
      </c>
      <c r="E2066" s="152">
        <v>27</v>
      </c>
      <c r="F2066" s="153">
        <v>725</v>
      </c>
      <c r="G2066" s="153">
        <f t="shared" si="133"/>
        <v>4.3304</v>
      </c>
      <c r="H2066" s="153">
        <f t="shared" si="134"/>
        <v>233.84</v>
      </c>
      <c r="I2066" s="153">
        <f t="shared" si="135"/>
        <v>289</v>
      </c>
    </row>
    <row r="2067" spans="1:9" s="96" customFormat="1" ht="16.899999999999999" customHeight="1" x14ac:dyDescent="0.25">
      <c r="A2067" s="146" t="s">
        <v>646</v>
      </c>
      <c r="B2067" s="152">
        <v>1</v>
      </c>
      <c r="C2067" s="152">
        <f t="shared" si="132"/>
        <v>336</v>
      </c>
      <c r="D2067" s="152">
        <v>269</v>
      </c>
      <c r="E2067" s="152">
        <v>67</v>
      </c>
      <c r="F2067" s="153">
        <v>780</v>
      </c>
      <c r="G2067" s="153">
        <f t="shared" si="133"/>
        <v>4.6589</v>
      </c>
      <c r="H2067" s="153">
        <f t="shared" si="134"/>
        <v>624.29</v>
      </c>
      <c r="I2067" s="154">
        <f>ROUND(H2067*1.2194,2)</f>
        <v>761.26</v>
      </c>
    </row>
    <row r="2068" spans="1:9" s="96" customFormat="1" ht="16.899999999999999" customHeight="1" x14ac:dyDescent="0.25">
      <c r="A2068" s="146" t="s">
        <v>646</v>
      </c>
      <c r="B2068" s="152">
        <v>1</v>
      </c>
      <c r="C2068" s="152">
        <f t="shared" si="132"/>
        <v>336</v>
      </c>
      <c r="D2068" s="152">
        <v>253</v>
      </c>
      <c r="E2068" s="152">
        <v>83</v>
      </c>
      <c r="F2068" s="153">
        <v>780</v>
      </c>
      <c r="G2068" s="153">
        <f t="shared" si="133"/>
        <v>4.6589</v>
      </c>
      <c r="H2068" s="153">
        <f t="shared" si="134"/>
        <v>773.38</v>
      </c>
      <c r="I2068" s="153">
        <f t="shared" si="135"/>
        <v>955.82</v>
      </c>
    </row>
    <row r="2069" spans="1:9" s="96" customFormat="1" ht="16.899999999999999" customHeight="1" x14ac:dyDescent="0.25">
      <c r="A2069" s="146" t="s">
        <v>646</v>
      </c>
      <c r="B2069" s="152">
        <v>1</v>
      </c>
      <c r="C2069" s="152">
        <f t="shared" si="132"/>
        <v>132.5</v>
      </c>
      <c r="D2069" s="152">
        <v>115</v>
      </c>
      <c r="E2069" s="152">
        <v>17.5</v>
      </c>
      <c r="F2069" s="153">
        <v>725</v>
      </c>
      <c r="G2069" s="153">
        <f t="shared" si="133"/>
        <v>4.3304</v>
      </c>
      <c r="H2069" s="153">
        <f t="shared" si="134"/>
        <v>151.56</v>
      </c>
      <c r="I2069" s="153">
        <f t="shared" si="135"/>
        <v>187.31</v>
      </c>
    </row>
    <row r="2070" spans="1:9" s="96" customFormat="1" ht="16.899999999999999" customHeight="1" x14ac:dyDescent="0.25">
      <c r="A2070" s="146" t="s">
        <v>646</v>
      </c>
      <c r="B2070" s="152">
        <v>1</v>
      </c>
      <c r="C2070" s="152">
        <f t="shared" si="132"/>
        <v>232</v>
      </c>
      <c r="D2070" s="152">
        <v>222</v>
      </c>
      <c r="E2070" s="152">
        <v>10</v>
      </c>
      <c r="F2070" s="153">
        <v>715</v>
      </c>
      <c r="G2070" s="153">
        <f t="shared" si="133"/>
        <v>4.2706999999999997</v>
      </c>
      <c r="H2070" s="153">
        <f t="shared" si="134"/>
        <v>85.41</v>
      </c>
      <c r="I2070" s="153">
        <f t="shared" si="135"/>
        <v>105.56</v>
      </c>
    </row>
    <row r="2071" spans="1:9" s="96" customFormat="1" ht="16.899999999999999" customHeight="1" x14ac:dyDescent="0.25">
      <c r="A2071" s="146" t="s">
        <v>646</v>
      </c>
      <c r="B2071" s="152">
        <v>1</v>
      </c>
      <c r="C2071" s="152">
        <f t="shared" si="132"/>
        <v>4</v>
      </c>
      <c r="D2071" s="152">
        <v>0</v>
      </c>
      <c r="E2071" s="152">
        <v>4</v>
      </c>
      <c r="F2071" s="153">
        <v>700</v>
      </c>
      <c r="G2071" s="153">
        <f t="shared" si="133"/>
        <v>4.1810999999999998</v>
      </c>
      <c r="H2071" s="153">
        <f t="shared" si="134"/>
        <v>33.450000000000003</v>
      </c>
      <c r="I2071" s="153">
        <f t="shared" si="135"/>
        <v>41.34</v>
      </c>
    </row>
    <row r="2072" spans="1:9" s="96" customFormat="1" ht="16.899999999999999" customHeight="1" x14ac:dyDescent="0.25">
      <c r="A2072" s="146" t="s">
        <v>646</v>
      </c>
      <c r="B2072" s="152">
        <v>1</v>
      </c>
      <c r="C2072" s="152">
        <f t="shared" si="132"/>
        <v>176</v>
      </c>
      <c r="D2072" s="152">
        <v>174</v>
      </c>
      <c r="E2072" s="152">
        <v>2</v>
      </c>
      <c r="F2072" s="153">
        <v>715</v>
      </c>
      <c r="G2072" s="153">
        <f t="shared" si="133"/>
        <v>4.2706999999999997</v>
      </c>
      <c r="H2072" s="153">
        <f t="shared" si="134"/>
        <v>17.079999999999998</v>
      </c>
      <c r="I2072" s="153">
        <f t="shared" si="135"/>
        <v>21.11</v>
      </c>
    </row>
    <row r="2073" spans="1:9" s="96" customFormat="1" ht="16.899999999999999" customHeight="1" x14ac:dyDescent="0.25">
      <c r="A2073" s="146" t="s">
        <v>646</v>
      </c>
      <c r="B2073" s="152">
        <v>1</v>
      </c>
      <c r="C2073" s="152">
        <f t="shared" si="132"/>
        <v>233.48387096774195</v>
      </c>
      <c r="D2073" s="152">
        <v>230</v>
      </c>
      <c r="E2073" s="152">
        <v>3.4838709677419359</v>
      </c>
      <c r="F2073" s="153">
        <v>700</v>
      </c>
      <c r="G2073" s="153">
        <f t="shared" si="133"/>
        <v>4.1810999999999998</v>
      </c>
      <c r="H2073" s="153">
        <f t="shared" si="134"/>
        <v>29.13</v>
      </c>
      <c r="I2073" s="153">
        <f t="shared" si="135"/>
        <v>36</v>
      </c>
    </row>
    <row r="2074" spans="1:9" s="96" customFormat="1" ht="16.899999999999999" customHeight="1" x14ac:dyDescent="0.25">
      <c r="A2074" s="146" t="s">
        <v>646</v>
      </c>
      <c r="B2074" s="152">
        <v>1</v>
      </c>
      <c r="C2074" s="152">
        <f t="shared" si="132"/>
        <v>236</v>
      </c>
      <c r="D2074" s="152">
        <v>230</v>
      </c>
      <c r="E2074" s="152">
        <v>6</v>
      </c>
      <c r="F2074" s="153">
        <v>700</v>
      </c>
      <c r="G2074" s="153">
        <f t="shared" si="133"/>
        <v>4.1810999999999998</v>
      </c>
      <c r="H2074" s="153">
        <f t="shared" si="134"/>
        <v>50.17</v>
      </c>
      <c r="I2074" s="153">
        <f t="shared" si="135"/>
        <v>62.01</v>
      </c>
    </row>
    <row r="2075" spans="1:9" s="96" customFormat="1" ht="16.899999999999999" customHeight="1" x14ac:dyDescent="0.25">
      <c r="A2075" s="146" t="s">
        <v>646</v>
      </c>
      <c r="B2075" s="152">
        <v>1</v>
      </c>
      <c r="C2075" s="152">
        <f t="shared" si="132"/>
        <v>264</v>
      </c>
      <c r="D2075" s="152">
        <v>199</v>
      </c>
      <c r="E2075" s="152">
        <v>65</v>
      </c>
      <c r="F2075" s="153">
        <v>760</v>
      </c>
      <c r="G2075" s="153">
        <f t="shared" si="133"/>
        <v>4.5395000000000003</v>
      </c>
      <c r="H2075" s="153">
        <f t="shared" si="134"/>
        <v>590.14</v>
      </c>
      <c r="I2075" s="153">
        <f t="shared" si="135"/>
        <v>729.35</v>
      </c>
    </row>
    <row r="2076" spans="1:9" s="96" customFormat="1" ht="16.899999999999999" customHeight="1" x14ac:dyDescent="0.25">
      <c r="A2076" s="146" t="s">
        <v>646</v>
      </c>
      <c r="B2076" s="152">
        <v>1</v>
      </c>
      <c r="C2076" s="152">
        <f t="shared" si="132"/>
        <v>24</v>
      </c>
      <c r="D2076" s="152">
        <v>0</v>
      </c>
      <c r="E2076" s="152">
        <v>24</v>
      </c>
      <c r="F2076" s="153">
        <v>725</v>
      </c>
      <c r="G2076" s="153">
        <f t="shared" si="133"/>
        <v>4.3304</v>
      </c>
      <c r="H2076" s="153">
        <f t="shared" si="134"/>
        <v>207.86</v>
      </c>
      <c r="I2076" s="154">
        <f>ROUND(H2076*1.2077,2)</f>
        <v>251.03</v>
      </c>
    </row>
    <row r="2077" spans="1:9" s="96" customFormat="1" ht="16.899999999999999" customHeight="1" x14ac:dyDescent="0.25">
      <c r="A2077" s="146" t="s">
        <v>646</v>
      </c>
      <c r="B2077" s="152">
        <v>1</v>
      </c>
      <c r="C2077" s="152">
        <f t="shared" si="132"/>
        <v>24</v>
      </c>
      <c r="D2077" s="152">
        <v>0</v>
      </c>
      <c r="E2077" s="152">
        <v>24</v>
      </c>
      <c r="F2077" s="153">
        <v>725</v>
      </c>
      <c r="G2077" s="153">
        <f t="shared" si="133"/>
        <v>4.3304</v>
      </c>
      <c r="H2077" s="153">
        <f t="shared" si="134"/>
        <v>207.86</v>
      </c>
      <c r="I2077" s="153">
        <f t="shared" si="135"/>
        <v>256.89</v>
      </c>
    </row>
    <row r="2078" spans="1:9" s="96" customFormat="1" ht="16.899999999999999" customHeight="1" x14ac:dyDescent="0.25">
      <c r="A2078" s="146" t="s">
        <v>646</v>
      </c>
      <c r="B2078" s="152">
        <v>1</v>
      </c>
      <c r="C2078" s="152">
        <f t="shared" si="132"/>
        <v>64</v>
      </c>
      <c r="D2078" s="152">
        <v>0</v>
      </c>
      <c r="E2078" s="152">
        <v>64</v>
      </c>
      <c r="F2078" s="153">
        <v>725</v>
      </c>
      <c r="G2078" s="153">
        <f t="shared" si="133"/>
        <v>4.3304</v>
      </c>
      <c r="H2078" s="153">
        <f t="shared" si="134"/>
        <v>554.29</v>
      </c>
      <c r="I2078" s="153">
        <f t="shared" si="135"/>
        <v>685.05</v>
      </c>
    </row>
    <row r="2079" spans="1:9" s="96" customFormat="1" ht="16.899999999999999" customHeight="1" x14ac:dyDescent="0.25">
      <c r="A2079" s="146" t="s">
        <v>646</v>
      </c>
      <c r="B2079" s="152">
        <v>1</v>
      </c>
      <c r="C2079" s="152">
        <f t="shared" si="132"/>
        <v>9</v>
      </c>
      <c r="D2079" s="152">
        <v>0</v>
      </c>
      <c r="E2079" s="152">
        <v>9</v>
      </c>
      <c r="F2079" s="153">
        <v>725</v>
      </c>
      <c r="G2079" s="153">
        <f t="shared" si="133"/>
        <v>4.3304</v>
      </c>
      <c r="H2079" s="153">
        <f t="shared" si="134"/>
        <v>77.95</v>
      </c>
      <c r="I2079" s="153">
        <f t="shared" si="135"/>
        <v>96.34</v>
      </c>
    </row>
    <row r="2080" spans="1:9" s="96" customFormat="1" ht="16.899999999999999" customHeight="1" x14ac:dyDescent="0.25">
      <c r="A2080" s="146" t="s">
        <v>646</v>
      </c>
      <c r="B2080" s="152">
        <v>1</v>
      </c>
      <c r="C2080" s="152">
        <f t="shared" si="132"/>
        <v>192</v>
      </c>
      <c r="D2080" s="152">
        <v>166</v>
      </c>
      <c r="E2080" s="152">
        <v>26</v>
      </c>
      <c r="F2080" s="153">
        <v>725</v>
      </c>
      <c r="G2080" s="153">
        <f t="shared" si="133"/>
        <v>4.3304</v>
      </c>
      <c r="H2080" s="153">
        <f t="shared" si="134"/>
        <v>225.18</v>
      </c>
      <c r="I2080" s="153">
        <f t="shared" si="135"/>
        <v>278.3</v>
      </c>
    </row>
    <row r="2081" spans="1:9" s="96" customFormat="1" ht="16.899999999999999" customHeight="1" x14ac:dyDescent="0.25">
      <c r="A2081" s="146" t="s">
        <v>646</v>
      </c>
      <c r="B2081" s="152">
        <v>1</v>
      </c>
      <c r="C2081" s="152">
        <f t="shared" si="132"/>
        <v>0.55700000000000005</v>
      </c>
      <c r="D2081" s="152">
        <v>0</v>
      </c>
      <c r="E2081" s="152">
        <v>0.55700000000000005</v>
      </c>
      <c r="F2081" s="153">
        <v>725</v>
      </c>
      <c r="G2081" s="153">
        <f t="shared" si="133"/>
        <v>4.3304</v>
      </c>
      <c r="H2081" s="153">
        <f t="shared" si="134"/>
        <v>4.82</v>
      </c>
      <c r="I2081" s="153">
        <f t="shared" si="135"/>
        <v>5.96</v>
      </c>
    </row>
    <row r="2082" spans="1:9" s="96" customFormat="1" ht="16.899999999999999" customHeight="1" x14ac:dyDescent="0.25">
      <c r="A2082" s="146" t="s">
        <v>646</v>
      </c>
      <c r="B2082" s="152">
        <v>1</v>
      </c>
      <c r="C2082" s="152">
        <f t="shared" si="132"/>
        <v>168</v>
      </c>
      <c r="D2082" s="152">
        <v>166</v>
      </c>
      <c r="E2082" s="152">
        <v>2</v>
      </c>
      <c r="F2082" s="153">
        <v>760</v>
      </c>
      <c r="G2082" s="153">
        <f t="shared" si="133"/>
        <v>4.5395000000000003</v>
      </c>
      <c r="H2082" s="153">
        <f t="shared" si="134"/>
        <v>18.16</v>
      </c>
      <c r="I2082" s="153">
        <f t="shared" si="135"/>
        <v>22.44</v>
      </c>
    </row>
    <row r="2083" spans="1:9" s="96" customFormat="1" ht="16.899999999999999" customHeight="1" x14ac:dyDescent="0.25">
      <c r="A2083" s="146" t="s">
        <v>646</v>
      </c>
      <c r="B2083" s="152">
        <v>1</v>
      </c>
      <c r="C2083" s="152">
        <f t="shared" si="132"/>
        <v>180</v>
      </c>
      <c r="D2083" s="152">
        <v>158</v>
      </c>
      <c r="E2083" s="152">
        <v>22</v>
      </c>
      <c r="F2083" s="153">
        <v>760</v>
      </c>
      <c r="G2083" s="153">
        <f t="shared" si="133"/>
        <v>4.5395000000000003</v>
      </c>
      <c r="H2083" s="153">
        <f t="shared" si="134"/>
        <v>199.74</v>
      </c>
      <c r="I2083" s="153">
        <f t="shared" si="135"/>
        <v>246.86</v>
      </c>
    </row>
    <row r="2084" spans="1:9" s="96" customFormat="1" ht="16.899999999999999" customHeight="1" x14ac:dyDescent="0.25">
      <c r="A2084" s="146" t="s">
        <v>646</v>
      </c>
      <c r="B2084" s="152">
        <v>1</v>
      </c>
      <c r="C2084" s="152">
        <f t="shared" si="132"/>
        <v>168</v>
      </c>
      <c r="D2084" s="152">
        <v>158</v>
      </c>
      <c r="E2084" s="152">
        <v>10</v>
      </c>
      <c r="F2084" s="153">
        <v>760</v>
      </c>
      <c r="G2084" s="153">
        <f t="shared" si="133"/>
        <v>4.5395000000000003</v>
      </c>
      <c r="H2084" s="153">
        <f t="shared" si="134"/>
        <v>90.79</v>
      </c>
      <c r="I2084" s="153">
        <f t="shared" si="135"/>
        <v>112.21</v>
      </c>
    </row>
    <row r="2085" spans="1:9" s="96" customFormat="1" ht="16.899999999999999" customHeight="1" x14ac:dyDescent="0.25">
      <c r="A2085" s="146" t="s">
        <v>646</v>
      </c>
      <c r="B2085" s="152">
        <v>1</v>
      </c>
      <c r="C2085" s="152">
        <f t="shared" si="132"/>
        <v>183.08571428571429</v>
      </c>
      <c r="D2085" s="152">
        <v>182</v>
      </c>
      <c r="E2085" s="152">
        <v>1.0857142857142856</v>
      </c>
      <c r="F2085" s="153">
        <v>822</v>
      </c>
      <c r="G2085" s="153">
        <f t="shared" si="133"/>
        <v>4.9097999999999997</v>
      </c>
      <c r="H2085" s="153">
        <f t="shared" si="134"/>
        <v>10.66</v>
      </c>
      <c r="I2085" s="153">
        <f t="shared" si="135"/>
        <v>13.17</v>
      </c>
    </row>
    <row r="2086" spans="1:9" s="96" customFormat="1" ht="16.899999999999999" customHeight="1" x14ac:dyDescent="0.25">
      <c r="A2086" s="146" t="s">
        <v>646</v>
      </c>
      <c r="B2086" s="152">
        <v>1</v>
      </c>
      <c r="C2086" s="152">
        <f t="shared" si="132"/>
        <v>0.27011494252873564</v>
      </c>
      <c r="D2086" s="152">
        <v>0</v>
      </c>
      <c r="E2086" s="152">
        <v>0.27011494252873564</v>
      </c>
      <c r="F2086" s="153">
        <v>725</v>
      </c>
      <c r="G2086" s="153">
        <f t="shared" si="133"/>
        <v>4.3304</v>
      </c>
      <c r="H2086" s="153">
        <f t="shared" si="134"/>
        <v>2.34</v>
      </c>
      <c r="I2086" s="153">
        <f t="shared" si="135"/>
        <v>2.89</v>
      </c>
    </row>
    <row r="2087" spans="1:9" s="96" customFormat="1" ht="16.899999999999999" customHeight="1" x14ac:dyDescent="0.25">
      <c r="A2087" s="146" t="s">
        <v>646</v>
      </c>
      <c r="B2087" s="152">
        <v>1</v>
      </c>
      <c r="C2087" s="152">
        <f t="shared" si="132"/>
        <v>19</v>
      </c>
      <c r="D2087" s="152">
        <v>0</v>
      </c>
      <c r="E2087" s="152">
        <v>19</v>
      </c>
      <c r="F2087" s="153">
        <v>725</v>
      </c>
      <c r="G2087" s="153">
        <f t="shared" si="133"/>
        <v>4.3304</v>
      </c>
      <c r="H2087" s="153">
        <f t="shared" si="134"/>
        <v>164.56</v>
      </c>
      <c r="I2087" s="153">
        <f t="shared" si="135"/>
        <v>203.38</v>
      </c>
    </row>
    <row r="2088" spans="1:9" s="96" customFormat="1" ht="16.899999999999999" customHeight="1" x14ac:dyDescent="0.25">
      <c r="A2088" s="146" t="s">
        <v>684</v>
      </c>
      <c r="B2088" s="152">
        <v>1</v>
      </c>
      <c r="C2088" s="152">
        <f t="shared" ref="C2088:C2118" si="136">D2088+E2088</f>
        <v>732</v>
      </c>
      <c r="D2088" s="152">
        <v>511</v>
      </c>
      <c r="E2088" s="152">
        <v>221</v>
      </c>
      <c r="F2088" s="153">
        <v>755</v>
      </c>
      <c r="G2088" s="153">
        <f t="shared" si="133"/>
        <v>4.5095999999999998</v>
      </c>
      <c r="H2088" s="153">
        <f t="shared" si="134"/>
        <v>1993.24</v>
      </c>
      <c r="I2088" s="153">
        <f t="shared" si="135"/>
        <v>2463.4499999999998</v>
      </c>
    </row>
    <row r="2089" spans="1:9" s="96" customFormat="1" ht="16.899999999999999" customHeight="1" x14ac:dyDescent="0.25">
      <c r="A2089" s="146" t="s">
        <v>684</v>
      </c>
      <c r="B2089" s="152">
        <v>1</v>
      </c>
      <c r="C2089" s="152">
        <f t="shared" si="136"/>
        <v>465</v>
      </c>
      <c r="D2089" s="152">
        <v>453</v>
      </c>
      <c r="E2089" s="152">
        <v>12</v>
      </c>
      <c r="F2089" s="153">
        <v>725</v>
      </c>
      <c r="G2089" s="153">
        <f t="shared" si="133"/>
        <v>4.3304</v>
      </c>
      <c r="H2089" s="153">
        <f t="shared" si="134"/>
        <v>103.93</v>
      </c>
      <c r="I2089" s="153">
        <f t="shared" si="135"/>
        <v>128.44999999999999</v>
      </c>
    </row>
    <row r="2090" spans="1:9" s="96" customFormat="1" ht="16.899999999999999" customHeight="1" x14ac:dyDescent="0.25">
      <c r="A2090" s="146" t="s">
        <v>684</v>
      </c>
      <c r="B2090" s="152">
        <v>1</v>
      </c>
      <c r="C2090" s="152">
        <f t="shared" si="136"/>
        <v>489</v>
      </c>
      <c r="D2090" s="152">
        <v>469</v>
      </c>
      <c r="E2090" s="152">
        <v>20</v>
      </c>
      <c r="F2090" s="153">
        <v>725</v>
      </c>
      <c r="G2090" s="153">
        <f t="shared" si="133"/>
        <v>4.3304</v>
      </c>
      <c r="H2090" s="153">
        <f t="shared" si="134"/>
        <v>173.22</v>
      </c>
      <c r="I2090" s="153">
        <f t="shared" si="135"/>
        <v>214.08</v>
      </c>
    </row>
    <row r="2091" spans="1:9" s="96" customFormat="1" ht="16.899999999999999" customHeight="1" x14ac:dyDescent="0.25">
      <c r="A2091" s="146" t="s">
        <v>684</v>
      </c>
      <c r="B2091" s="152">
        <v>1</v>
      </c>
      <c r="C2091" s="152">
        <f t="shared" si="136"/>
        <v>487</v>
      </c>
      <c r="D2091" s="152">
        <v>469</v>
      </c>
      <c r="E2091" s="152">
        <v>18</v>
      </c>
      <c r="F2091" s="153">
        <v>725</v>
      </c>
      <c r="G2091" s="153">
        <f t="shared" si="133"/>
        <v>4.3304</v>
      </c>
      <c r="H2091" s="153">
        <f t="shared" si="134"/>
        <v>155.88999999999999</v>
      </c>
      <c r="I2091" s="153">
        <f t="shared" si="135"/>
        <v>192.66</v>
      </c>
    </row>
    <row r="2092" spans="1:9" s="96" customFormat="1" ht="16.899999999999999" customHeight="1" x14ac:dyDescent="0.25">
      <c r="A2092" s="146" t="s">
        <v>684</v>
      </c>
      <c r="B2092" s="152">
        <v>1</v>
      </c>
      <c r="C2092" s="152">
        <f t="shared" si="136"/>
        <v>360</v>
      </c>
      <c r="D2092" s="152">
        <v>310</v>
      </c>
      <c r="E2092" s="152">
        <v>50</v>
      </c>
      <c r="F2092" s="153">
        <v>725</v>
      </c>
      <c r="G2092" s="153">
        <f t="shared" si="133"/>
        <v>4.3304</v>
      </c>
      <c r="H2092" s="153">
        <f t="shared" si="134"/>
        <v>433.04</v>
      </c>
      <c r="I2092" s="153">
        <f t="shared" si="135"/>
        <v>535.19000000000005</v>
      </c>
    </row>
    <row r="2093" spans="1:9" s="96" customFormat="1" ht="16.899999999999999" customHeight="1" x14ac:dyDescent="0.25">
      <c r="A2093" s="146" t="s">
        <v>684</v>
      </c>
      <c r="B2093" s="152">
        <v>1</v>
      </c>
      <c r="C2093" s="152">
        <f t="shared" si="136"/>
        <v>480</v>
      </c>
      <c r="D2093" s="152">
        <v>438</v>
      </c>
      <c r="E2093" s="152">
        <v>42</v>
      </c>
      <c r="F2093" s="153">
        <v>725</v>
      </c>
      <c r="G2093" s="153">
        <f t="shared" si="133"/>
        <v>4.3304</v>
      </c>
      <c r="H2093" s="153">
        <f t="shared" si="134"/>
        <v>363.75</v>
      </c>
      <c r="I2093" s="153">
        <f t="shared" si="135"/>
        <v>449.56</v>
      </c>
    </row>
    <row r="2094" spans="1:9" s="96" customFormat="1" ht="16.899999999999999" customHeight="1" x14ac:dyDescent="0.25">
      <c r="A2094" s="146" t="s">
        <v>684</v>
      </c>
      <c r="B2094" s="152">
        <v>1</v>
      </c>
      <c r="C2094" s="152">
        <f t="shared" si="136"/>
        <v>81</v>
      </c>
      <c r="D2094" s="152">
        <v>0</v>
      </c>
      <c r="E2094" s="152">
        <v>81</v>
      </c>
      <c r="F2094" s="153">
        <v>725</v>
      </c>
      <c r="G2094" s="153">
        <f t="shared" si="133"/>
        <v>4.3304</v>
      </c>
      <c r="H2094" s="153">
        <f t="shared" si="134"/>
        <v>701.52</v>
      </c>
      <c r="I2094" s="153">
        <f t="shared" si="135"/>
        <v>867.01</v>
      </c>
    </row>
    <row r="2095" spans="1:9" s="96" customFormat="1" ht="16.899999999999999" customHeight="1" x14ac:dyDescent="0.25">
      <c r="A2095" s="146" t="s">
        <v>684</v>
      </c>
      <c r="B2095" s="152">
        <v>1</v>
      </c>
      <c r="C2095" s="152">
        <f t="shared" si="136"/>
        <v>35.839999999999996</v>
      </c>
      <c r="D2095" s="152">
        <v>0</v>
      </c>
      <c r="E2095" s="152">
        <v>35.839999999999996</v>
      </c>
      <c r="F2095" s="153">
        <v>725</v>
      </c>
      <c r="G2095" s="153">
        <f t="shared" si="133"/>
        <v>4.3304</v>
      </c>
      <c r="H2095" s="153">
        <f t="shared" si="134"/>
        <v>310.39999999999998</v>
      </c>
      <c r="I2095" s="153">
        <f t="shared" si="135"/>
        <v>383.62</v>
      </c>
    </row>
    <row r="2096" spans="1:9" s="96" customFormat="1" ht="16.899999999999999" customHeight="1" x14ac:dyDescent="0.25">
      <c r="A2096" s="146" t="s">
        <v>684</v>
      </c>
      <c r="B2096" s="152">
        <v>1</v>
      </c>
      <c r="C2096" s="152">
        <f t="shared" si="136"/>
        <v>6.7368421052631575</v>
      </c>
      <c r="D2096" s="152">
        <v>0</v>
      </c>
      <c r="E2096" s="152">
        <v>6.7368421052631575</v>
      </c>
      <c r="F2096" s="153">
        <v>725</v>
      </c>
      <c r="G2096" s="153">
        <f t="shared" si="133"/>
        <v>4.3304</v>
      </c>
      <c r="H2096" s="153">
        <f t="shared" si="134"/>
        <v>58.35</v>
      </c>
      <c r="I2096" s="153">
        <f t="shared" si="135"/>
        <v>72.11</v>
      </c>
    </row>
    <row r="2097" spans="1:9" s="96" customFormat="1" ht="16.899999999999999" customHeight="1" x14ac:dyDescent="0.25">
      <c r="A2097" s="146" t="s">
        <v>684</v>
      </c>
      <c r="B2097" s="152">
        <v>1</v>
      </c>
      <c r="C2097" s="152">
        <f t="shared" si="136"/>
        <v>336</v>
      </c>
      <c r="D2097" s="152">
        <v>333</v>
      </c>
      <c r="E2097" s="152">
        <v>3</v>
      </c>
      <c r="F2097" s="153">
        <v>725</v>
      </c>
      <c r="G2097" s="153">
        <f t="shared" si="133"/>
        <v>4.3304</v>
      </c>
      <c r="H2097" s="153">
        <f t="shared" si="134"/>
        <v>25.98</v>
      </c>
      <c r="I2097" s="153">
        <f t="shared" si="135"/>
        <v>32.11</v>
      </c>
    </row>
    <row r="2098" spans="1:9" s="96" customFormat="1" ht="16.899999999999999" customHeight="1" x14ac:dyDescent="0.25">
      <c r="A2098" s="146" t="s">
        <v>684</v>
      </c>
      <c r="B2098" s="152">
        <v>1</v>
      </c>
      <c r="C2098" s="152">
        <f t="shared" si="136"/>
        <v>77.598484848484844</v>
      </c>
      <c r="D2098" s="152">
        <v>59.75</v>
      </c>
      <c r="E2098" s="152">
        <v>17.848484848484851</v>
      </c>
      <c r="F2098" s="153">
        <v>755</v>
      </c>
      <c r="G2098" s="153">
        <f t="shared" si="133"/>
        <v>4.5095999999999998</v>
      </c>
      <c r="H2098" s="153">
        <f t="shared" si="134"/>
        <v>160.97999999999999</v>
      </c>
      <c r="I2098" s="153">
        <f t="shared" si="135"/>
        <v>198.96</v>
      </c>
    </row>
    <row r="2099" spans="1:9" s="96" customFormat="1" ht="16.899999999999999" customHeight="1" x14ac:dyDescent="0.25">
      <c r="A2099" s="146" t="s">
        <v>685</v>
      </c>
      <c r="B2099" s="152">
        <v>1</v>
      </c>
      <c r="C2099" s="152">
        <f t="shared" si="136"/>
        <v>791</v>
      </c>
      <c r="D2099" s="152">
        <v>645</v>
      </c>
      <c r="E2099" s="152">
        <v>146</v>
      </c>
      <c r="F2099" s="153">
        <v>1255</v>
      </c>
      <c r="G2099" s="153">
        <f t="shared" si="133"/>
        <v>7.4961000000000002</v>
      </c>
      <c r="H2099" s="153">
        <f t="shared" si="134"/>
        <v>2188.86</v>
      </c>
      <c r="I2099" s="153">
        <f t="shared" si="135"/>
        <v>2705.21</v>
      </c>
    </row>
    <row r="2100" spans="1:9" s="96" customFormat="1" ht="16.899999999999999" customHeight="1" x14ac:dyDescent="0.25">
      <c r="A2100" s="146" t="s">
        <v>686</v>
      </c>
      <c r="B2100" s="152">
        <v>1</v>
      </c>
      <c r="C2100" s="152">
        <f t="shared" si="136"/>
        <v>602</v>
      </c>
      <c r="D2100" s="152">
        <v>597</v>
      </c>
      <c r="E2100" s="152">
        <v>5</v>
      </c>
      <c r="F2100" s="153">
        <v>725</v>
      </c>
      <c r="G2100" s="153">
        <f t="shared" si="133"/>
        <v>4.3304</v>
      </c>
      <c r="H2100" s="153">
        <f t="shared" si="134"/>
        <v>43.3</v>
      </c>
      <c r="I2100" s="154">
        <f>ROUND(H2100*1.2077,2)</f>
        <v>52.29</v>
      </c>
    </row>
    <row r="2101" spans="1:9" s="96" customFormat="1" ht="16.899999999999999" customHeight="1" x14ac:dyDescent="0.25">
      <c r="A2101" s="146" t="s">
        <v>687</v>
      </c>
      <c r="B2101" s="152">
        <v>1</v>
      </c>
      <c r="C2101" s="152">
        <f t="shared" si="136"/>
        <v>681</v>
      </c>
      <c r="D2101" s="152">
        <v>677</v>
      </c>
      <c r="E2101" s="152">
        <v>4</v>
      </c>
      <c r="F2101" s="153">
        <v>3300</v>
      </c>
      <c r="G2101" s="153">
        <f t="shared" si="133"/>
        <v>19.710899999999999</v>
      </c>
      <c r="H2101" s="153">
        <f t="shared" si="134"/>
        <v>157.69</v>
      </c>
      <c r="I2101" s="153">
        <f t="shared" si="135"/>
        <v>194.89</v>
      </c>
    </row>
    <row r="2102" spans="1:9" s="96" customFormat="1" ht="16.899999999999999" customHeight="1" x14ac:dyDescent="0.25">
      <c r="A2102" s="146" t="s">
        <v>688</v>
      </c>
      <c r="B2102" s="152">
        <v>1</v>
      </c>
      <c r="C2102" s="152">
        <f t="shared" si="136"/>
        <v>679</v>
      </c>
      <c r="D2102" s="152">
        <v>677</v>
      </c>
      <c r="E2102" s="152">
        <v>2</v>
      </c>
      <c r="F2102" s="153">
        <v>1710</v>
      </c>
      <c r="G2102" s="153">
        <f t="shared" si="133"/>
        <v>10.213800000000001</v>
      </c>
      <c r="H2102" s="153">
        <f t="shared" si="134"/>
        <v>40.86</v>
      </c>
      <c r="I2102" s="153">
        <f t="shared" si="135"/>
        <v>50.5</v>
      </c>
    </row>
    <row r="2103" spans="1:9" s="96" customFormat="1" ht="16.899999999999999" customHeight="1" x14ac:dyDescent="0.25">
      <c r="A2103" s="146" t="s">
        <v>689</v>
      </c>
      <c r="B2103" s="152">
        <v>1</v>
      </c>
      <c r="C2103" s="152">
        <f t="shared" si="136"/>
        <v>290</v>
      </c>
      <c r="D2103" s="152">
        <v>253</v>
      </c>
      <c r="E2103" s="152">
        <v>37</v>
      </c>
      <c r="F2103" s="153">
        <v>1825</v>
      </c>
      <c r="G2103" s="153">
        <f t="shared" si="133"/>
        <v>10.900700000000001</v>
      </c>
      <c r="H2103" s="153">
        <f t="shared" si="134"/>
        <v>806.65</v>
      </c>
      <c r="I2103" s="153">
        <f t="shared" si="135"/>
        <v>996.94</v>
      </c>
    </row>
    <row r="2104" spans="1:9" s="96" customFormat="1" ht="16.899999999999999" customHeight="1" x14ac:dyDescent="0.25">
      <c r="A2104" s="146" t="s">
        <v>690</v>
      </c>
      <c r="B2104" s="152">
        <v>1</v>
      </c>
      <c r="C2104" s="152">
        <f t="shared" si="136"/>
        <v>803.5</v>
      </c>
      <c r="D2104" s="152">
        <v>637</v>
      </c>
      <c r="E2104" s="152">
        <v>166.5</v>
      </c>
      <c r="F2104" s="153">
        <v>2340</v>
      </c>
      <c r="G2104" s="153">
        <f t="shared" si="133"/>
        <v>13.976800000000001</v>
      </c>
      <c r="H2104" s="153">
        <f t="shared" si="134"/>
        <v>4654.2700000000004</v>
      </c>
      <c r="I2104" s="153">
        <f t="shared" si="135"/>
        <v>5752.21</v>
      </c>
    </row>
    <row r="2105" spans="1:9" s="96" customFormat="1" ht="16.899999999999999" customHeight="1" x14ac:dyDescent="0.25">
      <c r="A2105" s="146" t="s">
        <v>691</v>
      </c>
      <c r="B2105" s="152">
        <v>1</v>
      </c>
      <c r="C2105" s="152">
        <f t="shared" si="136"/>
        <v>673</v>
      </c>
      <c r="D2105" s="152">
        <v>669</v>
      </c>
      <c r="E2105" s="152">
        <v>4</v>
      </c>
      <c r="F2105" s="153">
        <v>1550</v>
      </c>
      <c r="G2105" s="153">
        <f t="shared" si="133"/>
        <v>9.2582000000000004</v>
      </c>
      <c r="H2105" s="153">
        <f t="shared" si="134"/>
        <v>74.069999999999993</v>
      </c>
      <c r="I2105" s="153">
        <f t="shared" si="135"/>
        <v>91.54</v>
      </c>
    </row>
    <row r="2106" spans="1:9" s="96" customFormat="1" ht="16.899999999999999" customHeight="1" x14ac:dyDescent="0.25">
      <c r="A2106" s="146" t="s">
        <v>692</v>
      </c>
      <c r="B2106" s="152">
        <v>1</v>
      </c>
      <c r="C2106" s="152">
        <f t="shared" si="136"/>
        <v>681</v>
      </c>
      <c r="D2106" s="152">
        <v>677</v>
      </c>
      <c r="E2106" s="152">
        <v>4</v>
      </c>
      <c r="F2106" s="153">
        <v>2270</v>
      </c>
      <c r="G2106" s="153">
        <f t="shared" si="133"/>
        <v>13.5587</v>
      </c>
      <c r="H2106" s="153">
        <f t="shared" si="134"/>
        <v>108.47</v>
      </c>
      <c r="I2106" s="153">
        <f t="shared" si="135"/>
        <v>134.06</v>
      </c>
    </row>
    <row r="2107" spans="1:9" s="96" customFormat="1" ht="16.899999999999999" customHeight="1" x14ac:dyDescent="0.25">
      <c r="A2107" s="146" t="s">
        <v>693</v>
      </c>
      <c r="B2107" s="152">
        <v>1</v>
      </c>
      <c r="C2107" s="152">
        <f t="shared" si="136"/>
        <v>649</v>
      </c>
      <c r="D2107" s="152">
        <v>416</v>
      </c>
      <c r="E2107" s="152">
        <v>233</v>
      </c>
      <c r="F2107" s="153">
        <v>1325</v>
      </c>
      <c r="G2107" s="153">
        <f t="shared" si="133"/>
        <v>7.9142000000000001</v>
      </c>
      <c r="H2107" s="153">
        <f t="shared" si="134"/>
        <v>3688.02</v>
      </c>
      <c r="I2107" s="153">
        <f t="shared" si="135"/>
        <v>4558.0200000000004</v>
      </c>
    </row>
    <row r="2108" spans="1:9" s="96" customFormat="1" ht="16.899999999999999" customHeight="1" x14ac:dyDescent="0.25">
      <c r="A2108" s="146" t="s">
        <v>693</v>
      </c>
      <c r="B2108" s="152">
        <v>1</v>
      </c>
      <c r="C2108" s="152">
        <f t="shared" si="136"/>
        <v>306</v>
      </c>
      <c r="D2108" s="152">
        <v>269</v>
      </c>
      <c r="E2108" s="152">
        <v>37</v>
      </c>
      <c r="F2108" s="153">
        <v>1325</v>
      </c>
      <c r="G2108" s="153">
        <f t="shared" si="133"/>
        <v>7.9142000000000001</v>
      </c>
      <c r="H2108" s="153">
        <f t="shared" si="134"/>
        <v>585.65</v>
      </c>
      <c r="I2108" s="153">
        <f t="shared" si="135"/>
        <v>723.8</v>
      </c>
    </row>
    <row r="2109" spans="1:9" s="96" customFormat="1" ht="16.899999999999999" customHeight="1" x14ac:dyDescent="0.25">
      <c r="A2109" s="146" t="s">
        <v>694</v>
      </c>
      <c r="B2109" s="152">
        <v>1</v>
      </c>
      <c r="C2109" s="152">
        <f t="shared" si="136"/>
        <v>657</v>
      </c>
      <c r="D2109" s="152">
        <v>653</v>
      </c>
      <c r="E2109" s="152">
        <v>4</v>
      </c>
      <c r="F2109" s="153">
        <v>1120</v>
      </c>
      <c r="G2109" s="153">
        <f t="shared" si="133"/>
        <v>6.6898</v>
      </c>
      <c r="H2109" s="153">
        <f t="shared" si="134"/>
        <v>53.52</v>
      </c>
      <c r="I2109" s="153">
        <f t="shared" si="135"/>
        <v>66.150000000000006</v>
      </c>
    </row>
    <row r="2110" spans="1:9" s="96" customFormat="1" ht="16.899999999999999" customHeight="1" x14ac:dyDescent="0.25">
      <c r="A2110" s="146" t="s">
        <v>695</v>
      </c>
      <c r="B2110" s="152">
        <v>1</v>
      </c>
      <c r="C2110" s="152">
        <f t="shared" si="136"/>
        <v>596</v>
      </c>
      <c r="D2110" s="152">
        <v>573</v>
      </c>
      <c r="E2110" s="152">
        <v>23</v>
      </c>
      <c r="F2110" s="153">
        <v>840</v>
      </c>
      <c r="G2110" s="153">
        <f t="shared" si="133"/>
        <v>5.0172999999999996</v>
      </c>
      <c r="H2110" s="153">
        <f t="shared" si="134"/>
        <v>230.8</v>
      </c>
      <c r="I2110" s="153">
        <f t="shared" si="135"/>
        <v>285.25</v>
      </c>
    </row>
    <row r="2111" spans="1:9" s="96" customFormat="1" ht="16.899999999999999" customHeight="1" x14ac:dyDescent="0.25">
      <c r="A2111" s="146" t="s">
        <v>696</v>
      </c>
      <c r="B2111" s="152">
        <v>1</v>
      </c>
      <c r="C2111" s="152">
        <f t="shared" si="136"/>
        <v>697.5</v>
      </c>
      <c r="D2111" s="152">
        <v>677</v>
      </c>
      <c r="E2111" s="152">
        <v>20.5</v>
      </c>
      <c r="F2111" s="153">
        <v>1540</v>
      </c>
      <c r="G2111" s="153">
        <f t="shared" si="133"/>
        <v>9.1983999999999995</v>
      </c>
      <c r="H2111" s="153">
        <f t="shared" si="134"/>
        <v>377.13</v>
      </c>
      <c r="I2111" s="153">
        <f t="shared" si="135"/>
        <v>466.09</v>
      </c>
    </row>
    <row r="2112" spans="1:9" s="96" customFormat="1" ht="16.899999999999999" customHeight="1" x14ac:dyDescent="0.25">
      <c r="A2112" s="146" t="s">
        <v>404</v>
      </c>
      <c r="B2112" s="152">
        <v>1</v>
      </c>
      <c r="C2112" s="152">
        <f t="shared" si="136"/>
        <v>778.5</v>
      </c>
      <c r="D2112" s="152">
        <v>581</v>
      </c>
      <c r="E2112" s="152">
        <v>197.5</v>
      </c>
      <c r="F2112" s="153">
        <v>1600</v>
      </c>
      <c r="G2112" s="153">
        <f t="shared" si="133"/>
        <v>9.5568000000000008</v>
      </c>
      <c r="H2112" s="153">
        <f t="shared" si="134"/>
        <v>3774.94</v>
      </c>
      <c r="I2112" s="154">
        <f>ROUND(H2112*1.2077,2)</f>
        <v>4559</v>
      </c>
    </row>
    <row r="2113" spans="1:9" s="96" customFormat="1" ht="16.899999999999999" customHeight="1" x14ac:dyDescent="0.25">
      <c r="A2113" s="146" t="s">
        <v>404</v>
      </c>
      <c r="B2113" s="152">
        <v>1</v>
      </c>
      <c r="C2113" s="152">
        <f t="shared" si="136"/>
        <v>549.5</v>
      </c>
      <c r="D2113" s="152">
        <v>455</v>
      </c>
      <c r="E2113" s="152">
        <v>94.5</v>
      </c>
      <c r="F2113" s="153">
        <v>1600</v>
      </c>
      <c r="G2113" s="153">
        <f t="shared" si="133"/>
        <v>9.5568000000000008</v>
      </c>
      <c r="H2113" s="153">
        <f t="shared" si="134"/>
        <v>1806.24</v>
      </c>
      <c r="I2113" s="153">
        <f t="shared" si="135"/>
        <v>2232.33</v>
      </c>
    </row>
    <row r="2114" spans="1:9" s="96" customFormat="1" ht="16.899999999999999" customHeight="1" x14ac:dyDescent="0.25">
      <c r="A2114" s="146" t="s">
        <v>697</v>
      </c>
      <c r="B2114" s="152">
        <v>1</v>
      </c>
      <c r="C2114" s="152">
        <f t="shared" si="136"/>
        <v>478.5</v>
      </c>
      <c r="D2114" s="152">
        <v>446</v>
      </c>
      <c r="E2114" s="152">
        <v>32.5</v>
      </c>
      <c r="F2114" s="153">
        <v>915</v>
      </c>
      <c r="G2114" s="153">
        <f t="shared" si="133"/>
        <v>5.4653</v>
      </c>
      <c r="H2114" s="153">
        <f t="shared" si="134"/>
        <v>355.24</v>
      </c>
      <c r="I2114" s="153">
        <f t="shared" si="135"/>
        <v>439.04</v>
      </c>
    </row>
    <row r="2115" spans="1:9" s="96" customFormat="1" ht="16.899999999999999" customHeight="1" x14ac:dyDescent="0.25">
      <c r="A2115" s="146" t="s">
        <v>698</v>
      </c>
      <c r="B2115" s="152">
        <v>1</v>
      </c>
      <c r="C2115" s="152">
        <f t="shared" si="136"/>
        <v>770.5</v>
      </c>
      <c r="D2115" s="152">
        <v>653</v>
      </c>
      <c r="E2115" s="152">
        <v>117.5</v>
      </c>
      <c r="F2115" s="153">
        <v>1815</v>
      </c>
      <c r="G2115" s="153">
        <f t="shared" si="133"/>
        <v>10.840999999999999</v>
      </c>
      <c r="H2115" s="153">
        <f t="shared" si="134"/>
        <v>2547.64</v>
      </c>
      <c r="I2115" s="153">
        <f t="shared" si="135"/>
        <v>3148.63</v>
      </c>
    </row>
    <row r="2116" spans="1:9" s="96" customFormat="1" ht="16.899999999999999" customHeight="1" x14ac:dyDescent="0.25">
      <c r="A2116" s="146" t="s">
        <v>699</v>
      </c>
      <c r="B2116" s="152">
        <v>1</v>
      </c>
      <c r="C2116" s="152">
        <f t="shared" si="136"/>
        <v>781</v>
      </c>
      <c r="D2116" s="152">
        <v>597</v>
      </c>
      <c r="E2116" s="152">
        <v>184</v>
      </c>
      <c r="F2116" s="153">
        <v>1645</v>
      </c>
      <c r="G2116" s="153">
        <f t="shared" si="133"/>
        <v>9.8255999999999997</v>
      </c>
      <c r="H2116" s="153">
        <f t="shared" si="134"/>
        <v>3615.82</v>
      </c>
      <c r="I2116" s="153">
        <f t="shared" si="135"/>
        <v>4468.79</v>
      </c>
    </row>
    <row r="2117" spans="1:9" s="96" customFormat="1" ht="16.899999999999999" customHeight="1" x14ac:dyDescent="0.25">
      <c r="A2117" s="146" t="s">
        <v>700</v>
      </c>
      <c r="B2117" s="152">
        <v>1</v>
      </c>
      <c r="C2117" s="152">
        <f t="shared" si="136"/>
        <v>770</v>
      </c>
      <c r="D2117" s="152">
        <v>677</v>
      </c>
      <c r="E2117" s="152">
        <v>93</v>
      </c>
      <c r="F2117" s="153">
        <v>875</v>
      </c>
      <c r="G2117" s="153">
        <f t="shared" ref="G2117:G2118" si="137">ROUND(F2117/167.42,4)</f>
        <v>5.2263999999999999</v>
      </c>
      <c r="H2117" s="153">
        <f t="shared" si="134"/>
        <v>972.11</v>
      </c>
      <c r="I2117" s="153">
        <f t="shared" si="135"/>
        <v>1201.43</v>
      </c>
    </row>
    <row r="2118" spans="1:9" s="96" customFormat="1" ht="16.899999999999999" customHeight="1" x14ac:dyDescent="0.25">
      <c r="A2118" s="146" t="s">
        <v>701</v>
      </c>
      <c r="B2118" s="152">
        <v>1</v>
      </c>
      <c r="C2118" s="152">
        <f t="shared" si="136"/>
        <v>760</v>
      </c>
      <c r="D2118" s="152">
        <v>669</v>
      </c>
      <c r="E2118" s="152">
        <v>91</v>
      </c>
      <c r="F2118" s="153">
        <v>1810</v>
      </c>
      <c r="G2118" s="153">
        <f t="shared" si="137"/>
        <v>10.8111</v>
      </c>
      <c r="H2118" s="153">
        <f t="shared" si="134"/>
        <v>1967.62</v>
      </c>
      <c r="I2118" s="153">
        <f t="shared" si="135"/>
        <v>2431.7800000000002</v>
      </c>
    </row>
    <row r="2119" spans="1:9" s="96" customFormat="1" ht="16.899999999999999" customHeight="1" x14ac:dyDescent="0.25">
      <c r="A2119" s="97"/>
      <c r="B2119" s="98"/>
      <c r="C2119" s="98"/>
      <c r="D2119" s="98"/>
      <c r="E2119" s="98"/>
      <c r="F2119" s="99"/>
      <c r="G2119" s="99"/>
      <c r="H2119" s="100"/>
      <c r="I2119" s="100"/>
    </row>
    <row r="2120" spans="1:9" x14ac:dyDescent="0.25">
      <c r="A2120" s="76" t="s">
        <v>730</v>
      </c>
    </row>
    <row r="2122" spans="1:9" x14ac:dyDescent="0.25">
      <c r="A2122" s="396" t="s">
        <v>735</v>
      </c>
      <c r="B2122" s="396"/>
    </row>
  </sheetData>
  <mergeCells count="13">
    <mergeCell ref="D8:D9"/>
    <mergeCell ref="E8:E9"/>
    <mergeCell ref="A2122:B2122"/>
    <mergeCell ref="H1:I1"/>
    <mergeCell ref="A2:I2"/>
    <mergeCell ref="A7:A9"/>
    <mergeCell ref="B7:B9"/>
    <mergeCell ref="C7:E7"/>
    <mergeCell ref="F7:F9"/>
    <mergeCell ref="G7:G9"/>
    <mergeCell ref="H7:H9"/>
    <mergeCell ref="I7:I9"/>
    <mergeCell ref="C8:C9"/>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A7EF37-2B6A-4EA1-9EBE-7FA096CC20F1}">
  <sheetPr>
    <tabColor theme="9" tint="0.59999389629810485"/>
  </sheetPr>
  <dimension ref="A1:I383"/>
  <sheetViews>
    <sheetView zoomScale="80" zoomScaleNormal="80" workbookViewId="0">
      <selection activeCell="P8" sqref="P8"/>
    </sheetView>
  </sheetViews>
  <sheetFormatPr defaultRowHeight="16.5" x14ac:dyDescent="0.25"/>
  <cols>
    <col min="1" max="1" width="69.85546875" style="55" customWidth="1"/>
    <col min="2" max="2" width="12.5703125" style="55" customWidth="1"/>
    <col min="3" max="3" width="11.5703125" style="55" customWidth="1"/>
    <col min="4" max="4" width="12.140625" style="55" customWidth="1"/>
    <col min="5" max="5" width="18" style="55" customWidth="1"/>
    <col min="6" max="6" width="11.85546875" style="55" customWidth="1"/>
    <col min="7" max="7" width="18.5703125" style="55" customWidth="1"/>
    <col min="8" max="8" width="21.7109375" style="55" customWidth="1"/>
    <col min="9" max="9" width="19.7109375" style="55" customWidth="1"/>
    <col min="10" max="16384" width="9.140625" style="55"/>
  </cols>
  <sheetData>
    <row r="1" spans="1:9" x14ac:dyDescent="0.25">
      <c r="H1" s="402" t="s">
        <v>792</v>
      </c>
      <c r="I1" s="402"/>
    </row>
    <row r="2" spans="1:9" s="56" customFormat="1" ht="30.75" customHeight="1" x14ac:dyDescent="0.25">
      <c r="A2" s="398" t="s">
        <v>720</v>
      </c>
      <c r="B2" s="398"/>
      <c r="C2" s="398"/>
      <c r="D2" s="398"/>
      <c r="E2" s="398"/>
      <c r="F2" s="398"/>
      <c r="G2" s="398"/>
      <c r="H2" s="398"/>
      <c r="I2" s="398"/>
    </row>
    <row r="4" spans="1:9" x14ac:dyDescent="0.25">
      <c r="A4" s="55" t="s">
        <v>736</v>
      </c>
    </row>
    <row r="5" spans="1:9" x14ac:dyDescent="0.25">
      <c r="A5" s="55" t="s">
        <v>737</v>
      </c>
    </row>
    <row r="6" spans="1:9" x14ac:dyDescent="0.25">
      <c r="E6" s="57"/>
      <c r="H6" s="58"/>
    </row>
    <row r="7" spans="1:9" ht="27" customHeight="1" x14ac:dyDescent="0.25">
      <c r="A7" s="403"/>
      <c r="B7" s="403" t="s">
        <v>4</v>
      </c>
      <c r="C7" s="404" t="s">
        <v>5</v>
      </c>
      <c r="D7" s="404"/>
      <c r="E7" s="404"/>
      <c r="F7" s="404" t="s">
        <v>3</v>
      </c>
      <c r="G7" s="404" t="s">
        <v>728</v>
      </c>
      <c r="H7" s="405" t="s">
        <v>280</v>
      </c>
      <c r="I7" s="406" t="s">
        <v>281</v>
      </c>
    </row>
    <row r="8" spans="1:9" ht="24" customHeight="1" x14ac:dyDescent="0.25">
      <c r="A8" s="403"/>
      <c r="B8" s="403"/>
      <c r="C8" s="407" t="s">
        <v>81</v>
      </c>
      <c r="D8" s="407" t="s">
        <v>738</v>
      </c>
      <c r="E8" s="404" t="s">
        <v>282</v>
      </c>
      <c r="F8" s="404"/>
      <c r="G8" s="404"/>
      <c r="H8" s="405"/>
      <c r="I8" s="406"/>
    </row>
    <row r="9" spans="1:9" ht="43.5" customHeight="1" x14ac:dyDescent="0.25">
      <c r="A9" s="403"/>
      <c r="B9" s="403"/>
      <c r="C9" s="408"/>
      <c r="D9" s="408"/>
      <c r="E9" s="404"/>
      <c r="F9" s="404"/>
      <c r="G9" s="404"/>
      <c r="H9" s="405"/>
      <c r="I9" s="406"/>
    </row>
    <row r="10" spans="1:9" x14ac:dyDescent="0.25">
      <c r="A10" s="143">
        <v>1</v>
      </c>
      <c r="B10" s="143">
        <v>2</v>
      </c>
      <c r="C10" s="143" t="s">
        <v>82</v>
      </c>
      <c r="D10" s="143">
        <v>4</v>
      </c>
      <c r="E10" s="143">
        <v>5</v>
      </c>
      <c r="F10" s="143">
        <v>6</v>
      </c>
      <c r="G10" s="143">
        <v>7</v>
      </c>
      <c r="H10" s="143">
        <v>8</v>
      </c>
      <c r="I10" s="143" t="s">
        <v>567</v>
      </c>
    </row>
    <row r="11" spans="1:9" s="56" customFormat="1" x14ac:dyDescent="0.25">
      <c r="A11" s="59" t="s">
        <v>0</v>
      </c>
      <c r="B11" s="60">
        <f t="shared" ref="B11:H11" si="0">B12+B130+B276+B309</f>
        <v>367</v>
      </c>
      <c r="C11" s="60"/>
      <c r="D11" s="60"/>
      <c r="E11" s="60">
        <f t="shared" si="0"/>
        <v>9633.25</v>
      </c>
      <c r="F11" s="61"/>
      <c r="G11" s="61"/>
      <c r="H11" s="61">
        <f t="shared" si="0"/>
        <v>159040.76000000004</v>
      </c>
      <c r="I11" s="61">
        <f>I12+I130+I276+I309</f>
        <v>196558.45000000007</v>
      </c>
    </row>
    <row r="12" spans="1:9" x14ac:dyDescent="0.25">
      <c r="A12" s="162" t="s">
        <v>739</v>
      </c>
      <c r="B12" s="63">
        <f t="shared" ref="B12:H12" si="1">SUM(B13:B129)</f>
        <v>117</v>
      </c>
      <c r="C12" s="63"/>
      <c r="D12" s="63"/>
      <c r="E12" s="63">
        <f t="shared" si="1"/>
        <v>3299.5</v>
      </c>
      <c r="F12" s="64"/>
      <c r="G12" s="64"/>
      <c r="H12" s="64">
        <f t="shared" si="1"/>
        <v>71097.830000000031</v>
      </c>
      <c r="I12" s="64">
        <f>SUM(I13:I129)</f>
        <v>87869.789999999964</v>
      </c>
    </row>
    <row r="13" spans="1:9" x14ac:dyDescent="0.25">
      <c r="A13" s="65" t="s">
        <v>283</v>
      </c>
      <c r="B13" s="66">
        <v>1</v>
      </c>
      <c r="C13" s="66">
        <f t="shared" ref="C13:C76" si="2">D13+E13</f>
        <v>190</v>
      </c>
      <c r="D13" s="66">
        <v>176</v>
      </c>
      <c r="E13" s="66">
        <v>14</v>
      </c>
      <c r="F13" s="67"/>
      <c r="G13" s="67">
        <v>15.06</v>
      </c>
      <c r="H13" s="67">
        <f>ROUND(G13*E13*2,2)</f>
        <v>421.68</v>
      </c>
      <c r="I13" s="67">
        <f>ROUND(H13*1.2359,2)</f>
        <v>521.15</v>
      </c>
    </row>
    <row r="14" spans="1:9" x14ac:dyDescent="0.25">
      <c r="A14" s="65" t="s">
        <v>284</v>
      </c>
      <c r="B14" s="66">
        <v>1</v>
      </c>
      <c r="C14" s="66">
        <f t="shared" si="2"/>
        <v>192</v>
      </c>
      <c r="D14" s="66">
        <v>176</v>
      </c>
      <c r="E14" s="66">
        <v>16</v>
      </c>
      <c r="F14" s="67"/>
      <c r="G14" s="67">
        <v>12.42</v>
      </c>
      <c r="H14" s="67">
        <f t="shared" ref="H14:H77" si="3">ROUND(G14*E14*2,2)</f>
        <v>397.44</v>
      </c>
      <c r="I14" s="67">
        <f t="shared" ref="I14:I77" si="4">ROUND(H14*1.2359,2)</f>
        <v>491.2</v>
      </c>
    </row>
    <row r="15" spans="1:9" x14ac:dyDescent="0.25">
      <c r="A15" s="65" t="s">
        <v>154</v>
      </c>
      <c r="B15" s="66">
        <v>1</v>
      </c>
      <c r="C15" s="66">
        <f t="shared" si="2"/>
        <v>212</v>
      </c>
      <c r="D15" s="66">
        <v>176</v>
      </c>
      <c r="E15" s="66">
        <v>36</v>
      </c>
      <c r="F15" s="67"/>
      <c r="G15" s="67">
        <v>9.39</v>
      </c>
      <c r="H15" s="67">
        <f t="shared" si="3"/>
        <v>676.08</v>
      </c>
      <c r="I15" s="67">
        <f t="shared" si="4"/>
        <v>835.57</v>
      </c>
    </row>
    <row r="16" spans="1:9" x14ac:dyDescent="0.25">
      <c r="A16" s="65" t="s">
        <v>285</v>
      </c>
      <c r="B16" s="66">
        <v>1</v>
      </c>
      <c r="C16" s="66">
        <f t="shared" si="2"/>
        <v>219</v>
      </c>
      <c r="D16" s="66">
        <v>176</v>
      </c>
      <c r="E16" s="66">
        <v>43</v>
      </c>
      <c r="F16" s="67"/>
      <c r="G16" s="67">
        <v>14.75</v>
      </c>
      <c r="H16" s="67">
        <f t="shared" si="3"/>
        <v>1268.5</v>
      </c>
      <c r="I16" s="67">
        <f t="shared" si="4"/>
        <v>1567.74</v>
      </c>
    </row>
    <row r="17" spans="1:9" x14ac:dyDescent="0.25">
      <c r="A17" s="65" t="s">
        <v>285</v>
      </c>
      <c r="B17" s="66">
        <v>1</v>
      </c>
      <c r="C17" s="66">
        <f t="shared" si="2"/>
        <v>195</v>
      </c>
      <c r="D17" s="66">
        <v>176</v>
      </c>
      <c r="E17" s="66">
        <v>19</v>
      </c>
      <c r="F17" s="67"/>
      <c r="G17" s="67">
        <v>10.56</v>
      </c>
      <c r="H17" s="67">
        <f t="shared" si="3"/>
        <v>401.28</v>
      </c>
      <c r="I17" s="67">
        <f t="shared" si="4"/>
        <v>495.94</v>
      </c>
    </row>
    <row r="18" spans="1:9" x14ac:dyDescent="0.25">
      <c r="A18" s="65" t="s">
        <v>285</v>
      </c>
      <c r="B18" s="66">
        <v>1</v>
      </c>
      <c r="C18" s="66">
        <f t="shared" si="2"/>
        <v>199.6</v>
      </c>
      <c r="D18" s="66">
        <v>176</v>
      </c>
      <c r="E18" s="66">
        <v>23.599999999999994</v>
      </c>
      <c r="F18" s="67"/>
      <c r="G18" s="67">
        <v>14.75</v>
      </c>
      <c r="H18" s="67">
        <f t="shared" si="3"/>
        <v>696.2</v>
      </c>
      <c r="I18" s="67">
        <f t="shared" si="4"/>
        <v>860.43</v>
      </c>
    </row>
    <row r="19" spans="1:9" x14ac:dyDescent="0.25">
      <c r="A19" s="65" t="s">
        <v>285</v>
      </c>
      <c r="B19" s="66">
        <v>1</v>
      </c>
      <c r="C19" s="66">
        <f t="shared" si="2"/>
        <v>183</v>
      </c>
      <c r="D19" s="66">
        <v>176</v>
      </c>
      <c r="E19" s="66">
        <v>7</v>
      </c>
      <c r="F19" s="67"/>
      <c r="G19" s="67">
        <v>10.56</v>
      </c>
      <c r="H19" s="67">
        <f t="shared" si="3"/>
        <v>147.84</v>
      </c>
      <c r="I19" s="67">
        <f t="shared" si="4"/>
        <v>182.72</v>
      </c>
    </row>
    <row r="20" spans="1:9" x14ac:dyDescent="0.25">
      <c r="A20" s="65" t="s">
        <v>285</v>
      </c>
      <c r="B20" s="66">
        <v>1</v>
      </c>
      <c r="C20" s="66">
        <f t="shared" si="2"/>
        <v>239</v>
      </c>
      <c r="D20" s="66">
        <v>176</v>
      </c>
      <c r="E20" s="66">
        <v>63</v>
      </c>
      <c r="F20" s="67"/>
      <c r="G20" s="67">
        <v>14.75</v>
      </c>
      <c r="H20" s="67">
        <f t="shared" si="3"/>
        <v>1858.5</v>
      </c>
      <c r="I20" s="67">
        <f t="shared" si="4"/>
        <v>2296.92</v>
      </c>
    </row>
    <row r="21" spans="1:9" x14ac:dyDescent="0.25">
      <c r="A21" s="65" t="s">
        <v>285</v>
      </c>
      <c r="B21" s="66">
        <v>1</v>
      </c>
      <c r="C21" s="66">
        <f t="shared" si="2"/>
        <v>198</v>
      </c>
      <c r="D21" s="66">
        <v>176</v>
      </c>
      <c r="E21" s="66">
        <v>22</v>
      </c>
      <c r="F21" s="67"/>
      <c r="G21" s="67">
        <v>14.61</v>
      </c>
      <c r="H21" s="67">
        <f t="shared" si="3"/>
        <v>642.84</v>
      </c>
      <c r="I21" s="67">
        <f t="shared" si="4"/>
        <v>794.49</v>
      </c>
    </row>
    <row r="22" spans="1:9" x14ac:dyDescent="0.25">
      <c r="A22" s="65" t="s">
        <v>285</v>
      </c>
      <c r="B22" s="66">
        <v>1</v>
      </c>
      <c r="C22" s="66">
        <f t="shared" si="2"/>
        <v>195.5</v>
      </c>
      <c r="D22" s="66">
        <v>176</v>
      </c>
      <c r="E22" s="66">
        <v>19.5</v>
      </c>
      <c r="F22" s="67"/>
      <c r="G22" s="67">
        <v>14.75</v>
      </c>
      <c r="H22" s="67">
        <f t="shared" si="3"/>
        <v>575.25</v>
      </c>
      <c r="I22" s="67">
        <f t="shared" si="4"/>
        <v>710.95</v>
      </c>
    </row>
    <row r="23" spans="1:9" x14ac:dyDescent="0.25">
      <c r="A23" s="65" t="s">
        <v>285</v>
      </c>
      <c r="B23" s="66">
        <v>1</v>
      </c>
      <c r="C23" s="66">
        <f t="shared" si="2"/>
        <v>184</v>
      </c>
      <c r="D23" s="66">
        <v>176</v>
      </c>
      <c r="E23" s="66">
        <v>8</v>
      </c>
      <c r="F23" s="67"/>
      <c r="G23" s="67">
        <v>14.46</v>
      </c>
      <c r="H23" s="67">
        <f t="shared" si="3"/>
        <v>231.36</v>
      </c>
      <c r="I23" s="67">
        <f t="shared" si="4"/>
        <v>285.94</v>
      </c>
    </row>
    <row r="24" spans="1:9" x14ac:dyDescent="0.25">
      <c r="A24" s="65" t="s">
        <v>285</v>
      </c>
      <c r="B24" s="66">
        <v>1</v>
      </c>
      <c r="C24" s="66">
        <f t="shared" si="2"/>
        <v>199</v>
      </c>
      <c r="D24" s="66">
        <v>176</v>
      </c>
      <c r="E24" s="66">
        <v>23</v>
      </c>
      <c r="F24" s="67"/>
      <c r="G24" s="67">
        <v>14.75</v>
      </c>
      <c r="H24" s="67">
        <f t="shared" si="3"/>
        <v>678.5</v>
      </c>
      <c r="I24" s="67">
        <f t="shared" si="4"/>
        <v>838.56</v>
      </c>
    </row>
    <row r="25" spans="1:9" x14ac:dyDescent="0.25">
      <c r="A25" s="65" t="s">
        <v>285</v>
      </c>
      <c r="B25" s="66">
        <v>1</v>
      </c>
      <c r="C25" s="66">
        <f t="shared" si="2"/>
        <v>196</v>
      </c>
      <c r="D25" s="66">
        <v>176</v>
      </c>
      <c r="E25" s="66">
        <v>20</v>
      </c>
      <c r="F25" s="67"/>
      <c r="G25" s="67">
        <v>14.25</v>
      </c>
      <c r="H25" s="67">
        <f t="shared" si="3"/>
        <v>570</v>
      </c>
      <c r="I25" s="67">
        <f t="shared" si="4"/>
        <v>704.46</v>
      </c>
    </row>
    <row r="26" spans="1:9" x14ac:dyDescent="0.25">
      <c r="A26" s="65" t="s">
        <v>286</v>
      </c>
      <c r="B26" s="66">
        <v>1</v>
      </c>
      <c r="C26" s="66">
        <f t="shared" si="2"/>
        <v>188</v>
      </c>
      <c r="D26" s="66">
        <v>176</v>
      </c>
      <c r="E26" s="66">
        <v>12</v>
      </c>
      <c r="F26" s="67"/>
      <c r="G26" s="67">
        <v>10.56</v>
      </c>
      <c r="H26" s="67">
        <f t="shared" si="3"/>
        <v>253.44</v>
      </c>
      <c r="I26" s="67">
        <f t="shared" si="4"/>
        <v>313.23</v>
      </c>
    </row>
    <row r="27" spans="1:9" x14ac:dyDescent="0.25">
      <c r="A27" s="65" t="s">
        <v>286</v>
      </c>
      <c r="B27" s="66">
        <v>1</v>
      </c>
      <c r="C27" s="66">
        <f t="shared" si="2"/>
        <v>192</v>
      </c>
      <c r="D27" s="66">
        <v>176</v>
      </c>
      <c r="E27" s="66">
        <v>16</v>
      </c>
      <c r="F27" s="67"/>
      <c r="G27" s="67">
        <v>10.46</v>
      </c>
      <c r="H27" s="67">
        <f t="shared" si="3"/>
        <v>334.72</v>
      </c>
      <c r="I27" s="67">
        <f t="shared" si="4"/>
        <v>413.68</v>
      </c>
    </row>
    <row r="28" spans="1:9" x14ac:dyDescent="0.25">
      <c r="A28" s="65" t="s">
        <v>162</v>
      </c>
      <c r="B28" s="66">
        <v>1</v>
      </c>
      <c r="C28" s="66">
        <f t="shared" si="2"/>
        <v>224</v>
      </c>
      <c r="D28" s="66">
        <v>176</v>
      </c>
      <c r="E28" s="66">
        <v>48</v>
      </c>
      <c r="F28" s="67"/>
      <c r="G28" s="67">
        <v>10.199999999999999</v>
      </c>
      <c r="H28" s="67">
        <f t="shared" si="3"/>
        <v>979.2</v>
      </c>
      <c r="I28" s="67">
        <f t="shared" si="4"/>
        <v>1210.19</v>
      </c>
    </row>
    <row r="29" spans="1:9" x14ac:dyDescent="0.25">
      <c r="A29" s="65" t="s">
        <v>287</v>
      </c>
      <c r="B29" s="66">
        <v>1</v>
      </c>
      <c r="C29" s="66">
        <f t="shared" si="2"/>
        <v>190</v>
      </c>
      <c r="D29" s="66">
        <v>176</v>
      </c>
      <c r="E29" s="66">
        <v>14</v>
      </c>
      <c r="F29" s="67"/>
      <c r="G29" s="67">
        <v>10.17</v>
      </c>
      <c r="H29" s="67">
        <f t="shared" si="3"/>
        <v>284.76</v>
      </c>
      <c r="I29" s="67">
        <f t="shared" si="4"/>
        <v>351.93</v>
      </c>
    </row>
    <row r="30" spans="1:9" x14ac:dyDescent="0.25">
      <c r="A30" s="65" t="s">
        <v>287</v>
      </c>
      <c r="B30" s="66">
        <v>1</v>
      </c>
      <c r="C30" s="66">
        <f t="shared" si="2"/>
        <v>177</v>
      </c>
      <c r="D30" s="66">
        <v>176</v>
      </c>
      <c r="E30" s="66">
        <v>1</v>
      </c>
      <c r="F30" s="67"/>
      <c r="G30" s="67">
        <v>10.17</v>
      </c>
      <c r="H30" s="67">
        <f t="shared" si="3"/>
        <v>20.34</v>
      </c>
      <c r="I30" s="67">
        <f t="shared" si="4"/>
        <v>25.14</v>
      </c>
    </row>
    <row r="31" spans="1:9" x14ac:dyDescent="0.25">
      <c r="A31" s="65" t="s">
        <v>287</v>
      </c>
      <c r="B31" s="66">
        <v>1</v>
      </c>
      <c r="C31" s="66">
        <f t="shared" si="2"/>
        <v>188</v>
      </c>
      <c r="D31" s="66">
        <v>176</v>
      </c>
      <c r="E31" s="66">
        <v>12</v>
      </c>
      <c r="F31" s="67"/>
      <c r="G31" s="67">
        <v>10.17</v>
      </c>
      <c r="H31" s="67">
        <f t="shared" si="3"/>
        <v>244.08</v>
      </c>
      <c r="I31" s="67">
        <f t="shared" si="4"/>
        <v>301.66000000000003</v>
      </c>
    </row>
    <row r="32" spans="1:9" x14ac:dyDescent="0.25">
      <c r="A32" s="65" t="s">
        <v>287</v>
      </c>
      <c r="B32" s="66">
        <v>1</v>
      </c>
      <c r="C32" s="66">
        <f t="shared" si="2"/>
        <v>181</v>
      </c>
      <c r="D32" s="66">
        <v>176</v>
      </c>
      <c r="E32" s="66">
        <v>5</v>
      </c>
      <c r="F32" s="67"/>
      <c r="G32" s="67">
        <v>10.17</v>
      </c>
      <c r="H32" s="67">
        <f t="shared" si="3"/>
        <v>101.7</v>
      </c>
      <c r="I32" s="67">
        <f t="shared" si="4"/>
        <v>125.69</v>
      </c>
    </row>
    <row r="33" spans="1:9" x14ac:dyDescent="0.25">
      <c r="A33" s="65" t="s">
        <v>287</v>
      </c>
      <c r="B33" s="66">
        <v>1</v>
      </c>
      <c r="C33" s="66">
        <f t="shared" si="2"/>
        <v>188</v>
      </c>
      <c r="D33" s="66">
        <v>176</v>
      </c>
      <c r="E33" s="66">
        <v>12</v>
      </c>
      <c r="F33" s="67"/>
      <c r="G33" s="67">
        <v>10.17</v>
      </c>
      <c r="H33" s="67">
        <f t="shared" si="3"/>
        <v>244.08</v>
      </c>
      <c r="I33" s="67">
        <f t="shared" si="4"/>
        <v>301.66000000000003</v>
      </c>
    </row>
    <row r="34" spans="1:9" x14ac:dyDescent="0.25">
      <c r="A34" s="65" t="s">
        <v>287</v>
      </c>
      <c r="B34" s="66">
        <v>1</v>
      </c>
      <c r="C34" s="66">
        <f t="shared" si="2"/>
        <v>240</v>
      </c>
      <c r="D34" s="66">
        <v>176</v>
      </c>
      <c r="E34" s="66">
        <v>64</v>
      </c>
      <c r="F34" s="67"/>
      <c r="G34" s="67">
        <v>10.56</v>
      </c>
      <c r="H34" s="67">
        <f t="shared" si="3"/>
        <v>1351.68</v>
      </c>
      <c r="I34" s="67">
        <f t="shared" si="4"/>
        <v>1670.54</v>
      </c>
    </row>
    <row r="35" spans="1:9" x14ac:dyDescent="0.25">
      <c r="A35" s="65" t="s">
        <v>287</v>
      </c>
      <c r="B35" s="66">
        <v>1</v>
      </c>
      <c r="C35" s="66">
        <f t="shared" si="2"/>
        <v>211</v>
      </c>
      <c r="D35" s="66">
        <v>176</v>
      </c>
      <c r="E35" s="66">
        <v>35</v>
      </c>
      <c r="F35" s="67"/>
      <c r="G35" s="67">
        <v>14.46</v>
      </c>
      <c r="H35" s="67">
        <f t="shared" si="3"/>
        <v>1012.2</v>
      </c>
      <c r="I35" s="67">
        <f t="shared" si="4"/>
        <v>1250.98</v>
      </c>
    </row>
    <row r="36" spans="1:9" x14ac:dyDescent="0.25">
      <c r="A36" s="65" t="s">
        <v>287</v>
      </c>
      <c r="B36" s="66">
        <v>1</v>
      </c>
      <c r="C36" s="66">
        <f t="shared" si="2"/>
        <v>203</v>
      </c>
      <c r="D36" s="66">
        <v>176</v>
      </c>
      <c r="E36" s="66">
        <v>27</v>
      </c>
      <c r="F36" s="67"/>
      <c r="G36" s="67">
        <v>9.98</v>
      </c>
      <c r="H36" s="67">
        <f t="shared" si="3"/>
        <v>538.91999999999996</v>
      </c>
      <c r="I36" s="67">
        <f t="shared" si="4"/>
        <v>666.05</v>
      </c>
    </row>
    <row r="37" spans="1:9" x14ac:dyDescent="0.25">
      <c r="A37" s="65" t="s">
        <v>287</v>
      </c>
      <c r="B37" s="66">
        <v>1</v>
      </c>
      <c r="C37" s="66">
        <f t="shared" si="2"/>
        <v>184</v>
      </c>
      <c r="D37" s="66">
        <v>176</v>
      </c>
      <c r="E37" s="66">
        <v>8</v>
      </c>
      <c r="F37" s="67"/>
      <c r="G37" s="67">
        <v>9.98</v>
      </c>
      <c r="H37" s="67">
        <f t="shared" si="3"/>
        <v>159.68</v>
      </c>
      <c r="I37" s="67">
        <f t="shared" si="4"/>
        <v>197.35</v>
      </c>
    </row>
    <row r="38" spans="1:9" x14ac:dyDescent="0.25">
      <c r="A38" s="65" t="s">
        <v>287</v>
      </c>
      <c r="B38" s="66">
        <v>1</v>
      </c>
      <c r="C38" s="66">
        <f t="shared" si="2"/>
        <v>220</v>
      </c>
      <c r="D38" s="66">
        <v>176</v>
      </c>
      <c r="E38" s="66">
        <v>44</v>
      </c>
      <c r="F38" s="67"/>
      <c r="G38" s="67">
        <v>14.46</v>
      </c>
      <c r="H38" s="67">
        <f t="shared" si="3"/>
        <v>1272.48</v>
      </c>
      <c r="I38" s="67">
        <f t="shared" si="4"/>
        <v>1572.66</v>
      </c>
    </row>
    <row r="39" spans="1:9" x14ac:dyDescent="0.25">
      <c r="A39" s="65" t="s">
        <v>287</v>
      </c>
      <c r="B39" s="66">
        <v>1</v>
      </c>
      <c r="C39" s="66">
        <f t="shared" si="2"/>
        <v>206</v>
      </c>
      <c r="D39" s="66">
        <v>176</v>
      </c>
      <c r="E39" s="66">
        <v>30</v>
      </c>
      <c r="F39" s="67"/>
      <c r="G39" s="67">
        <v>14.25</v>
      </c>
      <c r="H39" s="67">
        <f t="shared" si="3"/>
        <v>855</v>
      </c>
      <c r="I39" s="67">
        <f t="shared" si="4"/>
        <v>1056.69</v>
      </c>
    </row>
    <row r="40" spans="1:9" x14ac:dyDescent="0.25">
      <c r="A40" s="65" t="s">
        <v>287</v>
      </c>
      <c r="B40" s="66">
        <v>1</v>
      </c>
      <c r="C40" s="66">
        <f t="shared" si="2"/>
        <v>186</v>
      </c>
      <c r="D40" s="66">
        <v>176</v>
      </c>
      <c r="E40" s="66">
        <v>10</v>
      </c>
      <c r="F40" s="67"/>
      <c r="G40" s="67">
        <v>10.08</v>
      </c>
      <c r="H40" s="67">
        <f t="shared" si="3"/>
        <v>201.6</v>
      </c>
      <c r="I40" s="67">
        <f t="shared" si="4"/>
        <v>249.16</v>
      </c>
    </row>
    <row r="41" spans="1:9" x14ac:dyDescent="0.25">
      <c r="A41" s="65" t="s">
        <v>287</v>
      </c>
      <c r="B41" s="66">
        <v>1</v>
      </c>
      <c r="C41" s="66">
        <f t="shared" si="2"/>
        <v>186</v>
      </c>
      <c r="D41" s="66">
        <v>176</v>
      </c>
      <c r="E41" s="66">
        <v>10</v>
      </c>
      <c r="F41" s="67"/>
      <c r="G41" s="67">
        <v>14.46</v>
      </c>
      <c r="H41" s="67">
        <f t="shared" si="3"/>
        <v>289.2</v>
      </c>
      <c r="I41" s="67">
        <f t="shared" si="4"/>
        <v>357.42</v>
      </c>
    </row>
    <row r="42" spans="1:9" x14ac:dyDescent="0.25">
      <c r="A42" s="65" t="s">
        <v>287</v>
      </c>
      <c r="B42" s="66">
        <v>1</v>
      </c>
      <c r="C42" s="66">
        <f t="shared" si="2"/>
        <v>186</v>
      </c>
      <c r="D42" s="66">
        <v>176</v>
      </c>
      <c r="E42" s="66">
        <v>10</v>
      </c>
      <c r="F42" s="67"/>
      <c r="G42" s="67">
        <v>9.98</v>
      </c>
      <c r="H42" s="67">
        <f t="shared" si="3"/>
        <v>199.6</v>
      </c>
      <c r="I42" s="67">
        <f t="shared" si="4"/>
        <v>246.69</v>
      </c>
    </row>
    <row r="43" spans="1:9" x14ac:dyDescent="0.25">
      <c r="A43" s="65" t="s">
        <v>287</v>
      </c>
      <c r="B43" s="66">
        <v>1</v>
      </c>
      <c r="C43" s="66">
        <f t="shared" si="2"/>
        <v>194</v>
      </c>
      <c r="D43" s="66">
        <v>176</v>
      </c>
      <c r="E43" s="66">
        <v>18</v>
      </c>
      <c r="F43" s="67"/>
      <c r="G43" s="67">
        <v>9.83</v>
      </c>
      <c r="H43" s="67">
        <f t="shared" si="3"/>
        <v>353.88</v>
      </c>
      <c r="I43" s="67">
        <f t="shared" si="4"/>
        <v>437.36</v>
      </c>
    </row>
    <row r="44" spans="1:9" x14ac:dyDescent="0.25">
      <c r="A44" s="65" t="s">
        <v>287</v>
      </c>
      <c r="B44" s="66">
        <v>1</v>
      </c>
      <c r="C44" s="66">
        <f t="shared" si="2"/>
        <v>192</v>
      </c>
      <c r="D44" s="66">
        <v>176</v>
      </c>
      <c r="E44" s="66">
        <v>16</v>
      </c>
      <c r="F44" s="67"/>
      <c r="G44" s="67">
        <v>9.83</v>
      </c>
      <c r="H44" s="67">
        <f t="shared" si="3"/>
        <v>314.56</v>
      </c>
      <c r="I44" s="67">
        <f t="shared" si="4"/>
        <v>388.76</v>
      </c>
    </row>
    <row r="45" spans="1:9" x14ac:dyDescent="0.25">
      <c r="A45" s="65" t="s">
        <v>287</v>
      </c>
      <c r="B45" s="66">
        <v>1</v>
      </c>
      <c r="C45" s="66">
        <f t="shared" si="2"/>
        <v>210</v>
      </c>
      <c r="D45" s="66">
        <v>176</v>
      </c>
      <c r="E45" s="66">
        <v>34</v>
      </c>
      <c r="F45" s="67"/>
      <c r="G45" s="67">
        <v>9.83</v>
      </c>
      <c r="H45" s="67">
        <f t="shared" si="3"/>
        <v>668.44</v>
      </c>
      <c r="I45" s="67">
        <f t="shared" si="4"/>
        <v>826.12</v>
      </c>
    </row>
    <row r="46" spans="1:9" x14ac:dyDescent="0.25">
      <c r="A46" s="65" t="s">
        <v>287</v>
      </c>
      <c r="B46" s="66">
        <v>1</v>
      </c>
      <c r="C46" s="66">
        <f t="shared" si="2"/>
        <v>191</v>
      </c>
      <c r="D46" s="66">
        <v>176</v>
      </c>
      <c r="E46" s="66">
        <v>15</v>
      </c>
      <c r="F46" s="67"/>
      <c r="G46" s="67">
        <v>9.83</v>
      </c>
      <c r="H46" s="67">
        <f t="shared" si="3"/>
        <v>294.89999999999998</v>
      </c>
      <c r="I46" s="67">
        <f t="shared" si="4"/>
        <v>364.47</v>
      </c>
    </row>
    <row r="47" spans="1:9" x14ac:dyDescent="0.25">
      <c r="A47" s="65" t="s">
        <v>288</v>
      </c>
      <c r="B47" s="66">
        <v>1</v>
      </c>
      <c r="C47" s="66">
        <f t="shared" si="2"/>
        <v>196</v>
      </c>
      <c r="D47" s="66">
        <v>176</v>
      </c>
      <c r="E47" s="66">
        <v>20</v>
      </c>
      <c r="F47" s="67"/>
      <c r="G47" s="67">
        <v>12.42</v>
      </c>
      <c r="H47" s="67">
        <f t="shared" si="3"/>
        <v>496.8</v>
      </c>
      <c r="I47" s="67">
        <f t="shared" si="4"/>
        <v>614</v>
      </c>
    </row>
    <row r="48" spans="1:9" x14ac:dyDescent="0.25">
      <c r="A48" s="65" t="s">
        <v>288</v>
      </c>
      <c r="B48" s="66">
        <v>1</v>
      </c>
      <c r="C48" s="66">
        <f t="shared" si="2"/>
        <v>230.4</v>
      </c>
      <c r="D48" s="66">
        <v>176</v>
      </c>
      <c r="E48" s="66">
        <v>54.400000000000006</v>
      </c>
      <c r="F48" s="67"/>
      <c r="G48" s="67">
        <v>12.42</v>
      </c>
      <c r="H48" s="67">
        <f t="shared" si="3"/>
        <v>1351.3</v>
      </c>
      <c r="I48" s="67">
        <f t="shared" si="4"/>
        <v>1670.07</v>
      </c>
    </row>
    <row r="49" spans="1:9" x14ac:dyDescent="0.25">
      <c r="A49" s="65" t="s">
        <v>289</v>
      </c>
      <c r="B49" s="66">
        <v>1</v>
      </c>
      <c r="C49" s="66">
        <f t="shared" si="2"/>
        <v>228</v>
      </c>
      <c r="D49" s="66">
        <v>176</v>
      </c>
      <c r="E49" s="66">
        <v>52</v>
      </c>
      <c r="F49" s="67"/>
      <c r="G49" s="67">
        <v>10.17</v>
      </c>
      <c r="H49" s="67">
        <f t="shared" si="3"/>
        <v>1057.68</v>
      </c>
      <c r="I49" s="67">
        <f t="shared" si="4"/>
        <v>1307.19</v>
      </c>
    </row>
    <row r="50" spans="1:9" x14ac:dyDescent="0.25">
      <c r="A50" s="65" t="s">
        <v>289</v>
      </c>
      <c r="B50" s="66">
        <v>1</v>
      </c>
      <c r="C50" s="66">
        <f t="shared" si="2"/>
        <v>188</v>
      </c>
      <c r="D50" s="66">
        <v>176</v>
      </c>
      <c r="E50" s="66">
        <v>12</v>
      </c>
      <c r="F50" s="67"/>
      <c r="G50" s="67">
        <v>10.17</v>
      </c>
      <c r="H50" s="67">
        <f t="shared" si="3"/>
        <v>244.08</v>
      </c>
      <c r="I50" s="67">
        <f t="shared" si="4"/>
        <v>301.66000000000003</v>
      </c>
    </row>
    <row r="51" spans="1:9" x14ac:dyDescent="0.25">
      <c r="A51" s="65" t="s">
        <v>289</v>
      </c>
      <c r="B51" s="66">
        <v>1</v>
      </c>
      <c r="C51" s="66">
        <f t="shared" si="2"/>
        <v>184</v>
      </c>
      <c r="D51" s="66">
        <v>176</v>
      </c>
      <c r="E51" s="66">
        <v>8</v>
      </c>
      <c r="F51" s="67"/>
      <c r="G51" s="67">
        <v>9.83</v>
      </c>
      <c r="H51" s="67">
        <f t="shared" si="3"/>
        <v>157.28</v>
      </c>
      <c r="I51" s="67">
        <f t="shared" si="4"/>
        <v>194.38</v>
      </c>
    </row>
    <row r="52" spans="1:9" x14ac:dyDescent="0.25">
      <c r="A52" s="65" t="s">
        <v>289</v>
      </c>
      <c r="B52" s="66">
        <v>1</v>
      </c>
      <c r="C52" s="66">
        <f t="shared" si="2"/>
        <v>224</v>
      </c>
      <c r="D52" s="66">
        <v>176</v>
      </c>
      <c r="E52" s="66">
        <v>48</v>
      </c>
      <c r="F52" s="67"/>
      <c r="G52" s="67">
        <v>9.83</v>
      </c>
      <c r="H52" s="67">
        <f t="shared" si="3"/>
        <v>943.68</v>
      </c>
      <c r="I52" s="67">
        <f t="shared" si="4"/>
        <v>1166.29</v>
      </c>
    </row>
    <row r="53" spans="1:9" x14ac:dyDescent="0.25">
      <c r="A53" s="65" t="s">
        <v>289</v>
      </c>
      <c r="B53" s="66">
        <v>1</v>
      </c>
      <c r="C53" s="66">
        <f t="shared" si="2"/>
        <v>202</v>
      </c>
      <c r="D53" s="66">
        <v>176</v>
      </c>
      <c r="E53" s="66">
        <v>26</v>
      </c>
      <c r="F53" s="67"/>
      <c r="G53" s="67">
        <v>9.83</v>
      </c>
      <c r="H53" s="67">
        <f t="shared" si="3"/>
        <v>511.16</v>
      </c>
      <c r="I53" s="67">
        <f t="shared" si="4"/>
        <v>631.74</v>
      </c>
    </row>
    <row r="54" spans="1:9" x14ac:dyDescent="0.25">
      <c r="A54" s="65" t="s">
        <v>289</v>
      </c>
      <c r="B54" s="66">
        <v>1</v>
      </c>
      <c r="C54" s="66">
        <f t="shared" si="2"/>
        <v>216</v>
      </c>
      <c r="D54" s="66">
        <v>176</v>
      </c>
      <c r="E54" s="66">
        <v>40</v>
      </c>
      <c r="F54" s="67"/>
      <c r="G54" s="67">
        <v>9.98</v>
      </c>
      <c r="H54" s="67">
        <f t="shared" si="3"/>
        <v>798.4</v>
      </c>
      <c r="I54" s="67">
        <f t="shared" si="4"/>
        <v>986.74</v>
      </c>
    </row>
    <row r="55" spans="1:9" x14ac:dyDescent="0.25">
      <c r="A55" s="65" t="s">
        <v>289</v>
      </c>
      <c r="B55" s="66">
        <v>1</v>
      </c>
      <c r="C55" s="66">
        <f t="shared" si="2"/>
        <v>224</v>
      </c>
      <c r="D55" s="66">
        <v>176</v>
      </c>
      <c r="E55" s="66">
        <v>48</v>
      </c>
      <c r="F55" s="67"/>
      <c r="G55" s="67">
        <v>9.83</v>
      </c>
      <c r="H55" s="67">
        <f t="shared" si="3"/>
        <v>943.68</v>
      </c>
      <c r="I55" s="67">
        <f t="shared" si="4"/>
        <v>1166.29</v>
      </c>
    </row>
    <row r="56" spans="1:9" x14ac:dyDescent="0.25">
      <c r="A56" s="65" t="s">
        <v>289</v>
      </c>
      <c r="B56" s="66">
        <v>1</v>
      </c>
      <c r="C56" s="66">
        <f t="shared" si="2"/>
        <v>208</v>
      </c>
      <c r="D56" s="66">
        <v>176</v>
      </c>
      <c r="E56" s="66">
        <v>32</v>
      </c>
      <c r="F56" s="67"/>
      <c r="G56" s="67">
        <v>9.83</v>
      </c>
      <c r="H56" s="67">
        <f t="shared" si="3"/>
        <v>629.12</v>
      </c>
      <c r="I56" s="67">
        <f t="shared" si="4"/>
        <v>777.53</v>
      </c>
    </row>
    <row r="57" spans="1:9" x14ac:dyDescent="0.25">
      <c r="A57" s="65" t="s">
        <v>289</v>
      </c>
      <c r="B57" s="66">
        <v>1</v>
      </c>
      <c r="C57" s="66">
        <f t="shared" si="2"/>
        <v>182</v>
      </c>
      <c r="D57" s="66">
        <v>176</v>
      </c>
      <c r="E57" s="66">
        <v>6</v>
      </c>
      <c r="F57" s="67"/>
      <c r="G57" s="67">
        <v>9.83</v>
      </c>
      <c r="H57" s="67">
        <f t="shared" si="3"/>
        <v>117.96</v>
      </c>
      <c r="I57" s="67">
        <f t="shared" si="4"/>
        <v>145.79</v>
      </c>
    </row>
    <row r="58" spans="1:9" x14ac:dyDescent="0.25">
      <c r="A58" s="65" t="s">
        <v>290</v>
      </c>
      <c r="B58" s="66">
        <v>1</v>
      </c>
      <c r="C58" s="66">
        <f t="shared" si="2"/>
        <v>208</v>
      </c>
      <c r="D58" s="66">
        <v>176</v>
      </c>
      <c r="E58" s="66">
        <v>32</v>
      </c>
      <c r="F58" s="67"/>
      <c r="G58" s="67">
        <v>10.56</v>
      </c>
      <c r="H58" s="67">
        <f t="shared" si="3"/>
        <v>675.84</v>
      </c>
      <c r="I58" s="67">
        <f t="shared" si="4"/>
        <v>835.27</v>
      </c>
    </row>
    <row r="59" spans="1:9" x14ac:dyDescent="0.25">
      <c r="A59" s="65" t="s">
        <v>290</v>
      </c>
      <c r="B59" s="66">
        <v>1</v>
      </c>
      <c r="C59" s="66">
        <f t="shared" si="2"/>
        <v>208</v>
      </c>
      <c r="D59" s="66">
        <v>176</v>
      </c>
      <c r="E59" s="66">
        <v>32</v>
      </c>
      <c r="F59" s="67"/>
      <c r="G59" s="67">
        <v>10.56</v>
      </c>
      <c r="H59" s="67">
        <f t="shared" si="3"/>
        <v>675.84</v>
      </c>
      <c r="I59" s="67">
        <f t="shared" si="4"/>
        <v>835.27</v>
      </c>
    </row>
    <row r="60" spans="1:9" x14ac:dyDescent="0.25">
      <c r="A60" s="65" t="s">
        <v>290</v>
      </c>
      <c r="B60" s="66">
        <v>1</v>
      </c>
      <c r="C60" s="66">
        <f t="shared" si="2"/>
        <v>208</v>
      </c>
      <c r="D60" s="66">
        <v>176</v>
      </c>
      <c r="E60" s="66">
        <v>32</v>
      </c>
      <c r="F60" s="67"/>
      <c r="G60" s="67">
        <v>10.46</v>
      </c>
      <c r="H60" s="67">
        <f t="shared" si="3"/>
        <v>669.44</v>
      </c>
      <c r="I60" s="67">
        <f t="shared" si="4"/>
        <v>827.36</v>
      </c>
    </row>
    <row r="61" spans="1:9" x14ac:dyDescent="0.25">
      <c r="A61" s="65" t="s">
        <v>290</v>
      </c>
      <c r="B61" s="66">
        <v>1</v>
      </c>
      <c r="C61" s="66">
        <f t="shared" si="2"/>
        <v>216</v>
      </c>
      <c r="D61" s="66">
        <v>176</v>
      </c>
      <c r="E61" s="66">
        <v>40</v>
      </c>
      <c r="F61" s="67"/>
      <c r="G61" s="67">
        <v>10.56</v>
      </c>
      <c r="H61" s="67">
        <f t="shared" si="3"/>
        <v>844.8</v>
      </c>
      <c r="I61" s="67">
        <f t="shared" si="4"/>
        <v>1044.0899999999999</v>
      </c>
    </row>
    <row r="62" spans="1:9" x14ac:dyDescent="0.25">
      <c r="A62" s="65" t="s">
        <v>290</v>
      </c>
      <c r="B62" s="66">
        <v>1</v>
      </c>
      <c r="C62" s="66">
        <f t="shared" si="2"/>
        <v>224</v>
      </c>
      <c r="D62" s="66">
        <v>176</v>
      </c>
      <c r="E62" s="66">
        <v>48</v>
      </c>
      <c r="F62" s="67"/>
      <c r="G62" s="67">
        <v>10.35</v>
      </c>
      <c r="H62" s="67">
        <f t="shared" si="3"/>
        <v>993.6</v>
      </c>
      <c r="I62" s="67">
        <f t="shared" si="4"/>
        <v>1227.99</v>
      </c>
    </row>
    <row r="63" spans="1:9" x14ac:dyDescent="0.25">
      <c r="A63" s="65" t="s">
        <v>290</v>
      </c>
      <c r="B63" s="66">
        <v>1</v>
      </c>
      <c r="C63" s="66">
        <f t="shared" si="2"/>
        <v>204</v>
      </c>
      <c r="D63" s="66">
        <v>176</v>
      </c>
      <c r="E63" s="66">
        <v>28</v>
      </c>
      <c r="F63" s="67"/>
      <c r="G63" s="67">
        <v>10.199999999999999</v>
      </c>
      <c r="H63" s="67">
        <f t="shared" si="3"/>
        <v>571.20000000000005</v>
      </c>
      <c r="I63" s="67">
        <f t="shared" si="4"/>
        <v>705.95</v>
      </c>
    </row>
    <row r="64" spans="1:9" x14ac:dyDescent="0.25">
      <c r="A64" s="65" t="s">
        <v>290</v>
      </c>
      <c r="B64" s="66">
        <v>1</v>
      </c>
      <c r="C64" s="66">
        <f t="shared" si="2"/>
        <v>216</v>
      </c>
      <c r="D64" s="66">
        <v>176</v>
      </c>
      <c r="E64" s="66">
        <v>40</v>
      </c>
      <c r="F64" s="67"/>
      <c r="G64" s="67">
        <v>10.199999999999999</v>
      </c>
      <c r="H64" s="67">
        <f t="shared" si="3"/>
        <v>816</v>
      </c>
      <c r="I64" s="67">
        <f t="shared" si="4"/>
        <v>1008.49</v>
      </c>
    </row>
    <row r="65" spans="1:9" x14ac:dyDescent="0.25">
      <c r="A65" s="65" t="s">
        <v>290</v>
      </c>
      <c r="B65" s="66">
        <v>1</v>
      </c>
      <c r="C65" s="66">
        <f t="shared" si="2"/>
        <v>224</v>
      </c>
      <c r="D65" s="66">
        <v>176</v>
      </c>
      <c r="E65" s="66">
        <v>48</v>
      </c>
      <c r="F65" s="67"/>
      <c r="G65" s="67">
        <v>10.199999999999999</v>
      </c>
      <c r="H65" s="67">
        <f t="shared" si="3"/>
        <v>979.2</v>
      </c>
      <c r="I65" s="67">
        <f t="shared" si="4"/>
        <v>1210.19</v>
      </c>
    </row>
    <row r="66" spans="1:9" x14ac:dyDescent="0.25">
      <c r="A66" s="65" t="s">
        <v>290</v>
      </c>
      <c r="B66" s="66">
        <v>1</v>
      </c>
      <c r="C66" s="66">
        <f t="shared" si="2"/>
        <v>224</v>
      </c>
      <c r="D66" s="66">
        <v>176</v>
      </c>
      <c r="E66" s="66">
        <v>48</v>
      </c>
      <c r="F66" s="67"/>
      <c r="G66" s="67">
        <v>10.199999999999999</v>
      </c>
      <c r="H66" s="67">
        <f t="shared" si="3"/>
        <v>979.2</v>
      </c>
      <c r="I66" s="67">
        <f t="shared" si="4"/>
        <v>1210.19</v>
      </c>
    </row>
    <row r="67" spans="1:9" x14ac:dyDescent="0.25">
      <c r="A67" s="65" t="s">
        <v>291</v>
      </c>
      <c r="B67" s="66">
        <v>1</v>
      </c>
      <c r="C67" s="66">
        <f t="shared" si="2"/>
        <v>200</v>
      </c>
      <c r="D67" s="66">
        <v>176</v>
      </c>
      <c r="E67" s="66">
        <v>24</v>
      </c>
      <c r="F67" s="67"/>
      <c r="G67" s="67">
        <v>15.24</v>
      </c>
      <c r="H67" s="67">
        <f t="shared" si="3"/>
        <v>731.52</v>
      </c>
      <c r="I67" s="67">
        <f t="shared" si="4"/>
        <v>904.09</v>
      </c>
    </row>
    <row r="68" spans="1:9" x14ac:dyDescent="0.25">
      <c r="A68" s="65" t="s">
        <v>291</v>
      </c>
      <c r="B68" s="66">
        <v>1</v>
      </c>
      <c r="C68" s="66">
        <f t="shared" si="2"/>
        <v>216</v>
      </c>
      <c r="D68" s="66">
        <v>176</v>
      </c>
      <c r="E68" s="66">
        <v>40</v>
      </c>
      <c r="F68" s="67"/>
      <c r="G68" s="67">
        <v>15.24</v>
      </c>
      <c r="H68" s="67">
        <f t="shared" si="3"/>
        <v>1219.2</v>
      </c>
      <c r="I68" s="67">
        <f t="shared" si="4"/>
        <v>1506.81</v>
      </c>
    </row>
    <row r="69" spans="1:9" x14ac:dyDescent="0.25">
      <c r="A69" s="65" t="s">
        <v>291</v>
      </c>
      <c r="B69" s="66">
        <v>1</v>
      </c>
      <c r="C69" s="66">
        <f t="shared" si="2"/>
        <v>216</v>
      </c>
      <c r="D69" s="66">
        <v>176</v>
      </c>
      <c r="E69" s="66">
        <v>40</v>
      </c>
      <c r="F69" s="67"/>
      <c r="G69" s="67">
        <v>15.24</v>
      </c>
      <c r="H69" s="67">
        <f t="shared" si="3"/>
        <v>1219.2</v>
      </c>
      <c r="I69" s="67">
        <f t="shared" si="4"/>
        <v>1506.81</v>
      </c>
    </row>
    <row r="70" spans="1:9" x14ac:dyDescent="0.25">
      <c r="A70" s="65" t="s">
        <v>292</v>
      </c>
      <c r="B70" s="66">
        <v>1</v>
      </c>
      <c r="C70" s="66">
        <f t="shared" si="2"/>
        <v>200</v>
      </c>
      <c r="D70" s="66">
        <v>176</v>
      </c>
      <c r="E70" s="66">
        <v>24</v>
      </c>
      <c r="F70" s="67"/>
      <c r="G70" s="67">
        <v>12.96</v>
      </c>
      <c r="H70" s="67">
        <f t="shared" si="3"/>
        <v>622.08000000000004</v>
      </c>
      <c r="I70" s="67">
        <f t="shared" si="4"/>
        <v>768.83</v>
      </c>
    </row>
    <row r="71" spans="1:9" x14ac:dyDescent="0.25">
      <c r="A71" s="65" t="s">
        <v>293</v>
      </c>
      <c r="B71" s="66">
        <v>1</v>
      </c>
      <c r="C71" s="66">
        <f t="shared" si="2"/>
        <v>216</v>
      </c>
      <c r="D71" s="66">
        <v>176</v>
      </c>
      <c r="E71" s="66">
        <v>40</v>
      </c>
      <c r="F71" s="67"/>
      <c r="G71" s="67">
        <v>16.77</v>
      </c>
      <c r="H71" s="67">
        <f t="shared" si="3"/>
        <v>1341.6</v>
      </c>
      <c r="I71" s="67">
        <f t="shared" si="4"/>
        <v>1658.08</v>
      </c>
    </row>
    <row r="72" spans="1:9" x14ac:dyDescent="0.25">
      <c r="A72" s="65" t="s">
        <v>294</v>
      </c>
      <c r="B72" s="66">
        <v>1</v>
      </c>
      <c r="C72" s="66">
        <f t="shared" si="2"/>
        <v>184</v>
      </c>
      <c r="D72" s="66">
        <v>176</v>
      </c>
      <c r="E72" s="66">
        <v>8</v>
      </c>
      <c r="F72" s="67"/>
      <c r="G72" s="67">
        <v>10.35</v>
      </c>
      <c r="H72" s="67">
        <f t="shared" si="3"/>
        <v>165.6</v>
      </c>
      <c r="I72" s="67">
        <f t="shared" si="4"/>
        <v>204.67</v>
      </c>
    </row>
    <row r="73" spans="1:9" x14ac:dyDescent="0.25">
      <c r="A73" s="65" t="s">
        <v>295</v>
      </c>
      <c r="B73" s="66">
        <v>1</v>
      </c>
      <c r="C73" s="66">
        <f t="shared" si="2"/>
        <v>188</v>
      </c>
      <c r="D73" s="66">
        <v>176</v>
      </c>
      <c r="E73" s="66">
        <v>12</v>
      </c>
      <c r="F73" s="67"/>
      <c r="G73" s="67">
        <v>10.17</v>
      </c>
      <c r="H73" s="67">
        <f t="shared" si="3"/>
        <v>244.08</v>
      </c>
      <c r="I73" s="67">
        <f t="shared" si="4"/>
        <v>301.66000000000003</v>
      </c>
    </row>
    <row r="74" spans="1:9" x14ac:dyDescent="0.25">
      <c r="A74" s="65" t="s">
        <v>295</v>
      </c>
      <c r="B74" s="66">
        <v>1</v>
      </c>
      <c r="C74" s="66">
        <f t="shared" si="2"/>
        <v>208</v>
      </c>
      <c r="D74" s="66">
        <v>176</v>
      </c>
      <c r="E74" s="66">
        <v>32</v>
      </c>
      <c r="F74" s="67"/>
      <c r="G74" s="67">
        <v>9.83</v>
      </c>
      <c r="H74" s="67">
        <f t="shared" si="3"/>
        <v>629.12</v>
      </c>
      <c r="I74" s="67">
        <f t="shared" si="4"/>
        <v>777.53</v>
      </c>
    </row>
    <row r="75" spans="1:9" x14ac:dyDescent="0.25">
      <c r="A75" s="65" t="s">
        <v>295</v>
      </c>
      <c r="B75" s="66">
        <v>1</v>
      </c>
      <c r="C75" s="66">
        <f t="shared" si="2"/>
        <v>190</v>
      </c>
      <c r="D75" s="66">
        <v>176</v>
      </c>
      <c r="E75" s="66">
        <v>14</v>
      </c>
      <c r="F75" s="67"/>
      <c r="G75" s="67">
        <v>9.83</v>
      </c>
      <c r="H75" s="67">
        <f t="shared" si="3"/>
        <v>275.24</v>
      </c>
      <c r="I75" s="67">
        <f t="shared" si="4"/>
        <v>340.17</v>
      </c>
    </row>
    <row r="76" spans="1:9" x14ac:dyDescent="0.25">
      <c r="A76" s="65" t="s">
        <v>296</v>
      </c>
      <c r="B76" s="66">
        <v>1</v>
      </c>
      <c r="C76" s="66">
        <f t="shared" si="2"/>
        <v>192</v>
      </c>
      <c r="D76" s="66">
        <v>176</v>
      </c>
      <c r="E76" s="66">
        <v>16</v>
      </c>
      <c r="F76" s="67"/>
      <c r="G76" s="67">
        <v>16.75</v>
      </c>
      <c r="H76" s="67">
        <f t="shared" si="3"/>
        <v>536</v>
      </c>
      <c r="I76" s="67">
        <f t="shared" si="4"/>
        <v>662.44</v>
      </c>
    </row>
    <row r="77" spans="1:9" x14ac:dyDescent="0.25">
      <c r="A77" s="65" t="s">
        <v>92</v>
      </c>
      <c r="B77" s="66">
        <v>1</v>
      </c>
      <c r="C77" s="66">
        <f t="shared" ref="C77:C129" si="5">D77+E77</f>
        <v>222</v>
      </c>
      <c r="D77" s="66">
        <v>176</v>
      </c>
      <c r="E77" s="66">
        <v>46</v>
      </c>
      <c r="F77" s="67">
        <v>1572.39</v>
      </c>
      <c r="G77" s="69">
        <f>F77/167.42</f>
        <v>9.3918886632421472</v>
      </c>
      <c r="H77" s="67">
        <f t="shared" si="3"/>
        <v>864.05</v>
      </c>
      <c r="I77" s="67">
        <f t="shared" si="4"/>
        <v>1067.8800000000001</v>
      </c>
    </row>
    <row r="78" spans="1:9" x14ac:dyDescent="0.25">
      <c r="A78" s="65" t="s">
        <v>92</v>
      </c>
      <c r="B78" s="66">
        <v>1</v>
      </c>
      <c r="C78" s="66">
        <f t="shared" si="5"/>
        <v>226</v>
      </c>
      <c r="D78" s="66">
        <v>176</v>
      </c>
      <c r="E78" s="66">
        <v>50</v>
      </c>
      <c r="F78" s="67">
        <v>1572.39</v>
      </c>
      <c r="G78" s="69">
        <f t="shared" ref="G78:G126" si="6">F78/167.42</f>
        <v>9.3918886632421472</v>
      </c>
      <c r="H78" s="67">
        <f t="shared" ref="H78:H141" si="7">ROUND(G78*E78*2,2)</f>
        <v>939.19</v>
      </c>
      <c r="I78" s="67">
        <f t="shared" ref="I78:I141" si="8">ROUND(H78*1.2359,2)</f>
        <v>1160.74</v>
      </c>
    </row>
    <row r="79" spans="1:9" x14ac:dyDescent="0.25">
      <c r="A79" s="65" t="s">
        <v>92</v>
      </c>
      <c r="B79" s="66">
        <v>1</v>
      </c>
      <c r="C79" s="66">
        <f t="shared" si="5"/>
        <v>224</v>
      </c>
      <c r="D79" s="66">
        <v>176</v>
      </c>
      <c r="E79" s="66">
        <v>48</v>
      </c>
      <c r="F79" s="67">
        <v>1572.39</v>
      </c>
      <c r="G79" s="69">
        <f t="shared" si="6"/>
        <v>9.3918886632421472</v>
      </c>
      <c r="H79" s="67">
        <f t="shared" si="7"/>
        <v>901.62</v>
      </c>
      <c r="I79" s="67">
        <f t="shared" si="8"/>
        <v>1114.31</v>
      </c>
    </row>
    <row r="80" spans="1:9" x14ac:dyDescent="0.25">
      <c r="A80" s="65" t="s">
        <v>92</v>
      </c>
      <c r="B80" s="66">
        <v>1</v>
      </c>
      <c r="C80" s="66">
        <f t="shared" si="5"/>
        <v>213</v>
      </c>
      <c r="D80" s="66">
        <v>176</v>
      </c>
      <c r="E80" s="66">
        <v>37</v>
      </c>
      <c r="F80" s="67">
        <v>1572.39</v>
      </c>
      <c r="G80" s="69">
        <f t="shared" si="6"/>
        <v>9.3918886632421472</v>
      </c>
      <c r="H80" s="67">
        <f t="shared" si="7"/>
        <v>695</v>
      </c>
      <c r="I80" s="67">
        <f t="shared" si="8"/>
        <v>858.95</v>
      </c>
    </row>
    <row r="81" spans="1:9" x14ac:dyDescent="0.25">
      <c r="A81" s="65" t="s">
        <v>92</v>
      </c>
      <c r="B81" s="66">
        <v>1</v>
      </c>
      <c r="C81" s="66">
        <f t="shared" si="5"/>
        <v>192</v>
      </c>
      <c r="D81" s="66">
        <v>176</v>
      </c>
      <c r="E81" s="66">
        <v>16</v>
      </c>
      <c r="F81" s="67">
        <v>1572.39</v>
      </c>
      <c r="G81" s="69">
        <f t="shared" si="6"/>
        <v>9.3918886632421472</v>
      </c>
      <c r="H81" s="67">
        <f t="shared" si="7"/>
        <v>300.54000000000002</v>
      </c>
      <c r="I81" s="67">
        <f t="shared" si="8"/>
        <v>371.44</v>
      </c>
    </row>
    <row r="82" spans="1:9" x14ac:dyDescent="0.25">
      <c r="A82" s="65" t="s">
        <v>92</v>
      </c>
      <c r="B82" s="66">
        <v>1</v>
      </c>
      <c r="C82" s="66">
        <f t="shared" si="5"/>
        <v>188</v>
      </c>
      <c r="D82" s="66">
        <v>176</v>
      </c>
      <c r="E82" s="66">
        <v>12</v>
      </c>
      <c r="F82" s="67">
        <v>1572.39</v>
      </c>
      <c r="G82" s="69">
        <f t="shared" si="6"/>
        <v>9.3918886632421472</v>
      </c>
      <c r="H82" s="67">
        <f t="shared" si="7"/>
        <v>225.41</v>
      </c>
      <c r="I82" s="67">
        <f t="shared" si="8"/>
        <v>278.58</v>
      </c>
    </row>
    <row r="83" spans="1:9" x14ac:dyDescent="0.25">
      <c r="A83" s="65" t="s">
        <v>92</v>
      </c>
      <c r="B83" s="66">
        <v>1</v>
      </c>
      <c r="C83" s="66">
        <f t="shared" si="5"/>
        <v>200</v>
      </c>
      <c r="D83" s="66">
        <v>176</v>
      </c>
      <c r="E83" s="66">
        <v>24</v>
      </c>
      <c r="F83" s="67">
        <v>1429.45</v>
      </c>
      <c r="G83" s="69">
        <f t="shared" si="6"/>
        <v>8.5381077529566376</v>
      </c>
      <c r="H83" s="67">
        <f t="shared" si="7"/>
        <v>409.83</v>
      </c>
      <c r="I83" s="67">
        <f t="shared" si="8"/>
        <v>506.51</v>
      </c>
    </row>
    <row r="84" spans="1:9" x14ac:dyDescent="0.25">
      <c r="A84" s="65" t="s">
        <v>92</v>
      </c>
      <c r="B84" s="66">
        <v>1</v>
      </c>
      <c r="C84" s="66">
        <f t="shared" si="5"/>
        <v>206</v>
      </c>
      <c r="D84" s="66">
        <v>176</v>
      </c>
      <c r="E84" s="66">
        <v>30</v>
      </c>
      <c r="F84" s="67">
        <v>1572.39</v>
      </c>
      <c r="G84" s="69">
        <f t="shared" si="6"/>
        <v>9.3918886632421472</v>
      </c>
      <c r="H84" s="67">
        <f t="shared" si="7"/>
        <v>563.51</v>
      </c>
      <c r="I84" s="67">
        <f t="shared" si="8"/>
        <v>696.44</v>
      </c>
    </row>
    <row r="85" spans="1:9" x14ac:dyDescent="0.25">
      <c r="A85" s="65" t="s">
        <v>92</v>
      </c>
      <c r="B85" s="66">
        <v>1</v>
      </c>
      <c r="C85" s="66">
        <f t="shared" si="5"/>
        <v>185</v>
      </c>
      <c r="D85" s="66">
        <v>176</v>
      </c>
      <c r="E85" s="66">
        <v>9</v>
      </c>
      <c r="F85" s="67">
        <v>1572.39</v>
      </c>
      <c r="G85" s="69">
        <f t="shared" si="6"/>
        <v>9.3918886632421472</v>
      </c>
      <c r="H85" s="67">
        <f t="shared" si="7"/>
        <v>169.05</v>
      </c>
      <c r="I85" s="67">
        <f t="shared" si="8"/>
        <v>208.93</v>
      </c>
    </row>
    <row r="86" spans="1:9" x14ac:dyDescent="0.25">
      <c r="A86" s="65" t="s">
        <v>92</v>
      </c>
      <c r="B86" s="66">
        <v>1</v>
      </c>
      <c r="C86" s="66">
        <f t="shared" si="5"/>
        <v>217</v>
      </c>
      <c r="D86" s="66">
        <v>176</v>
      </c>
      <c r="E86" s="66">
        <v>41</v>
      </c>
      <c r="F86" s="67">
        <v>1429.45</v>
      </c>
      <c r="G86" s="69">
        <f t="shared" si="6"/>
        <v>8.5381077529566376</v>
      </c>
      <c r="H86" s="67">
        <f t="shared" si="7"/>
        <v>700.12</v>
      </c>
      <c r="I86" s="67">
        <f t="shared" si="8"/>
        <v>865.28</v>
      </c>
    </row>
    <row r="87" spans="1:9" x14ac:dyDescent="0.25">
      <c r="A87" s="65" t="s">
        <v>92</v>
      </c>
      <c r="B87" s="66">
        <v>1</v>
      </c>
      <c r="C87" s="66">
        <f t="shared" si="5"/>
        <v>229</v>
      </c>
      <c r="D87" s="66">
        <v>176</v>
      </c>
      <c r="E87" s="66">
        <v>53</v>
      </c>
      <c r="F87" s="67">
        <v>1572.39</v>
      </c>
      <c r="G87" s="69">
        <f t="shared" si="6"/>
        <v>9.3918886632421472</v>
      </c>
      <c r="H87" s="67">
        <f t="shared" si="7"/>
        <v>995.54</v>
      </c>
      <c r="I87" s="67">
        <f t="shared" si="8"/>
        <v>1230.3900000000001</v>
      </c>
    </row>
    <row r="88" spans="1:9" x14ac:dyDescent="0.25">
      <c r="A88" s="65" t="s">
        <v>92</v>
      </c>
      <c r="B88" s="66">
        <v>1</v>
      </c>
      <c r="C88" s="66">
        <f t="shared" si="5"/>
        <v>214</v>
      </c>
      <c r="D88" s="66">
        <v>176</v>
      </c>
      <c r="E88" s="66">
        <v>38</v>
      </c>
      <c r="F88" s="67">
        <v>1572.39</v>
      </c>
      <c r="G88" s="69">
        <f t="shared" si="6"/>
        <v>9.3918886632421472</v>
      </c>
      <c r="H88" s="67">
        <f t="shared" si="7"/>
        <v>713.78</v>
      </c>
      <c r="I88" s="67">
        <f t="shared" si="8"/>
        <v>882.16</v>
      </c>
    </row>
    <row r="89" spans="1:9" x14ac:dyDescent="0.25">
      <c r="A89" s="65" t="s">
        <v>92</v>
      </c>
      <c r="B89" s="66">
        <v>1</v>
      </c>
      <c r="C89" s="66">
        <f t="shared" si="5"/>
        <v>181</v>
      </c>
      <c r="D89" s="66">
        <v>176</v>
      </c>
      <c r="E89" s="66">
        <v>5</v>
      </c>
      <c r="F89" s="67">
        <v>1572.39</v>
      </c>
      <c r="G89" s="69">
        <f t="shared" si="6"/>
        <v>9.3918886632421472</v>
      </c>
      <c r="H89" s="67">
        <f t="shared" si="7"/>
        <v>93.92</v>
      </c>
      <c r="I89" s="67">
        <f t="shared" si="8"/>
        <v>116.08</v>
      </c>
    </row>
    <row r="90" spans="1:9" x14ac:dyDescent="0.25">
      <c r="A90" s="65" t="s">
        <v>92</v>
      </c>
      <c r="B90" s="66">
        <v>1</v>
      </c>
      <c r="C90" s="66">
        <f t="shared" si="5"/>
        <v>196</v>
      </c>
      <c r="D90" s="66">
        <v>176</v>
      </c>
      <c r="E90" s="66">
        <v>20</v>
      </c>
      <c r="F90" s="67">
        <v>1572.39</v>
      </c>
      <c r="G90" s="69">
        <f t="shared" si="6"/>
        <v>9.3918886632421472</v>
      </c>
      <c r="H90" s="67">
        <f t="shared" si="7"/>
        <v>375.68</v>
      </c>
      <c r="I90" s="67">
        <f t="shared" si="8"/>
        <v>464.3</v>
      </c>
    </row>
    <row r="91" spans="1:9" x14ac:dyDescent="0.25">
      <c r="A91" s="65" t="s">
        <v>92</v>
      </c>
      <c r="B91" s="66">
        <v>1</v>
      </c>
      <c r="C91" s="66">
        <f t="shared" si="5"/>
        <v>224</v>
      </c>
      <c r="D91" s="66">
        <v>176</v>
      </c>
      <c r="E91" s="66">
        <v>48</v>
      </c>
      <c r="F91" s="67">
        <v>1572.39</v>
      </c>
      <c r="G91" s="69">
        <f t="shared" si="6"/>
        <v>9.3918886632421472</v>
      </c>
      <c r="H91" s="67">
        <f t="shared" si="7"/>
        <v>901.62</v>
      </c>
      <c r="I91" s="67">
        <f t="shared" si="8"/>
        <v>1114.31</v>
      </c>
    </row>
    <row r="92" spans="1:9" x14ac:dyDescent="0.25">
      <c r="A92" s="65" t="s">
        <v>92</v>
      </c>
      <c r="B92" s="66">
        <v>1</v>
      </c>
      <c r="C92" s="66">
        <f t="shared" si="5"/>
        <v>196</v>
      </c>
      <c r="D92" s="66">
        <v>176</v>
      </c>
      <c r="E92" s="66">
        <v>20</v>
      </c>
      <c r="F92" s="67">
        <v>1572.39</v>
      </c>
      <c r="G92" s="69">
        <f t="shared" si="6"/>
        <v>9.3918886632421472</v>
      </c>
      <c r="H92" s="67">
        <f t="shared" si="7"/>
        <v>375.68</v>
      </c>
      <c r="I92" s="67">
        <f t="shared" si="8"/>
        <v>464.3</v>
      </c>
    </row>
    <row r="93" spans="1:9" x14ac:dyDescent="0.25">
      <c r="A93" s="65" t="s">
        <v>92</v>
      </c>
      <c r="B93" s="66">
        <v>1</v>
      </c>
      <c r="C93" s="66">
        <f t="shared" si="5"/>
        <v>228</v>
      </c>
      <c r="D93" s="66">
        <v>176</v>
      </c>
      <c r="E93" s="66">
        <v>52</v>
      </c>
      <c r="F93" s="67">
        <v>1572.39</v>
      </c>
      <c r="G93" s="69">
        <f t="shared" si="6"/>
        <v>9.3918886632421472</v>
      </c>
      <c r="H93" s="67">
        <f t="shared" si="7"/>
        <v>976.76</v>
      </c>
      <c r="I93" s="67">
        <f t="shared" si="8"/>
        <v>1207.18</v>
      </c>
    </row>
    <row r="94" spans="1:9" x14ac:dyDescent="0.25">
      <c r="A94" s="65" t="s">
        <v>92</v>
      </c>
      <c r="B94" s="66">
        <v>1</v>
      </c>
      <c r="C94" s="66">
        <f t="shared" si="5"/>
        <v>184</v>
      </c>
      <c r="D94" s="66">
        <v>176</v>
      </c>
      <c r="E94" s="66">
        <v>8</v>
      </c>
      <c r="F94" s="67">
        <v>1429.45</v>
      </c>
      <c r="G94" s="69">
        <f t="shared" si="6"/>
        <v>8.5381077529566376</v>
      </c>
      <c r="H94" s="67">
        <f t="shared" si="7"/>
        <v>136.61000000000001</v>
      </c>
      <c r="I94" s="67">
        <f t="shared" si="8"/>
        <v>168.84</v>
      </c>
    </row>
    <row r="95" spans="1:9" x14ac:dyDescent="0.25">
      <c r="A95" s="65" t="s">
        <v>92</v>
      </c>
      <c r="B95" s="66">
        <v>1</v>
      </c>
      <c r="C95" s="66">
        <f t="shared" si="5"/>
        <v>229</v>
      </c>
      <c r="D95" s="66">
        <v>176</v>
      </c>
      <c r="E95" s="66">
        <v>53</v>
      </c>
      <c r="F95" s="67">
        <v>1572.39</v>
      </c>
      <c r="G95" s="69">
        <f t="shared" si="6"/>
        <v>9.3918886632421472</v>
      </c>
      <c r="H95" s="67">
        <f t="shared" si="7"/>
        <v>995.54</v>
      </c>
      <c r="I95" s="67">
        <f t="shared" si="8"/>
        <v>1230.3900000000001</v>
      </c>
    </row>
    <row r="96" spans="1:9" x14ac:dyDescent="0.25">
      <c r="A96" s="65" t="s">
        <v>92</v>
      </c>
      <c r="B96" s="66">
        <v>1</v>
      </c>
      <c r="C96" s="66">
        <f t="shared" si="5"/>
        <v>204</v>
      </c>
      <c r="D96" s="66">
        <v>176</v>
      </c>
      <c r="E96" s="66">
        <v>28</v>
      </c>
      <c r="F96" s="67">
        <v>1572.39</v>
      </c>
      <c r="G96" s="69">
        <f t="shared" si="6"/>
        <v>9.3918886632421472</v>
      </c>
      <c r="H96" s="67">
        <f t="shared" si="7"/>
        <v>525.95000000000005</v>
      </c>
      <c r="I96" s="67">
        <f t="shared" si="8"/>
        <v>650.02</v>
      </c>
    </row>
    <row r="97" spans="1:9" x14ac:dyDescent="0.25">
      <c r="A97" s="65" t="s">
        <v>92</v>
      </c>
      <c r="B97" s="66">
        <v>1</v>
      </c>
      <c r="C97" s="66">
        <f t="shared" si="5"/>
        <v>219</v>
      </c>
      <c r="D97" s="66">
        <v>176</v>
      </c>
      <c r="E97" s="66">
        <v>43</v>
      </c>
      <c r="F97" s="67">
        <v>1572.39</v>
      </c>
      <c r="G97" s="69">
        <f t="shared" si="6"/>
        <v>9.3918886632421472</v>
      </c>
      <c r="H97" s="67">
        <f t="shared" si="7"/>
        <v>807.7</v>
      </c>
      <c r="I97" s="67">
        <f t="shared" si="8"/>
        <v>998.24</v>
      </c>
    </row>
    <row r="98" spans="1:9" x14ac:dyDescent="0.25">
      <c r="A98" s="65" t="s">
        <v>92</v>
      </c>
      <c r="B98" s="66">
        <v>1</v>
      </c>
      <c r="C98" s="66">
        <f t="shared" si="5"/>
        <v>197</v>
      </c>
      <c r="D98" s="66">
        <v>176</v>
      </c>
      <c r="E98" s="66">
        <v>21</v>
      </c>
      <c r="F98" s="67">
        <v>1572.39</v>
      </c>
      <c r="G98" s="69">
        <f t="shared" si="6"/>
        <v>9.3918886632421472</v>
      </c>
      <c r="H98" s="67">
        <f t="shared" si="7"/>
        <v>394.46</v>
      </c>
      <c r="I98" s="67">
        <f t="shared" si="8"/>
        <v>487.51</v>
      </c>
    </row>
    <row r="99" spans="1:9" x14ac:dyDescent="0.25">
      <c r="A99" s="65" t="s">
        <v>92</v>
      </c>
      <c r="B99" s="66">
        <v>1</v>
      </c>
      <c r="C99" s="66">
        <f t="shared" si="5"/>
        <v>218</v>
      </c>
      <c r="D99" s="66">
        <v>176</v>
      </c>
      <c r="E99" s="66">
        <v>42</v>
      </c>
      <c r="F99" s="67">
        <v>1572.39</v>
      </c>
      <c r="G99" s="69">
        <f t="shared" si="6"/>
        <v>9.3918886632421472</v>
      </c>
      <c r="H99" s="67">
        <f t="shared" si="7"/>
        <v>788.92</v>
      </c>
      <c r="I99" s="67">
        <f t="shared" si="8"/>
        <v>975.03</v>
      </c>
    </row>
    <row r="100" spans="1:9" x14ac:dyDescent="0.25">
      <c r="A100" s="65" t="s">
        <v>92</v>
      </c>
      <c r="B100" s="66">
        <v>1</v>
      </c>
      <c r="C100" s="66">
        <f t="shared" si="5"/>
        <v>184</v>
      </c>
      <c r="D100" s="66">
        <v>176</v>
      </c>
      <c r="E100" s="66">
        <v>8</v>
      </c>
      <c r="F100" s="67">
        <v>1572.39</v>
      </c>
      <c r="G100" s="69">
        <f t="shared" si="6"/>
        <v>9.3918886632421472</v>
      </c>
      <c r="H100" s="67">
        <f t="shared" si="7"/>
        <v>150.27000000000001</v>
      </c>
      <c r="I100" s="67">
        <f t="shared" si="8"/>
        <v>185.72</v>
      </c>
    </row>
    <row r="101" spans="1:9" x14ac:dyDescent="0.25">
      <c r="A101" s="65" t="s">
        <v>92</v>
      </c>
      <c r="B101" s="66">
        <v>1</v>
      </c>
      <c r="C101" s="66">
        <f t="shared" si="5"/>
        <v>205</v>
      </c>
      <c r="D101" s="66">
        <v>176</v>
      </c>
      <c r="E101" s="66">
        <v>29</v>
      </c>
      <c r="F101" s="67">
        <v>1572.39</v>
      </c>
      <c r="G101" s="69">
        <f t="shared" si="6"/>
        <v>9.3918886632421472</v>
      </c>
      <c r="H101" s="67">
        <f t="shared" si="7"/>
        <v>544.73</v>
      </c>
      <c r="I101" s="67">
        <f t="shared" si="8"/>
        <v>673.23</v>
      </c>
    </row>
    <row r="102" spans="1:9" x14ac:dyDescent="0.25">
      <c r="A102" s="65" t="s">
        <v>92</v>
      </c>
      <c r="B102" s="66">
        <v>1</v>
      </c>
      <c r="C102" s="66">
        <f t="shared" si="5"/>
        <v>200</v>
      </c>
      <c r="D102" s="66">
        <v>176</v>
      </c>
      <c r="E102" s="66">
        <v>24</v>
      </c>
      <c r="F102" s="67">
        <v>1572.39</v>
      </c>
      <c r="G102" s="69">
        <f t="shared" si="6"/>
        <v>9.3918886632421472</v>
      </c>
      <c r="H102" s="67">
        <f t="shared" si="7"/>
        <v>450.81</v>
      </c>
      <c r="I102" s="67">
        <f t="shared" si="8"/>
        <v>557.16</v>
      </c>
    </row>
    <row r="103" spans="1:9" x14ac:dyDescent="0.25">
      <c r="A103" s="65" t="s">
        <v>92</v>
      </c>
      <c r="B103" s="66">
        <v>1</v>
      </c>
      <c r="C103" s="66">
        <f t="shared" si="5"/>
        <v>200</v>
      </c>
      <c r="D103" s="66">
        <v>176</v>
      </c>
      <c r="E103" s="66">
        <v>24</v>
      </c>
      <c r="F103" s="67">
        <v>1572.39</v>
      </c>
      <c r="G103" s="69">
        <f t="shared" si="6"/>
        <v>9.3918886632421472</v>
      </c>
      <c r="H103" s="67">
        <f t="shared" si="7"/>
        <v>450.81</v>
      </c>
      <c r="I103" s="67">
        <f t="shared" si="8"/>
        <v>557.16</v>
      </c>
    </row>
    <row r="104" spans="1:9" x14ac:dyDescent="0.25">
      <c r="A104" s="65" t="s">
        <v>92</v>
      </c>
      <c r="B104" s="66">
        <v>1</v>
      </c>
      <c r="C104" s="66">
        <f t="shared" si="5"/>
        <v>191</v>
      </c>
      <c r="D104" s="66">
        <v>176</v>
      </c>
      <c r="E104" s="66">
        <v>15</v>
      </c>
      <c r="F104" s="67">
        <v>1572.39</v>
      </c>
      <c r="G104" s="69">
        <f t="shared" si="6"/>
        <v>9.3918886632421472</v>
      </c>
      <c r="H104" s="67">
        <f t="shared" si="7"/>
        <v>281.76</v>
      </c>
      <c r="I104" s="67">
        <f t="shared" si="8"/>
        <v>348.23</v>
      </c>
    </row>
    <row r="105" spans="1:9" x14ac:dyDescent="0.25">
      <c r="A105" s="65" t="s">
        <v>92</v>
      </c>
      <c r="B105" s="66">
        <v>1</v>
      </c>
      <c r="C105" s="66">
        <f t="shared" si="5"/>
        <v>192</v>
      </c>
      <c r="D105" s="66">
        <v>176</v>
      </c>
      <c r="E105" s="66">
        <v>16</v>
      </c>
      <c r="F105" s="67">
        <v>1429.45</v>
      </c>
      <c r="G105" s="69">
        <f t="shared" si="6"/>
        <v>8.5381077529566376</v>
      </c>
      <c r="H105" s="67">
        <f t="shared" si="7"/>
        <v>273.22000000000003</v>
      </c>
      <c r="I105" s="67">
        <f t="shared" si="8"/>
        <v>337.67</v>
      </c>
    </row>
    <row r="106" spans="1:9" x14ac:dyDescent="0.25">
      <c r="A106" s="65" t="s">
        <v>92</v>
      </c>
      <c r="B106" s="66">
        <v>1</v>
      </c>
      <c r="C106" s="66">
        <f t="shared" si="5"/>
        <v>196</v>
      </c>
      <c r="D106" s="66">
        <v>176</v>
      </c>
      <c r="E106" s="66">
        <v>20</v>
      </c>
      <c r="F106" s="67">
        <v>1429.45</v>
      </c>
      <c r="G106" s="69">
        <f t="shared" si="6"/>
        <v>8.5381077529566376</v>
      </c>
      <c r="H106" s="67">
        <f t="shared" si="7"/>
        <v>341.52</v>
      </c>
      <c r="I106" s="67">
        <f t="shared" si="8"/>
        <v>422.08</v>
      </c>
    </row>
    <row r="107" spans="1:9" x14ac:dyDescent="0.25">
      <c r="A107" s="65" t="s">
        <v>92</v>
      </c>
      <c r="B107" s="66">
        <v>1</v>
      </c>
      <c r="C107" s="66">
        <f t="shared" si="5"/>
        <v>212</v>
      </c>
      <c r="D107" s="66">
        <v>176</v>
      </c>
      <c r="E107" s="66">
        <v>36</v>
      </c>
      <c r="F107" s="67">
        <v>1572.39</v>
      </c>
      <c r="G107" s="69">
        <f t="shared" si="6"/>
        <v>9.3918886632421472</v>
      </c>
      <c r="H107" s="67">
        <f t="shared" si="7"/>
        <v>676.22</v>
      </c>
      <c r="I107" s="67">
        <f t="shared" si="8"/>
        <v>835.74</v>
      </c>
    </row>
    <row r="108" spans="1:9" x14ac:dyDescent="0.25">
      <c r="A108" s="65" t="s">
        <v>92</v>
      </c>
      <c r="B108" s="66">
        <v>1</v>
      </c>
      <c r="C108" s="66">
        <f t="shared" si="5"/>
        <v>190</v>
      </c>
      <c r="D108" s="66">
        <v>176</v>
      </c>
      <c r="E108" s="66">
        <v>14</v>
      </c>
      <c r="F108" s="67">
        <v>1572.39</v>
      </c>
      <c r="G108" s="69">
        <f t="shared" si="6"/>
        <v>9.3918886632421472</v>
      </c>
      <c r="H108" s="67">
        <f t="shared" si="7"/>
        <v>262.97000000000003</v>
      </c>
      <c r="I108" s="67">
        <f t="shared" si="8"/>
        <v>325</v>
      </c>
    </row>
    <row r="109" spans="1:9" x14ac:dyDescent="0.25">
      <c r="A109" s="65" t="s">
        <v>92</v>
      </c>
      <c r="B109" s="66">
        <v>1</v>
      </c>
      <c r="C109" s="66">
        <f t="shared" si="5"/>
        <v>224</v>
      </c>
      <c r="D109" s="66">
        <v>176</v>
      </c>
      <c r="E109" s="66">
        <v>48</v>
      </c>
      <c r="F109" s="67">
        <v>1572.39</v>
      </c>
      <c r="G109" s="69">
        <f t="shared" si="6"/>
        <v>9.3918886632421472</v>
      </c>
      <c r="H109" s="67">
        <f t="shared" si="7"/>
        <v>901.62</v>
      </c>
      <c r="I109" s="67">
        <f t="shared" si="8"/>
        <v>1114.31</v>
      </c>
    </row>
    <row r="110" spans="1:9" x14ac:dyDescent="0.25">
      <c r="A110" s="65" t="s">
        <v>92</v>
      </c>
      <c r="B110" s="66">
        <v>1</v>
      </c>
      <c r="C110" s="66">
        <f t="shared" si="5"/>
        <v>226</v>
      </c>
      <c r="D110" s="66">
        <v>176</v>
      </c>
      <c r="E110" s="66">
        <v>50</v>
      </c>
      <c r="F110" s="67">
        <v>1572.39</v>
      </c>
      <c r="G110" s="69">
        <f t="shared" si="6"/>
        <v>9.3918886632421472</v>
      </c>
      <c r="H110" s="67">
        <f t="shared" si="7"/>
        <v>939.19</v>
      </c>
      <c r="I110" s="67">
        <f t="shared" si="8"/>
        <v>1160.74</v>
      </c>
    </row>
    <row r="111" spans="1:9" x14ac:dyDescent="0.25">
      <c r="A111" s="65" t="s">
        <v>92</v>
      </c>
      <c r="B111" s="66">
        <v>1</v>
      </c>
      <c r="C111" s="66">
        <f t="shared" si="5"/>
        <v>200</v>
      </c>
      <c r="D111" s="66">
        <v>176</v>
      </c>
      <c r="E111" s="66">
        <v>24</v>
      </c>
      <c r="F111" s="67">
        <v>1572.39</v>
      </c>
      <c r="G111" s="69">
        <f t="shared" si="6"/>
        <v>9.3918886632421472</v>
      </c>
      <c r="H111" s="67">
        <f t="shared" si="7"/>
        <v>450.81</v>
      </c>
      <c r="I111" s="67">
        <f t="shared" si="8"/>
        <v>557.16</v>
      </c>
    </row>
    <row r="112" spans="1:9" x14ac:dyDescent="0.25">
      <c r="A112" s="65" t="s">
        <v>92</v>
      </c>
      <c r="B112" s="66">
        <v>1</v>
      </c>
      <c r="C112" s="66">
        <f t="shared" si="5"/>
        <v>182</v>
      </c>
      <c r="D112" s="66">
        <v>176</v>
      </c>
      <c r="E112" s="66">
        <v>6</v>
      </c>
      <c r="F112" s="67">
        <v>1572.39</v>
      </c>
      <c r="G112" s="69">
        <f t="shared" si="6"/>
        <v>9.3918886632421472</v>
      </c>
      <c r="H112" s="67">
        <f t="shared" si="7"/>
        <v>112.7</v>
      </c>
      <c r="I112" s="67">
        <f t="shared" si="8"/>
        <v>139.29</v>
      </c>
    </row>
    <row r="113" spans="1:9" x14ac:dyDescent="0.25">
      <c r="A113" s="65" t="s">
        <v>92</v>
      </c>
      <c r="B113" s="66">
        <v>1</v>
      </c>
      <c r="C113" s="66">
        <f t="shared" si="5"/>
        <v>225</v>
      </c>
      <c r="D113" s="66">
        <v>176</v>
      </c>
      <c r="E113" s="66">
        <v>49</v>
      </c>
      <c r="F113" s="67">
        <v>1572.39</v>
      </c>
      <c r="G113" s="69">
        <f t="shared" si="6"/>
        <v>9.3918886632421472</v>
      </c>
      <c r="H113" s="67">
        <f t="shared" si="7"/>
        <v>920.41</v>
      </c>
      <c r="I113" s="67">
        <f t="shared" si="8"/>
        <v>1137.53</v>
      </c>
    </row>
    <row r="114" spans="1:9" x14ac:dyDescent="0.25">
      <c r="A114" s="65" t="s">
        <v>92</v>
      </c>
      <c r="B114" s="66">
        <v>1</v>
      </c>
      <c r="C114" s="66">
        <f t="shared" si="5"/>
        <v>229</v>
      </c>
      <c r="D114" s="66">
        <v>176</v>
      </c>
      <c r="E114" s="66">
        <v>53</v>
      </c>
      <c r="F114" s="67">
        <v>1572.39</v>
      </c>
      <c r="G114" s="69">
        <f t="shared" si="6"/>
        <v>9.3918886632421472</v>
      </c>
      <c r="H114" s="67">
        <f t="shared" si="7"/>
        <v>995.54</v>
      </c>
      <c r="I114" s="67">
        <f t="shared" si="8"/>
        <v>1230.3900000000001</v>
      </c>
    </row>
    <row r="115" spans="1:9" x14ac:dyDescent="0.25">
      <c r="A115" s="65" t="s">
        <v>92</v>
      </c>
      <c r="B115" s="66">
        <v>1</v>
      </c>
      <c r="C115" s="66">
        <f t="shared" si="5"/>
        <v>232</v>
      </c>
      <c r="D115" s="66">
        <v>176</v>
      </c>
      <c r="E115" s="66">
        <v>56</v>
      </c>
      <c r="F115" s="67">
        <v>1572.39</v>
      </c>
      <c r="G115" s="69">
        <f t="shared" si="6"/>
        <v>9.3918886632421472</v>
      </c>
      <c r="H115" s="67">
        <f t="shared" si="7"/>
        <v>1051.8900000000001</v>
      </c>
      <c r="I115" s="67">
        <f t="shared" si="8"/>
        <v>1300.03</v>
      </c>
    </row>
    <row r="116" spans="1:9" x14ac:dyDescent="0.25">
      <c r="A116" s="65" t="s">
        <v>92</v>
      </c>
      <c r="B116" s="66">
        <v>1</v>
      </c>
      <c r="C116" s="66">
        <f t="shared" si="5"/>
        <v>188</v>
      </c>
      <c r="D116" s="66">
        <v>176</v>
      </c>
      <c r="E116" s="66">
        <v>12</v>
      </c>
      <c r="F116" s="67">
        <v>1429.45</v>
      </c>
      <c r="G116" s="69">
        <f t="shared" si="6"/>
        <v>8.5381077529566376</v>
      </c>
      <c r="H116" s="67">
        <f t="shared" si="7"/>
        <v>204.91</v>
      </c>
      <c r="I116" s="67">
        <f t="shared" si="8"/>
        <v>253.25</v>
      </c>
    </row>
    <row r="117" spans="1:9" x14ac:dyDescent="0.25">
      <c r="A117" s="65" t="s">
        <v>92</v>
      </c>
      <c r="B117" s="66">
        <v>1</v>
      </c>
      <c r="C117" s="66">
        <f t="shared" si="5"/>
        <v>226</v>
      </c>
      <c r="D117" s="66">
        <v>176</v>
      </c>
      <c r="E117" s="66">
        <v>50</v>
      </c>
      <c r="F117" s="67">
        <v>1572.39</v>
      </c>
      <c r="G117" s="69">
        <f t="shared" si="6"/>
        <v>9.3918886632421472</v>
      </c>
      <c r="H117" s="67">
        <f t="shared" si="7"/>
        <v>939.19</v>
      </c>
      <c r="I117" s="67">
        <f t="shared" si="8"/>
        <v>1160.74</v>
      </c>
    </row>
    <row r="118" spans="1:9" x14ac:dyDescent="0.25">
      <c r="A118" s="65" t="s">
        <v>92</v>
      </c>
      <c r="B118" s="66">
        <v>1</v>
      </c>
      <c r="C118" s="66">
        <f t="shared" si="5"/>
        <v>212</v>
      </c>
      <c r="D118" s="66">
        <v>176</v>
      </c>
      <c r="E118" s="66">
        <v>36</v>
      </c>
      <c r="F118" s="67">
        <v>1572.39</v>
      </c>
      <c r="G118" s="69">
        <f t="shared" si="6"/>
        <v>9.3918886632421472</v>
      </c>
      <c r="H118" s="67">
        <f t="shared" si="7"/>
        <v>676.22</v>
      </c>
      <c r="I118" s="67">
        <f t="shared" si="8"/>
        <v>835.74</v>
      </c>
    </row>
    <row r="119" spans="1:9" x14ac:dyDescent="0.25">
      <c r="A119" s="65" t="s">
        <v>92</v>
      </c>
      <c r="B119" s="66">
        <v>1</v>
      </c>
      <c r="C119" s="66">
        <f t="shared" si="5"/>
        <v>184</v>
      </c>
      <c r="D119" s="66">
        <v>176</v>
      </c>
      <c r="E119" s="66">
        <v>8</v>
      </c>
      <c r="F119" s="67">
        <v>1429.45</v>
      </c>
      <c r="G119" s="69">
        <f t="shared" si="6"/>
        <v>8.5381077529566376</v>
      </c>
      <c r="H119" s="67">
        <f t="shared" si="7"/>
        <v>136.61000000000001</v>
      </c>
      <c r="I119" s="67">
        <f t="shared" si="8"/>
        <v>168.84</v>
      </c>
    </row>
    <row r="120" spans="1:9" x14ac:dyDescent="0.25">
      <c r="A120" s="65" t="s">
        <v>92</v>
      </c>
      <c r="B120" s="66">
        <v>1</v>
      </c>
      <c r="C120" s="66">
        <f t="shared" si="5"/>
        <v>194</v>
      </c>
      <c r="D120" s="66">
        <v>176</v>
      </c>
      <c r="E120" s="66">
        <v>18</v>
      </c>
      <c r="F120" s="67">
        <v>1429.45</v>
      </c>
      <c r="G120" s="69">
        <f t="shared" si="6"/>
        <v>8.5381077529566376</v>
      </c>
      <c r="H120" s="67">
        <f t="shared" si="7"/>
        <v>307.37</v>
      </c>
      <c r="I120" s="67">
        <f t="shared" si="8"/>
        <v>379.88</v>
      </c>
    </row>
    <row r="121" spans="1:9" x14ac:dyDescent="0.25">
      <c r="A121" s="65" t="s">
        <v>92</v>
      </c>
      <c r="B121" s="66">
        <v>1</v>
      </c>
      <c r="C121" s="66">
        <f t="shared" si="5"/>
        <v>205</v>
      </c>
      <c r="D121" s="66">
        <v>176</v>
      </c>
      <c r="E121" s="66">
        <v>29</v>
      </c>
      <c r="F121" s="67">
        <v>1429.45</v>
      </c>
      <c r="G121" s="69">
        <f t="shared" si="6"/>
        <v>8.5381077529566376</v>
      </c>
      <c r="H121" s="67">
        <f t="shared" si="7"/>
        <v>495.21</v>
      </c>
      <c r="I121" s="67">
        <f t="shared" si="8"/>
        <v>612.03</v>
      </c>
    </row>
    <row r="122" spans="1:9" x14ac:dyDescent="0.25">
      <c r="A122" s="65" t="s">
        <v>92</v>
      </c>
      <c r="B122" s="66">
        <v>1</v>
      </c>
      <c r="C122" s="66">
        <f t="shared" si="5"/>
        <v>200</v>
      </c>
      <c r="D122" s="66">
        <v>176</v>
      </c>
      <c r="E122" s="66">
        <v>24</v>
      </c>
      <c r="F122" s="67">
        <v>1429.45</v>
      </c>
      <c r="G122" s="69">
        <f t="shared" si="6"/>
        <v>8.5381077529566376</v>
      </c>
      <c r="H122" s="67">
        <f t="shared" si="7"/>
        <v>409.83</v>
      </c>
      <c r="I122" s="67">
        <f t="shared" si="8"/>
        <v>506.51</v>
      </c>
    </row>
    <row r="123" spans="1:9" x14ac:dyDescent="0.25">
      <c r="A123" s="65" t="s">
        <v>92</v>
      </c>
      <c r="B123" s="66">
        <v>1</v>
      </c>
      <c r="C123" s="66">
        <f t="shared" si="5"/>
        <v>187</v>
      </c>
      <c r="D123" s="66">
        <v>176</v>
      </c>
      <c r="E123" s="66">
        <v>11</v>
      </c>
      <c r="F123" s="67">
        <v>1429.45</v>
      </c>
      <c r="G123" s="69">
        <f t="shared" si="6"/>
        <v>8.5381077529566376</v>
      </c>
      <c r="H123" s="67">
        <f t="shared" si="7"/>
        <v>187.84</v>
      </c>
      <c r="I123" s="67">
        <f t="shared" si="8"/>
        <v>232.15</v>
      </c>
    </row>
    <row r="124" spans="1:9" x14ac:dyDescent="0.25">
      <c r="A124" s="65" t="s">
        <v>92</v>
      </c>
      <c r="B124" s="66">
        <v>1</v>
      </c>
      <c r="C124" s="66">
        <f t="shared" si="5"/>
        <v>197</v>
      </c>
      <c r="D124" s="66">
        <v>176</v>
      </c>
      <c r="E124" s="66">
        <v>21</v>
      </c>
      <c r="F124" s="67">
        <v>1429.45</v>
      </c>
      <c r="G124" s="69">
        <f t="shared" si="6"/>
        <v>8.5381077529566376</v>
      </c>
      <c r="H124" s="67">
        <f t="shared" si="7"/>
        <v>358.6</v>
      </c>
      <c r="I124" s="67">
        <f t="shared" si="8"/>
        <v>443.19</v>
      </c>
    </row>
    <row r="125" spans="1:9" x14ac:dyDescent="0.25">
      <c r="A125" s="65" t="s">
        <v>92</v>
      </c>
      <c r="B125" s="66">
        <v>1</v>
      </c>
      <c r="C125" s="66">
        <f t="shared" si="5"/>
        <v>209</v>
      </c>
      <c r="D125" s="66">
        <v>176</v>
      </c>
      <c r="E125" s="66">
        <v>33</v>
      </c>
      <c r="F125" s="67">
        <v>1572.39</v>
      </c>
      <c r="G125" s="69">
        <f t="shared" si="6"/>
        <v>9.3918886632421472</v>
      </c>
      <c r="H125" s="67">
        <f t="shared" si="7"/>
        <v>619.86</v>
      </c>
      <c r="I125" s="67">
        <f t="shared" si="8"/>
        <v>766.08</v>
      </c>
    </row>
    <row r="126" spans="1:9" x14ac:dyDescent="0.25">
      <c r="A126" s="65" t="s">
        <v>92</v>
      </c>
      <c r="B126" s="66">
        <v>1</v>
      </c>
      <c r="C126" s="66">
        <f t="shared" si="5"/>
        <v>226</v>
      </c>
      <c r="D126" s="66">
        <v>176</v>
      </c>
      <c r="E126" s="66">
        <v>50</v>
      </c>
      <c r="F126" s="67">
        <v>1429.45</v>
      </c>
      <c r="G126" s="69">
        <f t="shared" si="6"/>
        <v>8.5381077529566376</v>
      </c>
      <c r="H126" s="67">
        <f t="shared" si="7"/>
        <v>853.81</v>
      </c>
      <c r="I126" s="67">
        <f t="shared" si="8"/>
        <v>1055.22</v>
      </c>
    </row>
    <row r="127" spans="1:9" x14ac:dyDescent="0.25">
      <c r="A127" s="65" t="s">
        <v>297</v>
      </c>
      <c r="B127" s="66">
        <v>1</v>
      </c>
      <c r="C127" s="66">
        <f t="shared" si="5"/>
        <v>224</v>
      </c>
      <c r="D127" s="66">
        <v>176</v>
      </c>
      <c r="E127" s="66">
        <v>48</v>
      </c>
      <c r="F127" s="67"/>
      <c r="G127" s="67">
        <v>17.53</v>
      </c>
      <c r="H127" s="67">
        <f t="shared" si="7"/>
        <v>1682.88</v>
      </c>
      <c r="I127" s="67">
        <f t="shared" si="8"/>
        <v>2079.87</v>
      </c>
    </row>
    <row r="128" spans="1:9" x14ac:dyDescent="0.25">
      <c r="A128" s="65" t="s">
        <v>298</v>
      </c>
      <c r="B128" s="66">
        <v>1</v>
      </c>
      <c r="C128" s="66">
        <f t="shared" si="5"/>
        <v>212</v>
      </c>
      <c r="D128" s="66">
        <v>176</v>
      </c>
      <c r="E128" s="66">
        <v>36</v>
      </c>
      <c r="F128" s="67"/>
      <c r="G128" s="67">
        <v>18.14</v>
      </c>
      <c r="H128" s="67">
        <f t="shared" si="7"/>
        <v>1306.08</v>
      </c>
      <c r="I128" s="67">
        <f t="shared" si="8"/>
        <v>1614.18</v>
      </c>
    </row>
    <row r="129" spans="1:9" x14ac:dyDescent="0.25">
      <c r="A129" s="65" t="s">
        <v>299</v>
      </c>
      <c r="B129" s="66">
        <v>1</v>
      </c>
      <c r="C129" s="66">
        <f t="shared" si="5"/>
        <v>184</v>
      </c>
      <c r="D129" s="66">
        <v>176</v>
      </c>
      <c r="E129" s="66">
        <v>8</v>
      </c>
      <c r="F129" s="67"/>
      <c r="G129" s="67">
        <v>17.79</v>
      </c>
      <c r="H129" s="67">
        <f t="shared" si="7"/>
        <v>284.64</v>
      </c>
      <c r="I129" s="67">
        <f t="shared" si="8"/>
        <v>351.79</v>
      </c>
    </row>
    <row r="130" spans="1:9" ht="33" x14ac:dyDescent="0.25">
      <c r="A130" s="162" t="s">
        <v>629</v>
      </c>
      <c r="B130" s="163">
        <f t="shared" ref="B130" si="9">SUM(B131:B275)</f>
        <v>145</v>
      </c>
      <c r="C130" s="163"/>
      <c r="D130" s="163"/>
      <c r="E130" s="163">
        <f>SUM(E131:E275)</f>
        <v>4080</v>
      </c>
      <c r="F130" s="163"/>
      <c r="G130" s="163"/>
      <c r="H130" s="164">
        <f t="shared" ref="H130:I130" si="10">SUM(H131:H275)</f>
        <v>64509.960000000006</v>
      </c>
      <c r="I130" s="164">
        <f t="shared" si="10"/>
        <v>79727.930000000051</v>
      </c>
    </row>
    <row r="131" spans="1:9" x14ac:dyDescent="0.25">
      <c r="A131" s="65" t="s">
        <v>300</v>
      </c>
      <c r="B131" s="66">
        <v>1</v>
      </c>
      <c r="C131" s="66">
        <f t="shared" ref="C131:C194" si="11">D131+E131</f>
        <v>200</v>
      </c>
      <c r="D131" s="66">
        <v>176</v>
      </c>
      <c r="E131" s="66">
        <v>24</v>
      </c>
      <c r="F131" s="67"/>
      <c r="G131" s="67">
        <v>7.45</v>
      </c>
      <c r="H131" s="67">
        <f t="shared" si="7"/>
        <v>357.6</v>
      </c>
      <c r="I131" s="67">
        <f t="shared" si="8"/>
        <v>441.96</v>
      </c>
    </row>
    <row r="132" spans="1:9" x14ac:dyDescent="0.25">
      <c r="A132" s="65" t="s">
        <v>300</v>
      </c>
      <c r="B132" s="66">
        <v>1</v>
      </c>
      <c r="C132" s="66">
        <f t="shared" si="11"/>
        <v>208</v>
      </c>
      <c r="D132" s="66">
        <v>176</v>
      </c>
      <c r="E132" s="66">
        <v>32</v>
      </c>
      <c r="F132" s="67"/>
      <c r="G132" s="67">
        <v>7.2</v>
      </c>
      <c r="H132" s="67">
        <f t="shared" si="7"/>
        <v>460.8</v>
      </c>
      <c r="I132" s="67">
        <f t="shared" si="8"/>
        <v>569.5</v>
      </c>
    </row>
    <row r="133" spans="1:9" x14ac:dyDescent="0.25">
      <c r="A133" s="65" t="s">
        <v>300</v>
      </c>
      <c r="B133" s="66">
        <v>1</v>
      </c>
      <c r="C133" s="66">
        <f t="shared" si="11"/>
        <v>192</v>
      </c>
      <c r="D133" s="66">
        <v>176</v>
      </c>
      <c r="E133" s="66">
        <v>16</v>
      </c>
      <c r="F133" s="67"/>
      <c r="G133" s="67">
        <v>7.2</v>
      </c>
      <c r="H133" s="67">
        <f t="shared" si="7"/>
        <v>230.4</v>
      </c>
      <c r="I133" s="67">
        <f t="shared" si="8"/>
        <v>284.75</v>
      </c>
    </row>
    <row r="134" spans="1:9" x14ac:dyDescent="0.25">
      <c r="A134" s="65" t="s">
        <v>301</v>
      </c>
      <c r="B134" s="66">
        <v>1</v>
      </c>
      <c r="C134" s="66">
        <f t="shared" si="11"/>
        <v>225</v>
      </c>
      <c r="D134" s="66">
        <v>176</v>
      </c>
      <c r="E134" s="66">
        <v>49</v>
      </c>
      <c r="F134" s="67"/>
      <c r="G134" s="67">
        <v>9.2899999999999991</v>
      </c>
      <c r="H134" s="67">
        <f t="shared" si="7"/>
        <v>910.42</v>
      </c>
      <c r="I134" s="67">
        <f t="shared" si="8"/>
        <v>1125.19</v>
      </c>
    </row>
    <row r="135" spans="1:9" x14ac:dyDescent="0.25">
      <c r="A135" s="65" t="s">
        <v>302</v>
      </c>
      <c r="B135" s="66">
        <v>1</v>
      </c>
      <c r="C135" s="66">
        <f t="shared" si="11"/>
        <v>184</v>
      </c>
      <c r="D135" s="66">
        <v>176</v>
      </c>
      <c r="E135" s="66">
        <v>8</v>
      </c>
      <c r="F135" s="67"/>
      <c r="G135" s="67">
        <v>9.4700000000000006</v>
      </c>
      <c r="H135" s="67">
        <f t="shared" si="7"/>
        <v>151.52000000000001</v>
      </c>
      <c r="I135" s="67">
        <f t="shared" si="8"/>
        <v>187.26</v>
      </c>
    </row>
    <row r="136" spans="1:9" x14ac:dyDescent="0.25">
      <c r="A136" s="65" t="s">
        <v>302</v>
      </c>
      <c r="B136" s="66">
        <v>1</v>
      </c>
      <c r="C136" s="66">
        <f t="shared" si="11"/>
        <v>208</v>
      </c>
      <c r="D136" s="66">
        <v>176</v>
      </c>
      <c r="E136" s="66">
        <v>32</v>
      </c>
      <c r="F136" s="67"/>
      <c r="G136" s="67">
        <v>9.4700000000000006</v>
      </c>
      <c r="H136" s="67">
        <f t="shared" si="7"/>
        <v>606.08000000000004</v>
      </c>
      <c r="I136" s="67">
        <f t="shared" si="8"/>
        <v>749.05</v>
      </c>
    </row>
    <row r="137" spans="1:9" x14ac:dyDescent="0.25">
      <c r="A137" s="65" t="s">
        <v>302</v>
      </c>
      <c r="B137" s="66">
        <v>1</v>
      </c>
      <c r="C137" s="66">
        <f t="shared" si="11"/>
        <v>224</v>
      </c>
      <c r="D137" s="66">
        <v>176</v>
      </c>
      <c r="E137" s="66">
        <v>48</v>
      </c>
      <c r="F137" s="67"/>
      <c r="G137" s="67">
        <v>9.4700000000000006</v>
      </c>
      <c r="H137" s="67">
        <f t="shared" si="7"/>
        <v>909.12</v>
      </c>
      <c r="I137" s="67">
        <f t="shared" si="8"/>
        <v>1123.58</v>
      </c>
    </row>
    <row r="138" spans="1:9" x14ac:dyDescent="0.25">
      <c r="A138" s="65" t="s">
        <v>302</v>
      </c>
      <c r="B138" s="66">
        <v>1</v>
      </c>
      <c r="C138" s="66">
        <f t="shared" si="11"/>
        <v>184</v>
      </c>
      <c r="D138" s="66">
        <v>176</v>
      </c>
      <c r="E138" s="66">
        <v>8</v>
      </c>
      <c r="F138" s="67"/>
      <c r="G138" s="67">
        <v>9.4700000000000006</v>
      </c>
      <c r="H138" s="67">
        <f t="shared" si="7"/>
        <v>151.52000000000001</v>
      </c>
      <c r="I138" s="67">
        <f t="shared" si="8"/>
        <v>187.26</v>
      </c>
    </row>
    <row r="139" spans="1:9" x14ac:dyDescent="0.25">
      <c r="A139" s="65" t="s">
        <v>303</v>
      </c>
      <c r="B139" s="66">
        <v>1</v>
      </c>
      <c r="C139" s="66">
        <f t="shared" si="11"/>
        <v>200</v>
      </c>
      <c r="D139" s="66">
        <v>176</v>
      </c>
      <c r="E139" s="66">
        <v>24</v>
      </c>
      <c r="F139" s="67"/>
      <c r="G139" s="67">
        <v>9.4700000000000006</v>
      </c>
      <c r="H139" s="67">
        <f t="shared" si="7"/>
        <v>454.56</v>
      </c>
      <c r="I139" s="67">
        <f t="shared" si="8"/>
        <v>561.79</v>
      </c>
    </row>
    <row r="140" spans="1:9" x14ac:dyDescent="0.25">
      <c r="A140" s="65" t="s">
        <v>303</v>
      </c>
      <c r="B140" s="66">
        <v>1</v>
      </c>
      <c r="C140" s="66">
        <f t="shared" si="11"/>
        <v>216</v>
      </c>
      <c r="D140" s="66">
        <v>176</v>
      </c>
      <c r="E140" s="66">
        <v>40</v>
      </c>
      <c r="F140" s="67"/>
      <c r="G140" s="67">
        <v>9.4700000000000006</v>
      </c>
      <c r="H140" s="67">
        <f t="shared" si="7"/>
        <v>757.6</v>
      </c>
      <c r="I140" s="67">
        <f t="shared" si="8"/>
        <v>936.32</v>
      </c>
    </row>
    <row r="141" spans="1:9" x14ac:dyDescent="0.25">
      <c r="A141" s="65" t="s">
        <v>303</v>
      </c>
      <c r="B141" s="66">
        <v>1</v>
      </c>
      <c r="C141" s="66">
        <f t="shared" si="11"/>
        <v>208</v>
      </c>
      <c r="D141" s="66">
        <v>176</v>
      </c>
      <c r="E141" s="66">
        <v>32</v>
      </c>
      <c r="F141" s="67"/>
      <c r="G141" s="67">
        <v>9.4700000000000006</v>
      </c>
      <c r="H141" s="67">
        <f t="shared" si="7"/>
        <v>606.08000000000004</v>
      </c>
      <c r="I141" s="67">
        <f t="shared" si="8"/>
        <v>749.05</v>
      </c>
    </row>
    <row r="142" spans="1:9" x14ac:dyDescent="0.25">
      <c r="A142" s="65" t="s">
        <v>303</v>
      </c>
      <c r="B142" s="66">
        <v>1</v>
      </c>
      <c r="C142" s="66">
        <f t="shared" si="11"/>
        <v>240</v>
      </c>
      <c r="D142" s="66">
        <v>176</v>
      </c>
      <c r="E142" s="66">
        <v>64</v>
      </c>
      <c r="F142" s="67"/>
      <c r="G142" s="67">
        <v>9.4700000000000006</v>
      </c>
      <c r="H142" s="67">
        <f t="shared" ref="H142:H205" si="12">ROUND(G142*E142*2,2)</f>
        <v>1212.1600000000001</v>
      </c>
      <c r="I142" s="67">
        <f t="shared" ref="I142:I205" si="13">ROUND(H142*1.2359,2)</f>
        <v>1498.11</v>
      </c>
    </row>
    <row r="143" spans="1:9" x14ac:dyDescent="0.25">
      <c r="A143" s="65" t="s">
        <v>303</v>
      </c>
      <c r="B143" s="66">
        <v>1</v>
      </c>
      <c r="C143" s="66">
        <f t="shared" si="11"/>
        <v>240</v>
      </c>
      <c r="D143" s="66">
        <v>176</v>
      </c>
      <c r="E143" s="66">
        <v>64</v>
      </c>
      <c r="F143" s="67"/>
      <c r="G143" s="67">
        <v>9.4700000000000006</v>
      </c>
      <c r="H143" s="67">
        <f t="shared" si="12"/>
        <v>1212.1600000000001</v>
      </c>
      <c r="I143" s="67">
        <f t="shared" si="13"/>
        <v>1498.11</v>
      </c>
    </row>
    <row r="144" spans="1:9" x14ac:dyDescent="0.25">
      <c r="A144" s="65" t="s">
        <v>303</v>
      </c>
      <c r="B144" s="66">
        <v>1</v>
      </c>
      <c r="C144" s="66">
        <f t="shared" si="11"/>
        <v>240</v>
      </c>
      <c r="D144" s="66">
        <v>176</v>
      </c>
      <c r="E144" s="66">
        <v>64</v>
      </c>
      <c r="F144" s="67"/>
      <c r="G144" s="67">
        <v>7.45</v>
      </c>
      <c r="H144" s="67">
        <f t="shared" si="12"/>
        <v>953.6</v>
      </c>
      <c r="I144" s="67">
        <f t="shared" si="13"/>
        <v>1178.55</v>
      </c>
    </row>
    <row r="145" spans="1:9" x14ac:dyDescent="0.25">
      <c r="A145" s="65" t="s">
        <v>303</v>
      </c>
      <c r="B145" s="66">
        <v>1</v>
      </c>
      <c r="C145" s="66">
        <f t="shared" si="11"/>
        <v>184</v>
      </c>
      <c r="D145" s="66">
        <v>176</v>
      </c>
      <c r="E145" s="66">
        <v>8</v>
      </c>
      <c r="F145" s="67"/>
      <c r="G145" s="67">
        <v>9.4700000000000006</v>
      </c>
      <c r="H145" s="67">
        <f t="shared" si="12"/>
        <v>151.52000000000001</v>
      </c>
      <c r="I145" s="67">
        <f t="shared" si="13"/>
        <v>187.26</v>
      </c>
    </row>
    <row r="146" spans="1:9" x14ac:dyDescent="0.25">
      <c r="A146" s="65" t="s">
        <v>303</v>
      </c>
      <c r="B146" s="66">
        <v>1</v>
      </c>
      <c r="C146" s="66">
        <f t="shared" si="11"/>
        <v>207</v>
      </c>
      <c r="D146" s="66">
        <v>176</v>
      </c>
      <c r="E146" s="66">
        <v>31</v>
      </c>
      <c r="F146" s="67"/>
      <c r="G146" s="67">
        <v>9.4700000000000006</v>
      </c>
      <c r="H146" s="67">
        <f t="shared" si="12"/>
        <v>587.14</v>
      </c>
      <c r="I146" s="67">
        <f t="shared" si="13"/>
        <v>725.65</v>
      </c>
    </row>
    <row r="147" spans="1:9" x14ac:dyDescent="0.25">
      <c r="A147" s="65" t="s">
        <v>303</v>
      </c>
      <c r="B147" s="66">
        <v>1</v>
      </c>
      <c r="C147" s="66">
        <f t="shared" si="11"/>
        <v>216</v>
      </c>
      <c r="D147" s="66">
        <v>176</v>
      </c>
      <c r="E147" s="66">
        <v>40</v>
      </c>
      <c r="F147" s="67"/>
      <c r="G147" s="67">
        <v>9.3800000000000008</v>
      </c>
      <c r="H147" s="67">
        <f t="shared" si="12"/>
        <v>750.4</v>
      </c>
      <c r="I147" s="67">
        <f t="shared" si="13"/>
        <v>927.42</v>
      </c>
    </row>
    <row r="148" spans="1:9" x14ac:dyDescent="0.25">
      <c r="A148" s="65" t="s">
        <v>303</v>
      </c>
      <c r="B148" s="66">
        <v>1</v>
      </c>
      <c r="C148" s="66">
        <f t="shared" si="11"/>
        <v>228</v>
      </c>
      <c r="D148" s="66">
        <v>176</v>
      </c>
      <c r="E148" s="66">
        <v>52</v>
      </c>
      <c r="F148" s="67"/>
      <c r="G148" s="67">
        <v>7.45</v>
      </c>
      <c r="H148" s="67">
        <f t="shared" si="12"/>
        <v>774.8</v>
      </c>
      <c r="I148" s="67">
        <f t="shared" si="13"/>
        <v>957.58</v>
      </c>
    </row>
    <row r="149" spans="1:9" x14ac:dyDescent="0.25">
      <c r="A149" s="65" t="s">
        <v>303</v>
      </c>
      <c r="B149" s="66">
        <v>1</v>
      </c>
      <c r="C149" s="66">
        <f t="shared" si="11"/>
        <v>236</v>
      </c>
      <c r="D149" s="66">
        <v>176</v>
      </c>
      <c r="E149" s="66">
        <v>60</v>
      </c>
      <c r="F149" s="67"/>
      <c r="G149" s="67">
        <v>7.45</v>
      </c>
      <c r="H149" s="67">
        <f t="shared" si="12"/>
        <v>894</v>
      </c>
      <c r="I149" s="67">
        <f t="shared" si="13"/>
        <v>1104.8900000000001</v>
      </c>
    </row>
    <row r="150" spans="1:9" x14ac:dyDescent="0.25">
      <c r="A150" s="65" t="s">
        <v>303</v>
      </c>
      <c r="B150" s="66">
        <v>1</v>
      </c>
      <c r="C150" s="66">
        <f t="shared" si="11"/>
        <v>200</v>
      </c>
      <c r="D150" s="66">
        <v>176</v>
      </c>
      <c r="E150" s="66">
        <v>24</v>
      </c>
      <c r="F150" s="67"/>
      <c r="G150" s="67">
        <v>9.4700000000000006</v>
      </c>
      <c r="H150" s="67">
        <f t="shared" si="12"/>
        <v>454.56</v>
      </c>
      <c r="I150" s="67">
        <f t="shared" si="13"/>
        <v>561.79</v>
      </c>
    </row>
    <row r="151" spans="1:9" x14ac:dyDescent="0.25">
      <c r="A151" s="65" t="s">
        <v>303</v>
      </c>
      <c r="B151" s="66">
        <v>1</v>
      </c>
      <c r="C151" s="66">
        <f t="shared" si="11"/>
        <v>180</v>
      </c>
      <c r="D151" s="66">
        <v>176</v>
      </c>
      <c r="E151" s="66">
        <v>4</v>
      </c>
      <c r="F151" s="67"/>
      <c r="G151" s="67">
        <v>7.45</v>
      </c>
      <c r="H151" s="67">
        <f t="shared" si="12"/>
        <v>59.6</v>
      </c>
      <c r="I151" s="67">
        <f t="shared" si="13"/>
        <v>73.66</v>
      </c>
    </row>
    <row r="152" spans="1:9" x14ac:dyDescent="0.25">
      <c r="A152" s="65" t="s">
        <v>303</v>
      </c>
      <c r="B152" s="66">
        <v>1</v>
      </c>
      <c r="C152" s="66">
        <f t="shared" si="11"/>
        <v>232</v>
      </c>
      <c r="D152" s="66">
        <v>176</v>
      </c>
      <c r="E152" s="66">
        <v>56</v>
      </c>
      <c r="F152" s="67"/>
      <c r="G152" s="67">
        <v>9.2899999999999991</v>
      </c>
      <c r="H152" s="67">
        <f t="shared" si="12"/>
        <v>1040.48</v>
      </c>
      <c r="I152" s="67">
        <f t="shared" si="13"/>
        <v>1285.93</v>
      </c>
    </row>
    <row r="153" spans="1:9" x14ac:dyDescent="0.25">
      <c r="A153" s="65" t="s">
        <v>303</v>
      </c>
      <c r="B153" s="66">
        <v>1</v>
      </c>
      <c r="C153" s="66">
        <f t="shared" si="11"/>
        <v>192</v>
      </c>
      <c r="D153" s="66">
        <v>176</v>
      </c>
      <c r="E153" s="66">
        <v>16</v>
      </c>
      <c r="F153" s="67"/>
      <c r="G153" s="67">
        <v>9.3800000000000008</v>
      </c>
      <c r="H153" s="67">
        <f t="shared" si="12"/>
        <v>300.16000000000003</v>
      </c>
      <c r="I153" s="67">
        <f t="shared" si="13"/>
        <v>370.97</v>
      </c>
    </row>
    <row r="154" spans="1:9" x14ac:dyDescent="0.25">
      <c r="A154" s="65" t="s">
        <v>303</v>
      </c>
      <c r="B154" s="66">
        <v>1</v>
      </c>
      <c r="C154" s="66">
        <f t="shared" si="11"/>
        <v>184</v>
      </c>
      <c r="D154" s="66">
        <v>176</v>
      </c>
      <c r="E154" s="66">
        <v>8</v>
      </c>
      <c r="F154" s="67"/>
      <c r="G154" s="67">
        <v>9.4700000000000006</v>
      </c>
      <c r="H154" s="67">
        <f t="shared" si="12"/>
        <v>151.52000000000001</v>
      </c>
      <c r="I154" s="67">
        <f t="shared" si="13"/>
        <v>187.26</v>
      </c>
    </row>
    <row r="155" spans="1:9" x14ac:dyDescent="0.25">
      <c r="A155" s="65" t="s">
        <v>303</v>
      </c>
      <c r="B155" s="66">
        <v>1</v>
      </c>
      <c r="C155" s="66">
        <f t="shared" si="11"/>
        <v>216</v>
      </c>
      <c r="D155" s="66">
        <v>176</v>
      </c>
      <c r="E155" s="66">
        <v>40</v>
      </c>
      <c r="F155" s="67"/>
      <c r="G155" s="67">
        <v>9.4700000000000006</v>
      </c>
      <c r="H155" s="67">
        <f t="shared" si="12"/>
        <v>757.6</v>
      </c>
      <c r="I155" s="67">
        <f t="shared" si="13"/>
        <v>936.32</v>
      </c>
    </row>
    <row r="156" spans="1:9" x14ac:dyDescent="0.25">
      <c r="A156" s="65" t="s">
        <v>303</v>
      </c>
      <c r="B156" s="66">
        <v>1</v>
      </c>
      <c r="C156" s="66">
        <f t="shared" si="11"/>
        <v>216</v>
      </c>
      <c r="D156" s="66">
        <v>176</v>
      </c>
      <c r="E156" s="66">
        <v>40</v>
      </c>
      <c r="F156" s="67"/>
      <c r="G156" s="67">
        <v>9.2899999999999991</v>
      </c>
      <c r="H156" s="67">
        <f t="shared" si="12"/>
        <v>743.2</v>
      </c>
      <c r="I156" s="67">
        <f t="shared" si="13"/>
        <v>918.52</v>
      </c>
    </row>
    <row r="157" spans="1:9" x14ac:dyDescent="0.25">
      <c r="A157" s="65" t="s">
        <v>303</v>
      </c>
      <c r="B157" s="66">
        <v>1</v>
      </c>
      <c r="C157" s="66">
        <f t="shared" si="11"/>
        <v>232</v>
      </c>
      <c r="D157" s="66">
        <v>176</v>
      </c>
      <c r="E157" s="66">
        <v>56</v>
      </c>
      <c r="F157" s="67"/>
      <c r="G157" s="67">
        <v>9.2899999999999991</v>
      </c>
      <c r="H157" s="67">
        <f t="shared" si="12"/>
        <v>1040.48</v>
      </c>
      <c r="I157" s="67">
        <f t="shared" si="13"/>
        <v>1285.93</v>
      </c>
    </row>
    <row r="158" spans="1:9" x14ac:dyDescent="0.25">
      <c r="A158" s="65" t="s">
        <v>303</v>
      </c>
      <c r="B158" s="66">
        <v>1</v>
      </c>
      <c r="C158" s="66">
        <f t="shared" si="11"/>
        <v>180</v>
      </c>
      <c r="D158" s="66">
        <v>176</v>
      </c>
      <c r="E158" s="66">
        <v>4</v>
      </c>
      <c r="F158" s="67"/>
      <c r="G158" s="67">
        <v>7.45</v>
      </c>
      <c r="H158" s="67">
        <f t="shared" si="12"/>
        <v>59.6</v>
      </c>
      <c r="I158" s="67">
        <f t="shared" si="13"/>
        <v>73.66</v>
      </c>
    </row>
    <row r="159" spans="1:9" x14ac:dyDescent="0.25">
      <c r="A159" s="65" t="s">
        <v>303</v>
      </c>
      <c r="B159" s="66">
        <v>1</v>
      </c>
      <c r="C159" s="66">
        <f t="shared" si="11"/>
        <v>200</v>
      </c>
      <c r="D159" s="66">
        <v>176</v>
      </c>
      <c r="E159" s="66">
        <v>24</v>
      </c>
      <c r="F159" s="67"/>
      <c r="G159" s="67">
        <v>7.14</v>
      </c>
      <c r="H159" s="67">
        <f t="shared" si="12"/>
        <v>342.72</v>
      </c>
      <c r="I159" s="67">
        <f t="shared" si="13"/>
        <v>423.57</v>
      </c>
    </row>
    <row r="160" spans="1:9" x14ac:dyDescent="0.25">
      <c r="A160" s="65" t="s">
        <v>303</v>
      </c>
      <c r="B160" s="66">
        <v>1</v>
      </c>
      <c r="C160" s="66">
        <f t="shared" si="11"/>
        <v>240</v>
      </c>
      <c r="D160" s="66">
        <v>176</v>
      </c>
      <c r="E160" s="66">
        <v>64</v>
      </c>
      <c r="F160" s="67"/>
      <c r="G160" s="67">
        <v>7.45</v>
      </c>
      <c r="H160" s="67">
        <f t="shared" si="12"/>
        <v>953.6</v>
      </c>
      <c r="I160" s="67">
        <f t="shared" si="13"/>
        <v>1178.55</v>
      </c>
    </row>
    <row r="161" spans="1:9" x14ac:dyDescent="0.25">
      <c r="A161" s="65" t="s">
        <v>303</v>
      </c>
      <c r="B161" s="66">
        <v>1</v>
      </c>
      <c r="C161" s="66">
        <f t="shared" si="11"/>
        <v>192</v>
      </c>
      <c r="D161" s="66">
        <v>176</v>
      </c>
      <c r="E161" s="66">
        <v>16</v>
      </c>
      <c r="F161" s="67"/>
      <c r="G161" s="67">
        <v>9.15</v>
      </c>
      <c r="H161" s="67">
        <f t="shared" si="12"/>
        <v>292.8</v>
      </c>
      <c r="I161" s="67">
        <f t="shared" si="13"/>
        <v>361.87</v>
      </c>
    </row>
    <row r="162" spans="1:9" x14ac:dyDescent="0.25">
      <c r="A162" s="65" t="s">
        <v>303</v>
      </c>
      <c r="B162" s="66">
        <v>1</v>
      </c>
      <c r="C162" s="66">
        <f t="shared" si="11"/>
        <v>204</v>
      </c>
      <c r="D162" s="66">
        <v>176</v>
      </c>
      <c r="E162" s="66">
        <v>28</v>
      </c>
      <c r="F162" s="67"/>
      <c r="G162" s="67">
        <v>7.31</v>
      </c>
      <c r="H162" s="67">
        <f t="shared" si="12"/>
        <v>409.36</v>
      </c>
      <c r="I162" s="67">
        <f t="shared" si="13"/>
        <v>505.93</v>
      </c>
    </row>
    <row r="163" spans="1:9" x14ac:dyDescent="0.25">
      <c r="A163" s="65" t="s">
        <v>303</v>
      </c>
      <c r="B163" s="66">
        <v>1</v>
      </c>
      <c r="C163" s="66">
        <f t="shared" si="11"/>
        <v>200</v>
      </c>
      <c r="D163" s="66">
        <v>176</v>
      </c>
      <c r="E163" s="66">
        <v>24</v>
      </c>
      <c r="F163" s="67"/>
      <c r="G163" s="67">
        <v>9.15</v>
      </c>
      <c r="H163" s="67">
        <f t="shared" si="12"/>
        <v>439.2</v>
      </c>
      <c r="I163" s="67">
        <f t="shared" si="13"/>
        <v>542.80999999999995</v>
      </c>
    </row>
    <row r="164" spans="1:9" x14ac:dyDescent="0.25">
      <c r="A164" s="65" t="s">
        <v>303</v>
      </c>
      <c r="B164" s="66">
        <v>1</v>
      </c>
      <c r="C164" s="66">
        <f t="shared" si="11"/>
        <v>216</v>
      </c>
      <c r="D164" s="66">
        <v>176</v>
      </c>
      <c r="E164" s="66">
        <v>40</v>
      </c>
      <c r="F164" s="67"/>
      <c r="G164" s="67">
        <v>9.15</v>
      </c>
      <c r="H164" s="67">
        <f t="shared" si="12"/>
        <v>732</v>
      </c>
      <c r="I164" s="67">
        <f t="shared" si="13"/>
        <v>904.68</v>
      </c>
    </row>
    <row r="165" spans="1:9" x14ac:dyDescent="0.25">
      <c r="A165" s="65" t="s">
        <v>303</v>
      </c>
      <c r="B165" s="66">
        <v>1</v>
      </c>
      <c r="C165" s="66">
        <f t="shared" si="11"/>
        <v>240</v>
      </c>
      <c r="D165" s="66">
        <v>176</v>
      </c>
      <c r="E165" s="66">
        <v>64</v>
      </c>
      <c r="F165" s="67"/>
      <c r="G165" s="67">
        <v>9.4700000000000006</v>
      </c>
      <c r="H165" s="67">
        <f t="shared" si="12"/>
        <v>1212.1600000000001</v>
      </c>
      <c r="I165" s="67">
        <f t="shared" si="13"/>
        <v>1498.11</v>
      </c>
    </row>
    <row r="166" spans="1:9" x14ac:dyDescent="0.25">
      <c r="A166" s="65" t="s">
        <v>303</v>
      </c>
      <c r="B166" s="66">
        <v>1</v>
      </c>
      <c r="C166" s="66">
        <f t="shared" si="11"/>
        <v>208</v>
      </c>
      <c r="D166" s="66">
        <v>176</v>
      </c>
      <c r="E166" s="66">
        <v>32</v>
      </c>
      <c r="F166" s="67"/>
      <c r="G166" s="67">
        <v>9.15</v>
      </c>
      <c r="H166" s="67">
        <f t="shared" si="12"/>
        <v>585.6</v>
      </c>
      <c r="I166" s="67">
        <f t="shared" si="13"/>
        <v>723.74</v>
      </c>
    </row>
    <row r="167" spans="1:9" x14ac:dyDescent="0.25">
      <c r="A167" s="65" t="s">
        <v>303</v>
      </c>
      <c r="B167" s="66">
        <v>1</v>
      </c>
      <c r="C167" s="66">
        <f t="shared" si="11"/>
        <v>200</v>
      </c>
      <c r="D167" s="66">
        <v>176</v>
      </c>
      <c r="E167" s="66">
        <v>24</v>
      </c>
      <c r="F167" s="67"/>
      <c r="G167" s="67">
        <v>9.15</v>
      </c>
      <c r="H167" s="67">
        <f t="shared" si="12"/>
        <v>439.2</v>
      </c>
      <c r="I167" s="67">
        <f t="shared" si="13"/>
        <v>542.80999999999995</v>
      </c>
    </row>
    <row r="168" spans="1:9" x14ac:dyDescent="0.25">
      <c r="A168" s="65" t="s">
        <v>303</v>
      </c>
      <c r="B168" s="66">
        <v>1</v>
      </c>
      <c r="C168" s="66">
        <f t="shared" si="11"/>
        <v>192</v>
      </c>
      <c r="D168" s="66">
        <v>176</v>
      </c>
      <c r="E168" s="66">
        <v>16</v>
      </c>
      <c r="F168" s="67"/>
      <c r="G168" s="67">
        <v>9.4700000000000006</v>
      </c>
      <c r="H168" s="67">
        <f t="shared" si="12"/>
        <v>303.04000000000002</v>
      </c>
      <c r="I168" s="67">
        <f t="shared" si="13"/>
        <v>374.53</v>
      </c>
    </row>
    <row r="169" spans="1:9" x14ac:dyDescent="0.25">
      <c r="A169" s="65" t="s">
        <v>303</v>
      </c>
      <c r="B169" s="66">
        <v>1</v>
      </c>
      <c r="C169" s="66">
        <f t="shared" si="11"/>
        <v>216</v>
      </c>
      <c r="D169" s="66">
        <v>176</v>
      </c>
      <c r="E169" s="66">
        <v>40</v>
      </c>
      <c r="F169" s="67"/>
      <c r="G169" s="67">
        <v>7.45</v>
      </c>
      <c r="H169" s="67">
        <f t="shared" si="12"/>
        <v>596</v>
      </c>
      <c r="I169" s="67">
        <f t="shared" si="13"/>
        <v>736.6</v>
      </c>
    </row>
    <row r="170" spans="1:9" x14ac:dyDescent="0.25">
      <c r="A170" s="65" t="s">
        <v>303</v>
      </c>
      <c r="B170" s="66">
        <v>1</v>
      </c>
      <c r="C170" s="66">
        <f t="shared" si="11"/>
        <v>200</v>
      </c>
      <c r="D170" s="66">
        <v>176</v>
      </c>
      <c r="E170" s="66">
        <v>24</v>
      </c>
      <c r="F170" s="67"/>
      <c r="G170" s="67">
        <v>9.15</v>
      </c>
      <c r="H170" s="67">
        <f t="shared" si="12"/>
        <v>439.2</v>
      </c>
      <c r="I170" s="67">
        <f t="shared" si="13"/>
        <v>542.80999999999995</v>
      </c>
    </row>
    <row r="171" spans="1:9" x14ac:dyDescent="0.25">
      <c r="A171" s="65" t="s">
        <v>303</v>
      </c>
      <c r="B171" s="66">
        <v>1</v>
      </c>
      <c r="C171" s="66">
        <f t="shared" si="11"/>
        <v>192</v>
      </c>
      <c r="D171" s="66">
        <v>176</v>
      </c>
      <c r="E171" s="66">
        <v>16</v>
      </c>
      <c r="F171" s="67"/>
      <c r="G171" s="67">
        <v>9.15</v>
      </c>
      <c r="H171" s="67">
        <f t="shared" si="12"/>
        <v>292.8</v>
      </c>
      <c r="I171" s="67">
        <f t="shared" si="13"/>
        <v>361.87</v>
      </c>
    </row>
    <row r="172" spans="1:9" x14ac:dyDescent="0.25">
      <c r="A172" s="65" t="s">
        <v>303</v>
      </c>
      <c r="B172" s="66">
        <v>1</v>
      </c>
      <c r="C172" s="66">
        <f t="shared" si="11"/>
        <v>218</v>
      </c>
      <c r="D172" s="66">
        <v>176</v>
      </c>
      <c r="E172" s="66">
        <v>42</v>
      </c>
      <c r="F172" s="67"/>
      <c r="G172" s="67">
        <v>9.15</v>
      </c>
      <c r="H172" s="67">
        <f t="shared" si="12"/>
        <v>768.6</v>
      </c>
      <c r="I172" s="67">
        <f t="shared" si="13"/>
        <v>949.91</v>
      </c>
    </row>
    <row r="173" spans="1:9" x14ac:dyDescent="0.25">
      <c r="A173" s="65" t="s">
        <v>303</v>
      </c>
      <c r="B173" s="66">
        <v>1</v>
      </c>
      <c r="C173" s="66">
        <f t="shared" si="11"/>
        <v>208</v>
      </c>
      <c r="D173" s="66">
        <v>176</v>
      </c>
      <c r="E173" s="66">
        <v>32</v>
      </c>
      <c r="F173" s="67"/>
      <c r="G173" s="67">
        <v>9.2899999999999991</v>
      </c>
      <c r="H173" s="67">
        <f t="shared" si="12"/>
        <v>594.55999999999995</v>
      </c>
      <c r="I173" s="67">
        <f t="shared" si="13"/>
        <v>734.82</v>
      </c>
    </row>
    <row r="174" spans="1:9" x14ac:dyDescent="0.25">
      <c r="A174" s="65" t="s">
        <v>166</v>
      </c>
      <c r="B174" s="66">
        <v>1</v>
      </c>
      <c r="C174" s="66">
        <f t="shared" si="11"/>
        <v>192</v>
      </c>
      <c r="D174" s="66">
        <v>176</v>
      </c>
      <c r="E174" s="66">
        <v>16</v>
      </c>
      <c r="F174" s="67"/>
      <c r="G174" s="67">
        <v>7.87</v>
      </c>
      <c r="H174" s="67">
        <f t="shared" si="12"/>
        <v>251.84</v>
      </c>
      <c r="I174" s="67">
        <f t="shared" si="13"/>
        <v>311.25</v>
      </c>
    </row>
    <row r="175" spans="1:9" x14ac:dyDescent="0.25">
      <c r="A175" s="65" t="s">
        <v>166</v>
      </c>
      <c r="B175" s="66">
        <v>1</v>
      </c>
      <c r="C175" s="66">
        <f t="shared" si="11"/>
        <v>216</v>
      </c>
      <c r="D175" s="66">
        <v>176</v>
      </c>
      <c r="E175" s="66">
        <v>40</v>
      </c>
      <c r="F175" s="67"/>
      <c r="G175" s="67">
        <v>7.71</v>
      </c>
      <c r="H175" s="67">
        <f t="shared" si="12"/>
        <v>616.79999999999995</v>
      </c>
      <c r="I175" s="67">
        <f t="shared" si="13"/>
        <v>762.3</v>
      </c>
    </row>
    <row r="176" spans="1:9" x14ac:dyDescent="0.25">
      <c r="A176" s="65" t="s">
        <v>126</v>
      </c>
      <c r="B176" s="66">
        <v>1</v>
      </c>
      <c r="C176" s="66">
        <f t="shared" si="11"/>
        <v>206</v>
      </c>
      <c r="D176" s="66">
        <v>176</v>
      </c>
      <c r="E176" s="66">
        <v>30</v>
      </c>
      <c r="F176" s="67"/>
      <c r="G176" s="67">
        <v>6.09</v>
      </c>
      <c r="H176" s="67">
        <f t="shared" si="12"/>
        <v>365.4</v>
      </c>
      <c r="I176" s="67">
        <f t="shared" si="13"/>
        <v>451.6</v>
      </c>
    </row>
    <row r="177" spans="1:9" x14ac:dyDescent="0.25">
      <c r="A177" s="65" t="s">
        <v>304</v>
      </c>
      <c r="B177" s="66">
        <v>1</v>
      </c>
      <c r="C177" s="66">
        <f t="shared" si="11"/>
        <v>192</v>
      </c>
      <c r="D177" s="66">
        <v>176</v>
      </c>
      <c r="E177" s="66">
        <v>16</v>
      </c>
      <c r="F177" s="67"/>
      <c r="G177" s="67">
        <v>6.52</v>
      </c>
      <c r="H177" s="67">
        <f t="shared" si="12"/>
        <v>208.64</v>
      </c>
      <c r="I177" s="67">
        <f t="shared" si="13"/>
        <v>257.86</v>
      </c>
    </row>
    <row r="178" spans="1:9" x14ac:dyDescent="0.25">
      <c r="A178" s="65" t="s">
        <v>304</v>
      </c>
      <c r="B178" s="66">
        <v>1</v>
      </c>
      <c r="C178" s="66">
        <f t="shared" si="11"/>
        <v>190</v>
      </c>
      <c r="D178" s="66">
        <v>176</v>
      </c>
      <c r="E178" s="66">
        <v>14</v>
      </c>
      <c r="F178" s="67"/>
      <c r="G178" s="67">
        <v>6.3</v>
      </c>
      <c r="H178" s="67">
        <f t="shared" si="12"/>
        <v>176.4</v>
      </c>
      <c r="I178" s="67">
        <f t="shared" si="13"/>
        <v>218.01</v>
      </c>
    </row>
    <row r="179" spans="1:9" x14ac:dyDescent="0.25">
      <c r="A179" s="65" t="s">
        <v>304</v>
      </c>
      <c r="B179" s="66">
        <v>1</v>
      </c>
      <c r="C179" s="66">
        <f t="shared" si="11"/>
        <v>240</v>
      </c>
      <c r="D179" s="66">
        <v>176</v>
      </c>
      <c r="E179" s="66">
        <v>64</v>
      </c>
      <c r="F179" s="67"/>
      <c r="G179" s="67">
        <v>6.3</v>
      </c>
      <c r="H179" s="67">
        <f t="shared" si="12"/>
        <v>806.4</v>
      </c>
      <c r="I179" s="67">
        <f t="shared" si="13"/>
        <v>996.63</v>
      </c>
    </row>
    <row r="180" spans="1:9" x14ac:dyDescent="0.25">
      <c r="A180" s="65" t="s">
        <v>304</v>
      </c>
      <c r="B180" s="66">
        <v>1</v>
      </c>
      <c r="C180" s="66">
        <f t="shared" si="11"/>
        <v>240</v>
      </c>
      <c r="D180" s="66">
        <v>176</v>
      </c>
      <c r="E180" s="66">
        <v>64</v>
      </c>
      <c r="F180" s="67"/>
      <c r="G180" s="67">
        <v>6.3</v>
      </c>
      <c r="H180" s="67">
        <f t="shared" si="12"/>
        <v>806.4</v>
      </c>
      <c r="I180" s="67">
        <f t="shared" si="13"/>
        <v>996.63</v>
      </c>
    </row>
    <row r="181" spans="1:9" x14ac:dyDescent="0.25">
      <c r="A181" s="65" t="s">
        <v>304</v>
      </c>
      <c r="B181" s="66">
        <v>1</v>
      </c>
      <c r="C181" s="66">
        <f t="shared" si="11"/>
        <v>240</v>
      </c>
      <c r="D181" s="66">
        <v>176</v>
      </c>
      <c r="E181" s="66">
        <v>64</v>
      </c>
      <c r="F181" s="67"/>
      <c r="G181" s="67">
        <v>6.3</v>
      </c>
      <c r="H181" s="67">
        <f t="shared" si="12"/>
        <v>806.4</v>
      </c>
      <c r="I181" s="67">
        <f t="shared" si="13"/>
        <v>996.63</v>
      </c>
    </row>
    <row r="182" spans="1:9" x14ac:dyDescent="0.25">
      <c r="A182" s="65" t="s">
        <v>304</v>
      </c>
      <c r="B182" s="66">
        <v>1</v>
      </c>
      <c r="C182" s="66">
        <f t="shared" si="11"/>
        <v>184</v>
      </c>
      <c r="D182" s="66">
        <v>176</v>
      </c>
      <c r="E182" s="66">
        <v>8</v>
      </c>
      <c r="F182" s="67"/>
      <c r="G182" s="67">
        <v>6.3</v>
      </c>
      <c r="H182" s="67">
        <f t="shared" si="12"/>
        <v>100.8</v>
      </c>
      <c r="I182" s="67">
        <f t="shared" si="13"/>
        <v>124.58</v>
      </c>
    </row>
    <row r="183" spans="1:9" x14ac:dyDescent="0.25">
      <c r="A183" s="65" t="s">
        <v>305</v>
      </c>
      <c r="B183" s="66">
        <v>1</v>
      </c>
      <c r="C183" s="66">
        <f t="shared" si="11"/>
        <v>192</v>
      </c>
      <c r="D183" s="66">
        <v>176</v>
      </c>
      <c r="E183" s="66">
        <v>16</v>
      </c>
      <c r="F183" s="67"/>
      <c r="G183" s="67">
        <v>7.45</v>
      </c>
      <c r="H183" s="67">
        <f t="shared" si="12"/>
        <v>238.4</v>
      </c>
      <c r="I183" s="67">
        <f t="shared" si="13"/>
        <v>294.64</v>
      </c>
    </row>
    <row r="184" spans="1:9" x14ac:dyDescent="0.25">
      <c r="A184" s="65" t="s">
        <v>305</v>
      </c>
      <c r="B184" s="66">
        <v>1</v>
      </c>
      <c r="C184" s="66">
        <f t="shared" si="11"/>
        <v>200</v>
      </c>
      <c r="D184" s="66">
        <v>176</v>
      </c>
      <c r="E184" s="66">
        <v>24</v>
      </c>
      <c r="F184" s="67"/>
      <c r="G184" s="67">
        <v>7.45</v>
      </c>
      <c r="H184" s="67">
        <f t="shared" si="12"/>
        <v>357.6</v>
      </c>
      <c r="I184" s="67">
        <f t="shared" si="13"/>
        <v>441.96</v>
      </c>
    </row>
    <row r="185" spans="1:9" x14ac:dyDescent="0.25">
      <c r="A185" s="65" t="s">
        <v>305</v>
      </c>
      <c r="B185" s="66">
        <v>1</v>
      </c>
      <c r="C185" s="66">
        <f t="shared" si="11"/>
        <v>208</v>
      </c>
      <c r="D185" s="66">
        <v>176</v>
      </c>
      <c r="E185" s="66">
        <v>32</v>
      </c>
      <c r="F185" s="67"/>
      <c r="G185" s="67">
        <v>7.45</v>
      </c>
      <c r="H185" s="67">
        <f t="shared" si="12"/>
        <v>476.8</v>
      </c>
      <c r="I185" s="67">
        <f t="shared" si="13"/>
        <v>589.28</v>
      </c>
    </row>
    <row r="186" spans="1:9" x14ac:dyDescent="0.25">
      <c r="A186" s="65" t="s">
        <v>305</v>
      </c>
      <c r="B186" s="66">
        <v>1</v>
      </c>
      <c r="C186" s="66">
        <f t="shared" si="11"/>
        <v>216</v>
      </c>
      <c r="D186" s="66">
        <v>176</v>
      </c>
      <c r="E186" s="66">
        <v>40</v>
      </c>
      <c r="F186" s="67"/>
      <c r="G186" s="67">
        <v>7.38</v>
      </c>
      <c r="H186" s="67">
        <f t="shared" si="12"/>
        <v>590.4</v>
      </c>
      <c r="I186" s="67">
        <f t="shared" si="13"/>
        <v>729.68</v>
      </c>
    </row>
    <row r="187" spans="1:9" x14ac:dyDescent="0.25">
      <c r="A187" s="65" t="s">
        <v>305</v>
      </c>
      <c r="B187" s="66">
        <v>1</v>
      </c>
      <c r="C187" s="66">
        <f t="shared" si="11"/>
        <v>200</v>
      </c>
      <c r="D187" s="66">
        <v>176</v>
      </c>
      <c r="E187" s="66">
        <v>24</v>
      </c>
      <c r="F187" s="67"/>
      <c r="G187" s="67">
        <v>7.38</v>
      </c>
      <c r="H187" s="67">
        <f t="shared" si="12"/>
        <v>354.24</v>
      </c>
      <c r="I187" s="67">
        <f t="shared" si="13"/>
        <v>437.81</v>
      </c>
    </row>
    <row r="188" spans="1:9" x14ac:dyDescent="0.25">
      <c r="A188" s="65" t="s">
        <v>305</v>
      </c>
      <c r="B188" s="66">
        <v>1</v>
      </c>
      <c r="C188" s="66">
        <f t="shared" si="11"/>
        <v>200</v>
      </c>
      <c r="D188" s="66">
        <v>176</v>
      </c>
      <c r="E188" s="66">
        <v>24</v>
      </c>
      <c r="F188" s="67"/>
      <c r="G188" s="67">
        <v>7.45</v>
      </c>
      <c r="H188" s="67">
        <f t="shared" si="12"/>
        <v>357.6</v>
      </c>
      <c r="I188" s="67">
        <f t="shared" si="13"/>
        <v>441.96</v>
      </c>
    </row>
    <row r="189" spans="1:9" x14ac:dyDescent="0.25">
      <c r="A189" s="65" t="s">
        <v>305</v>
      </c>
      <c r="B189" s="66">
        <v>1</v>
      </c>
      <c r="C189" s="66">
        <f t="shared" si="11"/>
        <v>192</v>
      </c>
      <c r="D189" s="66">
        <v>176</v>
      </c>
      <c r="E189" s="66">
        <v>16</v>
      </c>
      <c r="F189" s="67"/>
      <c r="G189" s="67">
        <v>7.2</v>
      </c>
      <c r="H189" s="67">
        <f t="shared" si="12"/>
        <v>230.4</v>
      </c>
      <c r="I189" s="67">
        <f t="shared" si="13"/>
        <v>284.75</v>
      </c>
    </row>
    <row r="190" spans="1:9" x14ac:dyDescent="0.25">
      <c r="A190" s="65" t="s">
        <v>305</v>
      </c>
      <c r="B190" s="66">
        <v>1</v>
      </c>
      <c r="C190" s="66">
        <f t="shared" si="11"/>
        <v>208</v>
      </c>
      <c r="D190" s="66">
        <v>176</v>
      </c>
      <c r="E190" s="66">
        <v>32</v>
      </c>
      <c r="F190" s="67"/>
      <c r="G190" s="67">
        <v>7.2</v>
      </c>
      <c r="H190" s="67">
        <f t="shared" si="12"/>
        <v>460.8</v>
      </c>
      <c r="I190" s="67">
        <f t="shared" si="13"/>
        <v>569.5</v>
      </c>
    </row>
    <row r="191" spans="1:9" x14ac:dyDescent="0.25">
      <c r="A191" s="65" t="s">
        <v>305</v>
      </c>
      <c r="B191" s="66">
        <v>1</v>
      </c>
      <c r="C191" s="66">
        <f t="shared" si="11"/>
        <v>184</v>
      </c>
      <c r="D191" s="66">
        <v>176</v>
      </c>
      <c r="E191" s="66">
        <v>8</v>
      </c>
      <c r="F191" s="67"/>
      <c r="G191" s="67">
        <v>7.2</v>
      </c>
      <c r="H191" s="67">
        <f t="shared" si="12"/>
        <v>115.2</v>
      </c>
      <c r="I191" s="67">
        <f t="shared" si="13"/>
        <v>142.38</v>
      </c>
    </row>
    <row r="192" spans="1:9" x14ac:dyDescent="0.25">
      <c r="A192" s="65" t="s">
        <v>305</v>
      </c>
      <c r="B192" s="66">
        <v>1</v>
      </c>
      <c r="C192" s="66">
        <f t="shared" si="11"/>
        <v>192</v>
      </c>
      <c r="D192" s="66">
        <v>176</v>
      </c>
      <c r="E192" s="66">
        <v>16</v>
      </c>
      <c r="F192" s="67"/>
      <c r="G192" s="67">
        <v>7.45</v>
      </c>
      <c r="H192" s="67">
        <f t="shared" si="12"/>
        <v>238.4</v>
      </c>
      <c r="I192" s="67">
        <f t="shared" si="13"/>
        <v>294.64</v>
      </c>
    </row>
    <row r="193" spans="1:9" x14ac:dyDescent="0.25">
      <c r="A193" s="65" t="s">
        <v>305</v>
      </c>
      <c r="B193" s="66">
        <v>1</v>
      </c>
      <c r="C193" s="66">
        <f t="shared" si="11"/>
        <v>208</v>
      </c>
      <c r="D193" s="66">
        <v>176</v>
      </c>
      <c r="E193" s="66">
        <v>32</v>
      </c>
      <c r="F193" s="67"/>
      <c r="G193" s="67">
        <v>7.45</v>
      </c>
      <c r="H193" s="67">
        <f t="shared" si="12"/>
        <v>476.8</v>
      </c>
      <c r="I193" s="67">
        <f t="shared" si="13"/>
        <v>589.28</v>
      </c>
    </row>
    <row r="194" spans="1:9" x14ac:dyDescent="0.25">
      <c r="A194" s="65" t="s">
        <v>305</v>
      </c>
      <c r="B194" s="66">
        <v>1</v>
      </c>
      <c r="C194" s="66">
        <f t="shared" si="11"/>
        <v>192</v>
      </c>
      <c r="D194" s="66">
        <v>176</v>
      </c>
      <c r="E194" s="66">
        <v>16</v>
      </c>
      <c r="F194" s="67"/>
      <c r="G194" s="67">
        <v>7.2</v>
      </c>
      <c r="H194" s="67">
        <f t="shared" si="12"/>
        <v>230.4</v>
      </c>
      <c r="I194" s="67">
        <f t="shared" si="13"/>
        <v>284.75</v>
      </c>
    </row>
    <row r="195" spans="1:9" x14ac:dyDescent="0.25">
      <c r="A195" s="65" t="s">
        <v>305</v>
      </c>
      <c r="B195" s="66">
        <v>1</v>
      </c>
      <c r="C195" s="66">
        <f t="shared" ref="C195:C258" si="14">D195+E195</f>
        <v>184</v>
      </c>
      <c r="D195" s="66">
        <v>176</v>
      </c>
      <c r="E195" s="66">
        <v>8</v>
      </c>
      <c r="F195" s="67"/>
      <c r="G195" s="67">
        <v>7.2</v>
      </c>
      <c r="H195" s="67">
        <f t="shared" si="12"/>
        <v>115.2</v>
      </c>
      <c r="I195" s="67">
        <f t="shared" si="13"/>
        <v>142.38</v>
      </c>
    </row>
    <row r="196" spans="1:9" x14ac:dyDescent="0.25">
      <c r="A196" s="65" t="s">
        <v>305</v>
      </c>
      <c r="B196" s="66">
        <v>1</v>
      </c>
      <c r="C196" s="66">
        <f t="shared" si="14"/>
        <v>208</v>
      </c>
      <c r="D196" s="66">
        <v>176</v>
      </c>
      <c r="E196" s="66">
        <v>32</v>
      </c>
      <c r="F196" s="67"/>
      <c r="G196" s="67">
        <v>7.2</v>
      </c>
      <c r="H196" s="67">
        <f t="shared" si="12"/>
        <v>460.8</v>
      </c>
      <c r="I196" s="67">
        <f t="shared" si="13"/>
        <v>569.5</v>
      </c>
    </row>
    <row r="197" spans="1:9" x14ac:dyDescent="0.25">
      <c r="A197" s="65" t="s">
        <v>305</v>
      </c>
      <c r="B197" s="66">
        <v>1</v>
      </c>
      <c r="C197" s="66">
        <f t="shared" si="14"/>
        <v>200</v>
      </c>
      <c r="D197" s="66">
        <v>176</v>
      </c>
      <c r="E197" s="66">
        <v>24</v>
      </c>
      <c r="F197" s="67"/>
      <c r="G197" s="67">
        <v>7.2</v>
      </c>
      <c r="H197" s="67">
        <f t="shared" si="12"/>
        <v>345.6</v>
      </c>
      <c r="I197" s="67">
        <f t="shared" si="13"/>
        <v>427.13</v>
      </c>
    </row>
    <row r="198" spans="1:9" x14ac:dyDescent="0.25">
      <c r="A198" s="65" t="s">
        <v>229</v>
      </c>
      <c r="B198" s="66">
        <v>1</v>
      </c>
      <c r="C198" s="66">
        <f t="shared" si="14"/>
        <v>208</v>
      </c>
      <c r="D198" s="66">
        <v>176</v>
      </c>
      <c r="E198" s="66">
        <v>32</v>
      </c>
      <c r="F198" s="67"/>
      <c r="G198" s="67">
        <v>9.4700000000000006</v>
      </c>
      <c r="H198" s="67">
        <f t="shared" si="12"/>
        <v>606.08000000000004</v>
      </c>
      <c r="I198" s="67">
        <f t="shared" si="13"/>
        <v>749.05</v>
      </c>
    </row>
    <row r="199" spans="1:9" x14ac:dyDescent="0.25">
      <c r="A199" s="65" t="s">
        <v>229</v>
      </c>
      <c r="B199" s="66">
        <v>1</v>
      </c>
      <c r="C199" s="66">
        <f t="shared" si="14"/>
        <v>200</v>
      </c>
      <c r="D199" s="66">
        <v>176</v>
      </c>
      <c r="E199" s="66">
        <v>24</v>
      </c>
      <c r="F199" s="67"/>
      <c r="G199" s="67">
        <v>9.4700000000000006</v>
      </c>
      <c r="H199" s="67">
        <f t="shared" si="12"/>
        <v>454.56</v>
      </c>
      <c r="I199" s="67">
        <f t="shared" si="13"/>
        <v>561.79</v>
      </c>
    </row>
    <row r="200" spans="1:9" x14ac:dyDescent="0.25">
      <c r="A200" s="65" t="s">
        <v>229</v>
      </c>
      <c r="B200" s="66">
        <v>1</v>
      </c>
      <c r="C200" s="66">
        <f t="shared" si="14"/>
        <v>192</v>
      </c>
      <c r="D200" s="66">
        <v>176</v>
      </c>
      <c r="E200" s="66">
        <v>16</v>
      </c>
      <c r="F200" s="67"/>
      <c r="G200" s="67">
        <v>7.14</v>
      </c>
      <c r="H200" s="67">
        <f t="shared" si="12"/>
        <v>228.48</v>
      </c>
      <c r="I200" s="67">
        <f t="shared" si="13"/>
        <v>282.38</v>
      </c>
    </row>
    <row r="201" spans="1:9" x14ac:dyDescent="0.25">
      <c r="A201" s="65" t="s">
        <v>229</v>
      </c>
      <c r="B201" s="66">
        <v>1</v>
      </c>
      <c r="C201" s="66">
        <f t="shared" si="14"/>
        <v>200</v>
      </c>
      <c r="D201" s="66">
        <v>176</v>
      </c>
      <c r="E201" s="66">
        <v>24</v>
      </c>
      <c r="F201" s="67"/>
      <c r="G201" s="67">
        <v>9.4700000000000006</v>
      </c>
      <c r="H201" s="67">
        <f t="shared" si="12"/>
        <v>454.56</v>
      </c>
      <c r="I201" s="67">
        <f t="shared" si="13"/>
        <v>561.79</v>
      </c>
    </row>
    <row r="202" spans="1:9" x14ac:dyDescent="0.25">
      <c r="A202" s="65" t="s">
        <v>229</v>
      </c>
      <c r="B202" s="66">
        <v>1</v>
      </c>
      <c r="C202" s="66">
        <f t="shared" si="14"/>
        <v>212</v>
      </c>
      <c r="D202" s="66">
        <v>176</v>
      </c>
      <c r="E202" s="66">
        <v>36</v>
      </c>
      <c r="F202" s="67"/>
      <c r="G202" s="67">
        <v>7.14</v>
      </c>
      <c r="H202" s="67">
        <f t="shared" si="12"/>
        <v>514.08000000000004</v>
      </c>
      <c r="I202" s="67">
        <f t="shared" si="13"/>
        <v>635.35</v>
      </c>
    </row>
    <row r="203" spans="1:9" x14ac:dyDescent="0.25">
      <c r="A203" s="65" t="s">
        <v>229</v>
      </c>
      <c r="B203" s="66">
        <v>1</v>
      </c>
      <c r="C203" s="66">
        <f t="shared" si="14"/>
        <v>200</v>
      </c>
      <c r="D203" s="66">
        <v>176</v>
      </c>
      <c r="E203" s="66">
        <v>24</v>
      </c>
      <c r="F203" s="67"/>
      <c r="G203" s="67">
        <v>9.4700000000000006</v>
      </c>
      <c r="H203" s="67">
        <f t="shared" si="12"/>
        <v>454.56</v>
      </c>
      <c r="I203" s="67">
        <f t="shared" si="13"/>
        <v>561.79</v>
      </c>
    </row>
    <row r="204" spans="1:9" x14ac:dyDescent="0.25">
      <c r="A204" s="65" t="s">
        <v>229</v>
      </c>
      <c r="B204" s="66">
        <v>1</v>
      </c>
      <c r="C204" s="66">
        <f t="shared" si="14"/>
        <v>192</v>
      </c>
      <c r="D204" s="66">
        <v>176</v>
      </c>
      <c r="E204" s="66">
        <v>16</v>
      </c>
      <c r="F204" s="67"/>
      <c r="G204" s="67">
        <v>9.4700000000000006</v>
      </c>
      <c r="H204" s="67">
        <f t="shared" si="12"/>
        <v>303.04000000000002</v>
      </c>
      <c r="I204" s="67">
        <f t="shared" si="13"/>
        <v>374.53</v>
      </c>
    </row>
    <row r="205" spans="1:9" x14ac:dyDescent="0.25">
      <c r="A205" s="65" t="s">
        <v>229</v>
      </c>
      <c r="B205" s="66">
        <v>1</v>
      </c>
      <c r="C205" s="66">
        <f t="shared" si="14"/>
        <v>224</v>
      </c>
      <c r="D205" s="66">
        <v>176</v>
      </c>
      <c r="E205" s="66">
        <v>48</v>
      </c>
      <c r="F205" s="67"/>
      <c r="G205" s="67">
        <v>7.07</v>
      </c>
      <c r="H205" s="67">
        <f t="shared" si="12"/>
        <v>678.72</v>
      </c>
      <c r="I205" s="67">
        <f t="shared" si="13"/>
        <v>838.83</v>
      </c>
    </row>
    <row r="206" spans="1:9" x14ac:dyDescent="0.25">
      <c r="A206" s="65" t="s">
        <v>229</v>
      </c>
      <c r="B206" s="66">
        <v>1</v>
      </c>
      <c r="C206" s="66">
        <f t="shared" si="14"/>
        <v>200</v>
      </c>
      <c r="D206" s="66">
        <v>176</v>
      </c>
      <c r="E206" s="66">
        <v>24</v>
      </c>
      <c r="F206" s="67"/>
      <c r="G206" s="67">
        <v>9.3800000000000008</v>
      </c>
      <c r="H206" s="67">
        <f t="shared" ref="H206:H269" si="15">ROUND(G206*E206*2,2)</f>
        <v>450.24</v>
      </c>
      <c r="I206" s="67">
        <f t="shared" ref="I206:I269" si="16">ROUND(H206*1.2359,2)</f>
        <v>556.45000000000005</v>
      </c>
    </row>
    <row r="207" spans="1:9" x14ac:dyDescent="0.25">
      <c r="A207" s="65" t="s">
        <v>229</v>
      </c>
      <c r="B207" s="66">
        <v>1</v>
      </c>
      <c r="C207" s="66">
        <f t="shared" si="14"/>
        <v>232</v>
      </c>
      <c r="D207" s="66">
        <v>176</v>
      </c>
      <c r="E207" s="66">
        <v>56</v>
      </c>
      <c r="F207" s="67"/>
      <c r="G207" s="67">
        <v>7.14</v>
      </c>
      <c r="H207" s="67">
        <f t="shared" si="15"/>
        <v>799.68</v>
      </c>
      <c r="I207" s="67">
        <f t="shared" si="16"/>
        <v>988.32</v>
      </c>
    </row>
    <row r="208" spans="1:9" x14ac:dyDescent="0.25">
      <c r="A208" s="65" t="s">
        <v>229</v>
      </c>
      <c r="B208" s="66">
        <v>1</v>
      </c>
      <c r="C208" s="66">
        <f t="shared" si="14"/>
        <v>208</v>
      </c>
      <c r="D208" s="66">
        <v>176</v>
      </c>
      <c r="E208" s="66">
        <v>32</v>
      </c>
      <c r="F208" s="67"/>
      <c r="G208" s="67">
        <v>9.2899999999999991</v>
      </c>
      <c r="H208" s="67">
        <f t="shared" si="15"/>
        <v>594.55999999999995</v>
      </c>
      <c r="I208" s="67">
        <f t="shared" si="16"/>
        <v>734.82</v>
      </c>
    </row>
    <row r="209" spans="1:9" x14ac:dyDescent="0.25">
      <c r="A209" s="65" t="s">
        <v>229</v>
      </c>
      <c r="B209" s="66">
        <v>1</v>
      </c>
      <c r="C209" s="66">
        <f t="shared" si="14"/>
        <v>212</v>
      </c>
      <c r="D209" s="66">
        <v>176</v>
      </c>
      <c r="E209" s="66">
        <v>36</v>
      </c>
      <c r="F209" s="67"/>
      <c r="G209" s="67">
        <v>7.14</v>
      </c>
      <c r="H209" s="67">
        <f t="shared" si="15"/>
        <v>514.08000000000004</v>
      </c>
      <c r="I209" s="67">
        <f t="shared" si="16"/>
        <v>635.35</v>
      </c>
    </row>
    <row r="210" spans="1:9" x14ac:dyDescent="0.25">
      <c r="A210" s="65" t="s">
        <v>229</v>
      </c>
      <c r="B210" s="66">
        <v>1</v>
      </c>
      <c r="C210" s="66">
        <f t="shared" si="14"/>
        <v>178</v>
      </c>
      <c r="D210" s="66">
        <v>176</v>
      </c>
      <c r="E210" s="66">
        <v>2</v>
      </c>
      <c r="F210" s="67"/>
      <c r="G210" s="67">
        <v>6.9</v>
      </c>
      <c r="H210" s="67">
        <f t="shared" si="15"/>
        <v>27.6</v>
      </c>
      <c r="I210" s="67">
        <f t="shared" si="16"/>
        <v>34.11</v>
      </c>
    </row>
    <row r="211" spans="1:9" x14ac:dyDescent="0.25">
      <c r="A211" s="65" t="s">
        <v>229</v>
      </c>
      <c r="B211" s="66">
        <v>1</v>
      </c>
      <c r="C211" s="66">
        <f t="shared" si="14"/>
        <v>192</v>
      </c>
      <c r="D211" s="66">
        <v>176</v>
      </c>
      <c r="E211" s="66">
        <v>16</v>
      </c>
      <c r="F211" s="67"/>
      <c r="G211" s="67">
        <v>9.15</v>
      </c>
      <c r="H211" s="67">
        <f t="shared" si="15"/>
        <v>292.8</v>
      </c>
      <c r="I211" s="67">
        <f t="shared" si="16"/>
        <v>361.87</v>
      </c>
    </row>
    <row r="212" spans="1:9" x14ac:dyDescent="0.25">
      <c r="A212" s="65" t="s">
        <v>229</v>
      </c>
      <c r="B212" s="66">
        <v>1</v>
      </c>
      <c r="C212" s="66">
        <f t="shared" si="14"/>
        <v>216</v>
      </c>
      <c r="D212" s="66">
        <v>176</v>
      </c>
      <c r="E212" s="66">
        <v>40</v>
      </c>
      <c r="F212" s="67"/>
      <c r="G212" s="67">
        <v>9.15</v>
      </c>
      <c r="H212" s="67">
        <f t="shared" si="15"/>
        <v>732</v>
      </c>
      <c r="I212" s="67">
        <f t="shared" si="16"/>
        <v>904.68</v>
      </c>
    </row>
    <row r="213" spans="1:9" x14ac:dyDescent="0.25">
      <c r="A213" s="65" t="s">
        <v>229</v>
      </c>
      <c r="B213" s="66">
        <v>1</v>
      </c>
      <c r="C213" s="66">
        <f t="shared" si="14"/>
        <v>212</v>
      </c>
      <c r="D213" s="66">
        <v>176</v>
      </c>
      <c r="E213" s="66">
        <v>36</v>
      </c>
      <c r="F213" s="67"/>
      <c r="G213" s="67">
        <v>7.38</v>
      </c>
      <c r="H213" s="67">
        <f t="shared" si="15"/>
        <v>531.36</v>
      </c>
      <c r="I213" s="67">
        <f t="shared" si="16"/>
        <v>656.71</v>
      </c>
    </row>
    <row r="214" spans="1:9" x14ac:dyDescent="0.25">
      <c r="A214" s="65" t="s">
        <v>229</v>
      </c>
      <c r="B214" s="66">
        <v>1</v>
      </c>
      <c r="C214" s="66">
        <f t="shared" si="14"/>
        <v>234</v>
      </c>
      <c r="D214" s="66">
        <v>176</v>
      </c>
      <c r="E214" s="66">
        <v>58</v>
      </c>
      <c r="F214" s="67"/>
      <c r="G214" s="67">
        <v>6.9</v>
      </c>
      <c r="H214" s="67">
        <f t="shared" si="15"/>
        <v>800.4</v>
      </c>
      <c r="I214" s="67">
        <f t="shared" si="16"/>
        <v>989.21</v>
      </c>
    </row>
    <row r="215" spans="1:9" x14ac:dyDescent="0.25">
      <c r="A215" s="65" t="s">
        <v>229</v>
      </c>
      <c r="B215" s="66">
        <v>1</v>
      </c>
      <c r="C215" s="66">
        <f t="shared" si="14"/>
        <v>188</v>
      </c>
      <c r="D215" s="66">
        <v>176</v>
      </c>
      <c r="E215" s="66">
        <v>12</v>
      </c>
      <c r="F215" s="67"/>
      <c r="G215" s="67">
        <v>9.15</v>
      </c>
      <c r="H215" s="67">
        <f t="shared" si="15"/>
        <v>219.6</v>
      </c>
      <c r="I215" s="67">
        <f t="shared" si="16"/>
        <v>271.39999999999998</v>
      </c>
    </row>
    <row r="216" spans="1:9" x14ac:dyDescent="0.25">
      <c r="A216" s="65" t="s">
        <v>229</v>
      </c>
      <c r="B216" s="66">
        <v>1</v>
      </c>
      <c r="C216" s="66">
        <f t="shared" si="14"/>
        <v>192</v>
      </c>
      <c r="D216" s="66">
        <v>176</v>
      </c>
      <c r="E216" s="66">
        <v>16</v>
      </c>
      <c r="F216" s="67"/>
      <c r="G216" s="67">
        <v>9.15</v>
      </c>
      <c r="H216" s="67">
        <f t="shared" si="15"/>
        <v>292.8</v>
      </c>
      <c r="I216" s="67">
        <f t="shared" si="16"/>
        <v>361.87</v>
      </c>
    </row>
    <row r="217" spans="1:9" x14ac:dyDescent="0.25">
      <c r="A217" s="65" t="s">
        <v>230</v>
      </c>
      <c r="B217" s="66">
        <v>1</v>
      </c>
      <c r="C217" s="66">
        <f t="shared" si="14"/>
        <v>200</v>
      </c>
      <c r="D217" s="66">
        <v>176</v>
      </c>
      <c r="E217" s="66">
        <v>24</v>
      </c>
      <c r="F217" s="67"/>
      <c r="G217" s="67">
        <v>7.07</v>
      </c>
      <c r="H217" s="67">
        <f t="shared" si="15"/>
        <v>339.36</v>
      </c>
      <c r="I217" s="67">
        <f t="shared" si="16"/>
        <v>419.42</v>
      </c>
    </row>
    <row r="218" spans="1:9" x14ac:dyDescent="0.25">
      <c r="A218" s="65" t="s">
        <v>230</v>
      </c>
      <c r="B218" s="66">
        <v>1</v>
      </c>
      <c r="C218" s="66">
        <f t="shared" si="14"/>
        <v>200</v>
      </c>
      <c r="D218" s="66">
        <v>176</v>
      </c>
      <c r="E218" s="66">
        <v>24</v>
      </c>
      <c r="F218" s="67"/>
      <c r="G218" s="67">
        <v>9.15</v>
      </c>
      <c r="H218" s="67">
        <f t="shared" si="15"/>
        <v>439.2</v>
      </c>
      <c r="I218" s="67">
        <f t="shared" si="16"/>
        <v>542.80999999999995</v>
      </c>
    </row>
    <row r="219" spans="1:9" x14ac:dyDescent="0.25">
      <c r="A219" s="65" t="s">
        <v>230</v>
      </c>
      <c r="B219" s="66">
        <v>1</v>
      </c>
      <c r="C219" s="66">
        <f t="shared" si="14"/>
        <v>200</v>
      </c>
      <c r="D219" s="66">
        <v>176</v>
      </c>
      <c r="E219" s="66">
        <v>24</v>
      </c>
      <c r="F219" s="67"/>
      <c r="G219" s="67">
        <v>9.4700000000000006</v>
      </c>
      <c r="H219" s="67">
        <f t="shared" si="15"/>
        <v>454.56</v>
      </c>
      <c r="I219" s="67">
        <f t="shared" si="16"/>
        <v>561.79</v>
      </c>
    </row>
    <row r="220" spans="1:9" x14ac:dyDescent="0.25">
      <c r="A220" s="65" t="s">
        <v>230</v>
      </c>
      <c r="B220" s="66">
        <v>1</v>
      </c>
      <c r="C220" s="66">
        <f t="shared" si="14"/>
        <v>236</v>
      </c>
      <c r="D220" s="66">
        <v>176</v>
      </c>
      <c r="E220" s="66">
        <v>60</v>
      </c>
      <c r="F220" s="67"/>
      <c r="G220" s="67">
        <v>7.2</v>
      </c>
      <c r="H220" s="67">
        <f t="shared" si="15"/>
        <v>864</v>
      </c>
      <c r="I220" s="67">
        <f t="shared" si="16"/>
        <v>1067.82</v>
      </c>
    </row>
    <row r="221" spans="1:9" x14ac:dyDescent="0.25">
      <c r="A221" s="65" t="s">
        <v>230</v>
      </c>
      <c r="B221" s="66">
        <v>1</v>
      </c>
      <c r="C221" s="66">
        <f t="shared" si="14"/>
        <v>184</v>
      </c>
      <c r="D221" s="66">
        <v>176</v>
      </c>
      <c r="E221" s="66">
        <v>8</v>
      </c>
      <c r="F221" s="67"/>
      <c r="G221" s="67">
        <v>7.14</v>
      </c>
      <c r="H221" s="67">
        <f t="shared" si="15"/>
        <v>114.24</v>
      </c>
      <c r="I221" s="67">
        <f t="shared" si="16"/>
        <v>141.19</v>
      </c>
    </row>
    <row r="222" spans="1:9" x14ac:dyDescent="0.25">
      <c r="A222" s="65" t="s">
        <v>230</v>
      </c>
      <c r="B222" s="66">
        <v>1</v>
      </c>
      <c r="C222" s="66">
        <f t="shared" si="14"/>
        <v>200</v>
      </c>
      <c r="D222" s="66">
        <v>176</v>
      </c>
      <c r="E222" s="66">
        <v>24</v>
      </c>
      <c r="F222" s="67"/>
      <c r="G222" s="67">
        <v>9.15</v>
      </c>
      <c r="H222" s="67">
        <f t="shared" si="15"/>
        <v>439.2</v>
      </c>
      <c r="I222" s="67">
        <f t="shared" si="16"/>
        <v>542.80999999999995</v>
      </c>
    </row>
    <row r="223" spans="1:9" x14ac:dyDescent="0.25">
      <c r="A223" s="65" t="s">
        <v>230</v>
      </c>
      <c r="B223" s="66">
        <v>1</v>
      </c>
      <c r="C223" s="66">
        <f t="shared" si="14"/>
        <v>208</v>
      </c>
      <c r="D223" s="66">
        <v>176</v>
      </c>
      <c r="E223" s="66">
        <v>32</v>
      </c>
      <c r="F223" s="67"/>
      <c r="G223" s="67">
        <v>9.4700000000000006</v>
      </c>
      <c r="H223" s="67">
        <f t="shared" si="15"/>
        <v>606.08000000000004</v>
      </c>
      <c r="I223" s="67">
        <f t="shared" si="16"/>
        <v>749.05</v>
      </c>
    </row>
    <row r="224" spans="1:9" x14ac:dyDescent="0.25">
      <c r="A224" s="65" t="s">
        <v>122</v>
      </c>
      <c r="B224" s="66">
        <v>1</v>
      </c>
      <c r="C224" s="66">
        <f t="shared" si="14"/>
        <v>212</v>
      </c>
      <c r="D224" s="66">
        <v>176</v>
      </c>
      <c r="E224" s="66">
        <v>36</v>
      </c>
      <c r="F224" s="67"/>
      <c r="G224" s="67">
        <v>6.15</v>
      </c>
      <c r="H224" s="67">
        <f t="shared" si="15"/>
        <v>442.8</v>
      </c>
      <c r="I224" s="67">
        <f t="shared" si="16"/>
        <v>547.26</v>
      </c>
    </row>
    <row r="225" spans="1:9" x14ac:dyDescent="0.25">
      <c r="A225" s="65" t="s">
        <v>122</v>
      </c>
      <c r="B225" s="66">
        <v>1</v>
      </c>
      <c r="C225" s="66">
        <f t="shared" si="14"/>
        <v>192</v>
      </c>
      <c r="D225" s="66">
        <v>176</v>
      </c>
      <c r="E225" s="66">
        <v>16</v>
      </c>
      <c r="F225" s="67"/>
      <c r="G225" s="67">
        <v>6.39</v>
      </c>
      <c r="H225" s="67">
        <f t="shared" si="15"/>
        <v>204.48</v>
      </c>
      <c r="I225" s="67">
        <f t="shared" si="16"/>
        <v>252.72</v>
      </c>
    </row>
    <row r="226" spans="1:9" x14ac:dyDescent="0.25">
      <c r="A226" s="65" t="s">
        <v>122</v>
      </c>
      <c r="B226" s="66">
        <v>1</v>
      </c>
      <c r="C226" s="66">
        <f t="shared" si="14"/>
        <v>204</v>
      </c>
      <c r="D226" s="66">
        <v>176</v>
      </c>
      <c r="E226" s="66">
        <v>28</v>
      </c>
      <c r="F226" s="67"/>
      <c r="G226" s="67">
        <v>6.09</v>
      </c>
      <c r="H226" s="67">
        <f t="shared" si="15"/>
        <v>341.04</v>
      </c>
      <c r="I226" s="67">
        <f t="shared" si="16"/>
        <v>421.49</v>
      </c>
    </row>
    <row r="227" spans="1:9" x14ac:dyDescent="0.25">
      <c r="A227" s="65" t="s">
        <v>122</v>
      </c>
      <c r="B227" s="66">
        <v>1</v>
      </c>
      <c r="C227" s="66">
        <f t="shared" si="14"/>
        <v>192</v>
      </c>
      <c r="D227" s="66">
        <v>176</v>
      </c>
      <c r="E227" s="66">
        <v>16</v>
      </c>
      <c r="F227" s="67"/>
      <c r="G227" s="67">
        <v>6</v>
      </c>
      <c r="H227" s="67">
        <f t="shared" si="15"/>
        <v>192</v>
      </c>
      <c r="I227" s="67">
        <f t="shared" si="16"/>
        <v>237.29</v>
      </c>
    </row>
    <row r="228" spans="1:9" x14ac:dyDescent="0.25">
      <c r="A228" s="65" t="s">
        <v>122</v>
      </c>
      <c r="B228" s="66">
        <v>1</v>
      </c>
      <c r="C228" s="66">
        <f t="shared" si="14"/>
        <v>192</v>
      </c>
      <c r="D228" s="66">
        <v>176</v>
      </c>
      <c r="E228" s="66">
        <v>16</v>
      </c>
      <c r="F228" s="67"/>
      <c r="G228" s="67">
        <v>8.07</v>
      </c>
      <c r="H228" s="67">
        <f t="shared" si="15"/>
        <v>258.24</v>
      </c>
      <c r="I228" s="67">
        <f t="shared" si="16"/>
        <v>319.16000000000003</v>
      </c>
    </row>
    <row r="229" spans="1:9" x14ac:dyDescent="0.25">
      <c r="A229" s="65" t="s">
        <v>122</v>
      </c>
      <c r="B229" s="66">
        <v>1</v>
      </c>
      <c r="C229" s="66">
        <f t="shared" si="14"/>
        <v>200</v>
      </c>
      <c r="D229" s="66">
        <v>176</v>
      </c>
      <c r="E229" s="66">
        <v>24</v>
      </c>
      <c r="F229" s="67"/>
      <c r="G229" s="67">
        <v>8.07</v>
      </c>
      <c r="H229" s="67">
        <f t="shared" si="15"/>
        <v>387.36</v>
      </c>
      <c r="I229" s="67">
        <f t="shared" si="16"/>
        <v>478.74</v>
      </c>
    </row>
    <row r="230" spans="1:9" x14ac:dyDescent="0.25">
      <c r="A230" s="65" t="s">
        <v>122</v>
      </c>
      <c r="B230" s="66">
        <v>1</v>
      </c>
      <c r="C230" s="66">
        <f t="shared" si="14"/>
        <v>184</v>
      </c>
      <c r="D230" s="66">
        <v>176</v>
      </c>
      <c r="E230" s="66">
        <v>8</v>
      </c>
      <c r="F230" s="67"/>
      <c r="G230" s="67">
        <v>6</v>
      </c>
      <c r="H230" s="67">
        <f t="shared" si="15"/>
        <v>96</v>
      </c>
      <c r="I230" s="67">
        <f t="shared" si="16"/>
        <v>118.65</v>
      </c>
    </row>
    <row r="231" spans="1:9" x14ac:dyDescent="0.25">
      <c r="A231" s="65" t="s">
        <v>122</v>
      </c>
      <c r="B231" s="66">
        <v>1</v>
      </c>
      <c r="C231" s="66">
        <f t="shared" si="14"/>
        <v>200</v>
      </c>
      <c r="D231" s="66">
        <v>176</v>
      </c>
      <c r="E231" s="66">
        <v>24</v>
      </c>
      <c r="F231" s="67"/>
      <c r="G231" s="67">
        <v>7.95</v>
      </c>
      <c r="H231" s="67">
        <f t="shared" si="15"/>
        <v>381.6</v>
      </c>
      <c r="I231" s="67">
        <f t="shared" si="16"/>
        <v>471.62</v>
      </c>
    </row>
    <row r="232" spans="1:9" x14ac:dyDescent="0.25">
      <c r="A232" s="65" t="s">
        <v>122</v>
      </c>
      <c r="B232" s="66">
        <v>1</v>
      </c>
      <c r="C232" s="66">
        <f t="shared" si="14"/>
        <v>225</v>
      </c>
      <c r="D232" s="66">
        <v>176</v>
      </c>
      <c r="E232" s="66">
        <v>49</v>
      </c>
      <c r="F232" s="67"/>
      <c r="G232" s="67">
        <v>7.95</v>
      </c>
      <c r="H232" s="67">
        <f t="shared" si="15"/>
        <v>779.1</v>
      </c>
      <c r="I232" s="67">
        <f t="shared" si="16"/>
        <v>962.89</v>
      </c>
    </row>
    <row r="233" spans="1:9" x14ac:dyDescent="0.25">
      <c r="A233" s="65" t="s">
        <v>122</v>
      </c>
      <c r="B233" s="66">
        <v>1</v>
      </c>
      <c r="C233" s="66">
        <f t="shared" si="14"/>
        <v>200</v>
      </c>
      <c r="D233" s="66">
        <v>176</v>
      </c>
      <c r="E233" s="66">
        <v>24</v>
      </c>
      <c r="F233" s="67"/>
      <c r="G233" s="67">
        <v>7.95</v>
      </c>
      <c r="H233" s="67">
        <f t="shared" si="15"/>
        <v>381.6</v>
      </c>
      <c r="I233" s="67">
        <f t="shared" si="16"/>
        <v>471.62</v>
      </c>
    </row>
    <row r="234" spans="1:9" x14ac:dyDescent="0.25">
      <c r="A234" s="65" t="s">
        <v>122</v>
      </c>
      <c r="B234" s="66">
        <v>1</v>
      </c>
      <c r="C234" s="66">
        <f t="shared" si="14"/>
        <v>208</v>
      </c>
      <c r="D234" s="66">
        <v>176</v>
      </c>
      <c r="E234" s="66">
        <v>32</v>
      </c>
      <c r="F234" s="67"/>
      <c r="G234" s="67">
        <v>7.95</v>
      </c>
      <c r="H234" s="67">
        <f t="shared" si="15"/>
        <v>508.8</v>
      </c>
      <c r="I234" s="67">
        <f t="shared" si="16"/>
        <v>628.83000000000004</v>
      </c>
    </row>
    <row r="235" spans="1:9" x14ac:dyDescent="0.25">
      <c r="A235" s="65" t="s">
        <v>122</v>
      </c>
      <c r="B235" s="66">
        <v>1</v>
      </c>
      <c r="C235" s="66">
        <f t="shared" si="14"/>
        <v>208</v>
      </c>
      <c r="D235" s="66">
        <v>176</v>
      </c>
      <c r="E235" s="66">
        <v>32</v>
      </c>
      <c r="F235" s="67"/>
      <c r="G235" s="67">
        <v>8.23</v>
      </c>
      <c r="H235" s="67">
        <f t="shared" si="15"/>
        <v>526.72</v>
      </c>
      <c r="I235" s="67">
        <f t="shared" si="16"/>
        <v>650.97</v>
      </c>
    </row>
    <row r="236" spans="1:9" x14ac:dyDescent="0.25">
      <c r="A236" s="65" t="s">
        <v>122</v>
      </c>
      <c r="B236" s="66">
        <v>1</v>
      </c>
      <c r="C236" s="66">
        <f t="shared" si="14"/>
        <v>192</v>
      </c>
      <c r="D236" s="66">
        <v>176</v>
      </c>
      <c r="E236" s="66">
        <v>16</v>
      </c>
      <c r="F236" s="67"/>
      <c r="G236" s="67">
        <v>7.95</v>
      </c>
      <c r="H236" s="67">
        <f t="shared" si="15"/>
        <v>254.4</v>
      </c>
      <c r="I236" s="67">
        <f t="shared" si="16"/>
        <v>314.41000000000003</v>
      </c>
    </row>
    <row r="237" spans="1:9" x14ac:dyDescent="0.25">
      <c r="A237" s="65" t="s">
        <v>122</v>
      </c>
      <c r="B237" s="66">
        <v>1</v>
      </c>
      <c r="C237" s="66">
        <f t="shared" si="14"/>
        <v>232</v>
      </c>
      <c r="D237" s="66">
        <v>176</v>
      </c>
      <c r="E237" s="66">
        <v>56</v>
      </c>
      <c r="F237" s="67"/>
      <c r="G237" s="67">
        <v>8.07</v>
      </c>
      <c r="H237" s="67">
        <f t="shared" si="15"/>
        <v>903.84</v>
      </c>
      <c r="I237" s="67">
        <f t="shared" si="16"/>
        <v>1117.06</v>
      </c>
    </row>
    <row r="238" spans="1:9" x14ac:dyDescent="0.25">
      <c r="A238" s="65" t="s">
        <v>122</v>
      </c>
      <c r="B238" s="66">
        <v>1</v>
      </c>
      <c r="C238" s="66">
        <f t="shared" si="14"/>
        <v>184</v>
      </c>
      <c r="D238" s="66">
        <v>176</v>
      </c>
      <c r="E238" s="66">
        <v>8</v>
      </c>
      <c r="F238" s="67"/>
      <c r="G238" s="67">
        <v>6</v>
      </c>
      <c r="H238" s="67">
        <f t="shared" si="15"/>
        <v>96</v>
      </c>
      <c r="I238" s="67">
        <f t="shared" si="16"/>
        <v>118.65</v>
      </c>
    </row>
    <row r="239" spans="1:9" x14ac:dyDescent="0.25">
      <c r="A239" s="65" t="s">
        <v>122</v>
      </c>
      <c r="B239" s="66">
        <v>1</v>
      </c>
      <c r="C239" s="66">
        <f t="shared" si="14"/>
        <v>216</v>
      </c>
      <c r="D239" s="66">
        <v>176</v>
      </c>
      <c r="E239" s="66">
        <v>40</v>
      </c>
      <c r="F239" s="67"/>
      <c r="G239" s="67">
        <v>6</v>
      </c>
      <c r="H239" s="67">
        <f t="shared" si="15"/>
        <v>480</v>
      </c>
      <c r="I239" s="67">
        <f t="shared" si="16"/>
        <v>593.23</v>
      </c>
    </row>
    <row r="240" spans="1:9" x14ac:dyDescent="0.25">
      <c r="A240" s="65" t="s">
        <v>122</v>
      </c>
      <c r="B240" s="66">
        <v>1</v>
      </c>
      <c r="C240" s="66">
        <f t="shared" si="14"/>
        <v>192</v>
      </c>
      <c r="D240" s="66">
        <v>176</v>
      </c>
      <c r="E240" s="66">
        <v>16</v>
      </c>
      <c r="F240" s="67"/>
      <c r="G240" s="67">
        <v>6.09</v>
      </c>
      <c r="H240" s="67">
        <f t="shared" si="15"/>
        <v>194.88</v>
      </c>
      <c r="I240" s="67">
        <f t="shared" si="16"/>
        <v>240.85</v>
      </c>
    </row>
    <row r="241" spans="1:9" x14ac:dyDescent="0.25">
      <c r="A241" s="65" t="s">
        <v>122</v>
      </c>
      <c r="B241" s="66">
        <v>1</v>
      </c>
      <c r="C241" s="66">
        <f t="shared" si="14"/>
        <v>200</v>
      </c>
      <c r="D241" s="66">
        <v>176</v>
      </c>
      <c r="E241" s="66">
        <v>24</v>
      </c>
      <c r="F241" s="67"/>
      <c r="G241" s="67">
        <v>6</v>
      </c>
      <c r="H241" s="67">
        <f t="shared" si="15"/>
        <v>288</v>
      </c>
      <c r="I241" s="67">
        <f t="shared" si="16"/>
        <v>355.94</v>
      </c>
    </row>
    <row r="242" spans="1:9" x14ac:dyDescent="0.25">
      <c r="A242" s="65" t="s">
        <v>122</v>
      </c>
      <c r="B242" s="66">
        <v>1</v>
      </c>
      <c r="C242" s="66">
        <f t="shared" si="14"/>
        <v>208</v>
      </c>
      <c r="D242" s="66">
        <v>176</v>
      </c>
      <c r="E242" s="66">
        <v>32</v>
      </c>
      <c r="F242" s="67"/>
      <c r="G242" s="67">
        <v>6</v>
      </c>
      <c r="H242" s="67">
        <f t="shared" si="15"/>
        <v>384</v>
      </c>
      <c r="I242" s="67">
        <f t="shared" si="16"/>
        <v>474.59</v>
      </c>
    </row>
    <row r="243" spans="1:9" x14ac:dyDescent="0.25">
      <c r="A243" s="65" t="s">
        <v>122</v>
      </c>
      <c r="B243" s="66">
        <v>1</v>
      </c>
      <c r="C243" s="66">
        <f t="shared" si="14"/>
        <v>200</v>
      </c>
      <c r="D243" s="66">
        <v>176</v>
      </c>
      <c r="E243" s="66">
        <v>24</v>
      </c>
      <c r="F243" s="67"/>
      <c r="G243" s="67">
        <v>7.95</v>
      </c>
      <c r="H243" s="67">
        <f t="shared" si="15"/>
        <v>381.6</v>
      </c>
      <c r="I243" s="67">
        <f t="shared" si="16"/>
        <v>471.62</v>
      </c>
    </row>
    <row r="244" spans="1:9" x14ac:dyDescent="0.25">
      <c r="A244" s="65" t="s">
        <v>122</v>
      </c>
      <c r="B244" s="66">
        <v>1</v>
      </c>
      <c r="C244" s="66">
        <f t="shared" si="14"/>
        <v>216</v>
      </c>
      <c r="D244" s="66">
        <v>176</v>
      </c>
      <c r="E244" s="66">
        <v>40</v>
      </c>
      <c r="F244" s="67"/>
      <c r="G244" s="67">
        <v>6.3</v>
      </c>
      <c r="H244" s="67">
        <f t="shared" si="15"/>
        <v>504</v>
      </c>
      <c r="I244" s="67">
        <f t="shared" si="16"/>
        <v>622.89</v>
      </c>
    </row>
    <row r="245" spans="1:9" x14ac:dyDescent="0.25">
      <c r="A245" s="65" t="s">
        <v>122</v>
      </c>
      <c r="B245" s="66">
        <v>1</v>
      </c>
      <c r="C245" s="66">
        <f t="shared" si="14"/>
        <v>224</v>
      </c>
      <c r="D245" s="66">
        <v>176</v>
      </c>
      <c r="E245" s="66">
        <v>48</v>
      </c>
      <c r="F245" s="67"/>
      <c r="G245" s="67">
        <v>7.95</v>
      </c>
      <c r="H245" s="67">
        <f t="shared" si="15"/>
        <v>763.2</v>
      </c>
      <c r="I245" s="67">
        <f t="shared" si="16"/>
        <v>943.24</v>
      </c>
    </row>
    <row r="246" spans="1:9" x14ac:dyDescent="0.25">
      <c r="A246" s="65" t="s">
        <v>122</v>
      </c>
      <c r="B246" s="66">
        <v>1</v>
      </c>
      <c r="C246" s="66">
        <f t="shared" si="14"/>
        <v>192</v>
      </c>
      <c r="D246" s="66">
        <v>176</v>
      </c>
      <c r="E246" s="66">
        <v>16</v>
      </c>
      <c r="F246" s="67"/>
      <c r="G246" s="67">
        <v>7.95</v>
      </c>
      <c r="H246" s="67">
        <f t="shared" si="15"/>
        <v>254.4</v>
      </c>
      <c r="I246" s="67">
        <f t="shared" si="16"/>
        <v>314.41000000000003</v>
      </c>
    </row>
    <row r="247" spans="1:9" x14ac:dyDescent="0.25">
      <c r="A247" s="65" t="s">
        <v>306</v>
      </c>
      <c r="B247" s="66">
        <v>1</v>
      </c>
      <c r="C247" s="66">
        <f t="shared" si="14"/>
        <v>218</v>
      </c>
      <c r="D247" s="66">
        <v>176</v>
      </c>
      <c r="E247" s="66">
        <v>42</v>
      </c>
      <c r="F247" s="67"/>
      <c r="G247" s="67">
        <v>7.45</v>
      </c>
      <c r="H247" s="67">
        <f t="shared" si="15"/>
        <v>625.79999999999995</v>
      </c>
      <c r="I247" s="67">
        <f t="shared" si="16"/>
        <v>773.43</v>
      </c>
    </row>
    <row r="248" spans="1:9" x14ac:dyDescent="0.25">
      <c r="A248" s="65" t="s">
        <v>306</v>
      </c>
      <c r="B248" s="66">
        <v>1</v>
      </c>
      <c r="C248" s="66">
        <f t="shared" si="14"/>
        <v>216</v>
      </c>
      <c r="D248" s="66">
        <v>176</v>
      </c>
      <c r="E248" s="66">
        <v>40</v>
      </c>
      <c r="F248" s="67"/>
      <c r="G248" s="67">
        <v>7.45</v>
      </c>
      <c r="H248" s="67">
        <f t="shared" si="15"/>
        <v>596</v>
      </c>
      <c r="I248" s="67">
        <f t="shared" si="16"/>
        <v>736.6</v>
      </c>
    </row>
    <row r="249" spans="1:9" x14ac:dyDescent="0.25">
      <c r="A249" s="65" t="s">
        <v>306</v>
      </c>
      <c r="B249" s="66">
        <v>1</v>
      </c>
      <c r="C249" s="66">
        <f t="shared" si="14"/>
        <v>184</v>
      </c>
      <c r="D249" s="66">
        <v>176</v>
      </c>
      <c r="E249" s="66">
        <v>8</v>
      </c>
      <c r="F249" s="67"/>
      <c r="G249" s="67">
        <v>7.2</v>
      </c>
      <c r="H249" s="67">
        <f t="shared" si="15"/>
        <v>115.2</v>
      </c>
      <c r="I249" s="67">
        <f t="shared" si="16"/>
        <v>142.38</v>
      </c>
    </row>
    <row r="250" spans="1:9" x14ac:dyDescent="0.25">
      <c r="A250" s="65" t="s">
        <v>306</v>
      </c>
      <c r="B250" s="66">
        <v>1</v>
      </c>
      <c r="C250" s="66">
        <f t="shared" si="14"/>
        <v>216</v>
      </c>
      <c r="D250" s="66">
        <v>176</v>
      </c>
      <c r="E250" s="66">
        <v>40</v>
      </c>
      <c r="F250" s="67"/>
      <c r="G250" s="67">
        <v>7.45</v>
      </c>
      <c r="H250" s="67">
        <f t="shared" si="15"/>
        <v>596</v>
      </c>
      <c r="I250" s="67">
        <f t="shared" si="16"/>
        <v>736.6</v>
      </c>
    </row>
    <row r="251" spans="1:9" x14ac:dyDescent="0.25">
      <c r="A251" s="65" t="s">
        <v>306</v>
      </c>
      <c r="B251" s="66">
        <v>1</v>
      </c>
      <c r="C251" s="66">
        <f t="shared" si="14"/>
        <v>188</v>
      </c>
      <c r="D251" s="66">
        <v>176</v>
      </c>
      <c r="E251" s="66">
        <v>12</v>
      </c>
      <c r="F251" s="67"/>
      <c r="G251" s="67">
        <v>7.2</v>
      </c>
      <c r="H251" s="67">
        <f t="shared" si="15"/>
        <v>172.8</v>
      </c>
      <c r="I251" s="67">
        <f t="shared" si="16"/>
        <v>213.56</v>
      </c>
    </row>
    <row r="252" spans="1:9" x14ac:dyDescent="0.25">
      <c r="A252" s="65" t="s">
        <v>306</v>
      </c>
      <c r="B252" s="66">
        <v>1</v>
      </c>
      <c r="C252" s="66">
        <f t="shared" si="14"/>
        <v>216</v>
      </c>
      <c r="D252" s="66">
        <v>176</v>
      </c>
      <c r="E252" s="66">
        <v>40</v>
      </c>
      <c r="F252" s="67"/>
      <c r="G252" s="67">
        <v>7.2</v>
      </c>
      <c r="H252" s="67">
        <f t="shared" si="15"/>
        <v>576</v>
      </c>
      <c r="I252" s="67">
        <f t="shared" si="16"/>
        <v>711.88</v>
      </c>
    </row>
    <row r="253" spans="1:9" x14ac:dyDescent="0.25">
      <c r="A253" s="65" t="s">
        <v>306</v>
      </c>
      <c r="B253" s="66">
        <v>1</v>
      </c>
      <c r="C253" s="66">
        <f t="shared" si="14"/>
        <v>216</v>
      </c>
      <c r="D253" s="66">
        <v>176</v>
      </c>
      <c r="E253" s="66">
        <v>40</v>
      </c>
      <c r="F253" s="67"/>
      <c r="G253" s="67">
        <v>7.2</v>
      </c>
      <c r="H253" s="67">
        <f t="shared" si="15"/>
        <v>576</v>
      </c>
      <c r="I253" s="67">
        <f t="shared" si="16"/>
        <v>711.88</v>
      </c>
    </row>
    <row r="254" spans="1:9" x14ac:dyDescent="0.25">
      <c r="A254" s="65" t="s">
        <v>240</v>
      </c>
      <c r="B254" s="66">
        <v>1</v>
      </c>
      <c r="C254" s="66">
        <f t="shared" si="14"/>
        <v>216</v>
      </c>
      <c r="D254" s="66">
        <v>176</v>
      </c>
      <c r="E254" s="66">
        <v>40</v>
      </c>
      <c r="F254" s="67"/>
      <c r="G254" s="67">
        <v>9.4700000000000006</v>
      </c>
      <c r="H254" s="67">
        <f t="shared" si="15"/>
        <v>757.6</v>
      </c>
      <c r="I254" s="67">
        <f t="shared" si="16"/>
        <v>936.32</v>
      </c>
    </row>
    <row r="255" spans="1:9" x14ac:dyDescent="0.25">
      <c r="A255" s="65" t="s">
        <v>240</v>
      </c>
      <c r="B255" s="66">
        <v>1</v>
      </c>
      <c r="C255" s="66">
        <f t="shared" si="14"/>
        <v>200</v>
      </c>
      <c r="D255" s="66">
        <v>176</v>
      </c>
      <c r="E255" s="66">
        <v>24</v>
      </c>
      <c r="F255" s="67"/>
      <c r="G255" s="67">
        <v>7.14</v>
      </c>
      <c r="H255" s="67">
        <f t="shared" si="15"/>
        <v>342.72</v>
      </c>
      <c r="I255" s="67">
        <f t="shared" si="16"/>
        <v>423.57</v>
      </c>
    </row>
    <row r="256" spans="1:9" x14ac:dyDescent="0.25">
      <c r="A256" s="65" t="s">
        <v>231</v>
      </c>
      <c r="B256" s="66">
        <v>1</v>
      </c>
      <c r="C256" s="66">
        <f t="shared" si="14"/>
        <v>194</v>
      </c>
      <c r="D256" s="66">
        <v>176</v>
      </c>
      <c r="E256" s="66">
        <v>18</v>
      </c>
      <c r="F256" s="67"/>
      <c r="G256" s="67">
        <v>7.45</v>
      </c>
      <c r="H256" s="67">
        <f t="shared" si="15"/>
        <v>268.2</v>
      </c>
      <c r="I256" s="67">
        <f t="shared" si="16"/>
        <v>331.47</v>
      </c>
    </row>
    <row r="257" spans="1:9" x14ac:dyDescent="0.25">
      <c r="A257" s="65" t="s">
        <v>231</v>
      </c>
      <c r="B257" s="66">
        <v>1</v>
      </c>
      <c r="C257" s="66">
        <f t="shared" si="14"/>
        <v>189</v>
      </c>
      <c r="D257" s="66">
        <v>176</v>
      </c>
      <c r="E257" s="66">
        <v>13</v>
      </c>
      <c r="F257" s="67"/>
      <c r="G257" s="67">
        <v>7.45</v>
      </c>
      <c r="H257" s="67">
        <f t="shared" si="15"/>
        <v>193.7</v>
      </c>
      <c r="I257" s="67">
        <f t="shared" si="16"/>
        <v>239.39</v>
      </c>
    </row>
    <row r="258" spans="1:9" x14ac:dyDescent="0.25">
      <c r="A258" s="65" t="s">
        <v>231</v>
      </c>
      <c r="B258" s="66">
        <v>1</v>
      </c>
      <c r="C258" s="66">
        <f t="shared" si="14"/>
        <v>208</v>
      </c>
      <c r="D258" s="66">
        <v>176</v>
      </c>
      <c r="E258" s="66">
        <v>32</v>
      </c>
      <c r="F258" s="67"/>
      <c r="G258" s="67">
        <v>7.2</v>
      </c>
      <c r="H258" s="67">
        <f t="shared" si="15"/>
        <v>460.8</v>
      </c>
      <c r="I258" s="67">
        <f t="shared" si="16"/>
        <v>569.5</v>
      </c>
    </row>
    <row r="259" spans="1:9" x14ac:dyDescent="0.25">
      <c r="A259" s="65" t="s">
        <v>307</v>
      </c>
      <c r="B259" s="66">
        <v>1</v>
      </c>
      <c r="C259" s="66">
        <f t="shared" ref="C259:C275" si="17">D259+E259</f>
        <v>228</v>
      </c>
      <c r="D259" s="66">
        <v>176</v>
      </c>
      <c r="E259" s="66">
        <v>52</v>
      </c>
      <c r="F259" s="67"/>
      <c r="G259" s="67">
        <v>5.69</v>
      </c>
      <c r="H259" s="67">
        <f t="shared" si="15"/>
        <v>591.76</v>
      </c>
      <c r="I259" s="67">
        <f t="shared" si="16"/>
        <v>731.36</v>
      </c>
    </row>
    <row r="260" spans="1:9" x14ac:dyDescent="0.25">
      <c r="A260" s="65" t="s">
        <v>307</v>
      </c>
      <c r="B260" s="66">
        <v>1</v>
      </c>
      <c r="C260" s="66">
        <f t="shared" si="17"/>
        <v>208</v>
      </c>
      <c r="D260" s="66">
        <v>176</v>
      </c>
      <c r="E260" s="66">
        <v>32</v>
      </c>
      <c r="F260" s="67"/>
      <c r="G260" s="67">
        <v>5.69</v>
      </c>
      <c r="H260" s="67">
        <f t="shared" si="15"/>
        <v>364.16</v>
      </c>
      <c r="I260" s="67">
        <f t="shared" si="16"/>
        <v>450.07</v>
      </c>
    </row>
    <row r="261" spans="1:9" x14ac:dyDescent="0.25">
      <c r="A261" s="65" t="s">
        <v>308</v>
      </c>
      <c r="B261" s="66">
        <v>1</v>
      </c>
      <c r="C261" s="66">
        <f t="shared" si="17"/>
        <v>180</v>
      </c>
      <c r="D261" s="66">
        <v>176</v>
      </c>
      <c r="E261" s="66">
        <v>4</v>
      </c>
      <c r="F261" s="67"/>
      <c r="G261" s="67">
        <v>5.69</v>
      </c>
      <c r="H261" s="67">
        <f t="shared" si="15"/>
        <v>45.52</v>
      </c>
      <c r="I261" s="67">
        <f t="shared" si="16"/>
        <v>56.26</v>
      </c>
    </row>
    <row r="262" spans="1:9" x14ac:dyDescent="0.25">
      <c r="A262" s="65" t="s">
        <v>308</v>
      </c>
      <c r="B262" s="66">
        <v>1</v>
      </c>
      <c r="C262" s="66">
        <f t="shared" si="17"/>
        <v>184</v>
      </c>
      <c r="D262" s="66">
        <v>176</v>
      </c>
      <c r="E262" s="66">
        <v>8</v>
      </c>
      <c r="F262" s="67"/>
      <c r="G262" s="67">
        <v>5.69</v>
      </c>
      <c r="H262" s="67">
        <f t="shared" si="15"/>
        <v>91.04</v>
      </c>
      <c r="I262" s="67">
        <f t="shared" si="16"/>
        <v>112.52</v>
      </c>
    </row>
    <row r="263" spans="1:9" x14ac:dyDescent="0.25">
      <c r="A263" s="65" t="s">
        <v>106</v>
      </c>
      <c r="B263" s="66">
        <v>1</v>
      </c>
      <c r="C263" s="66">
        <f t="shared" si="17"/>
        <v>192</v>
      </c>
      <c r="D263" s="66">
        <v>176</v>
      </c>
      <c r="E263" s="66">
        <v>16</v>
      </c>
      <c r="F263" s="67"/>
      <c r="G263" s="67">
        <v>7.45</v>
      </c>
      <c r="H263" s="67">
        <f t="shared" si="15"/>
        <v>238.4</v>
      </c>
      <c r="I263" s="67">
        <f t="shared" si="16"/>
        <v>294.64</v>
      </c>
    </row>
    <row r="264" spans="1:9" x14ac:dyDescent="0.25">
      <c r="A264" s="65" t="s">
        <v>106</v>
      </c>
      <c r="B264" s="66">
        <v>1</v>
      </c>
      <c r="C264" s="66">
        <f t="shared" si="17"/>
        <v>200</v>
      </c>
      <c r="D264" s="66">
        <v>176</v>
      </c>
      <c r="E264" s="66">
        <v>24</v>
      </c>
      <c r="F264" s="67"/>
      <c r="G264" s="67">
        <v>7.45</v>
      </c>
      <c r="H264" s="67">
        <f t="shared" si="15"/>
        <v>357.6</v>
      </c>
      <c r="I264" s="67">
        <f t="shared" si="16"/>
        <v>441.96</v>
      </c>
    </row>
    <row r="265" spans="1:9" x14ac:dyDescent="0.25">
      <c r="A265" s="65" t="s">
        <v>106</v>
      </c>
      <c r="B265" s="66">
        <v>1</v>
      </c>
      <c r="C265" s="66">
        <f t="shared" si="17"/>
        <v>196</v>
      </c>
      <c r="D265" s="66">
        <v>176</v>
      </c>
      <c r="E265" s="66">
        <v>20</v>
      </c>
      <c r="F265" s="67"/>
      <c r="G265" s="67">
        <v>7.45</v>
      </c>
      <c r="H265" s="67">
        <f t="shared" si="15"/>
        <v>298</v>
      </c>
      <c r="I265" s="67">
        <f t="shared" si="16"/>
        <v>368.3</v>
      </c>
    </row>
    <row r="266" spans="1:9" x14ac:dyDescent="0.25">
      <c r="A266" s="65" t="s">
        <v>106</v>
      </c>
      <c r="B266" s="66">
        <v>1</v>
      </c>
      <c r="C266" s="66">
        <f t="shared" si="17"/>
        <v>192</v>
      </c>
      <c r="D266" s="66">
        <v>176</v>
      </c>
      <c r="E266" s="66">
        <v>16</v>
      </c>
      <c r="F266" s="67"/>
      <c r="G266" s="67">
        <v>7.45</v>
      </c>
      <c r="H266" s="67">
        <f t="shared" si="15"/>
        <v>238.4</v>
      </c>
      <c r="I266" s="67">
        <f t="shared" si="16"/>
        <v>294.64</v>
      </c>
    </row>
    <row r="267" spans="1:9" x14ac:dyDescent="0.25">
      <c r="A267" s="65" t="s">
        <v>106</v>
      </c>
      <c r="B267" s="66">
        <v>1</v>
      </c>
      <c r="C267" s="66">
        <f t="shared" si="17"/>
        <v>196</v>
      </c>
      <c r="D267" s="66">
        <v>176</v>
      </c>
      <c r="E267" s="66">
        <v>20</v>
      </c>
      <c r="F267" s="67"/>
      <c r="G267" s="67">
        <v>7.45</v>
      </c>
      <c r="H267" s="67">
        <f t="shared" si="15"/>
        <v>298</v>
      </c>
      <c r="I267" s="67">
        <f t="shared" si="16"/>
        <v>368.3</v>
      </c>
    </row>
    <row r="268" spans="1:9" x14ac:dyDescent="0.25">
      <c r="A268" s="65" t="s">
        <v>106</v>
      </c>
      <c r="B268" s="66">
        <v>1</v>
      </c>
      <c r="C268" s="66">
        <f t="shared" si="17"/>
        <v>184</v>
      </c>
      <c r="D268" s="66">
        <v>176</v>
      </c>
      <c r="E268" s="66">
        <v>8</v>
      </c>
      <c r="F268" s="67"/>
      <c r="G268" s="67">
        <v>7.45</v>
      </c>
      <c r="H268" s="67">
        <f t="shared" si="15"/>
        <v>119.2</v>
      </c>
      <c r="I268" s="67">
        <f t="shared" si="16"/>
        <v>147.32</v>
      </c>
    </row>
    <row r="269" spans="1:9" x14ac:dyDescent="0.25">
      <c r="A269" s="65" t="s">
        <v>106</v>
      </c>
      <c r="B269" s="66">
        <v>1</v>
      </c>
      <c r="C269" s="66">
        <f t="shared" si="17"/>
        <v>200</v>
      </c>
      <c r="D269" s="66">
        <v>176</v>
      </c>
      <c r="E269" s="66">
        <v>24</v>
      </c>
      <c r="F269" s="67"/>
      <c r="G269" s="67">
        <v>7.45</v>
      </c>
      <c r="H269" s="67">
        <f t="shared" si="15"/>
        <v>357.6</v>
      </c>
      <c r="I269" s="67">
        <f t="shared" si="16"/>
        <v>441.96</v>
      </c>
    </row>
    <row r="270" spans="1:9" x14ac:dyDescent="0.25">
      <c r="A270" s="65" t="s">
        <v>106</v>
      </c>
      <c r="B270" s="66">
        <v>1</v>
      </c>
      <c r="C270" s="66">
        <f t="shared" si="17"/>
        <v>180</v>
      </c>
      <c r="D270" s="66">
        <v>176</v>
      </c>
      <c r="E270" s="66">
        <v>4</v>
      </c>
      <c r="F270" s="67"/>
      <c r="G270" s="67">
        <v>7.45</v>
      </c>
      <c r="H270" s="67">
        <f t="shared" ref="H270:H333" si="18">ROUND(G270*E270*2,2)</f>
        <v>59.6</v>
      </c>
      <c r="I270" s="67">
        <f t="shared" ref="I270:I333" si="19">ROUND(H270*1.2359,2)</f>
        <v>73.66</v>
      </c>
    </row>
    <row r="271" spans="1:9" x14ac:dyDescent="0.25">
      <c r="A271" s="65" t="s">
        <v>106</v>
      </c>
      <c r="B271" s="66">
        <v>1</v>
      </c>
      <c r="C271" s="66">
        <f t="shared" si="17"/>
        <v>192</v>
      </c>
      <c r="D271" s="66">
        <v>176</v>
      </c>
      <c r="E271" s="66">
        <v>16</v>
      </c>
      <c r="F271" s="67"/>
      <c r="G271" s="67">
        <v>7.31</v>
      </c>
      <c r="H271" s="67">
        <f t="shared" si="18"/>
        <v>233.92</v>
      </c>
      <c r="I271" s="67">
        <f t="shared" si="19"/>
        <v>289.10000000000002</v>
      </c>
    </row>
    <row r="272" spans="1:9" x14ac:dyDescent="0.25">
      <c r="A272" s="65" t="s">
        <v>106</v>
      </c>
      <c r="B272" s="66">
        <v>1</v>
      </c>
      <c r="C272" s="66">
        <f t="shared" si="17"/>
        <v>192</v>
      </c>
      <c r="D272" s="66">
        <v>176</v>
      </c>
      <c r="E272" s="66">
        <v>16</v>
      </c>
      <c r="F272" s="67"/>
      <c r="G272" s="67">
        <v>7.45</v>
      </c>
      <c r="H272" s="67">
        <f t="shared" si="18"/>
        <v>238.4</v>
      </c>
      <c r="I272" s="67">
        <f t="shared" si="19"/>
        <v>294.64</v>
      </c>
    </row>
    <row r="273" spans="1:9" x14ac:dyDescent="0.25">
      <c r="A273" s="65" t="s">
        <v>106</v>
      </c>
      <c r="B273" s="66">
        <v>1</v>
      </c>
      <c r="C273" s="66">
        <f t="shared" si="17"/>
        <v>180</v>
      </c>
      <c r="D273" s="66">
        <v>176</v>
      </c>
      <c r="E273" s="66">
        <v>4</v>
      </c>
      <c r="F273" s="67"/>
      <c r="G273" s="67">
        <v>7.45</v>
      </c>
      <c r="H273" s="67">
        <f t="shared" si="18"/>
        <v>59.6</v>
      </c>
      <c r="I273" s="67">
        <f t="shared" si="19"/>
        <v>73.66</v>
      </c>
    </row>
    <row r="274" spans="1:9" x14ac:dyDescent="0.25">
      <c r="A274" s="65" t="s">
        <v>106</v>
      </c>
      <c r="B274" s="66">
        <v>1</v>
      </c>
      <c r="C274" s="66">
        <f t="shared" si="17"/>
        <v>180</v>
      </c>
      <c r="D274" s="66">
        <v>176</v>
      </c>
      <c r="E274" s="66">
        <v>4</v>
      </c>
      <c r="F274" s="67"/>
      <c r="G274" s="67">
        <v>6.3</v>
      </c>
      <c r="H274" s="67">
        <f t="shared" si="18"/>
        <v>50.4</v>
      </c>
      <c r="I274" s="67">
        <f t="shared" si="19"/>
        <v>62.29</v>
      </c>
    </row>
    <row r="275" spans="1:9" x14ac:dyDescent="0.25">
      <c r="A275" s="65" t="s">
        <v>106</v>
      </c>
      <c r="B275" s="66">
        <v>1</v>
      </c>
      <c r="C275" s="66">
        <f t="shared" si="17"/>
        <v>180</v>
      </c>
      <c r="D275" s="66">
        <v>176</v>
      </c>
      <c r="E275" s="66">
        <v>4</v>
      </c>
      <c r="F275" s="67"/>
      <c r="G275" s="67">
        <v>6.3</v>
      </c>
      <c r="H275" s="67">
        <f t="shared" si="18"/>
        <v>50.4</v>
      </c>
      <c r="I275" s="67">
        <f t="shared" si="19"/>
        <v>62.29</v>
      </c>
    </row>
    <row r="276" spans="1:9" ht="33" x14ac:dyDescent="0.25">
      <c r="A276" s="162" t="s">
        <v>740</v>
      </c>
      <c r="B276" s="63">
        <f t="shared" ref="B276" si="20">SUM(B277:B308)</f>
        <v>32</v>
      </c>
      <c r="C276" s="63"/>
      <c r="D276" s="63"/>
      <c r="E276" s="63">
        <f>SUM(E277:E308)</f>
        <v>821</v>
      </c>
      <c r="F276" s="63"/>
      <c r="G276" s="63"/>
      <c r="H276" s="64">
        <f t="shared" ref="H276:I276" si="21">SUM(H277:H308)</f>
        <v>9114.8999999999978</v>
      </c>
      <c r="I276" s="64">
        <f t="shared" si="21"/>
        <v>11265.080000000002</v>
      </c>
    </row>
    <row r="277" spans="1:9" x14ac:dyDescent="0.25">
      <c r="A277" s="65" t="s">
        <v>96</v>
      </c>
      <c r="B277" s="66">
        <v>1</v>
      </c>
      <c r="C277" s="66">
        <f t="shared" ref="C277:C308" si="22">D277+E277</f>
        <v>208</v>
      </c>
      <c r="D277" s="66">
        <v>176</v>
      </c>
      <c r="E277" s="66">
        <v>32</v>
      </c>
      <c r="F277" s="67"/>
      <c r="G277" s="67">
        <v>4.6500000000000004</v>
      </c>
      <c r="H277" s="67">
        <f t="shared" si="18"/>
        <v>297.60000000000002</v>
      </c>
      <c r="I277" s="67">
        <f t="shared" si="19"/>
        <v>367.8</v>
      </c>
    </row>
    <row r="278" spans="1:9" x14ac:dyDescent="0.25">
      <c r="A278" s="65" t="s">
        <v>96</v>
      </c>
      <c r="B278" s="66">
        <v>1</v>
      </c>
      <c r="C278" s="66">
        <f t="shared" si="22"/>
        <v>200</v>
      </c>
      <c r="D278" s="66">
        <v>176</v>
      </c>
      <c r="E278" s="66">
        <v>24</v>
      </c>
      <c r="F278" s="67"/>
      <c r="G278" s="67">
        <v>6.09</v>
      </c>
      <c r="H278" s="67">
        <f t="shared" si="18"/>
        <v>292.32</v>
      </c>
      <c r="I278" s="67">
        <f t="shared" si="19"/>
        <v>361.28</v>
      </c>
    </row>
    <row r="279" spans="1:9" x14ac:dyDescent="0.25">
      <c r="A279" s="65" t="s">
        <v>96</v>
      </c>
      <c r="B279" s="66">
        <v>1</v>
      </c>
      <c r="C279" s="66">
        <f t="shared" si="22"/>
        <v>208</v>
      </c>
      <c r="D279" s="66">
        <v>176</v>
      </c>
      <c r="E279" s="66">
        <v>32</v>
      </c>
      <c r="F279" s="67"/>
      <c r="G279" s="67">
        <v>6.09</v>
      </c>
      <c r="H279" s="67">
        <f t="shared" si="18"/>
        <v>389.76</v>
      </c>
      <c r="I279" s="67">
        <f t="shared" si="19"/>
        <v>481.7</v>
      </c>
    </row>
    <row r="280" spans="1:9" x14ac:dyDescent="0.25">
      <c r="A280" s="65" t="s">
        <v>96</v>
      </c>
      <c r="B280" s="66">
        <v>1</v>
      </c>
      <c r="C280" s="66">
        <f t="shared" si="22"/>
        <v>208</v>
      </c>
      <c r="D280" s="66">
        <v>176</v>
      </c>
      <c r="E280" s="66">
        <v>32</v>
      </c>
      <c r="F280" s="67"/>
      <c r="G280" s="67">
        <v>6.18</v>
      </c>
      <c r="H280" s="67">
        <f t="shared" si="18"/>
        <v>395.52</v>
      </c>
      <c r="I280" s="67">
        <f t="shared" si="19"/>
        <v>488.82</v>
      </c>
    </row>
    <row r="281" spans="1:9" x14ac:dyDescent="0.25">
      <c r="A281" s="65" t="s">
        <v>96</v>
      </c>
      <c r="B281" s="66">
        <v>1</v>
      </c>
      <c r="C281" s="66">
        <f t="shared" si="22"/>
        <v>180</v>
      </c>
      <c r="D281" s="66">
        <v>176</v>
      </c>
      <c r="E281" s="66">
        <v>4</v>
      </c>
      <c r="F281" s="67"/>
      <c r="G281" s="67">
        <v>4.6500000000000004</v>
      </c>
      <c r="H281" s="67">
        <f t="shared" si="18"/>
        <v>37.200000000000003</v>
      </c>
      <c r="I281" s="67">
        <f t="shared" si="19"/>
        <v>45.98</v>
      </c>
    </row>
    <row r="282" spans="1:9" x14ac:dyDescent="0.25">
      <c r="A282" s="65" t="s">
        <v>96</v>
      </c>
      <c r="B282" s="66">
        <v>1</v>
      </c>
      <c r="C282" s="66">
        <f t="shared" si="22"/>
        <v>192</v>
      </c>
      <c r="D282" s="66">
        <v>176</v>
      </c>
      <c r="E282" s="66">
        <v>16</v>
      </c>
      <c r="F282" s="67"/>
      <c r="G282" s="67">
        <v>4.7699999999999996</v>
      </c>
      <c r="H282" s="67">
        <f t="shared" si="18"/>
        <v>152.63999999999999</v>
      </c>
      <c r="I282" s="67">
        <f t="shared" si="19"/>
        <v>188.65</v>
      </c>
    </row>
    <row r="283" spans="1:9" x14ac:dyDescent="0.25">
      <c r="A283" s="65" t="s">
        <v>96</v>
      </c>
      <c r="B283" s="66">
        <v>1</v>
      </c>
      <c r="C283" s="66">
        <f t="shared" si="22"/>
        <v>224</v>
      </c>
      <c r="D283" s="66">
        <v>176</v>
      </c>
      <c r="E283" s="66">
        <v>48</v>
      </c>
      <c r="F283" s="67"/>
      <c r="G283" s="67">
        <v>6.09</v>
      </c>
      <c r="H283" s="67">
        <f t="shared" si="18"/>
        <v>584.64</v>
      </c>
      <c r="I283" s="67">
        <f t="shared" si="19"/>
        <v>722.56</v>
      </c>
    </row>
    <row r="284" spans="1:9" x14ac:dyDescent="0.25">
      <c r="A284" s="65" t="s">
        <v>96</v>
      </c>
      <c r="B284" s="66">
        <v>1</v>
      </c>
      <c r="C284" s="66">
        <f t="shared" si="22"/>
        <v>192</v>
      </c>
      <c r="D284" s="66">
        <v>176</v>
      </c>
      <c r="E284" s="66">
        <v>16</v>
      </c>
      <c r="F284" s="67"/>
      <c r="G284" s="67">
        <v>4.6500000000000004</v>
      </c>
      <c r="H284" s="67">
        <f t="shared" si="18"/>
        <v>148.80000000000001</v>
      </c>
      <c r="I284" s="67">
        <f t="shared" si="19"/>
        <v>183.9</v>
      </c>
    </row>
    <row r="285" spans="1:9" x14ac:dyDescent="0.25">
      <c r="A285" s="65" t="s">
        <v>96</v>
      </c>
      <c r="B285" s="66">
        <v>1</v>
      </c>
      <c r="C285" s="66">
        <f t="shared" si="22"/>
        <v>224</v>
      </c>
      <c r="D285" s="66">
        <v>176</v>
      </c>
      <c r="E285" s="66">
        <v>48</v>
      </c>
      <c r="F285" s="67"/>
      <c r="G285" s="67">
        <v>6.09</v>
      </c>
      <c r="H285" s="67">
        <f t="shared" si="18"/>
        <v>584.64</v>
      </c>
      <c r="I285" s="67">
        <f t="shared" si="19"/>
        <v>722.56</v>
      </c>
    </row>
    <row r="286" spans="1:9" x14ac:dyDescent="0.25">
      <c r="A286" s="65" t="s">
        <v>96</v>
      </c>
      <c r="B286" s="66">
        <v>1</v>
      </c>
      <c r="C286" s="66">
        <f t="shared" si="22"/>
        <v>192</v>
      </c>
      <c r="D286" s="66">
        <v>176</v>
      </c>
      <c r="E286" s="66">
        <v>16</v>
      </c>
      <c r="F286" s="67"/>
      <c r="G286" s="67">
        <v>6.18</v>
      </c>
      <c r="H286" s="67">
        <f t="shared" si="18"/>
        <v>197.76</v>
      </c>
      <c r="I286" s="67">
        <f t="shared" si="19"/>
        <v>244.41</v>
      </c>
    </row>
    <row r="287" spans="1:9" x14ac:dyDescent="0.25">
      <c r="A287" s="65" t="s">
        <v>96</v>
      </c>
      <c r="B287" s="66">
        <v>1</v>
      </c>
      <c r="C287" s="66">
        <f t="shared" si="22"/>
        <v>208</v>
      </c>
      <c r="D287" s="66">
        <v>176</v>
      </c>
      <c r="E287" s="66">
        <v>32</v>
      </c>
      <c r="F287" s="67"/>
      <c r="G287" s="67">
        <v>4.6500000000000004</v>
      </c>
      <c r="H287" s="67">
        <f t="shared" si="18"/>
        <v>297.60000000000002</v>
      </c>
      <c r="I287" s="67">
        <f t="shared" si="19"/>
        <v>367.8</v>
      </c>
    </row>
    <row r="288" spans="1:9" x14ac:dyDescent="0.25">
      <c r="A288" s="65" t="s">
        <v>96</v>
      </c>
      <c r="B288" s="66">
        <v>1</v>
      </c>
      <c r="C288" s="66">
        <f t="shared" si="22"/>
        <v>216</v>
      </c>
      <c r="D288" s="66">
        <v>176</v>
      </c>
      <c r="E288" s="66">
        <v>40</v>
      </c>
      <c r="F288" s="67"/>
      <c r="G288" s="67">
        <v>6.09</v>
      </c>
      <c r="H288" s="67">
        <f t="shared" si="18"/>
        <v>487.2</v>
      </c>
      <c r="I288" s="67">
        <f t="shared" si="19"/>
        <v>602.13</v>
      </c>
    </row>
    <row r="289" spans="1:9" x14ac:dyDescent="0.25">
      <c r="A289" s="65" t="s">
        <v>96</v>
      </c>
      <c r="B289" s="66">
        <v>1</v>
      </c>
      <c r="C289" s="66">
        <f t="shared" si="22"/>
        <v>192</v>
      </c>
      <c r="D289" s="66">
        <v>176</v>
      </c>
      <c r="E289" s="66">
        <v>16</v>
      </c>
      <c r="F289" s="67"/>
      <c r="G289" s="67">
        <v>4.6500000000000004</v>
      </c>
      <c r="H289" s="67">
        <f t="shared" si="18"/>
        <v>148.80000000000001</v>
      </c>
      <c r="I289" s="67">
        <f t="shared" si="19"/>
        <v>183.9</v>
      </c>
    </row>
    <row r="290" spans="1:9" x14ac:dyDescent="0.25">
      <c r="A290" s="65" t="s">
        <v>96</v>
      </c>
      <c r="B290" s="66">
        <v>1</v>
      </c>
      <c r="C290" s="66">
        <f t="shared" si="22"/>
        <v>208</v>
      </c>
      <c r="D290" s="66">
        <v>176</v>
      </c>
      <c r="E290" s="66">
        <v>32</v>
      </c>
      <c r="F290" s="67"/>
      <c r="G290" s="67">
        <v>4.6500000000000004</v>
      </c>
      <c r="H290" s="67">
        <f t="shared" si="18"/>
        <v>297.60000000000002</v>
      </c>
      <c r="I290" s="67">
        <f t="shared" si="19"/>
        <v>367.8</v>
      </c>
    </row>
    <row r="291" spans="1:9" x14ac:dyDescent="0.25">
      <c r="A291" s="65" t="s">
        <v>96</v>
      </c>
      <c r="B291" s="66">
        <v>1</v>
      </c>
      <c r="C291" s="66">
        <f t="shared" si="22"/>
        <v>200</v>
      </c>
      <c r="D291" s="66">
        <v>176</v>
      </c>
      <c r="E291" s="66">
        <v>24</v>
      </c>
      <c r="F291" s="67"/>
      <c r="G291" s="67">
        <v>6.09</v>
      </c>
      <c r="H291" s="67">
        <f t="shared" si="18"/>
        <v>292.32</v>
      </c>
      <c r="I291" s="67">
        <f t="shared" si="19"/>
        <v>361.28</v>
      </c>
    </row>
    <row r="292" spans="1:9" x14ac:dyDescent="0.25">
      <c r="A292" s="65" t="s">
        <v>96</v>
      </c>
      <c r="B292" s="66">
        <v>1</v>
      </c>
      <c r="C292" s="66">
        <f t="shared" si="22"/>
        <v>192</v>
      </c>
      <c r="D292" s="66">
        <v>176</v>
      </c>
      <c r="E292" s="66">
        <v>16</v>
      </c>
      <c r="F292" s="67"/>
      <c r="G292" s="67">
        <v>6.09</v>
      </c>
      <c r="H292" s="67">
        <f t="shared" si="18"/>
        <v>194.88</v>
      </c>
      <c r="I292" s="67">
        <f t="shared" si="19"/>
        <v>240.85</v>
      </c>
    </row>
    <row r="293" spans="1:9" x14ac:dyDescent="0.25">
      <c r="A293" s="65" t="s">
        <v>96</v>
      </c>
      <c r="B293" s="66">
        <v>1</v>
      </c>
      <c r="C293" s="66">
        <f t="shared" si="22"/>
        <v>192</v>
      </c>
      <c r="D293" s="66">
        <v>176</v>
      </c>
      <c r="E293" s="66">
        <v>16</v>
      </c>
      <c r="F293" s="67"/>
      <c r="G293" s="67">
        <v>6.09</v>
      </c>
      <c r="H293" s="67">
        <f t="shared" si="18"/>
        <v>194.88</v>
      </c>
      <c r="I293" s="67">
        <f t="shared" si="19"/>
        <v>240.85</v>
      </c>
    </row>
    <row r="294" spans="1:9" x14ac:dyDescent="0.25">
      <c r="A294" s="65" t="s">
        <v>96</v>
      </c>
      <c r="B294" s="66">
        <v>1</v>
      </c>
      <c r="C294" s="66">
        <f t="shared" si="22"/>
        <v>216</v>
      </c>
      <c r="D294" s="66">
        <v>176</v>
      </c>
      <c r="E294" s="66">
        <v>40</v>
      </c>
      <c r="F294" s="67"/>
      <c r="G294" s="67">
        <v>6.09</v>
      </c>
      <c r="H294" s="67">
        <f t="shared" si="18"/>
        <v>487.2</v>
      </c>
      <c r="I294" s="67">
        <f t="shared" si="19"/>
        <v>602.13</v>
      </c>
    </row>
    <row r="295" spans="1:9" x14ac:dyDescent="0.25">
      <c r="A295" s="65" t="s">
        <v>96</v>
      </c>
      <c r="B295" s="66">
        <v>1</v>
      </c>
      <c r="C295" s="66">
        <f t="shared" si="22"/>
        <v>200</v>
      </c>
      <c r="D295" s="66">
        <v>176</v>
      </c>
      <c r="E295" s="66">
        <v>24</v>
      </c>
      <c r="F295" s="67"/>
      <c r="G295" s="67">
        <v>6.09</v>
      </c>
      <c r="H295" s="67">
        <f t="shared" si="18"/>
        <v>292.32</v>
      </c>
      <c r="I295" s="67">
        <f t="shared" si="19"/>
        <v>361.28</v>
      </c>
    </row>
    <row r="296" spans="1:9" x14ac:dyDescent="0.25">
      <c r="A296" s="65" t="s">
        <v>96</v>
      </c>
      <c r="B296" s="66">
        <v>1</v>
      </c>
      <c r="C296" s="66">
        <f t="shared" si="22"/>
        <v>220</v>
      </c>
      <c r="D296" s="66">
        <v>176</v>
      </c>
      <c r="E296" s="66">
        <v>44</v>
      </c>
      <c r="F296" s="67"/>
      <c r="G296" s="67">
        <v>6.09</v>
      </c>
      <c r="H296" s="67">
        <f t="shared" si="18"/>
        <v>535.91999999999996</v>
      </c>
      <c r="I296" s="67">
        <f t="shared" si="19"/>
        <v>662.34</v>
      </c>
    </row>
    <row r="297" spans="1:9" x14ac:dyDescent="0.25">
      <c r="A297" s="65" t="s">
        <v>96</v>
      </c>
      <c r="B297" s="66">
        <v>1</v>
      </c>
      <c r="C297" s="66">
        <f t="shared" si="22"/>
        <v>184</v>
      </c>
      <c r="D297" s="66">
        <v>176</v>
      </c>
      <c r="E297" s="66">
        <v>8</v>
      </c>
      <c r="F297" s="67"/>
      <c r="G297" s="67">
        <v>6.09</v>
      </c>
      <c r="H297" s="67">
        <f t="shared" si="18"/>
        <v>97.44</v>
      </c>
      <c r="I297" s="67">
        <f t="shared" si="19"/>
        <v>120.43</v>
      </c>
    </row>
    <row r="298" spans="1:9" x14ac:dyDescent="0.25">
      <c r="A298" s="65" t="s">
        <v>96</v>
      </c>
      <c r="B298" s="66">
        <v>1</v>
      </c>
      <c r="C298" s="66">
        <f t="shared" si="22"/>
        <v>192</v>
      </c>
      <c r="D298" s="66">
        <v>176</v>
      </c>
      <c r="E298" s="66">
        <v>16</v>
      </c>
      <c r="F298" s="67"/>
      <c r="G298" s="67">
        <v>6.09</v>
      </c>
      <c r="H298" s="67">
        <f t="shared" si="18"/>
        <v>194.88</v>
      </c>
      <c r="I298" s="67">
        <f t="shared" si="19"/>
        <v>240.85</v>
      </c>
    </row>
    <row r="299" spans="1:9" x14ac:dyDescent="0.25">
      <c r="A299" s="65" t="s">
        <v>96</v>
      </c>
      <c r="B299" s="66">
        <v>1</v>
      </c>
      <c r="C299" s="66">
        <f t="shared" si="22"/>
        <v>200</v>
      </c>
      <c r="D299" s="66">
        <v>176</v>
      </c>
      <c r="E299" s="66">
        <v>24</v>
      </c>
      <c r="F299" s="67"/>
      <c r="G299" s="67">
        <v>4.6500000000000004</v>
      </c>
      <c r="H299" s="67">
        <f t="shared" si="18"/>
        <v>223.2</v>
      </c>
      <c r="I299" s="67">
        <f t="shared" si="19"/>
        <v>275.85000000000002</v>
      </c>
    </row>
    <row r="300" spans="1:9" x14ac:dyDescent="0.25">
      <c r="A300" s="65" t="s">
        <v>96</v>
      </c>
      <c r="B300" s="66">
        <v>1</v>
      </c>
      <c r="C300" s="66">
        <f t="shared" si="22"/>
        <v>192</v>
      </c>
      <c r="D300" s="66">
        <v>176</v>
      </c>
      <c r="E300" s="66">
        <v>16</v>
      </c>
      <c r="F300" s="67"/>
      <c r="G300" s="67">
        <v>6.09</v>
      </c>
      <c r="H300" s="67">
        <f t="shared" si="18"/>
        <v>194.88</v>
      </c>
      <c r="I300" s="67">
        <f t="shared" si="19"/>
        <v>240.85</v>
      </c>
    </row>
    <row r="301" spans="1:9" x14ac:dyDescent="0.25">
      <c r="A301" s="65" t="s">
        <v>96</v>
      </c>
      <c r="B301" s="66">
        <v>1</v>
      </c>
      <c r="C301" s="66">
        <f t="shared" si="22"/>
        <v>191</v>
      </c>
      <c r="D301" s="66">
        <v>176</v>
      </c>
      <c r="E301" s="66">
        <v>15</v>
      </c>
      <c r="F301" s="67"/>
      <c r="G301" s="67">
        <v>6.09</v>
      </c>
      <c r="H301" s="67">
        <f t="shared" si="18"/>
        <v>182.7</v>
      </c>
      <c r="I301" s="67">
        <f t="shared" si="19"/>
        <v>225.8</v>
      </c>
    </row>
    <row r="302" spans="1:9" x14ac:dyDescent="0.25">
      <c r="A302" s="65" t="s">
        <v>96</v>
      </c>
      <c r="B302" s="66">
        <v>1</v>
      </c>
      <c r="C302" s="66">
        <f t="shared" si="22"/>
        <v>200</v>
      </c>
      <c r="D302" s="66">
        <v>176</v>
      </c>
      <c r="E302" s="66">
        <v>24</v>
      </c>
      <c r="F302" s="67"/>
      <c r="G302" s="67">
        <v>6.09</v>
      </c>
      <c r="H302" s="67">
        <f t="shared" si="18"/>
        <v>292.32</v>
      </c>
      <c r="I302" s="67">
        <f t="shared" si="19"/>
        <v>361.28</v>
      </c>
    </row>
    <row r="303" spans="1:9" x14ac:dyDescent="0.25">
      <c r="A303" s="65" t="s">
        <v>96</v>
      </c>
      <c r="B303" s="66">
        <v>1</v>
      </c>
      <c r="C303" s="66">
        <f t="shared" si="22"/>
        <v>192</v>
      </c>
      <c r="D303" s="66">
        <v>176</v>
      </c>
      <c r="E303" s="66">
        <v>16</v>
      </c>
      <c r="F303" s="67"/>
      <c r="G303" s="67">
        <v>6.09</v>
      </c>
      <c r="H303" s="67">
        <f t="shared" si="18"/>
        <v>194.88</v>
      </c>
      <c r="I303" s="67">
        <f t="shared" si="19"/>
        <v>240.85</v>
      </c>
    </row>
    <row r="304" spans="1:9" x14ac:dyDescent="0.25">
      <c r="A304" s="65" t="s">
        <v>309</v>
      </c>
      <c r="B304" s="66">
        <v>1</v>
      </c>
      <c r="C304" s="66">
        <f t="shared" si="22"/>
        <v>228</v>
      </c>
      <c r="D304" s="66">
        <v>176</v>
      </c>
      <c r="E304" s="66">
        <v>52</v>
      </c>
      <c r="F304" s="67"/>
      <c r="G304" s="67">
        <v>4.75</v>
      </c>
      <c r="H304" s="67">
        <f t="shared" si="18"/>
        <v>494</v>
      </c>
      <c r="I304" s="67">
        <f t="shared" si="19"/>
        <v>610.53</v>
      </c>
    </row>
    <row r="305" spans="1:9" x14ac:dyDescent="0.25">
      <c r="A305" s="65" t="s">
        <v>309</v>
      </c>
      <c r="B305" s="66">
        <v>1</v>
      </c>
      <c r="C305" s="66">
        <f t="shared" si="22"/>
        <v>180</v>
      </c>
      <c r="D305" s="66">
        <v>176</v>
      </c>
      <c r="E305" s="66">
        <v>4</v>
      </c>
      <c r="F305" s="67"/>
      <c r="G305" s="67">
        <v>4.75</v>
      </c>
      <c r="H305" s="67">
        <f t="shared" si="18"/>
        <v>38</v>
      </c>
      <c r="I305" s="67">
        <f t="shared" si="19"/>
        <v>46.96</v>
      </c>
    </row>
    <row r="306" spans="1:9" x14ac:dyDescent="0.25">
      <c r="A306" s="65" t="s">
        <v>309</v>
      </c>
      <c r="B306" s="66">
        <v>1</v>
      </c>
      <c r="C306" s="66">
        <f t="shared" si="22"/>
        <v>184</v>
      </c>
      <c r="D306" s="66">
        <v>176</v>
      </c>
      <c r="E306" s="66">
        <v>8</v>
      </c>
      <c r="F306" s="67"/>
      <c r="G306" s="67">
        <v>4.75</v>
      </c>
      <c r="H306" s="67">
        <f t="shared" si="18"/>
        <v>76</v>
      </c>
      <c r="I306" s="67">
        <f t="shared" si="19"/>
        <v>93.93</v>
      </c>
    </row>
    <row r="307" spans="1:9" x14ac:dyDescent="0.25">
      <c r="A307" s="65" t="s">
        <v>309</v>
      </c>
      <c r="B307" s="66">
        <v>1</v>
      </c>
      <c r="C307" s="66">
        <f t="shared" si="22"/>
        <v>216</v>
      </c>
      <c r="D307" s="66">
        <v>176</v>
      </c>
      <c r="E307" s="66">
        <v>40</v>
      </c>
      <c r="F307" s="67"/>
      <c r="G307" s="67">
        <v>4.75</v>
      </c>
      <c r="H307" s="67">
        <f t="shared" si="18"/>
        <v>380</v>
      </c>
      <c r="I307" s="67">
        <f t="shared" si="19"/>
        <v>469.64</v>
      </c>
    </row>
    <row r="308" spans="1:9" x14ac:dyDescent="0.25">
      <c r="A308" s="65" t="s">
        <v>309</v>
      </c>
      <c r="B308" s="66">
        <v>1</v>
      </c>
      <c r="C308" s="66">
        <f t="shared" si="22"/>
        <v>222</v>
      </c>
      <c r="D308" s="66">
        <v>176</v>
      </c>
      <c r="E308" s="66">
        <v>46</v>
      </c>
      <c r="F308" s="67"/>
      <c r="G308" s="67">
        <v>4.75</v>
      </c>
      <c r="H308" s="67">
        <f t="shared" si="18"/>
        <v>437</v>
      </c>
      <c r="I308" s="67">
        <f t="shared" si="19"/>
        <v>540.09</v>
      </c>
    </row>
    <row r="309" spans="1:9" ht="33" x14ac:dyDescent="0.25">
      <c r="A309" s="162" t="s">
        <v>651</v>
      </c>
      <c r="B309" s="63">
        <f t="shared" ref="B309" si="23">SUM(B310:B382)</f>
        <v>73</v>
      </c>
      <c r="C309" s="63"/>
      <c r="D309" s="63"/>
      <c r="E309" s="63">
        <f>SUM(E310:E382)</f>
        <v>1432.75</v>
      </c>
      <c r="F309" s="63"/>
      <c r="G309" s="63"/>
      <c r="H309" s="64">
        <f t="shared" ref="H309:I309" si="24">SUM(H310:H382)</f>
        <v>14318.070000000003</v>
      </c>
      <c r="I309" s="64">
        <f t="shared" si="24"/>
        <v>17695.650000000009</v>
      </c>
    </row>
    <row r="310" spans="1:9" x14ac:dyDescent="0.25">
      <c r="A310" s="70" t="s">
        <v>310</v>
      </c>
      <c r="B310" s="66">
        <v>1</v>
      </c>
      <c r="C310" s="66">
        <f t="shared" ref="C310:C373" si="25">D310+E310</f>
        <v>208</v>
      </c>
      <c r="D310" s="66">
        <v>176</v>
      </c>
      <c r="E310" s="66">
        <v>32</v>
      </c>
      <c r="F310" s="67"/>
      <c r="G310" s="67">
        <v>4.75</v>
      </c>
      <c r="H310" s="67">
        <f t="shared" si="18"/>
        <v>304</v>
      </c>
      <c r="I310" s="67">
        <f t="shared" si="19"/>
        <v>375.71</v>
      </c>
    </row>
    <row r="311" spans="1:9" x14ac:dyDescent="0.25">
      <c r="A311" s="70" t="s">
        <v>310</v>
      </c>
      <c r="B311" s="66">
        <v>1</v>
      </c>
      <c r="C311" s="66">
        <f t="shared" si="25"/>
        <v>192</v>
      </c>
      <c r="D311" s="66">
        <v>176</v>
      </c>
      <c r="E311" s="66">
        <v>16</v>
      </c>
      <c r="F311" s="67"/>
      <c r="G311" s="67">
        <v>4.75</v>
      </c>
      <c r="H311" s="67">
        <f t="shared" si="18"/>
        <v>152</v>
      </c>
      <c r="I311" s="67">
        <f t="shared" si="19"/>
        <v>187.86</v>
      </c>
    </row>
    <row r="312" spans="1:9" x14ac:dyDescent="0.25">
      <c r="A312" s="70" t="s">
        <v>310</v>
      </c>
      <c r="B312" s="66">
        <v>1</v>
      </c>
      <c r="C312" s="66">
        <f t="shared" si="25"/>
        <v>208</v>
      </c>
      <c r="D312" s="66">
        <v>176</v>
      </c>
      <c r="E312" s="66">
        <v>32</v>
      </c>
      <c r="F312" s="67"/>
      <c r="G312" s="67">
        <v>4.75</v>
      </c>
      <c r="H312" s="67">
        <f t="shared" si="18"/>
        <v>304</v>
      </c>
      <c r="I312" s="67">
        <f t="shared" si="19"/>
        <v>375.71</v>
      </c>
    </row>
    <row r="313" spans="1:9" x14ac:dyDescent="0.25">
      <c r="A313" s="70" t="s">
        <v>311</v>
      </c>
      <c r="B313" s="66">
        <v>1</v>
      </c>
      <c r="C313" s="66">
        <f t="shared" si="25"/>
        <v>208</v>
      </c>
      <c r="D313" s="66">
        <v>176</v>
      </c>
      <c r="E313" s="66">
        <v>32</v>
      </c>
      <c r="F313" s="67"/>
      <c r="G313" s="67">
        <v>5.49</v>
      </c>
      <c r="H313" s="67">
        <f t="shared" si="18"/>
        <v>351.36</v>
      </c>
      <c r="I313" s="67">
        <f t="shared" si="19"/>
        <v>434.25</v>
      </c>
    </row>
    <row r="314" spans="1:9" x14ac:dyDescent="0.25">
      <c r="A314" s="70" t="s">
        <v>311</v>
      </c>
      <c r="B314" s="66">
        <v>1</v>
      </c>
      <c r="C314" s="66">
        <f t="shared" si="25"/>
        <v>252</v>
      </c>
      <c r="D314" s="66">
        <v>176</v>
      </c>
      <c r="E314" s="66">
        <v>76</v>
      </c>
      <c r="F314" s="67"/>
      <c r="G314" s="67">
        <v>5.49</v>
      </c>
      <c r="H314" s="67">
        <f t="shared" si="18"/>
        <v>834.48</v>
      </c>
      <c r="I314" s="67">
        <f t="shared" si="19"/>
        <v>1031.33</v>
      </c>
    </row>
    <row r="315" spans="1:9" x14ac:dyDescent="0.25">
      <c r="A315" s="70" t="s">
        <v>311</v>
      </c>
      <c r="B315" s="66">
        <v>1</v>
      </c>
      <c r="C315" s="66">
        <f t="shared" si="25"/>
        <v>208</v>
      </c>
      <c r="D315" s="66">
        <v>176</v>
      </c>
      <c r="E315" s="66">
        <v>32</v>
      </c>
      <c r="F315" s="67"/>
      <c r="G315" s="67">
        <v>4.3</v>
      </c>
      <c r="H315" s="67">
        <f t="shared" si="18"/>
        <v>275.2</v>
      </c>
      <c r="I315" s="67">
        <f t="shared" si="19"/>
        <v>340.12</v>
      </c>
    </row>
    <row r="316" spans="1:9" x14ac:dyDescent="0.25">
      <c r="A316" s="70" t="s">
        <v>311</v>
      </c>
      <c r="B316" s="66">
        <v>1</v>
      </c>
      <c r="C316" s="66">
        <f t="shared" si="25"/>
        <v>192</v>
      </c>
      <c r="D316" s="66">
        <v>176</v>
      </c>
      <c r="E316" s="66">
        <v>16</v>
      </c>
      <c r="F316" s="67"/>
      <c r="G316" s="67">
        <v>5.49</v>
      </c>
      <c r="H316" s="67">
        <f t="shared" si="18"/>
        <v>175.68</v>
      </c>
      <c r="I316" s="67">
        <f t="shared" si="19"/>
        <v>217.12</v>
      </c>
    </row>
    <row r="317" spans="1:9" x14ac:dyDescent="0.25">
      <c r="A317" s="70" t="s">
        <v>311</v>
      </c>
      <c r="B317" s="66">
        <v>1</v>
      </c>
      <c r="C317" s="66">
        <f t="shared" si="25"/>
        <v>192</v>
      </c>
      <c r="D317" s="66">
        <v>176</v>
      </c>
      <c r="E317" s="66">
        <v>16</v>
      </c>
      <c r="F317" s="67"/>
      <c r="G317" s="67">
        <v>5.49</v>
      </c>
      <c r="H317" s="67">
        <f t="shared" si="18"/>
        <v>175.68</v>
      </c>
      <c r="I317" s="67">
        <f t="shared" si="19"/>
        <v>217.12</v>
      </c>
    </row>
    <row r="318" spans="1:9" x14ac:dyDescent="0.25">
      <c r="A318" s="70" t="s">
        <v>311</v>
      </c>
      <c r="B318" s="66">
        <v>1</v>
      </c>
      <c r="C318" s="66">
        <f t="shared" si="25"/>
        <v>200</v>
      </c>
      <c r="D318" s="66">
        <v>176</v>
      </c>
      <c r="E318" s="66">
        <v>24</v>
      </c>
      <c r="F318" s="67"/>
      <c r="G318" s="67">
        <v>5.49</v>
      </c>
      <c r="H318" s="67">
        <f t="shared" si="18"/>
        <v>263.52</v>
      </c>
      <c r="I318" s="67">
        <f t="shared" si="19"/>
        <v>325.68</v>
      </c>
    </row>
    <row r="319" spans="1:9" x14ac:dyDescent="0.25">
      <c r="A319" s="70" t="s">
        <v>311</v>
      </c>
      <c r="B319" s="66">
        <v>1</v>
      </c>
      <c r="C319" s="66">
        <f t="shared" si="25"/>
        <v>178</v>
      </c>
      <c r="D319" s="66">
        <v>176</v>
      </c>
      <c r="E319" s="66">
        <v>2</v>
      </c>
      <c r="F319" s="67"/>
      <c r="G319" s="67">
        <v>4.3</v>
      </c>
      <c r="H319" s="67">
        <f t="shared" si="18"/>
        <v>17.2</v>
      </c>
      <c r="I319" s="67">
        <f t="shared" si="19"/>
        <v>21.26</v>
      </c>
    </row>
    <row r="320" spans="1:9" x14ac:dyDescent="0.25">
      <c r="A320" s="70" t="s">
        <v>311</v>
      </c>
      <c r="B320" s="66">
        <v>1</v>
      </c>
      <c r="C320" s="66">
        <f t="shared" si="25"/>
        <v>188</v>
      </c>
      <c r="D320" s="66">
        <v>176</v>
      </c>
      <c r="E320" s="66">
        <v>12</v>
      </c>
      <c r="F320" s="67"/>
      <c r="G320" s="67">
        <v>4.3</v>
      </c>
      <c r="H320" s="67">
        <f t="shared" si="18"/>
        <v>103.2</v>
      </c>
      <c r="I320" s="67">
        <f t="shared" si="19"/>
        <v>127.54</v>
      </c>
    </row>
    <row r="321" spans="1:9" x14ac:dyDescent="0.25">
      <c r="A321" s="70" t="s">
        <v>311</v>
      </c>
      <c r="B321" s="66">
        <v>1</v>
      </c>
      <c r="C321" s="66">
        <f t="shared" si="25"/>
        <v>184</v>
      </c>
      <c r="D321" s="66">
        <v>176</v>
      </c>
      <c r="E321" s="66">
        <v>8</v>
      </c>
      <c r="F321" s="67"/>
      <c r="G321" s="67">
        <v>5.49</v>
      </c>
      <c r="H321" s="67">
        <f t="shared" si="18"/>
        <v>87.84</v>
      </c>
      <c r="I321" s="67">
        <f t="shared" si="19"/>
        <v>108.56</v>
      </c>
    </row>
    <row r="322" spans="1:9" x14ac:dyDescent="0.25">
      <c r="A322" s="70" t="s">
        <v>311</v>
      </c>
      <c r="B322" s="66">
        <v>1</v>
      </c>
      <c r="C322" s="66">
        <f t="shared" si="25"/>
        <v>192</v>
      </c>
      <c r="D322" s="66">
        <v>176</v>
      </c>
      <c r="E322" s="66">
        <v>16</v>
      </c>
      <c r="F322" s="67"/>
      <c r="G322" s="67">
        <v>4.3</v>
      </c>
      <c r="H322" s="67">
        <f t="shared" si="18"/>
        <v>137.6</v>
      </c>
      <c r="I322" s="67">
        <f t="shared" si="19"/>
        <v>170.06</v>
      </c>
    </row>
    <row r="323" spans="1:9" x14ac:dyDescent="0.25">
      <c r="A323" s="70" t="s">
        <v>311</v>
      </c>
      <c r="B323" s="66">
        <v>1</v>
      </c>
      <c r="C323" s="66">
        <f t="shared" si="25"/>
        <v>192</v>
      </c>
      <c r="D323" s="66">
        <v>176</v>
      </c>
      <c r="E323" s="66">
        <v>16</v>
      </c>
      <c r="F323" s="67"/>
      <c r="G323" s="67">
        <v>5.49</v>
      </c>
      <c r="H323" s="67">
        <f t="shared" si="18"/>
        <v>175.68</v>
      </c>
      <c r="I323" s="67">
        <f t="shared" si="19"/>
        <v>217.12</v>
      </c>
    </row>
    <row r="324" spans="1:9" x14ac:dyDescent="0.25">
      <c r="A324" s="70" t="s">
        <v>311</v>
      </c>
      <c r="B324" s="66">
        <v>1</v>
      </c>
      <c r="C324" s="66">
        <f t="shared" si="25"/>
        <v>184</v>
      </c>
      <c r="D324" s="66">
        <v>176</v>
      </c>
      <c r="E324" s="66">
        <v>8</v>
      </c>
      <c r="F324" s="67"/>
      <c r="G324" s="67">
        <v>5.49</v>
      </c>
      <c r="H324" s="67">
        <f t="shared" si="18"/>
        <v>87.84</v>
      </c>
      <c r="I324" s="67">
        <f t="shared" si="19"/>
        <v>108.56</v>
      </c>
    </row>
    <row r="325" spans="1:9" x14ac:dyDescent="0.25">
      <c r="A325" s="70" t="s">
        <v>311</v>
      </c>
      <c r="B325" s="66">
        <v>1</v>
      </c>
      <c r="C325" s="66">
        <f t="shared" si="25"/>
        <v>208</v>
      </c>
      <c r="D325" s="66">
        <v>176</v>
      </c>
      <c r="E325" s="66">
        <v>32</v>
      </c>
      <c r="F325" s="67"/>
      <c r="G325" s="67">
        <v>5.49</v>
      </c>
      <c r="H325" s="67">
        <f t="shared" si="18"/>
        <v>351.36</v>
      </c>
      <c r="I325" s="67">
        <f t="shared" si="19"/>
        <v>434.25</v>
      </c>
    </row>
    <row r="326" spans="1:9" x14ac:dyDescent="0.25">
      <c r="A326" s="70" t="s">
        <v>311</v>
      </c>
      <c r="B326" s="66">
        <v>1</v>
      </c>
      <c r="C326" s="66">
        <f t="shared" si="25"/>
        <v>208</v>
      </c>
      <c r="D326" s="66">
        <v>176</v>
      </c>
      <c r="E326" s="66">
        <v>32</v>
      </c>
      <c r="F326" s="67"/>
      <c r="G326" s="67">
        <v>5.49</v>
      </c>
      <c r="H326" s="67">
        <f t="shared" si="18"/>
        <v>351.36</v>
      </c>
      <c r="I326" s="67">
        <f t="shared" si="19"/>
        <v>434.25</v>
      </c>
    </row>
    <row r="327" spans="1:9" x14ac:dyDescent="0.25">
      <c r="A327" s="70" t="s">
        <v>311</v>
      </c>
      <c r="B327" s="66">
        <v>1</v>
      </c>
      <c r="C327" s="66">
        <f t="shared" si="25"/>
        <v>186</v>
      </c>
      <c r="D327" s="66">
        <v>176</v>
      </c>
      <c r="E327" s="66">
        <v>10</v>
      </c>
      <c r="F327" s="67"/>
      <c r="G327" s="67">
        <v>5.49</v>
      </c>
      <c r="H327" s="67">
        <f t="shared" si="18"/>
        <v>109.8</v>
      </c>
      <c r="I327" s="67">
        <f t="shared" si="19"/>
        <v>135.69999999999999</v>
      </c>
    </row>
    <row r="328" spans="1:9" x14ac:dyDescent="0.25">
      <c r="A328" s="70" t="s">
        <v>311</v>
      </c>
      <c r="B328" s="66">
        <v>1</v>
      </c>
      <c r="C328" s="66">
        <f t="shared" si="25"/>
        <v>184</v>
      </c>
      <c r="D328" s="66">
        <v>176</v>
      </c>
      <c r="E328" s="66">
        <v>8</v>
      </c>
      <c r="F328" s="67"/>
      <c r="G328" s="67">
        <v>5.49</v>
      </c>
      <c r="H328" s="67">
        <f t="shared" si="18"/>
        <v>87.84</v>
      </c>
      <c r="I328" s="67">
        <f t="shared" si="19"/>
        <v>108.56</v>
      </c>
    </row>
    <row r="329" spans="1:9" x14ac:dyDescent="0.25">
      <c r="A329" s="70" t="s">
        <v>311</v>
      </c>
      <c r="B329" s="66">
        <v>1</v>
      </c>
      <c r="C329" s="66">
        <f t="shared" si="25"/>
        <v>192</v>
      </c>
      <c r="D329" s="66">
        <v>176</v>
      </c>
      <c r="E329" s="66">
        <v>16</v>
      </c>
      <c r="F329" s="67"/>
      <c r="G329" s="67">
        <v>5.49</v>
      </c>
      <c r="H329" s="67">
        <f t="shared" si="18"/>
        <v>175.68</v>
      </c>
      <c r="I329" s="67">
        <f t="shared" si="19"/>
        <v>217.12</v>
      </c>
    </row>
    <row r="330" spans="1:9" x14ac:dyDescent="0.25">
      <c r="A330" s="70" t="s">
        <v>311</v>
      </c>
      <c r="B330" s="66">
        <v>1</v>
      </c>
      <c r="C330" s="66">
        <f t="shared" si="25"/>
        <v>178</v>
      </c>
      <c r="D330" s="66">
        <v>176</v>
      </c>
      <c r="E330" s="66">
        <v>2</v>
      </c>
      <c r="F330" s="67"/>
      <c r="G330" s="67">
        <v>4.3</v>
      </c>
      <c r="H330" s="67">
        <f t="shared" si="18"/>
        <v>17.2</v>
      </c>
      <c r="I330" s="67">
        <f t="shared" si="19"/>
        <v>21.26</v>
      </c>
    </row>
    <row r="331" spans="1:9" x14ac:dyDescent="0.25">
      <c r="A331" s="70" t="s">
        <v>311</v>
      </c>
      <c r="B331" s="66">
        <v>1</v>
      </c>
      <c r="C331" s="66">
        <f t="shared" si="25"/>
        <v>196</v>
      </c>
      <c r="D331" s="66">
        <v>176</v>
      </c>
      <c r="E331" s="66">
        <v>20</v>
      </c>
      <c r="F331" s="67"/>
      <c r="G331" s="67">
        <v>5.49</v>
      </c>
      <c r="H331" s="67">
        <f t="shared" si="18"/>
        <v>219.6</v>
      </c>
      <c r="I331" s="67">
        <f t="shared" si="19"/>
        <v>271.39999999999998</v>
      </c>
    </row>
    <row r="332" spans="1:9" x14ac:dyDescent="0.25">
      <c r="A332" s="70" t="s">
        <v>311</v>
      </c>
      <c r="B332" s="66">
        <v>1</v>
      </c>
      <c r="C332" s="66">
        <f t="shared" si="25"/>
        <v>184</v>
      </c>
      <c r="D332" s="66">
        <v>176</v>
      </c>
      <c r="E332" s="66">
        <v>8</v>
      </c>
      <c r="F332" s="67"/>
      <c r="G332" s="67">
        <v>5.49</v>
      </c>
      <c r="H332" s="67">
        <f t="shared" si="18"/>
        <v>87.84</v>
      </c>
      <c r="I332" s="67">
        <f t="shared" si="19"/>
        <v>108.56</v>
      </c>
    </row>
    <row r="333" spans="1:9" x14ac:dyDescent="0.25">
      <c r="A333" s="70" t="s">
        <v>311</v>
      </c>
      <c r="B333" s="66">
        <v>1</v>
      </c>
      <c r="C333" s="66">
        <f t="shared" si="25"/>
        <v>216</v>
      </c>
      <c r="D333" s="66">
        <v>176</v>
      </c>
      <c r="E333" s="66">
        <v>40</v>
      </c>
      <c r="F333" s="67"/>
      <c r="G333" s="67">
        <v>5.49</v>
      </c>
      <c r="H333" s="67">
        <f t="shared" si="18"/>
        <v>439.2</v>
      </c>
      <c r="I333" s="67">
        <f t="shared" si="19"/>
        <v>542.80999999999995</v>
      </c>
    </row>
    <row r="334" spans="1:9" x14ac:dyDescent="0.25">
      <c r="A334" s="70" t="s">
        <v>311</v>
      </c>
      <c r="B334" s="66">
        <v>1</v>
      </c>
      <c r="C334" s="66">
        <f t="shared" si="25"/>
        <v>192</v>
      </c>
      <c r="D334" s="66">
        <v>176</v>
      </c>
      <c r="E334" s="66">
        <v>16</v>
      </c>
      <c r="F334" s="67"/>
      <c r="G334" s="67">
        <v>5.49</v>
      </c>
      <c r="H334" s="67">
        <f t="shared" ref="H334:H382" si="26">ROUND(G334*E334*2,2)</f>
        <v>175.68</v>
      </c>
      <c r="I334" s="67">
        <f t="shared" ref="I334:I382" si="27">ROUND(H334*1.2359,2)</f>
        <v>217.12</v>
      </c>
    </row>
    <row r="335" spans="1:9" x14ac:dyDescent="0.25">
      <c r="A335" s="70" t="s">
        <v>311</v>
      </c>
      <c r="B335" s="66">
        <v>1</v>
      </c>
      <c r="C335" s="66">
        <f t="shared" si="25"/>
        <v>184</v>
      </c>
      <c r="D335" s="66">
        <v>176</v>
      </c>
      <c r="E335" s="66">
        <v>8</v>
      </c>
      <c r="F335" s="67"/>
      <c r="G335" s="67">
        <v>5.49</v>
      </c>
      <c r="H335" s="67">
        <f t="shared" si="26"/>
        <v>87.84</v>
      </c>
      <c r="I335" s="67">
        <f t="shared" si="27"/>
        <v>108.56</v>
      </c>
    </row>
    <row r="336" spans="1:9" x14ac:dyDescent="0.25">
      <c r="A336" s="70" t="s">
        <v>311</v>
      </c>
      <c r="B336" s="66">
        <v>1</v>
      </c>
      <c r="C336" s="66">
        <f t="shared" si="25"/>
        <v>208</v>
      </c>
      <c r="D336" s="66">
        <v>176</v>
      </c>
      <c r="E336" s="66">
        <v>32</v>
      </c>
      <c r="F336" s="67"/>
      <c r="G336" s="67">
        <v>5.49</v>
      </c>
      <c r="H336" s="67">
        <f t="shared" si="26"/>
        <v>351.36</v>
      </c>
      <c r="I336" s="67">
        <f t="shared" si="27"/>
        <v>434.25</v>
      </c>
    </row>
    <row r="337" spans="1:9" x14ac:dyDescent="0.25">
      <c r="A337" s="70" t="s">
        <v>311</v>
      </c>
      <c r="B337" s="66">
        <v>1</v>
      </c>
      <c r="C337" s="66">
        <f t="shared" si="25"/>
        <v>192</v>
      </c>
      <c r="D337" s="66">
        <v>176</v>
      </c>
      <c r="E337" s="66">
        <v>16</v>
      </c>
      <c r="F337" s="67"/>
      <c r="G337" s="67">
        <v>5.49</v>
      </c>
      <c r="H337" s="67">
        <f t="shared" si="26"/>
        <v>175.68</v>
      </c>
      <c r="I337" s="67">
        <f t="shared" si="27"/>
        <v>217.12</v>
      </c>
    </row>
    <row r="338" spans="1:9" x14ac:dyDescent="0.25">
      <c r="A338" s="70" t="s">
        <v>312</v>
      </c>
      <c r="B338" s="66">
        <v>1</v>
      </c>
      <c r="C338" s="66">
        <f t="shared" si="25"/>
        <v>180</v>
      </c>
      <c r="D338" s="66">
        <v>176</v>
      </c>
      <c r="E338" s="66">
        <v>4</v>
      </c>
      <c r="F338" s="67"/>
      <c r="G338" s="67">
        <v>6</v>
      </c>
      <c r="H338" s="67">
        <f t="shared" si="26"/>
        <v>48</v>
      </c>
      <c r="I338" s="67">
        <f t="shared" si="27"/>
        <v>59.32</v>
      </c>
    </row>
    <row r="339" spans="1:9" x14ac:dyDescent="0.25">
      <c r="A339" s="70" t="s">
        <v>312</v>
      </c>
      <c r="B339" s="66">
        <v>1</v>
      </c>
      <c r="C339" s="66">
        <f t="shared" si="25"/>
        <v>180</v>
      </c>
      <c r="D339" s="66">
        <v>176</v>
      </c>
      <c r="E339" s="66">
        <v>4</v>
      </c>
      <c r="F339" s="67"/>
      <c r="G339" s="67">
        <v>6</v>
      </c>
      <c r="H339" s="67">
        <f t="shared" si="26"/>
        <v>48</v>
      </c>
      <c r="I339" s="67">
        <f t="shared" si="27"/>
        <v>59.32</v>
      </c>
    </row>
    <row r="340" spans="1:9" x14ac:dyDescent="0.25">
      <c r="A340" s="70" t="s">
        <v>312</v>
      </c>
      <c r="B340" s="66">
        <v>1</v>
      </c>
      <c r="C340" s="66">
        <f t="shared" si="25"/>
        <v>194</v>
      </c>
      <c r="D340" s="66">
        <v>176</v>
      </c>
      <c r="E340" s="66">
        <v>18</v>
      </c>
      <c r="F340" s="67"/>
      <c r="G340" s="67">
        <v>6</v>
      </c>
      <c r="H340" s="67">
        <f t="shared" si="26"/>
        <v>216</v>
      </c>
      <c r="I340" s="67">
        <f t="shared" si="27"/>
        <v>266.95</v>
      </c>
    </row>
    <row r="341" spans="1:9" x14ac:dyDescent="0.25">
      <c r="A341" s="70" t="s">
        <v>312</v>
      </c>
      <c r="B341" s="66">
        <v>1</v>
      </c>
      <c r="C341" s="66">
        <f t="shared" si="25"/>
        <v>181</v>
      </c>
      <c r="D341" s="66">
        <v>176</v>
      </c>
      <c r="E341" s="66">
        <v>5</v>
      </c>
      <c r="F341" s="67"/>
      <c r="G341" s="67">
        <v>6</v>
      </c>
      <c r="H341" s="67">
        <f t="shared" si="26"/>
        <v>60</v>
      </c>
      <c r="I341" s="67">
        <f t="shared" si="27"/>
        <v>74.150000000000006</v>
      </c>
    </row>
    <row r="342" spans="1:9" x14ac:dyDescent="0.25">
      <c r="A342" s="70" t="s">
        <v>312</v>
      </c>
      <c r="B342" s="66">
        <v>1</v>
      </c>
      <c r="C342" s="66">
        <f t="shared" si="25"/>
        <v>204</v>
      </c>
      <c r="D342" s="66">
        <v>176</v>
      </c>
      <c r="E342" s="66">
        <v>28</v>
      </c>
      <c r="F342" s="67"/>
      <c r="G342" s="67">
        <v>6</v>
      </c>
      <c r="H342" s="67">
        <f t="shared" si="26"/>
        <v>336</v>
      </c>
      <c r="I342" s="67">
        <f t="shared" si="27"/>
        <v>415.26</v>
      </c>
    </row>
    <row r="343" spans="1:9" x14ac:dyDescent="0.25">
      <c r="A343" s="70" t="s">
        <v>312</v>
      </c>
      <c r="B343" s="66">
        <v>1</v>
      </c>
      <c r="C343" s="66">
        <f t="shared" si="25"/>
        <v>193</v>
      </c>
      <c r="D343" s="66">
        <v>176</v>
      </c>
      <c r="E343" s="66">
        <v>17</v>
      </c>
      <c r="F343" s="67"/>
      <c r="G343" s="67">
        <v>6</v>
      </c>
      <c r="H343" s="67">
        <f t="shared" si="26"/>
        <v>204</v>
      </c>
      <c r="I343" s="67">
        <f t="shared" si="27"/>
        <v>252.12</v>
      </c>
    </row>
    <row r="344" spans="1:9" x14ac:dyDescent="0.25">
      <c r="A344" s="70" t="s">
        <v>312</v>
      </c>
      <c r="B344" s="66">
        <v>1</v>
      </c>
      <c r="C344" s="66">
        <f t="shared" si="25"/>
        <v>184</v>
      </c>
      <c r="D344" s="66">
        <v>176</v>
      </c>
      <c r="E344" s="66">
        <v>8</v>
      </c>
      <c r="F344" s="67"/>
      <c r="G344" s="67">
        <v>6</v>
      </c>
      <c r="H344" s="67">
        <f t="shared" si="26"/>
        <v>96</v>
      </c>
      <c r="I344" s="67">
        <f t="shared" si="27"/>
        <v>118.65</v>
      </c>
    </row>
    <row r="345" spans="1:9" x14ac:dyDescent="0.25">
      <c r="A345" s="70" t="s">
        <v>312</v>
      </c>
      <c r="B345" s="66">
        <v>1</v>
      </c>
      <c r="C345" s="66">
        <f t="shared" si="25"/>
        <v>192</v>
      </c>
      <c r="D345" s="66">
        <v>176</v>
      </c>
      <c r="E345" s="66">
        <v>16</v>
      </c>
      <c r="F345" s="67"/>
      <c r="G345" s="67">
        <v>6</v>
      </c>
      <c r="H345" s="67">
        <f t="shared" si="26"/>
        <v>192</v>
      </c>
      <c r="I345" s="67">
        <f t="shared" si="27"/>
        <v>237.29</v>
      </c>
    </row>
    <row r="346" spans="1:9" x14ac:dyDescent="0.25">
      <c r="A346" s="70" t="s">
        <v>312</v>
      </c>
      <c r="B346" s="66">
        <v>1</v>
      </c>
      <c r="C346" s="66">
        <f t="shared" si="25"/>
        <v>195</v>
      </c>
      <c r="D346" s="66">
        <v>176</v>
      </c>
      <c r="E346" s="66">
        <v>19</v>
      </c>
      <c r="F346" s="67"/>
      <c r="G346" s="67">
        <v>6</v>
      </c>
      <c r="H346" s="67">
        <f t="shared" si="26"/>
        <v>228</v>
      </c>
      <c r="I346" s="67">
        <f t="shared" si="27"/>
        <v>281.79000000000002</v>
      </c>
    </row>
    <row r="347" spans="1:9" x14ac:dyDescent="0.25">
      <c r="A347" s="70" t="s">
        <v>312</v>
      </c>
      <c r="B347" s="66">
        <v>1</v>
      </c>
      <c r="C347" s="66">
        <f t="shared" si="25"/>
        <v>184</v>
      </c>
      <c r="D347" s="66">
        <v>176</v>
      </c>
      <c r="E347" s="66">
        <v>8</v>
      </c>
      <c r="F347" s="67"/>
      <c r="G347" s="67">
        <v>6</v>
      </c>
      <c r="H347" s="67">
        <f t="shared" si="26"/>
        <v>96</v>
      </c>
      <c r="I347" s="67">
        <f t="shared" si="27"/>
        <v>118.65</v>
      </c>
    </row>
    <row r="348" spans="1:9" x14ac:dyDescent="0.25">
      <c r="A348" s="70" t="s">
        <v>312</v>
      </c>
      <c r="B348" s="66">
        <v>1</v>
      </c>
      <c r="C348" s="66">
        <f t="shared" si="25"/>
        <v>192</v>
      </c>
      <c r="D348" s="66">
        <v>176</v>
      </c>
      <c r="E348" s="66">
        <v>16</v>
      </c>
      <c r="F348" s="67"/>
      <c r="G348" s="67">
        <v>6</v>
      </c>
      <c r="H348" s="67">
        <f t="shared" si="26"/>
        <v>192</v>
      </c>
      <c r="I348" s="67">
        <f t="shared" si="27"/>
        <v>237.29</v>
      </c>
    </row>
    <row r="349" spans="1:9" x14ac:dyDescent="0.25">
      <c r="A349" s="70" t="s">
        <v>312</v>
      </c>
      <c r="B349" s="66">
        <v>1</v>
      </c>
      <c r="C349" s="66">
        <f t="shared" si="25"/>
        <v>181</v>
      </c>
      <c r="D349" s="66">
        <v>176</v>
      </c>
      <c r="E349" s="66">
        <v>5</v>
      </c>
      <c r="F349" s="67"/>
      <c r="G349" s="67">
        <v>6</v>
      </c>
      <c r="H349" s="67">
        <f t="shared" si="26"/>
        <v>60</v>
      </c>
      <c r="I349" s="67">
        <f t="shared" si="27"/>
        <v>74.150000000000006</v>
      </c>
    </row>
    <row r="350" spans="1:9" x14ac:dyDescent="0.25">
      <c r="A350" s="70" t="s">
        <v>312</v>
      </c>
      <c r="B350" s="66">
        <v>1</v>
      </c>
      <c r="C350" s="66">
        <f t="shared" si="25"/>
        <v>196</v>
      </c>
      <c r="D350" s="66">
        <v>176</v>
      </c>
      <c r="E350" s="66">
        <v>20</v>
      </c>
      <c r="F350" s="67"/>
      <c r="G350" s="67">
        <v>6</v>
      </c>
      <c r="H350" s="67">
        <f t="shared" si="26"/>
        <v>240</v>
      </c>
      <c r="I350" s="67">
        <f t="shared" si="27"/>
        <v>296.62</v>
      </c>
    </row>
    <row r="351" spans="1:9" x14ac:dyDescent="0.25">
      <c r="A351" s="70" t="s">
        <v>312</v>
      </c>
      <c r="B351" s="66">
        <v>1</v>
      </c>
      <c r="C351" s="66">
        <f t="shared" si="25"/>
        <v>192</v>
      </c>
      <c r="D351" s="66">
        <v>176</v>
      </c>
      <c r="E351" s="66">
        <v>16</v>
      </c>
      <c r="F351" s="67"/>
      <c r="G351" s="67">
        <v>6</v>
      </c>
      <c r="H351" s="67">
        <f t="shared" si="26"/>
        <v>192</v>
      </c>
      <c r="I351" s="67">
        <f t="shared" si="27"/>
        <v>237.29</v>
      </c>
    </row>
    <row r="352" spans="1:9" x14ac:dyDescent="0.25">
      <c r="A352" s="70" t="s">
        <v>312</v>
      </c>
      <c r="B352" s="66">
        <v>1</v>
      </c>
      <c r="C352" s="66">
        <f t="shared" si="25"/>
        <v>192</v>
      </c>
      <c r="D352" s="66">
        <v>176</v>
      </c>
      <c r="E352" s="66">
        <v>16</v>
      </c>
      <c r="F352" s="67"/>
      <c r="G352" s="67">
        <v>6</v>
      </c>
      <c r="H352" s="67">
        <f t="shared" si="26"/>
        <v>192</v>
      </c>
      <c r="I352" s="67">
        <f t="shared" si="27"/>
        <v>237.29</v>
      </c>
    </row>
    <row r="353" spans="1:9" x14ac:dyDescent="0.25">
      <c r="A353" s="70" t="s">
        <v>312</v>
      </c>
      <c r="B353" s="66">
        <v>1</v>
      </c>
      <c r="C353" s="66">
        <f t="shared" si="25"/>
        <v>184</v>
      </c>
      <c r="D353" s="66">
        <v>176</v>
      </c>
      <c r="E353" s="66">
        <v>8</v>
      </c>
      <c r="F353" s="67"/>
      <c r="G353" s="67">
        <v>6</v>
      </c>
      <c r="H353" s="67">
        <f t="shared" si="26"/>
        <v>96</v>
      </c>
      <c r="I353" s="67">
        <f t="shared" si="27"/>
        <v>118.65</v>
      </c>
    </row>
    <row r="354" spans="1:9" x14ac:dyDescent="0.25">
      <c r="A354" s="70" t="s">
        <v>313</v>
      </c>
      <c r="B354" s="66">
        <v>1</v>
      </c>
      <c r="C354" s="66">
        <f t="shared" si="25"/>
        <v>186</v>
      </c>
      <c r="D354" s="66">
        <v>176</v>
      </c>
      <c r="E354" s="66">
        <v>10</v>
      </c>
      <c r="F354" s="67"/>
      <c r="G354" s="67">
        <v>9.83</v>
      </c>
      <c r="H354" s="67">
        <f t="shared" si="26"/>
        <v>196.6</v>
      </c>
      <c r="I354" s="67">
        <f t="shared" si="27"/>
        <v>242.98</v>
      </c>
    </row>
    <row r="355" spans="1:9" x14ac:dyDescent="0.25">
      <c r="A355" s="70" t="s">
        <v>314</v>
      </c>
      <c r="B355" s="66">
        <v>1</v>
      </c>
      <c r="C355" s="66">
        <f t="shared" si="25"/>
        <v>184</v>
      </c>
      <c r="D355" s="66">
        <v>176</v>
      </c>
      <c r="E355" s="66">
        <v>8</v>
      </c>
      <c r="F355" s="67"/>
      <c r="G355" s="67">
        <v>4.4000000000000004</v>
      </c>
      <c r="H355" s="67">
        <f t="shared" si="26"/>
        <v>70.400000000000006</v>
      </c>
      <c r="I355" s="67">
        <f t="shared" si="27"/>
        <v>87.01</v>
      </c>
    </row>
    <row r="356" spans="1:9" x14ac:dyDescent="0.25">
      <c r="A356" s="70" t="s">
        <v>314</v>
      </c>
      <c r="B356" s="66">
        <v>1</v>
      </c>
      <c r="C356" s="66">
        <f t="shared" si="25"/>
        <v>208</v>
      </c>
      <c r="D356" s="66">
        <v>176</v>
      </c>
      <c r="E356" s="66">
        <v>32</v>
      </c>
      <c r="F356" s="67"/>
      <c r="G356" s="67">
        <v>4.4000000000000004</v>
      </c>
      <c r="H356" s="67">
        <f t="shared" si="26"/>
        <v>281.60000000000002</v>
      </c>
      <c r="I356" s="67">
        <f t="shared" si="27"/>
        <v>348.03</v>
      </c>
    </row>
    <row r="357" spans="1:9" x14ac:dyDescent="0.25">
      <c r="A357" s="70" t="s">
        <v>314</v>
      </c>
      <c r="B357" s="66">
        <v>1</v>
      </c>
      <c r="C357" s="66">
        <f t="shared" si="25"/>
        <v>200</v>
      </c>
      <c r="D357" s="66">
        <v>176</v>
      </c>
      <c r="E357" s="66">
        <v>24</v>
      </c>
      <c r="F357" s="67"/>
      <c r="G357" s="67">
        <v>4.4000000000000004</v>
      </c>
      <c r="H357" s="67">
        <f t="shared" si="26"/>
        <v>211.2</v>
      </c>
      <c r="I357" s="67">
        <f t="shared" si="27"/>
        <v>261.02</v>
      </c>
    </row>
    <row r="358" spans="1:9" x14ac:dyDescent="0.25">
      <c r="A358" s="70" t="s">
        <v>314</v>
      </c>
      <c r="B358" s="66">
        <v>1</v>
      </c>
      <c r="C358" s="66">
        <f t="shared" si="25"/>
        <v>208</v>
      </c>
      <c r="D358" s="66">
        <v>176</v>
      </c>
      <c r="E358" s="66">
        <v>32</v>
      </c>
      <c r="F358" s="67"/>
      <c r="G358" s="67">
        <v>4.4000000000000004</v>
      </c>
      <c r="H358" s="67">
        <f t="shared" si="26"/>
        <v>281.60000000000002</v>
      </c>
      <c r="I358" s="67">
        <f t="shared" si="27"/>
        <v>348.03</v>
      </c>
    </row>
    <row r="359" spans="1:9" x14ac:dyDescent="0.25">
      <c r="A359" s="70" t="s">
        <v>314</v>
      </c>
      <c r="B359" s="66">
        <v>1</v>
      </c>
      <c r="C359" s="66">
        <f t="shared" si="25"/>
        <v>184</v>
      </c>
      <c r="D359" s="66">
        <v>176</v>
      </c>
      <c r="E359" s="66">
        <v>8</v>
      </c>
      <c r="F359" s="67"/>
      <c r="G359" s="67">
        <v>4.4000000000000004</v>
      </c>
      <c r="H359" s="67">
        <f t="shared" si="26"/>
        <v>70.400000000000006</v>
      </c>
      <c r="I359" s="67">
        <f t="shared" si="27"/>
        <v>87.01</v>
      </c>
    </row>
    <row r="360" spans="1:9" x14ac:dyDescent="0.25">
      <c r="A360" s="70" t="s">
        <v>314</v>
      </c>
      <c r="B360" s="66">
        <v>1</v>
      </c>
      <c r="C360" s="66">
        <f t="shared" si="25"/>
        <v>192</v>
      </c>
      <c r="D360" s="66">
        <v>176</v>
      </c>
      <c r="E360" s="66">
        <v>16</v>
      </c>
      <c r="F360" s="67"/>
      <c r="G360" s="67">
        <v>4.4000000000000004</v>
      </c>
      <c r="H360" s="67">
        <f t="shared" si="26"/>
        <v>140.80000000000001</v>
      </c>
      <c r="I360" s="67">
        <f t="shared" si="27"/>
        <v>174.01</v>
      </c>
    </row>
    <row r="361" spans="1:9" x14ac:dyDescent="0.25">
      <c r="A361" s="70" t="s">
        <v>314</v>
      </c>
      <c r="B361" s="66">
        <v>1</v>
      </c>
      <c r="C361" s="66">
        <f t="shared" si="25"/>
        <v>200</v>
      </c>
      <c r="D361" s="66">
        <v>176</v>
      </c>
      <c r="E361" s="66">
        <v>24</v>
      </c>
      <c r="F361" s="67"/>
      <c r="G361" s="67">
        <v>4.4000000000000004</v>
      </c>
      <c r="H361" s="67">
        <f t="shared" si="26"/>
        <v>211.2</v>
      </c>
      <c r="I361" s="67">
        <f t="shared" si="27"/>
        <v>261.02</v>
      </c>
    </row>
    <row r="362" spans="1:9" x14ac:dyDescent="0.25">
      <c r="A362" s="70" t="s">
        <v>314</v>
      </c>
      <c r="B362" s="66">
        <v>1</v>
      </c>
      <c r="C362" s="66">
        <f t="shared" si="25"/>
        <v>208</v>
      </c>
      <c r="D362" s="66">
        <v>176</v>
      </c>
      <c r="E362" s="66">
        <v>32</v>
      </c>
      <c r="F362" s="67"/>
      <c r="G362" s="67">
        <v>4.4000000000000004</v>
      </c>
      <c r="H362" s="67">
        <f t="shared" si="26"/>
        <v>281.60000000000002</v>
      </c>
      <c r="I362" s="67">
        <f t="shared" si="27"/>
        <v>348.03</v>
      </c>
    </row>
    <row r="363" spans="1:9" x14ac:dyDescent="0.25">
      <c r="A363" s="70" t="s">
        <v>314</v>
      </c>
      <c r="B363" s="66">
        <v>1</v>
      </c>
      <c r="C363" s="66">
        <f t="shared" si="25"/>
        <v>208</v>
      </c>
      <c r="D363" s="66">
        <v>176</v>
      </c>
      <c r="E363" s="66">
        <v>32</v>
      </c>
      <c r="F363" s="67"/>
      <c r="G363" s="67">
        <v>4.4000000000000004</v>
      </c>
      <c r="H363" s="67">
        <f t="shared" si="26"/>
        <v>281.60000000000002</v>
      </c>
      <c r="I363" s="67">
        <f t="shared" si="27"/>
        <v>348.03</v>
      </c>
    </row>
    <row r="364" spans="1:9" x14ac:dyDescent="0.25">
      <c r="A364" s="70" t="s">
        <v>314</v>
      </c>
      <c r="B364" s="66">
        <v>1</v>
      </c>
      <c r="C364" s="66">
        <f t="shared" si="25"/>
        <v>192</v>
      </c>
      <c r="D364" s="66">
        <v>176</v>
      </c>
      <c r="E364" s="66">
        <v>16</v>
      </c>
      <c r="F364" s="67"/>
      <c r="G364" s="67">
        <v>4.4000000000000004</v>
      </c>
      <c r="H364" s="67">
        <f t="shared" si="26"/>
        <v>140.80000000000001</v>
      </c>
      <c r="I364" s="67">
        <f t="shared" si="27"/>
        <v>174.01</v>
      </c>
    </row>
    <row r="365" spans="1:9" x14ac:dyDescent="0.25">
      <c r="A365" s="70" t="s">
        <v>314</v>
      </c>
      <c r="B365" s="66">
        <v>1</v>
      </c>
      <c r="C365" s="66">
        <f t="shared" si="25"/>
        <v>208</v>
      </c>
      <c r="D365" s="66">
        <v>176</v>
      </c>
      <c r="E365" s="66">
        <v>32</v>
      </c>
      <c r="F365" s="67"/>
      <c r="G365" s="67">
        <v>4.4000000000000004</v>
      </c>
      <c r="H365" s="67">
        <f t="shared" si="26"/>
        <v>281.60000000000002</v>
      </c>
      <c r="I365" s="67">
        <f t="shared" si="27"/>
        <v>348.03</v>
      </c>
    </row>
    <row r="366" spans="1:9" x14ac:dyDescent="0.25">
      <c r="A366" s="70" t="s">
        <v>314</v>
      </c>
      <c r="B366" s="66">
        <v>1</v>
      </c>
      <c r="C366" s="66">
        <f t="shared" si="25"/>
        <v>208</v>
      </c>
      <c r="D366" s="66">
        <v>176</v>
      </c>
      <c r="E366" s="66">
        <v>32</v>
      </c>
      <c r="F366" s="67"/>
      <c r="G366" s="67">
        <v>4.4000000000000004</v>
      </c>
      <c r="H366" s="67">
        <f t="shared" si="26"/>
        <v>281.60000000000002</v>
      </c>
      <c r="I366" s="67">
        <f t="shared" si="27"/>
        <v>348.03</v>
      </c>
    </row>
    <row r="367" spans="1:9" x14ac:dyDescent="0.25">
      <c r="A367" s="70" t="s">
        <v>315</v>
      </c>
      <c r="B367" s="66">
        <v>1</v>
      </c>
      <c r="C367" s="66">
        <f t="shared" si="25"/>
        <v>208</v>
      </c>
      <c r="D367" s="66">
        <v>176</v>
      </c>
      <c r="E367" s="66">
        <v>32</v>
      </c>
      <c r="F367" s="67"/>
      <c r="G367" s="67">
        <v>4.4000000000000004</v>
      </c>
      <c r="H367" s="67">
        <f t="shared" si="26"/>
        <v>281.60000000000002</v>
      </c>
      <c r="I367" s="67">
        <f t="shared" si="27"/>
        <v>348.03</v>
      </c>
    </row>
    <row r="368" spans="1:9" x14ac:dyDescent="0.25">
      <c r="A368" s="70" t="s">
        <v>315</v>
      </c>
      <c r="B368" s="66">
        <v>1</v>
      </c>
      <c r="C368" s="66">
        <f t="shared" si="25"/>
        <v>192</v>
      </c>
      <c r="D368" s="66">
        <v>176</v>
      </c>
      <c r="E368" s="66">
        <v>16</v>
      </c>
      <c r="F368" s="67"/>
      <c r="G368" s="67">
        <v>4.4000000000000004</v>
      </c>
      <c r="H368" s="67">
        <f t="shared" si="26"/>
        <v>140.80000000000001</v>
      </c>
      <c r="I368" s="67">
        <f t="shared" si="27"/>
        <v>174.01</v>
      </c>
    </row>
    <row r="369" spans="1:9" x14ac:dyDescent="0.25">
      <c r="A369" s="70" t="s">
        <v>315</v>
      </c>
      <c r="B369" s="66">
        <v>1</v>
      </c>
      <c r="C369" s="66">
        <f t="shared" si="25"/>
        <v>200</v>
      </c>
      <c r="D369" s="66">
        <v>176</v>
      </c>
      <c r="E369" s="66">
        <v>24</v>
      </c>
      <c r="F369" s="67"/>
      <c r="G369" s="67">
        <v>4.4000000000000004</v>
      </c>
      <c r="H369" s="67">
        <f t="shared" si="26"/>
        <v>211.2</v>
      </c>
      <c r="I369" s="67">
        <f t="shared" si="27"/>
        <v>261.02</v>
      </c>
    </row>
    <row r="370" spans="1:9" x14ac:dyDescent="0.25">
      <c r="A370" s="70" t="s">
        <v>315</v>
      </c>
      <c r="B370" s="66">
        <v>1</v>
      </c>
      <c r="C370" s="66">
        <f t="shared" si="25"/>
        <v>192</v>
      </c>
      <c r="D370" s="66">
        <v>176</v>
      </c>
      <c r="E370" s="66">
        <v>16</v>
      </c>
      <c r="F370" s="67"/>
      <c r="G370" s="67">
        <v>4.4000000000000004</v>
      </c>
      <c r="H370" s="67">
        <f t="shared" si="26"/>
        <v>140.80000000000001</v>
      </c>
      <c r="I370" s="67">
        <f t="shared" si="27"/>
        <v>174.01</v>
      </c>
    </row>
    <row r="371" spans="1:9" x14ac:dyDescent="0.25">
      <c r="A371" s="70" t="s">
        <v>315</v>
      </c>
      <c r="B371" s="66">
        <v>1</v>
      </c>
      <c r="C371" s="66">
        <f t="shared" si="25"/>
        <v>208</v>
      </c>
      <c r="D371" s="66">
        <v>176</v>
      </c>
      <c r="E371" s="66">
        <v>32</v>
      </c>
      <c r="F371" s="67"/>
      <c r="G371" s="67">
        <v>4.4000000000000004</v>
      </c>
      <c r="H371" s="67">
        <f t="shared" si="26"/>
        <v>281.60000000000002</v>
      </c>
      <c r="I371" s="67">
        <f t="shared" si="27"/>
        <v>348.03</v>
      </c>
    </row>
    <row r="372" spans="1:9" x14ac:dyDescent="0.25">
      <c r="A372" s="70" t="s">
        <v>315</v>
      </c>
      <c r="B372" s="66">
        <v>1</v>
      </c>
      <c r="C372" s="66">
        <f t="shared" si="25"/>
        <v>208</v>
      </c>
      <c r="D372" s="66">
        <v>176</v>
      </c>
      <c r="E372" s="66">
        <v>32</v>
      </c>
      <c r="F372" s="67"/>
      <c r="G372" s="67">
        <v>4.4000000000000004</v>
      </c>
      <c r="H372" s="67">
        <f t="shared" si="26"/>
        <v>281.60000000000002</v>
      </c>
      <c r="I372" s="67">
        <f t="shared" si="27"/>
        <v>348.03</v>
      </c>
    </row>
    <row r="373" spans="1:9" x14ac:dyDescent="0.25">
      <c r="A373" s="70" t="s">
        <v>315</v>
      </c>
      <c r="B373" s="66">
        <v>1</v>
      </c>
      <c r="C373" s="66">
        <f t="shared" si="25"/>
        <v>192</v>
      </c>
      <c r="D373" s="66">
        <v>176</v>
      </c>
      <c r="E373" s="66">
        <v>16</v>
      </c>
      <c r="F373" s="67"/>
      <c r="G373" s="67">
        <v>4.4000000000000004</v>
      </c>
      <c r="H373" s="67">
        <f t="shared" si="26"/>
        <v>140.80000000000001</v>
      </c>
      <c r="I373" s="67">
        <f t="shared" si="27"/>
        <v>174.01</v>
      </c>
    </row>
    <row r="374" spans="1:9" x14ac:dyDescent="0.25">
      <c r="A374" s="70" t="s">
        <v>315</v>
      </c>
      <c r="B374" s="66">
        <v>1</v>
      </c>
      <c r="C374" s="66">
        <f t="shared" ref="C374:C382" si="28">D374+E374</f>
        <v>208</v>
      </c>
      <c r="D374" s="66">
        <v>176</v>
      </c>
      <c r="E374" s="66">
        <v>32</v>
      </c>
      <c r="F374" s="67"/>
      <c r="G374" s="67">
        <v>4.4000000000000004</v>
      </c>
      <c r="H374" s="67">
        <f t="shared" si="26"/>
        <v>281.60000000000002</v>
      </c>
      <c r="I374" s="67">
        <f t="shared" si="27"/>
        <v>348.03</v>
      </c>
    </row>
    <row r="375" spans="1:9" x14ac:dyDescent="0.25">
      <c r="A375" s="70" t="s">
        <v>315</v>
      </c>
      <c r="B375" s="66">
        <v>1</v>
      </c>
      <c r="C375" s="66">
        <f t="shared" si="28"/>
        <v>208</v>
      </c>
      <c r="D375" s="66">
        <v>176</v>
      </c>
      <c r="E375" s="66">
        <v>32</v>
      </c>
      <c r="F375" s="67"/>
      <c r="G375" s="67">
        <v>4.4000000000000004</v>
      </c>
      <c r="H375" s="67">
        <f t="shared" si="26"/>
        <v>281.60000000000002</v>
      </c>
      <c r="I375" s="67">
        <f t="shared" si="27"/>
        <v>348.03</v>
      </c>
    </row>
    <row r="376" spans="1:9" x14ac:dyDescent="0.25">
      <c r="A376" s="70" t="s">
        <v>315</v>
      </c>
      <c r="B376" s="66">
        <v>1</v>
      </c>
      <c r="C376" s="66">
        <f t="shared" si="28"/>
        <v>184</v>
      </c>
      <c r="D376" s="66">
        <v>176</v>
      </c>
      <c r="E376" s="66">
        <v>8</v>
      </c>
      <c r="F376" s="67"/>
      <c r="G376" s="67">
        <v>4.4000000000000004</v>
      </c>
      <c r="H376" s="67">
        <f t="shared" si="26"/>
        <v>70.400000000000006</v>
      </c>
      <c r="I376" s="67">
        <f t="shared" si="27"/>
        <v>87.01</v>
      </c>
    </row>
    <row r="377" spans="1:9" x14ac:dyDescent="0.25">
      <c r="A377" s="70" t="s">
        <v>315</v>
      </c>
      <c r="B377" s="66">
        <v>1</v>
      </c>
      <c r="C377" s="66">
        <f t="shared" si="28"/>
        <v>184</v>
      </c>
      <c r="D377" s="66">
        <v>176</v>
      </c>
      <c r="E377" s="66">
        <v>8</v>
      </c>
      <c r="F377" s="67"/>
      <c r="G377" s="67">
        <v>4.4000000000000004</v>
      </c>
      <c r="H377" s="67">
        <f t="shared" si="26"/>
        <v>70.400000000000006</v>
      </c>
      <c r="I377" s="67">
        <f t="shared" si="27"/>
        <v>87.01</v>
      </c>
    </row>
    <row r="378" spans="1:9" x14ac:dyDescent="0.25">
      <c r="A378" s="70" t="s">
        <v>315</v>
      </c>
      <c r="B378" s="66">
        <v>1</v>
      </c>
      <c r="C378" s="66">
        <f t="shared" si="28"/>
        <v>208</v>
      </c>
      <c r="D378" s="66">
        <v>176</v>
      </c>
      <c r="E378" s="66">
        <v>32</v>
      </c>
      <c r="F378" s="67"/>
      <c r="G378" s="67">
        <v>4.4000000000000004</v>
      </c>
      <c r="H378" s="67">
        <f t="shared" si="26"/>
        <v>281.60000000000002</v>
      </c>
      <c r="I378" s="67">
        <f t="shared" si="27"/>
        <v>348.03</v>
      </c>
    </row>
    <row r="379" spans="1:9" x14ac:dyDescent="0.25">
      <c r="A379" s="70" t="s">
        <v>315</v>
      </c>
      <c r="B379" s="66">
        <v>1</v>
      </c>
      <c r="C379" s="66">
        <f t="shared" si="28"/>
        <v>208</v>
      </c>
      <c r="D379" s="66">
        <v>176</v>
      </c>
      <c r="E379" s="66">
        <v>32</v>
      </c>
      <c r="F379" s="67"/>
      <c r="G379" s="67">
        <v>4.4000000000000004</v>
      </c>
      <c r="H379" s="67">
        <f t="shared" si="26"/>
        <v>281.60000000000002</v>
      </c>
      <c r="I379" s="67">
        <f t="shared" si="27"/>
        <v>348.03</v>
      </c>
    </row>
    <row r="380" spans="1:9" x14ac:dyDescent="0.25">
      <c r="A380" s="70" t="s">
        <v>316</v>
      </c>
      <c r="B380" s="66">
        <v>1</v>
      </c>
      <c r="C380" s="66">
        <f t="shared" si="28"/>
        <v>178</v>
      </c>
      <c r="D380" s="66">
        <v>176</v>
      </c>
      <c r="E380" s="66">
        <v>2</v>
      </c>
      <c r="F380" s="67"/>
      <c r="G380" s="67">
        <v>3.67</v>
      </c>
      <c r="H380" s="67">
        <f t="shared" si="26"/>
        <v>14.68</v>
      </c>
      <c r="I380" s="67">
        <f t="shared" si="27"/>
        <v>18.14</v>
      </c>
    </row>
    <row r="381" spans="1:9" x14ac:dyDescent="0.25">
      <c r="A381" s="70" t="s">
        <v>316</v>
      </c>
      <c r="B381" s="66">
        <v>1</v>
      </c>
      <c r="C381" s="66">
        <f t="shared" si="28"/>
        <v>206.75</v>
      </c>
      <c r="D381" s="66">
        <v>176</v>
      </c>
      <c r="E381" s="66">
        <v>30.75</v>
      </c>
      <c r="F381" s="67"/>
      <c r="G381" s="67">
        <v>3.67</v>
      </c>
      <c r="H381" s="67">
        <f t="shared" si="26"/>
        <v>225.71</v>
      </c>
      <c r="I381" s="67">
        <f t="shared" si="27"/>
        <v>278.95</v>
      </c>
    </row>
    <row r="382" spans="1:9" x14ac:dyDescent="0.25">
      <c r="A382" s="70" t="s">
        <v>316</v>
      </c>
      <c r="B382" s="66">
        <v>1</v>
      </c>
      <c r="C382" s="66">
        <f t="shared" si="28"/>
        <v>180</v>
      </c>
      <c r="D382" s="66">
        <v>176</v>
      </c>
      <c r="E382" s="66">
        <v>4</v>
      </c>
      <c r="F382" s="67"/>
      <c r="G382" s="67">
        <v>3.67</v>
      </c>
      <c r="H382" s="67">
        <f t="shared" si="26"/>
        <v>29.36</v>
      </c>
      <c r="I382" s="67">
        <f t="shared" si="27"/>
        <v>36.29</v>
      </c>
    </row>
    <row r="383" spans="1:9" x14ac:dyDescent="0.25">
      <c r="B383" s="71"/>
      <c r="C383" s="71"/>
      <c r="D383" s="71"/>
      <c r="E383" s="71"/>
      <c r="F383" s="72"/>
      <c r="G383" s="72"/>
      <c r="H383" s="72"/>
      <c r="I383" s="72"/>
    </row>
  </sheetData>
  <mergeCells count="12">
    <mergeCell ref="H1:I1"/>
    <mergeCell ref="A2:I2"/>
    <mergeCell ref="A7:A9"/>
    <mergeCell ref="B7:B9"/>
    <mergeCell ref="C7:E7"/>
    <mergeCell ref="F7:F9"/>
    <mergeCell ref="G7:G9"/>
    <mergeCell ref="H7:H9"/>
    <mergeCell ref="I7:I9"/>
    <mergeCell ref="C8:C9"/>
    <mergeCell ref="D8:D9"/>
    <mergeCell ref="E8:E9"/>
  </mergeCells>
  <pageMargins left="0.7" right="0.7" top="0.75" bottom="0.75" header="0.3" footer="0.3"/>
  <pageSetup orientation="portrait" horizontalDpi="90" verticalDpi="9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BFF012-4C3B-4814-A298-620445C822E8}">
  <sheetPr>
    <tabColor theme="9" tint="0.59999389629810485"/>
  </sheetPr>
  <dimension ref="A1:I697"/>
  <sheetViews>
    <sheetView zoomScale="80" zoomScaleNormal="80" workbookViewId="0">
      <selection activeCell="N12" sqref="N12"/>
    </sheetView>
  </sheetViews>
  <sheetFormatPr defaultRowHeight="16.5" x14ac:dyDescent="0.25"/>
  <cols>
    <col min="1" max="1" width="67.140625" style="55" customWidth="1"/>
    <col min="2" max="2" width="15.28515625" style="55" customWidth="1"/>
    <col min="3" max="3" width="11.5703125" style="55" customWidth="1"/>
    <col min="4" max="4" width="12.140625" style="55" customWidth="1"/>
    <col min="5" max="5" width="18.42578125" style="55" customWidth="1"/>
    <col min="6" max="6" width="11.85546875" style="55" customWidth="1"/>
    <col min="7" max="7" width="17.42578125" style="55" customWidth="1"/>
    <col min="8" max="8" width="18.28515625" style="55" customWidth="1"/>
    <col min="9" max="9" width="16.42578125" style="55" customWidth="1"/>
    <col min="10" max="16384" width="9.140625" style="55"/>
  </cols>
  <sheetData>
    <row r="1" spans="1:9" x14ac:dyDescent="0.25">
      <c r="H1" s="402" t="s">
        <v>793</v>
      </c>
      <c r="I1" s="402"/>
    </row>
    <row r="2" spans="1:9" s="56" customFormat="1" ht="30.75" customHeight="1" x14ac:dyDescent="0.25">
      <c r="A2" s="409" t="s">
        <v>720</v>
      </c>
      <c r="B2" s="409"/>
      <c r="C2" s="409"/>
      <c r="D2" s="409"/>
      <c r="E2" s="409"/>
      <c r="F2" s="409"/>
      <c r="G2" s="409"/>
      <c r="H2" s="409"/>
      <c r="I2" s="409"/>
    </row>
    <row r="4" spans="1:9" x14ac:dyDescent="0.25">
      <c r="A4" s="55" t="s">
        <v>741</v>
      </c>
    </row>
    <row r="5" spans="1:9" x14ac:dyDescent="0.25">
      <c r="A5" s="55" t="s">
        <v>742</v>
      </c>
    </row>
    <row r="6" spans="1:9" x14ac:dyDescent="0.25">
      <c r="E6" s="57"/>
      <c r="H6" s="58"/>
    </row>
    <row r="7" spans="1:9" ht="24" customHeight="1" x14ac:dyDescent="0.25">
      <c r="A7" s="403"/>
      <c r="B7" s="403" t="s">
        <v>4</v>
      </c>
      <c r="C7" s="404" t="s">
        <v>5</v>
      </c>
      <c r="D7" s="404"/>
      <c r="E7" s="404"/>
      <c r="F7" s="404" t="s">
        <v>3</v>
      </c>
      <c r="G7" s="404" t="s">
        <v>728</v>
      </c>
      <c r="H7" s="405" t="s">
        <v>280</v>
      </c>
      <c r="I7" s="406" t="s">
        <v>281</v>
      </c>
    </row>
    <row r="8" spans="1:9" ht="24" customHeight="1" x14ac:dyDescent="0.25">
      <c r="A8" s="403"/>
      <c r="B8" s="403"/>
      <c r="C8" s="407" t="s">
        <v>81</v>
      </c>
      <c r="D8" s="407" t="s">
        <v>738</v>
      </c>
      <c r="E8" s="404" t="s">
        <v>282</v>
      </c>
      <c r="F8" s="404"/>
      <c r="G8" s="404"/>
      <c r="H8" s="405"/>
      <c r="I8" s="406"/>
    </row>
    <row r="9" spans="1:9" ht="42" customHeight="1" x14ac:dyDescent="0.25">
      <c r="A9" s="403"/>
      <c r="B9" s="403"/>
      <c r="C9" s="408"/>
      <c r="D9" s="408"/>
      <c r="E9" s="404"/>
      <c r="F9" s="404"/>
      <c r="G9" s="404"/>
      <c r="H9" s="405"/>
      <c r="I9" s="406"/>
    </row>
    <row r="10" spans="1:9" x14ac:dyDescent="0.25">
      <c r="A10" s="143">
        <v>1</v>
      </c>
      <c r="B10" s="143">
        <v>2</v>
      </c>
      <c r="C10" s="143" t="s">
        <v>82</v>
      </c>
      <c r="D10" s="143">
        <v>4</v>
      </c>
      <c r="E10" s="143">
        <v>5</v>
      </c>
      <c r="F10" s="143">
        <v>6</v>
      </c>
      <c r="G10" s="143">
        <v>7</v>
      </c>
      <c r="H10" s="143">
        <v>8</v>
      </c>
      <c r="I10" s="143" t="s">
        <v>567</v>
      </c>
    </row>
    <row r="11" spans="1:9" s="56" customFormat="1" ht="17.25" customHeight="1" x14ac:dyDescent="0.25">
      <c r="A11" s="59" t="s">
        <v>0</v>
      </c>
      <c r="B11" s="60">
        <f>SUM(B12,B222,B475,B539)</f>
        <v>682</v>
      </c>
      <c r="C11" s="60"/>
      <c r="D11" s="60"/>
      <c r="E11" s="60">
        <f>E12+E222+E475+E539</f>
        <v>23487.200000000001</v>
      </c>
      <c r="F11" s="61"/>
      <c r="G11" s="61"/>
      <c r="H11" s="61">
        <f>H12+H222+H475+H539</f>
        <v>372350.69999999995</v>
      </c>
      <c r="I11" s="61">
        <f>I12+I222+I475+I539</f>
        <v>460188.22000000003</v>
      </c>
    </row>
    <row r="12" spans="1:9" x14ac:dyDescent="0.25">
      <c r="A12" s="162" t="s">
        <v>739</v>
      </c>
      <c r="B12" s="62">
        <f>COUNTA(A13:A221)</f>
        <v>209</v>
      </c>
      <c r="C12" s="63"/>
      <c r="D12" s="63"/>
      <c r="E12" s="63">
        <f>SUM(E13:E221)</f>
        <v>6833.2</v>
      </c>
      <c r="F12" s="64"/>
      <c r="G12" s="64"/>
      <c r="H12" s="64">
        <f>SUM(H13:H221)</f>
        <v>148591.71000000005</v>
      </c>
      <c r="I12" s="64">
        <f>SUM(I13:I221)</f>
        <v>183644.42999999996</v>
      </c>
    </row>
    <row r="13" spans="1:9" x14ac:dyDescent="0.25">
      <c r="A13" s="65" t="s">
        <v>283</v>
      </c>
      <c r="B13" s="66">
        <v>1</v>
      </c>
      <c r="C13" s="66">
        <f t="shared" ref="C13:C114" si="0">D13+E13</f>
        <v>218</v>
      </c>
      <c r="D13" s="66">
        <v>168</v>
      </c>
      <c r="E13" s="66">
        <v>50</v>
      </c>
      <c r="F13" s="67"/>
      <c r="G13" s="67">
        <v>15.06</v>
      </c>
      <c r="H13" s="67">
        <f t="shared" ref="H13" si="1">ROUND(G13*E13*2,2)</f>
        <v>1506</v>
      </c>
      <c r="I13" s="67">
        <f>ROUND(H13*1.2359,2)</f>
        <v>1861.27</v>
      </c>
    </row>
    <row r="14" spans="1:9" x14ac:dyDescent="0.25">
      <c r="A14" s="65" t="s">
        <v>284</v>
      </c>
      <c r="B14" s="66">
        <v>1</v>
      </c>
      <c r="C14" s="66">
        <f t="shared" si="0"/>
        <v>204</v>
      </c>
      <c r="D14" s="66">
        <v>168</v>
      </c>
      <c r="E14" s="66">
        <v>36</v>
      </c>
      <c r="F14" s="67"/>
      <c r="G14" s="67">
        <v>12.42</v>
      </c>
      <c r="H14" s="67">
        <f t="shared" ref="H14:H77" si="2">ROUND(G14*E14*2,2)</f>
        <v>894.24</v>
      </c>
      <c r="I14" s="67">
        <f t="shared" ref="I14:I77" si="3">ROUND(H14*1.2359,2)</f>
        <v>1105.19</v>
      </c>
    </row>
    <row r="15" spans="1:9" x14ac:dyDescent="0.25">
      <c r="A15" s="65" t="s">
        <v>284</v>
      </c>
      <c r="B15" s="66">
        <v>1</v>
      </c>
      <c r="C15" s="66">
        <f t="shared" si="0"/>
        <v>192</v>
      </c>
      <c r="D15" s="66">
        <v>168</v>
      </c>
      <c r="E15" s="66">
        <v>24</v>
      </c>
      <c r="F15" s="67"/>
      <c r="G15" s="67">
        <v>12.42</v>
      </c>
      <c r="H15" s="67">
        <f t="shared" si="2"/>
        <v>596.16</v>
      </c>
      <c r="I15" s="67">
        <f t="shared" si="3"/>
        <v>736.79</v>
      </c>
    </row>
    <row r="16" spans="1:9" x14ac:dyDescent="0.25">
      <c r="A16" s="65" t="s">
        <v>284</v>
      </c>
      <c r="B16" s="66">
        <v>1</v>
      </c>
      <c r="C16" s="66">
        <f t="shared" si="0"/>
        <v>192</v>
      </c>
      <c r="D16" s="66">
        <v>168</v>
      </c>
      <c r="E16" s="66">
        <v>24</v>
      </c>
      <c r="F16" s="67"/>
      <c r="G16" s="67">
        <v>12.42</v>
      </c>
      <c r="H16" s="67">
        <f t="shared" si="2"/>
        <v>596.16</v>
      </c>
      <c r="I16" s="67">
        <f t="shared" si="3"/>
        <v>736.79</v>
      </c>
    </row>
    <row r="17" spans="1:9" x14ac:dyDescent="0.25">
      <c r="A17" s="65" t="s">
        <v>154</v>
      </c>
      <c r="B17" s="66">
        <v>1</v>
      </c>
      <c r="C17" s="66">
        <f t="shared" si="0"/>
        <v>184</v>
      </c>
      <c r="D17" s="66">
        <v>168</v>
      </c>
      <c r="E17" s="66">
        <v>16</v>
      </c>
      <c r="F17" s="67"/>
      <c r="G17" s="67">
        <v>8.5399999999999991</v>
      </c>
      <c r="H17" s="67">
        <f t="shared" si="2"/>
        <v>273.27999999999997</v>
      </c>
      <c r="I17" s="67">
        <f t="shared" si="3"/>
        <v>337.75</v>
      </c>
    </row>
    <row r="18" spans="1:9" x14ac:dyDescent="0.25">
      <c r="A18" s="65" t="s">
        <v>154</v>
      </c>
      <c r="B18" s="66">
        <v>1</v>
      </c>
      <c r="C18" s="66">
        <f t="shared" si="0"/>
        <v>178</v>
      </c>
      <c r="D18" s="66">
        <v>168</v>
      </c>
      <c r="E18" s="66">
        <v>10</v>
      </c>
      <c r="F18" s="67"/>
      <c r="G18" s="67">
        <v>9.39</v>
      </c>
      <c r="H18" s="67">
        <f t="shared" si="2"/>
        <v>187.8</v>
      </c>
      <c r="I18" s="67">
        <f t="shared" si="3"/>
        <v>232.1</v>
      </c>
    </row>
    <row r="19" spans="1:9" x14ac:dyDescent="0.25">
      <c r="A19" s="65" t="s">
        <v>154</v>
      </c>
      <c r="B19" s="66">
        <v>1</v>
      </c>
      <c r="C19" s="66">
        <f t="shared" si="0"/>
        <v>176</v>
      </c>
      <c r="D19" s="66">
        <v>168</v>
      </c>
      <c r="E19" s="66">
        <v>8</v>
      </c>
      <c r="F19" s="67"/>
      <c r="G19" s="67">
        <v>8.5399999999999991</v>
      </c>
      <c r="H19" s="67">
        <f t="shared" si="2"/>
        <v>136.63999999999999</v>
      </c>
      <c r="I19" s="67">
        <f t="shared" si="3"/>
        <v>168.87</v>
      </c>
    </row>
    <row r="20" spans="1:9" x14ac:dyDescent="0.25">
      <c r="A20" s="65" t="s">
        <v>285</v>
      </c>
      <c r="B20" s="66">
        <v>1</v>
      </c>
      <c r="C20" s="66">
        <f t="shared" si="0"/>
        <v>253</v>
      </c>
      <c r="D20" s="66">
        <v>168</v>
      </c>
      <c r="E20" s="66">
        <v>85</v>
      </c>
      <c r="F20" s="67"/>
      <c r="G20" s="67">
        <v>14.75</v>
      </c>
      <c r="H20" s="67">
        <f t="shared" si="2"/>
        <v>2507.5</v>
      </c>
      <c r="I20" s="67">
        <f t="shared" si="3"/>
        <v>3099.02</v>
      </c>
    </row>
    <row r="21" spans="1:9" x14ac:dyDescent="0.25">
      <c r="A21" s="65" t="s">
        <v>285</v>
      </c>
      <c r="B21" s="66">
        <v>1</v>
      </c>
      <c r="C21" s="66">
        <f t="shared" si="0"/>
        <v>212</v>
      </c>
      <c r="D21" s="66">
        <v>168</v>
      </c>
      <c r="E21" s="66">
        <v>44</v>
      </c>
      <c r="F21" s="67"/>
      <c r="G21" s="67">
        <v>10.56</v>
      </c>
      <c r="H21" s="67">
        <f t="shared" si="2"/>
        <v>929.28</v>
      </c>
      <c r="I21" s="67">
        <f t="shared" si="3"/>
        <v>1148.5</v>
      </c>
    </row>
    <row r="22" spans="1:9" ht="18.75" customHeight="1" x14ac:dyDescent="0.25">
      <c r="A22" s="65" t="s">
        <v>285</v>
      </c>
      <c r="B22" s="66">
        <v>1</v>
      </c>
      <c r="C22" s="66">
        <f t="shared" si="0"/>
        <v>180</v>
      </c>
      <c r="D22" s="66">
        <v>168</v>
      </c>
      <c r="E22" s="66">
        <v>12</v>
      </c>
      <c r="F22" s="67"/>
      <c r="G22" s="67">
        <v>10.56</v>
      </c>
      <c r="H22" s="67">
        <f t="shared" si="2"/>
        <v>253.44</v>
      </c>
      <c r="I22" s="67">
        <f t="shared" si="3"/>
        <v>313.23</v>
      </c>
    </row>
    <row r="23" spans="1:9" ht="18.75" customHeight="1" x14ac:dyDescent="0.25">
      <c r="A23" s="65" t="s">
        <v>285</v>
      </c>
      <c r="B23" s="66">
        <v>1</v>
      </c>
      <c r="C23" s="66">
        <f t="shared" si="0"/>
        <v>177</v>
      </c>
      <c r="D23" s="66">
        <v>168</v>
      </c>
      <c r="E23" s="66">
        <v>9</v>
      </c>
      <c r="F23" s="67"/>
      <c r="G23" s="67">
        <v>10.56</v>
      </c>
      <c r="H23" s="67">
        <f t="shared" si="2"/>
        <v>190.08</v>
      </c>
      <c r="I23" s="67">
        <f t="shared" si="3"/>
        <v>234.92</v>
      </c>
    </row>
    <row r="24" spans="1:9" ht="18.75" customHeight="1" x14ac:dyDescent="0.25">
      <c r="A24" s="65" t="s">
        <v>285</v>
      </c>
      <c r="B24" s="66">
        <v>1</v>
      </c>
      <c r="C24" s="66">
        <f t="shared" si="0"/>
        <v>177</v>
      </c>
      <c r="D24" s="66">
        <v>168</v>
      </c>
      <c r="E24" s="66">
        <v>9</v>
      </c>
      <c r="F24" s="67"/>
      <c r="G24" s="67">
        <v>10.56</v>
      </c>
      <c r="H24" s="67">
        <f t="shared" si="2"/>
        <v>190.08</v>
      </c>
      <c r="I24" s="67">
        <f t="shared" si="3"/>
        <v>234.92</v>
      </c>
    </row>
    <row r="25" spans="1:9" ht="18.75" customHeight="1" x14ac:dyDescent="0.25">
      <c r="A25" s="65" t="s">
        <v>285</v>
      </c>
      <c r="B25" s="66">
        <v>1</v>
      </c>
      <c r="C25" s="66">
        <f t="shared" si="0"/>
        <v>200</v>
      </c>
      <c r="D25" s="66">
        <v>168</v>
      </c>
      <c r="E25" s="66">
        <v>32</v>
      </c>
      <c r="F25" s="67"/>
      <c r="G25" s="67">
        <v>14.75</v>
      </c>
      <c r="H25" s="67">
        <f t="shared" si="2"/>
        <v>944</v>
      </c>
      <c r="I25" s="67">
        <f t="shared" si="3"/>
        <v>1166.69</v>
      </c>
    </row>
    <row r="26" spans="1:9" ht="18.75" customHeight="1" x14ac:dyDescent="0.25">
      <c r="A26" s="65" t="s">
        <v>285</v>
      </c>
      <c r="B26" s="66">
        <v>1</v>
      </c>
      <c r="C26" s="66">
        <f t="shared" si="0"/>
        <v>175</v>
      </c>
      <c r="D26" s="66">
        <v>168</v>
      </c>
      <c r="E26" s="66">
        <v>7</v>
      </c>
      <c r="F26" s="67"/>
      <c r="G26" s="67">
        <v>14.75</v>
      </c>
      <c r="H26" s="67">
        <f t="shared" si="2"/>
        <v>206.5</v>
      </c>
      <c r="I26" s="67">
        <f t="shared" si="3"/>
        <v>255.21</v>
      </c>
    </row>
    <row r="27" spans="1:9" x14ac:dyDescent="0.25">
      <c r="A27" s="65" t="s">
        <v>285</v>
      </c>
      <c r="B27" s="66">
        <v>1</v>
      </c>
      <c r="C27" s="66">
        <f t="shared" si="0"/>
        <v>226</v>
      </c>
      <c r="D27" s="66">
        <v>168</v>
      </c>
      <c r="E27" s="66">
        <v>58</v>
      </c>
      <c r="F27" s="67"/>
      <c r="G27" s="67">
        <v>14.75</v>
      </c>
      <c r="H27" s="67">
        <f t="shared" si="2"/>
        <v>1711</v>
      </c>
      <c r="I27" s="67">
        <f t="shared" si="3"/>
        <v>2114.62</v>
      </c>
    </row>
    <row r="28" spans="1:9" x14ac:dyDescent="0.25">
      <c r="A28" s="65" t="s">
        <v>285</v>
      </c>
      <c r="B28" s="66">
        <v>1</v>
      </c>
      <c r="C28" s="66">
        <f t="shared" si="0"/>
        <v>172</v>
      </c>
      <c r="D28" s="66">
        <v>168</v>
      </c>
      <c r="E28" s="66">
        <v>4</v>
      </c>
      <c r="F28" s="67"/>
      <c r="G28" s="67">
        <v>10.35</v>
      </c>
      <c r="H28" s="67">
        <f t="shared" si="2"/>
        <v>82.8</v>
      </c>
      <c r="I28" s="67">
        <f t="shared" si="3"/>
        <v>102.33</v>
      </c>
    </row>
    <row r="29" spans="1:9" x14ac:dyDescent="0.25">
      <c r="A29" s="65" t="s">
        <v>285</v>
      </c>
      <c r="B29" s="66">
        <v>1</v>
      </c>
      <c r="C29" s="66">
        <f t="shared" si="0"/>
        <v>188</v>
      </c>
      <c r="D29" s="66">
        <v>168</v>
      </c>
      <c r="E29" s="66">
        <v>20</v>
      </c>
      <c r="F29" s="67"/>
      <c r="G29" s="67">
        <v>10.35</v>
      </c>
      <c r="H29" s="67">
        <f t="shared" si="2"/>
        <v>414</v>
      </c>
      <c r="I29" s="67">
        <f t="shared" si="3"/>
        <v>511.66</v>
      </c>
    </row>
    <row r="30" spans="1:9" x14ac:dyDescent="0.25">
      <c r="A30" s="65" t="s">
        <v>285</v>
      </c>
      <c r="B30" s="66">
        <v>1</v>
      </c>
      <c r="C30" s="66">
        <f t="shared" si="0"/>
        <v>192</v>
      </c>
      <c r="D30" s="66">
        <v>168</v>
      </c>
      <c r="E30" s="66">
        <v>24</v>
      </c>
      <c r="F30" s="67"/>
      <c r="G30" s="67">
        <v>14.46</v>
      </c>
      <c r="H30" s="67">
        <f t="shared" si="2"/>
        <v>694.08</v>
      </c>
      <c r="I30" s="67">
        <f t="shared" si="3"/>
        <v>857.81</v>
      </c>
    </row>
    <row r="31" spans="1:9" x14ac:dyDescent="0.25">
      <c r="A31" s="65" t="s">
        <v>285</v>
      </c>
      <c r="B31" s="66">
        <v>1</v>
      </c>
      <c r="C31" s="66">
        <f t="shared" si="0"/>
        <v>188</v>
      </c>
      <c r="D31" s="66">
        <v>168</v>
      </c>
      <c r="E31" s="66">
        <v>20</v>
      </c>
      <c r="F31" s="67"/>
      <c r="G31" s="67">
        <v>10.35</v>
      </c>
      <c r="H31" s="67">
        <f t="shared" si="2"/>
        <v>414</v>
      </c>
      <c r="I31" s="67">
        <f t="shared" si="3"/>
        <v>511.66</v>
      </c>
    </row>
    <row r="32" spans="1:9" x14ac:dyDescent="0.25">
      <c r="A32" s="65" t="s">
        <v>285</v>
      </c>
      <c r="B32" s="66">
        <v>1</v>
      </c>
      <c r="C32" s="66">
        <f t="shared" si="0"/>
        <v>184</v>
      </c>
      <c r="D32" s="66">
        <v>168</v>
      </c>
      <c r="E32" s="66">
        <v>16</v>
      </c>
      <c r="F32" s="67"/>
      <c r="G32" s="67">
        <v>10.35</v>
      </c>
      <c r="H32" s="67">
        <f t="shared" si="2"/>
        <v>331.2</v>
      </c>
      <c r="I32" s="67">
        <f t="shared" si="3"/>
        <v>409.33</v>
      </c>
    </row>
    <row r="33" spans="1:9" x14ac:dyDescent="0.25">
      <c r="A33" s="65" t="s">
        <v>285</v>
      </c>
      <c r="B33" s="66">
        <v>1</v>
      </c>
      <c r="C33" s="66">
        <f t="shared" si="0"/>
        <v>214</v>
      </c>
      <c r="D33" s="66">
        <v>168</v>
      </c>
      <c r="E33" s="66">
        <v>46</v>
      </c>
      <c r="F33" s="67"/>
      <c r="G33" s="67">
        <v>14.25</v>
      </c>
      <c r="H33" s="67">
        <f t="shared" si="2"/>
        <v>1311</v>
      </c>
      <c r="I33" s="67">
        <f t="shared" si="3"/>
        <v>1620.26</v>
      </c>
    </row>
    <row r="34" spans="1:9" x14ac:dyDescent="0.25">
      <c r="A34" s="65" t="s">
        <v>285</v>
      </c>
      <c r="B34" s="66">
        <v>1</v>
      </c>
      <c r="C34" s="66">
        <f t="shared" si="0"/>
        <v>187</v>
      </c>
      <c r="D34" s="66">
        <v>168</v>
      </c>
      <c r="E34" s="66">
        <v>19</v>
      </c>
      <c r="F34" s="67"/>
      <c r="G34" s="67">
        <v>14.75</v>
      </c>
      <c r="H34" s="67">
        <f t="shared" si="2"/>
        <v>560.5</v>
      </c>
      <c r="I34" s="67">
        <f t="shared" si="3"/>
        <v>692.72</v>
      </c>
    </row>
    <row r="35" spans="1:9" x14ac:dyDescent="0.25">
      <c r="A35" s="65" t="s">
        <v>285</v>
      </c>
      <c r="B35" s="66">
        <v>1</v>
      </c>
      <c r="C35" s="66">
        <f t="shared" si="0"/>
        <v>181</v>
      </c>
      <c r="D35" s="66">
        <v>168</v>
      </c>
      <c r="E35" s="66">
        <v>13</v>
      </c>
      <c r="F35" s="67"/>
      <c r="G35" s="67">
        <v>14.25</v>
      </c>
      <c r="H35" s="67">
        <f t="shared" si="2"/>
        <v>370.5</v>
      </c>
      <c r="I35" s="67">
        <f t="shared" si="3"/>
        <v>457.9</v>
      </c>
    </row>
    <row r="36" spans="1:9" x14ac:dyDescent="0.25">
      <c r="A36" s="65" t="s">
        <v>285</v>
      </c>
      <c r="B36" s="66">
        <v>1</v>
      </c>
      <c r="C36" s="66">
        <f t="shared" si="0"/>
        <v>233</v>
      </c>
      <c r="D36" s="66">
        <v>168</v>
      </c>
      <c r="E36" s="66">
        <v>65</v>
      </c>
      <c r="F36" s="67"/>
      <c r="G36" s="67">
        <v>14.25</v>
      </c>
      <c r="H36" s="67">
        <f t="shared" si="2"/>
        <v>1852.5</v>
      </c>
      <c r="I36" s="67">
        <f t="shared" si="3"/>
        <v>2289.5</v>
      </c>
    </row>
    <row r="37" spans="1:9" x14ac:dyDescent="0.25">
      <c r="A37" s="65" t="s">
        <v>285</v>
      </c>
      <c r="B37" s="66">
        <v>1</v>
      </c>
      <c r="C37" s="66">
        <f t="shared" si="0"/>
        <v>228</v>
      </c>
      <c r="D37" s="66">
        <v>168</v>
      </c>
      <c r="E37" s="66">
        <v>60</v>
      </c>
      <c r="F37" s="67"/>
      <c r="G37" s="67">
        <v>10.199999999999999</v>
      </c>
      <c r="H37" s="67">
        <f t="shared" si="2"/>
        <v>1224</v>
      </c>
      <c r="I37" s="67">
        <f t="shared" si="3"/>
        <v>1512.74</v>
      </c>
    </row>
    <row r="38" spans="1:9" x14ac:dyDescent="0.25">
      <c r="A38" s="65" t="s">
        <v>285</v>
      </c>
      <c r="B38" s="66">
        <v>1</v>
      </c>
      <c r="C38" s="66">
        <f t="shared" si="0"/>
        <v>232</v>
      </c>
      <c r="D38" s="66">
        <v>168</v>
      </c>
      <c r="E38" s="66">
        <v>64</v>
      </c>
      <c r="F38" s="67"/>
      <c r="G38" s="67">
        <v>14.25</v>
      </c>
      <c r="H38" s="67">
        <f t="shared" si="2"/>
        <v>1824</v>
      </c>
      <c r="I38" s="67">
        <f t="shared" si="3"/>
        <v>2254.2800000000002</v>
      </c>
    </row>
    <row r="39" spans="1:9" x14ac:dyDescent="0.25">
      <c r="A39" s="65" t="s">
        <v>317</v>
      </c>
      <c r="B39" s="66">
        <v>1</v>
      </c>
      <c r="C39" s="66">
        <f t="shared" si="0"/>
        <v>215</v>
      </c>
      <c r="D39" s="66">
        <v>168</v>
      </c>
      <c r="E39" s="66">
        <v>47</v>
      </c>
      <c r="F39" s="67"/>
      <c r="G39" s="67">
        <v>15.62</v>
      </c>
      <c r="H39" s="67">
        <f t="shared" si="2"/>
        <v>1468.28</v>
      </c>
      <c r="I39" s="67">
        <f t="shared" si="3"/>
        <v>1814.65</v>
      </c>
    </row>
    <row r="40" spans="1:9" x14ac:dyDescent="0.25">
      <c r="A40" s="65" t="s">
        <v>317</v>
      </c>
      <c r="B40" s="66">
        <v>1</v>
      </c>
      <c r="C40" s="66">
        <f t="shared" si="0"/>
        <v>200</v>
      </c>
      <c r="D40" s="66">
        <v>168</v>
      </c>
      <c r="E40" s="66">
        <v>32</v>
      </c>
      <c r="F40" s="67"/>
      <c r="G40" s="67">
        <v>15.47</v>
      </c>
      <c r="H40" s="67">
        <f t="shared" si="2"/>
        <v>990.08</v>
      </c>
      <c r="I40" s="67">
        <f t="shared" si="3"/>
        <v>1223.6400000000001</v>
      </c>
    </row>
    <row r="41" spans="1:9" x14ac:dyDescent="0.25">
      <c r="A41" s="65" t="s">
        <v>317</v>
      </c>
      <c r="B41" s="66">
        <v>1</v>
      </c>
      <c r="C41" s="66">
        <f t="shared" si="0"/>
        <v>184</v>
      </c>
      <c r="D41" s="66">
        <v>168</v>
      </c>
      <c r="E41" s="66">
        <v>16</v>
      </c>
      <c r="F41" s="67"/>
      <c r="G41" s="67">
        <v>15.24</v>
      </c>
      <c r="H41" s="67">
        <f t="shared" si="2"/>
        <v>487.68</v>
      </c>
      <c r="I41" s="67">
        <f t="shared" si="3"/>
        <v>602.72</v>
      </c>
    </row>
    <row r="42" spans="1:9" x14ac:dyDescent="0.25">
      <c r="A42" s="65" t="s">
        <v>318</v>
      </c>
      <c r="B42" s="66">
        <v>1</v>
      </c>
      <c r="C42" s="66">
        <f t="shared" si="0"/>
        <v>200</v>
      </c>
      <c r="D42" s="66">
        <v>168</v>
      </c>
      <c r="E42" s="66">
        <v>32</v>
      </c>
      <c r="F42" s="67"/>
      <c r="G42" s="67">
        <v>18.14</v>
      </c>
      <c r="H42" s="67">
        <f t="shared" si="2"/>
        <v>1160.96</v>
      </c>
      <c r="I42" s="67">
        <f t="shared" si="3"/>
        <v>1434.83</v>
      </c>
    </row>
    <row r="43" spans="1:9" x14ac:dyDescent="0.25">
      <c r="A43" s="65" t="s">
        <v>319</v>
      </c>
      <c r="B43" s="66">
        <v>1</v>
      </c>
      <c r="C43" s="66">
        <f t="shared" si="0"/>
        <v>180</v>
      </c>
      <c r="D43" s="66">
        <v>168</v>
      </c>
      <c r="E43" s="66">
        <v>12</v>
      </c>
      <c r="F43" s="67"/>
      <c r="G43" s="67">
        <v>17.79</v>
      </c>
      <c r="H43" s="67">
        <f t="shared" si="2"/>
        <v>426.96</v>
      </c>
      <c r="I43" s="67">
        <f t="shared" si="3"/>
        <v>527.67999999999995</v>
      </c>
    </row>
    <row r="44" spans="1:9" x14ac:dyDescent="0.25">
      <c r="A44" s="65" t="s">
        <v>320</v>
      </c>
      <c r="B44" s="66">
        <v>1</v>
      </c>
      <c r="C44" s="66">
        <f t="shared" si="0"/>
        <v>184</v>
      </c>
      <c r="D44" s="66">
        <v>168</v>
      </c>
      <c r="E44" s="66">
        <v>16</v>
      </c>
      <c r="F44" s="67"/>
      <c r="G44" s="67">
        <v>15.47</v>
      </c>
      <c r="H44" s="67">
        <f t="shared" si="2"/>
        <v>495.04</v>
      </c>
      <c r="I44" s="67">
        <f t="shared" si="3"/>
        <v>611.82000000000005</v>
      </c>
    </row>
    <row r="45" spans="1:9" x14ac:dyDescent="0.25">
      <c r="A45" s="65" t="s">
        <v>321</v>
      </c>
      <c r="B45" s="66">
        <v>1</v>
      </c>
      <c r="C45" s="66">
        <f t="shared" si="0"/>
        <v>180</v>
      </c>
      <c r="D45" s="66">
        <v>168</v>
      </c>
      <c r="E45" s="66">
        <v>12</v>
      </c>
      <c r="F45" s="67"/>
      <c r="G45" s="67">
        <v>12.96</v>
      </c>
      <c r="H45" s="67">
        <f t="shared" si="2"/>
        <v>311.04000000000002</v>
      </c>
      <c r="I45" s="67">
        <f t="shared" si="3"/>
        <v>384.41</v>
      </c>
    </row>
    <row r="46" spans="1:9" x14ac:dyDescent="0.25">
      <c r="A46" s="65" t="s">
        <v>286</v>
      </c>
      <c r="B46" s="66">
        <v>1</v>
      </c>
      <c r="C46" s="66">
        <f t="shared" si="0"/>
        <v>204</v>
      </c>
      <c r="D46" s="66">
        <v>168</v>
      </c>
      <c r="E46" s="66">
        <v>36</v>
      </c>
      <c r="F46" s="67"/>
      <c r="G46" s="67">
        <v>10.56</v>
      </c>
      <c r="H46" s="67">
        <f t="shared" si="2"/>
        <v>760.32</v>
      </c>
      <c r="I46" s="67">
        <f t="shared" si="3"/>
        <v>939.68</v>
      </c>
    </row>
    <row r="47" spans="1:9" x14ac:dyDescent="0.25">
      <c r="A47" s="65" t="s">
        <v>286</v>
      </c>
      <c r="B47" s="66">
        <v>1</v>
      </c>
      <c r="C47" s="66">
        <f t="shared" si="0"/>
        <v>193</v>
      </c>
      <c r="D47" s="66">
        <v>168</v>
      </c>
      <c r="E47" s="66">
        <v>25</v>
      </c>
      <c r="F47" s="67"/>
      <c r="G47" s="67">
        <v>10.56</v>
      </c>
      <c r="H47" s="67">
        <f t="shared" si="2"/>
        <v>528</v>
      </c>
      <c r="I47" s="67">
        <f t="shared" si="3"/>
        <v>652.55999999999995</v>
      </c>
    </row>
    <row r="48" spans="1:9" x14ac:dyDescent="0.25">
      <c r="A48" s="65" t="s">
        <v>322</v>
      </c>
      <c r="B48" s="66">
        <v>1</v>
      </c>
      <c r="C48" s="66">
        <f t="shared" si="0"/>
        <v>208</v>
      </c>
      <c r="D48" s="66">
        <v>168</v>
      </c>
      <c r="E48" s="66">
        <v>40</v>
      </c>
      <c r="F48" s="67"/>
      <c r="G48" s="67">
        <v>13.15</v>
      </c>
      <c r="H48" s="67">
        <f t="shared" si="2"/>
        <v>1052</v>
      </c>
      <c r="I48" s="67">
        <f t="shared" si="3"/>
        <v>1300.17</v>
      </c>
    </row>
    <row r="49" spans="1:9" x14ac:dyDescent="0.25">
      <c r="A49" s="65" t="s">
        <v>162</v>
      </c>
      <c r="B49" s="66">
        <v>1</v>
      </c>
      <c r="C49" s="66">
        <f t="shared" si="0"/>
        <v>212</v>
      </c>
      <c r="D49" s="66">
        <v>168</v>
      </c>
      <c r="E49" s="66">
        <v>44</v>
      </c>
      <c r="F49" s="67"/>
      <c r="G49" s="67">
        <v>10.199999999999999</v>
      </c>
      <c r="H49" s="67">
        <f t="shared" si="2"/>
        <v>897.6</v>
      </c>
      <c r="I49" s="67">
        <f t="shared" si="3"/>
        <v>1109.3399999999999</v>
      </c>
    </row>
    <row r="50" spans="1:9" x14ac:dyDescent="0.25">
      <c r="A50" s="65" t="s">
        <v>162</v>
      </c>
      <c r="B50" s="66">
        <v>1</v>
      </c>
      <c r="C50" s="66">
        <f t="shared" si="0"/>
        <v>184</v>
      </c>
      <c r="D50" s="66">
        <v>168</v>
      </c>
      <c r="E50" s="66">
        <v>16</v>
      </c>
      <c r="F50" s="67"/>
      <c r="G50" s="67">
        <v>13.41</v>
      </c>
      <c r="H50" s="67">
        <f t="shared" si="2"/>
        <v>429.12</v>
      </c>
      <c r="I50" s="67">
        <f t="shared" si="3"/>
        <v>530.35</v>
      </c>
    </row>
    <row r="51" spans="1:9" x14ac:dyDescent="0.25">
      <c r="A51" s="65" t="s">
        <v>162</v>
      </c>
      <c r="B51" s="66">
        <v>1</v>
      </c>
      <c r="C51" s="66">
        <f t="shared" si="0"/>
        <v>192</v>
      </c>
      <c r="D51" s="66">
        <v>168</v>
      </c>
      <c r="E51" s="66">
        <v>24</v>
      </c>
      <c r="F51" s="67"/>
      <c r="G51" s="67">
        <v>12.96</v>
      </c>
      <c r="H51" s="67">
        <f t="shared" si="2"/>
        <v>622.08000000000004</v>
      </c>
      <c r="I51" s="67">
        <f t="shared" si="3"/>
        <v>768.83</v>
      </c>
    </row>
    <row r="52" spans="1:9" x14ac:dyDescent="0.25">
      <c r="A52" s="65" t="s">
        <v>287</v>
      </c>
      <c r="B52" s="66">
        <v>1</v>
      </c>
      <c r="C52" s="66">
        <f t="shared" si="0"/>
        <v>182</v>
      </c>
      <c r="D52" s="66">
        <v>168</v>
      </c>
      <c r="E52" s="66">
        <v>14</v>
      </c>
      <c r="F52" s="67"/>
      <c r="G52" s="67">
        <v>10.17</v>
      </c>
      <c r="H52" s="67">
        <f t="shared" si="2"/>
        <v>284.76</v>
      </c>
      <c r="I52" s="67">
        <f t="shared" si="3"/>
        <v>351.93</v>
      </c>
    </row>
    <row r="53" spans="1:9" x14ac:dyDescent="0.25">
      <c r="A53" s="65" t="s">
        <v>287</v>
      </c>
      <c r="B53" s="66">
        <v>1</v>
      </c>
      <c r="C53" s="66">
        <f t="shared" si="0"/>
        <v>180</v>
      </c>
      <c r="D53" s="66">
        <v>168</v>
      </c>
      <c r="E53" s="66">
        <v>12</v>
      </c>
      <c r="F53" s="67"/>
      <c r="G53" s="67">
        <v>10.17</v>
      </c>
      <c r="H53" s="67">
        <f t="shared" si="2"/>
        <v>244.08</v>
      </c>
      <c r="I53" s="67">
        <f t="shared" si="3"/>
        <v>301.66000000000003</v>
      </c>
    </row>
    <row r="54" spans="1:9" x14ac:dyDescent="0.25">
      <c r="A54" s="65" t="s">
        <v>287</v>
      </c>
      <c r="B54" s="66">
        <v>1</v>
      </c>
      <c r="C54" s="66">
        <f t="shared" si="0"/>
        <v>173</v>
      </c>
      <c r="D54" s="66">
        <v>168</v>
      </c>
      <c r="E54" s="66">
        <v>5</v>
      </c>
      <c r="F54" s="67"/>
      <c r="G54" s="67">
        <v>10.17</v>
      </c>
      <c r="H54" s="67">
        <f t="shared" si="2"/>
        <v>101.7</v>
      </c>
      <c r="I54" s="67">
        <f t="shared" si="3"/>
        <v>125.69</v>
      </c>
    </row>
    <row r="55" spans="1:9" x14ac:dyDescent="0.25">
      <c r="A55" s="65" t="s">
        <v>287</v>
      </c>
      <c r="B55" s="66">
        <v>1</v>
      </c>
      <c r="C55" s="66">
        <f t="shared" si="0"/>
        <v>183</v>
      </c>
      <c r="D55" s="66">
        <v>168</v>
      </c>
      <c r="E55" s="66">
        <v>15</v>
      </c>
      <c r="F55" s="67"/>
      <c r="G55" s="67">
        <v>10.17</v>
      </c>
      <c r="H55" s="67">
        <f t="shared" si="2"/>
        <v>305.10000000000002</v>
      </c>
      <c r="I55" s="67">
        <f t="shared" si="3"/>
        <v>377.07</v>
      </c>
    </row>
    <row r="56" spans="1:9" x14ac:dyDescent="0.25">
      <c r="A56" s="65" t="s">
        <v>287</v>
      </c>
      <c r="B56" s="66">
        <v>1</v>
      </c>
      <c r="C56" s="66">
        <f t="shared" si="0"/>
        <v>182</v>
      </c>
      <c r="D56" s="66">
        <v>168</v>
      </c>
      <c r="E56" s="66">
        <v>14</v>
      </c>
      <c r="F56" s="67"/>
      <c r="G56" s="67">
        <v>10.17</v>
      </c>
      <c r="H56" s="67">
        <f t="shared" si="2"/>
        <v>284.76</v>
      </c>
      <c r="I56" s="67">
        <f t="shared" si="3"/>
        <v>351.93</v>
      </c>
    </row>
    <row r="57" spans="1:9" x14ac:dyDescent="0.25">
      <c r="A57" s="65" t="s">
        <v>287</v>
      </c>
      <c r="B57" s="66">
        <v>1</v>
      </c>
      <c r="C57" s="66">
        <f t="shared" si="0"/>
        <v>283</v>
      </c>
      <c r="D57" s="66">
        <v>168</v>
      </c>
      <c r="E57" s="66">
        <v>115</v>
      </c>
      <c r="F57" s="67"/>
      <c r="G57" s="67">
        <v>10.56</v>
      </c>
      <c r="H57" s="67">
        <f t="shared" si="2"/>
        <v>2428.8000000000002</v>
      </c>
      <c r="I57" s="67">
        <f t="shared" si="3"/>
        <v>3001.75</v>
      </c>
    </row>
    <row r="58" spans="1:9" x14ac:dyDescent="0.25">
      <c r="A58" s="65" t="s">
        <v>287</v>
      </c>
      <c r="B58" s="66">
        <v>1</v>
      </c>
      <c r="C58" s="66">
        <f t="shared" si="0"/>
        <v>212</v>
      </c>
      <c r="D58" s="66">
        <v>168</v>
      </c>
      <c r="E58" s="66">
        <v>44</v>
      </c>
      <c r="F58" s="67"/>
      <c r="G58" s="67">
        <v>9.98</v>
      </c>
      <c r="H58" s="67">
        <f t="shared" si="2"/>
        <v>878.24</v>
      </c>
      <c r="I58" s="67">
        <f t="shared" si="3"/>
        <v>1085.42</v>
      </c>
    </row>
    <row r="59" spans="1:9" x14ac:dyDescent="0.25">
      <c r="A59" s="65" t="s">
        <v>287</v>
      </c>
      <c r="B59" s="66">
        <v>1</v>
      </c>
      <c r="C59" s="66">
        <f t="shared" si="0"/>
        <v>176</v>
      </c>
      <c r="D59" s="66">
        <v>168</v>
      </c>
      <c r="E59" s="66">
        <v>8</v>
      </c>
      <c r="F59" s="67"/>
      <c r="G59" s="67">
        <v>9.98</v>
      </c>
      <c r="H59" s="67">
        <f t="shared" si="2"/>
        <v>159.68</v>
      </c>
      <c r="I59" s="67">
        <f t="shared" si="3"/>
        <v>197.35</v>
      </c>
    </row>
    <row r="60" spans="1:9" x14ac:dyDescent="0.25">
      <c r="A60" s="65" t="s">
        <v>287</v>
      </c>
      <c r="B60" s="66">
        <v>1</v>
      </c>
      <c r="C60" s="66">
        <f t="shared" si="0"/>
        <v>204</v>
      </c>
      <c r="D60" s="66">
        <v>168</v>
      </c>
      <c r="E60" s="66">
        <v>36</v>
      </c>
      <c r="F60" s="67"/>
      <c r="G60" s="67">
        <v>14.46</v>
      </c>
      <c r="H60" s="67">
        <f t="shared" si="2"/>
        <v>1041.1199999999999</v>
      </c>
      <c r="I60" s="67">
        <f t="shared" si="3"/>
        <v>1286.72</v>
      </c>
    </row>
    <row r="61" spans="1:9" x14ac:dyDescent="0.25">
      <c r="A61" s="65" t="s">
        <v>287</v>
      </c>
      <c r="B61" s="66">
        <v>1</v>
      </c>
      <c r="C61" s="66">
        <f t="shared" si="0"/>
        <v>208</v>
      </c>
      <c r="D61" s="66">
        <v>168</v>
      </c>
      <c r="E61" s="66">
        <v>40</v>
      </c>
      <c r="F61" s="67"/>
      <c r="G61" s="67">
        <v>14.25</v>
      </c>
      <c r="H61" s="67">
        <f t="shared" si="2"/>
        <v>1140</v>
      </c>
      <c r="I61" s="67">
        <f t="shared" si="3"/>
        <v>1408.93</v>
      </c>
    </row>
    <row r="62" spans="1:9" x14ac:dyDescent="0.25">
      <c r="A62" s="65" t="s">
        <v>287</v>
      </c>
      <c r="B62" s="66">
        <v>1</v>
      </c>
      <c r="C62" s="66">
        <f t="shared" si="0"/>
        <v>178</v>
      </c>
      <c r="D62" s="66">
        <v>168</v>
      </c>
      <c r="E62" s="66">
        <v>10</v>
      </c>
      <c r="F62" s="67"/>
      <c r="G62" s="67">
        <v>10.08</v>
      </c>
      <c r="H62" s="67">
        <f t="shared" si="2"/>
        <v>201.6</v>
      </c>
      <c r="I62" s="67">
        <f t="shared" si="3"/>
        <v>249.16</v>
      </c>
    </row>
    <row r="63" spans="1:9" x14ac:dyDescent="0.25">
      <c r="A63" s="65" t="s">
        <v>287</v>
      </c>
      <c r="B63" s="66">
        <v>1</v>
      </c>
      <c r="C63" s="66">
        <f t="shared" si="0"/>
        <v>173</v>
      </c>
      <c r="D63" s="66">
        <v>168</v>
      </c>
      <c r="E63" s="66">
        <v>5</v>
      </c>
      <c r="F63" s="67"/>
      <c r="G63" s="67">
        <v>14.46</v>
      </c>
      <c r="H63" s="67">
        <f t="shared" si="2"/>
        <v>144.6</v>
      </c>
      <c r="I63" s="67">
        <f t="shared" si="3"/>
        <v>178.71</v>
      </c>
    </row>
    <row r="64" spans="1:9" x14ac:dyDescent="0.25">
      <c r="A64" s="65" t="s">
        <v>287</v>
      </c>
      <c r="B64" s="66">
        <v>1</v>
      </c>
      <c r="C64" s="66">
        <f t="shared" si="0"/>
        <v>178</v>
      </c>
      <c r="D64" s="66">
        <v>168</v>
      </c>
      <c r="E64" s="66">
        <v>10</v>
      </c>
      <c r="F64" s="67"/>
      <c r="G64" s="67">
        <v>9.83</v>
      </c>
      <c r="H64" s="67">
        <f t="shared" si="2"/>
        <v>196.6</v>
      </c>
      <c r="I64" s="67">
        <f t="shared" si="3"/>
        <v>242.98</v>
      </c>
    </row>
    <row r="65" spans="1:9" x14ac:dyDescent="0.25">
      <c r="A65" s="65" t="s">
        <v>287</v>
      </c>
      <c r="B65" s="66">
        <v>1</v>
      </c>
      <c r="C65" s="66">
        <f t="shared" si="0"/>
        <v>184</v>
      </c>
      <c r="D65" s="66">
        <v>168</v>
      </c>
      <c r="E65" s="66">
        <v>16</v>
      </c>
      <c r="F65" s="67"/>
      <c r="G65" s="67">
        <v>10.199999999999999</v>
      </c>
      <c r="H65" s="67">
        <f t="shared" si="2"/>
        <v>326.39999999999998</v>
      </c>
      <c r="I65" s="67">
        <f t="shared" si="3"/>
        <v>403.4</v>
      </c>
    </row>
    <row r="66" spans="1:9" x14ac:dyDescent="0.25">
      <c r="A66" s="65" t="s">
        <v>287</v>
      </c>
      <c r="B66" s="66">
        <v>1</v>
      </c>
      <c r="C66" s="66">
        <f t="shared" si="0"/>
        <v>183</v>
      </c>
      <c r="D66" s="66">
        <v>168</v>
      </c>
      <c r="E66" s="66">
        <v>15</v>
      </c>
      <c r="F66" s="67"/>
      <c r="G66" s="67">
        <v>9.83</v>
      </c>
      <c r="H66" s="67">
        <f t="shared" si="2"/>
        <v>294.89999999999998</v>
      </c>
      <c r="I66" s="67">
        <f t="shared" si="3"/>
        <v>364.47</v>
      </c>
    </row>
    <row r="67" spans="1:9" x14ac:dyDescent="0.25">
      <c r="A67" s="65" t="s">
        <v>287</v>
      </c>
      <c r="B67" s="66">
        <v>1</v>
      </c>
      <c r="C67" s="66">
        <f t="shared" si="0"/>
        <v>184</v>
      </c>
      <c r="D67" s="66">
        <v>168</v>
      </c>
      <c r="E67" s="66">
        <v>16</v>
      </c>
      <c r="F67" s="67"/>
      <c r="G67" s="67">
        <v>9.83</v>
      </c>
      <c r="H67" s="67">
        <f t="shared" si="2"/>
        <v>314.56</v>
      </c>
      <c r="I67" s="67">
        <f t="shared" si="3"/>
        <v>388.76</v>
      </c>
    </row>
    <row r="68" spans="1:9" x14ac:dyDescent="0.25">
      <c r="A68" s="65" t="s">
        <v>288</v>
      </c>
      <c r="B68" s="66">
        <v>1</v>
      </c>
      <c r="C68" s="66">
        <f t="shared" si="0"/>
        <v>192</v>
      </c>
      <c r="D68" s="66">
        <v>168</v>
      </c>
      <c r="E68" s="66">
        <v>24</v>
      </c>
      <c r="F68" s="67"/>
      <c r="G68" s="67">
        <v>12.42</v>
      </c>
      <c r="H68" s="67">
        <f t="shared" si="2"/>
        <v>596.16</v>
      </c>
      <c r="I68" s="67">
        <f t="shared" si="3"/>
        <v>736.79</v>
      </c>
    </row>
    <row r="69" spans="1:9" x14ac:dyDescent="0.25">
      <c r="A69" s="65" t="s">
        <v>288</v>
      </c>
      <c r="B69" s="66">
        <v>1</v>
      </c>
      <c r="C69" s="66">
        <f t="shared" si="0"/>
        <v>235.2</v>
      </c>
      <c r="D69" s="66">
        <v>168</v>
      </c>
      <c r="E69" s="66">
        <v>67.199999999999989</v>
      </c>
      <c r="F69" s="67"/>
      <c r="G69" s="67">
        <v>12.42</v>
      </c>
      <c r="H69" s="67">
        <f t="shared" si="2"/>
        <v>1669.25</v>
      </c>
      <c r="I69" s="67">
        <f t="shared" si="3"/>
        <v>2063.0300000000002</v>
      </c>
    </row>
    <row r="70" spans="1:9" x14ac:dyDescent="0.25">
      <c r="A70" s="65" t="s">
        <v>288</v>
      </c>
      <c r="B70" s="66">
        <v>1</v>
      </c>
      <c r="C70" s="66">
        <f t="shared" si="0"/>
        <v>197</v>
      </c>
      <c r="D70" s="66">
        <v>168</v>
      </c>
      <c r="E70" s="66">
        <v>29</v>
      </c>
      <c r="F70" s="67"/>
      <c r="G70" s="67">
        <v>12.18</v>
      </c>
      <c r="H70" s="67">
        <f t="shared" si="2"/>
        <v>706.44</v>
      </c>
      <c r="I70" s="67">
        <f t="shared" si="3"/>
        <v>873.09</v>
      </c>
    </row>
    <row r="71" spans="1:9" x14ac:dyDescent="0.25">
      <c r="A71" s="65" t="s">
        <v>288</v>
      </c>
      <c r="B71" s="66">
        <v>1</v>
      </c>
      <c r="C71" s="66">
        <f t="shared" si="0"/>
        <v>201</v>
      </c>
      <c r="D71" s="66">
        <v>168</v>
      </c>
      <c r="E71" s="66">
        <v>33</v>
      </c>
      <c r="F71" s="67"/>
      <c r="G71" s="67">
        <v>12.18</v>
      </c>
      <c r="H71" s="67">
        <f t="shared" si="2"/>
        <v>803.88</v>
      </c>
      <c r="I71" s="67">
        <f t="shared" si="3"/>
        <v>993.52</v>
      </c>
    </row>
    <row r="72" spans="1:9" x14ac:dyDescent="0.25">
      <c r="A72" s="65" t="s">
        <v>288</v>
      </c>
      <c r="B72" s="66">
        <v>1</v>
      </c>
      <c r="C72" s="66">
        <f t="shared" si="0"/>
        <v>170</v>
      </c>
      <c r="D72" s="66">
        <v>168</v>
      </c>
      <c r="E72" s="66">
        <v>2</v>
      </c>
      <c r="F72" s="67"/>
      <c r="G72" s="67">
        <v>12</v>
      </c>
      <c r="H72" s="67">
        <f t="shared" si="2"/>
        <v>48</v>
      </c>
      <c r="I72" s="67">
        <f t="shared" si="3"/>
        <v>59.32</v>
      </c>
    </row>
    <row r="73" spans="1:9" x14ac:dyDescent="0.25">
      <c r="A73" s="65" t="s">
        <v>323</v>
      </c>
      <c r="B73" s="66">
        <v>1</v>
      </c>
      <c r="C73" s="66">
        <f t="shared" si="0"/>
        <v>204</v>
      </c>
      <c r="D73" s="66">
        <v>168</v>
      </c>
      <c r="E73" s="66">
        <v>36</v>
      </c>
      <c r="F73" s="67"/>
      <c r="G73" s="67">
        <v>15.24</v>
      </c>
      <c r="H73" s="67">
        <f t="shared" si="2"/>
        <v>1097.28</v>
      </c>
      <c r="I73" s="67">
        <f t="shared" si="3"/>
        <v>1356.13</v>
      </c>
    </row>
    <row r="74" spans="1:9" x14ac:dyDescent="0.25">
      <c r="A74" s="65" t="s">
        <v>324</v>
      </c>
      <c r="B74" s="66">
        <v>1</v>
      </c>
      <c r="C74" s="66">
        <f t="shared" si="0"/>
        <v>176</v>
      </c>
      <c r="D74" s="66">
        <v>168</v>
      </c>
      <c r="E74" s="66">
        <v>8</v>
      </c>
      <c r="F74" s="67"/>
      <c r="G74" s="67">
        <v>12.96</v>
      </c>
      <c r="H74" s="67">
        <f t="shared" si="2"/>
        <v>207.36</v>
      </c>
      <c r="I74" s="67">
        <f t="shared" si="3"/>
        <v>256.27999999999997</v>
      </c>
    </row>
    <row r="75" spans="1:9" x14ac:dyDescent="0.25">
      <c r="A75" s="65" t="s">
        <v>325</v>
      </c>
      <c r="B75" s="66">
        <v>1</v>
      </c>
      <c r="C75" s="66">
        <f t="shared" si="0"/>
        <v>227</v>
      </c>
      <c r="D75" s="66">
        <v>168</v>
      </c>
      <c r="E75" s="66">
        <v>59</v>
      </c>
      <c r="F75" s="67"/>
      <c r="G75" s="67">
        <v>12.96</v>
      </c>
      <c r="H75" s="67">
        <f t="shared" si="2"/>
        <v>1529.28</v>
      </c>
      <c r="I75" s="67">
        <f t="shared" si="3"/>
        <v>1890.04</v>
      </c>
    </row>
    <row r="76" spans="1:9" x14ac:dyDescent="0.25">
      <c r="A76" s="65" t="s">
        <v>289</v>
      </c>
      <c r="B76" s="66">
        <v>1</v>
      </c>
      <c r="C76" s="66">
        <f t="shared" si="0"/>
        <v>208</v>
      </c>
      <c r="D76" s="66">
        <v>168</v>
      </c>
      <c r="E76" s="66">
        <v>40</v>
      </c>
      <c r="F76" s="67"/>
      <c r="G76" s="67">
        <v>10.17</v>
      </c>
      <c r="H76" s="67">
        <f t="shared" si="2"/>
        <v>813.6</v>
      </c>
      <c r="I76" s="67">
        <f t="shared" si="3"/>
        <v>1005.53</v>
      </c>
    </row>
    <row r="77" spans="1:9" x14ac:dyDescent="0.25">
      <c r="A77" s="65" t="s">
        <v>289</v>
      </c>
      <c r="B77" s="66">
        <v>1</v>
      </c>
      <c r="C77" s="66">
        <f t="shared" si="0"/>
        <v>172</v>
      </c>
      <c r="D77" s="66">
        <v>168</v>
      </c>
      <c r="E77" s="66">
        <v>4</v>
      </c>
      <c r="F77" s="67"/>
      <c r="G77" s="67">
        <v>10.17</v>
      </c>
      <c r="H77" s="67">
        <f t="shared" si="2"/>
        <v>81.36</v>
      </c>
      <c r="I77" s="67">
        <f t="shared" si="3"/>
        <v>100.55</v>
      </c>
    </row>
    <row r="78" spans="1:9" x14ac:dyDescent="0.25">
      <c r="A78" s="65" t="s">
        <v>289</v>
      </c>
      <c r="B78" s="66">
        <v>1</v>
      </c>
      <c r="C78" s="66">
        <f t="shared" si="0"/>
        <v>170</v>
      </c>
      <c r="D78" s="66">
        <v>168</v>
      </c>
      <c r="E78" s="66">
        <v>2</v>
      </c>
      <c r="F78" s="67"/>
      <c r="G78" s="67">
        <v>9.83</v>
      </c>
      <c r="H78" s="67">
        <f t="shared" ref="H78:H141" si="4">ROUND(G78*E78*2,2)</f>
        <v>39.32</v>
      </c>
      <c r="I78" s="67">
        <f t="shared" ref="I78:I141" si="5">ROUND(H78*1.2359,2)</f>
        <v>48.6</v>
      </c>
    </row>
    <row r="79" spans="1:9" x14ac:dyDescent="0.25">
      <c r="A79" s="65" t="s">
        <v>289</v>
      </c>
      <c r="B79" s="66">
        <v>1</v>
      </c>
      <c r="C79" s="66">
        <f t="shared" si="0"/>
        <v>223</v>
      </c>
      <c r="D79" s="66">
        <v>168</v>
      </c>
      <c r="E79" s="66">
        <v>55</v>
      </c>
      <c r="F79" s="67"/>
      <c r="G79" s="67">
        <v>9.83</v>
      </c>
      <c r="H79" s="67">
        <f t="shared" si="4"/>
        <v>1081.3</v>
      </c>
      <c r="I79" s="67">
        <f t="shared" si="5"/>
        <v>1336.38</v>
      </c>
    </row>
    <row r="80" spans="1:9" x14ac:dyDescent="0.25">
      <c r="A80" s="65" t="s">
        <v>289</v>
      </c>
      <c r="B80" s="66">
        <v>1</v>
      </c>
      <c r="C80" s="66">
        <f t="shared" si="0"/>
        <v>184</v>
      </c>
      <c r="D80" s="66">
        <v>168</v>
      </c>
      <c r="E80" s="66">
        <v>16</v>
      </c>
      <c r="F80" s="67"/>
      <c r="G80" s="67">
        <v>9.83</v>
      </c>
      <c r="H80" s="67">
        <f t="shared" si="4"/>
        <v>314.56</v>
      </c>
      <c r="I80" s="67">
        <f t="shared" si="5"/>
        <v>388.76</v>
      </c>
    </row>
    <row r="81" spans="1:9" x14ac:dyDescent="0.25">
      <c r="A81" s="65" t="s">
        <v>289</v>
      </c>
      <c r="B81" s="66">
        <v>1</v>
      </c>
      <c r="C81" s="66">
        <f t="shared" si="0"/>
        <v>204</v>
      </c>
      <c r="D81" s="66">
        <v>168</v>
      </c>
      <c r="E81" s="66">
        <v>36</v>
      </c>
      <c r="F81" s="67"/>
      <c r="G81" s="67">
        <v>9.83</v>
      </c>
      <c r="H81" s="67">
        <f t="shared" si="4"/>
        <v>707.76</v>
      </c>
      <c r="I81" s="67">
        <f t="shared" si="5"/>
        <v>874.72</v>
      </c>
    </row>
    <row r="82" spans="1:9" x14ac:dyDescent="0.25">
      <c r="A82" s="65" t="s">
        <v>289</v>
      </c>
      <c r="B82" s="66">
        <v>1</v>
      </c>
      <c r="C82" s="66">
        <f t="shared" si="0"/>
        <v>190</v>
      </c>
      <c r="D82" s="66">
        <v>168</v>
      </c>
      <c r="E82" s="66">
        <v>22</v>
      </c>
      <c r="F82" s="67"/>
      <c r="G82" s="67">
        <v>9.83</v>
      </c>
      <c r="H82" s="67">
        <f t="shared" si="4"/>
        <v>432.52</v>
      </c>
      <c r="I82" s="67">
        <f t="shared" si="5"/>
        <v>534.54999999999995</v>
      </c>
    </row>
    <row r="83" spans="1:9" x14ac:dyDescent="0.25">
      <c r="A83" s="65" t="s">
        <v>289</v>
      </c>
      <c r="B83" s="66">
        <v>1</v>
      </c>
      <c r="C83" s="66">
        <f t="shared" si="0"/>
        <v>172</v>
      </c>
      <c r="D83" s="66">
        <v>168</v>
      </c>
      <c r="E83" s="66">
        <v>4</v>
      </c>
      <c r="F83" s="67"/>
      <c r="G83" s="67">
        <v>9.83</v>
      </c>
      <c r="H83" s="67">
        <f t="shared" si="4"/>
        <v>78.64</v>
      </c>
      <c r="I83" s="67">
        <f t="shared" si="5"/>
        <v>97.19</v>
      </c>
    </row>
    <row r="84" spans="1:9" x14ac:dyDescent="0.25">
      <c r="A84" s="65" t="s">
        <v>326</v>
      </c>
      <c r="B84" s="66">
        <v>1</v>
      </c>
      <c r="C84" s="66">
        <f t="shared" si="0"/>
        <v>200</v>
      </c>
      <c r="D84" s="66">
        <v>168</v>
      </c>
      <c r="E84" s="66">
        <v>32</v>
      </c>
      <c r="F84" s="67"/>
      <c r="G84" s="67">
        <v>10.56</v>
      </c>
      <c r="H84" s="67">
        <f t="shared" si="4"/>
        <v>675.84</v>
      </c>
      <c r="I84" s="67">
        <f t="shared" si="5"/>
        <v>835.27</v>
      </c>
    </row>
    <row r="85" spans="1:9" x14ac:dyDescent="0.25">
      <c r="A85" s="65" t="s">
        <v>327</v>
      </c>
      <c r="B85" s="66">
        <v>1</v>
      </c>
      <c r="C85" s="66">
        <f t="shared" si="0"/>
        <v>169</v>
      </c>
      <c r="D85" s="66">
        <v>168</v>
      </c>
      <c r="E85" s="66">
        <v>1</v>
      </c>
      <c r="F85" s="67"/>
      <c r="G85" s="67">
        <v>11.18</v>
      </c>
      <c r="H85" s="67">
        <f t="shared" si="4"/>
        <v>22.36</v>
      </c>
      <c r="I85" s="67">
        <f t="shared" si="5"/>
        <v>27.63</v>
      </c>
    </row>
    <row r="86" spans="1:9" x14ac:dyDescent="0.25">
      <c r="A86" s="65" t="s">
        <v>290</v>
      </c>
      <c r="B86" s="66">
        <v>1</v>
      </c>
      <c r="C86" s="66">
        <f t="shared" si="0"/>
        <v>224</v>
      </c>
      <c r="D86" s="66">
        <v>168</v>
      </c>
      <c r="E86" s="66">
        <v>56</v>
      </c>
      <c r="F86" s="67"/>
      <c r="G86" s="67">
        <v>10.56</v>
      </c>
      <c r="H86" s="67">
        <f t="shared" si="4"/>
        <v>1182.72</v>
      </c>
      <c r="I86" s="67">
        <f t="shared" si="5"/>
        <v>1461.72</v>
      </c>
    </row>
    <row r="87" spans="1:9" x14ac:dyDescent="0.25">
      <c r="A87" s="65" t="s">
        <v>290</v>
      </c>
      <c r="B87" s="66">
        <v>1</v>
      </c>
      <c r="C87" s="66">
        <f t="shared" si="0"/>
        <v>200</v>
      </c>
      <c r="D87" s="66">
        <v>168</v>
      </c>
      <c r="E87" s="66">
        <v>32</v>
      </c>
      <c r="F87" s="67"/>
      <c r="G87" s="67">
        <v>10.56</v>
      </c>
      <c r="H87" s="67">
        <f t="shared" si="4"/>
        <v>675.84</v>
      </c>
      <c r="I87" s="67">
        <f t="shared" si="5"/>
        <v>835.27</v>
      </c>
    </row>
    <row r="88" spans="1:9" x14ac:dyDescent="0.25">
      <c r="A88" s="65" t="s">
        <v>290</v>
      </c>
      <c r="B88" s="66">
        <v>1</v>
      </c>
      <c r="C88" s="66">
        <f t="shared" si="0"/>
        <v>209</v>
      </c>
      <c r="D88" s="66">
        <v>168</v>
      </c>
      <c r="E88" s="66">
        <v>41</v>
      </c>
      <c r="F88" s="67"/>
      <c r="G88" s="67">
        <v>10.46</v>
      </c>
      <c r="H88" s="67">
        <f t="shared" si="4"/>
        <v>857.72</v>
      </c>
      <c r="I88" s="67">
        <f t="shared" si="5"/>
        <v>1060.06</v>
      </c>
    </row>
    <row r="89" spans="1:9" x14ac:dyDescent="0.25">
      <c r="A89" s="65" t="s">
        <v>290</v>
      </c>
      <c r="B89" s="66">
        <v>1</v>
      </c>
      <c r="C89" s="66">
        <f t="shared" si="0"/>
        <v>208</v>
      </c>
      <c r="D89" s="66">
        <v>168</v>
      </c>
      <c r="E89" s="66">
        <v>40</v>
      </c>
      <c r="F89" s="67"/>
      <c r="G89" s="67">
        <v>10.56</v>
      </c>
      <c r="H89" s="67">
        <f t="shared" si="4"/>
        <v>844.8</v>
      </c>
      <c r="I89" s="67">
        <f t="shared" si="5"/>
        <v>1044.0899999999999</v>
      </c>
    </row>
    <row r="90" spans="1:9" x14ac:dyDescent="0.25">
      <c r="A90" s="65" t="s">
        <v>290</v>
      </c>
      <c r="B90" s="66">
        <v>1</v>
      </c>
      <c r="C90" s="66">
        <f t="shared" si="0"/>
        <v>214</v>
      </c>
      <c r="D90" s="66">
        <v>168</v>
      </c>
      <c r="E90" s="66">
        <v>46</v>
      </c>
      <c r="F90" s="67"/>
      <c r="G90" s="67">
        <v>10.35</v>
      </c>
      <c r="H90" s="67">
        <f t="shared" si="4"/>
        <v>952.2</v>
      </c>
      <c r="I90" s="67">
        <f t="shared" si="5"/>
        <v>1176.82</v>
      </c>
    </row>
    <row r="91" spans="1:9" x14ac:dyDescent="0.25">
      <c r="A91" s="65" t="s">
        <v>290</v>
      </c>
      <c r="B91" s="66">
        <v>1</v>
      </c>
      <c r="C91" s="66">
        <f t="shared" si="0"/>
        <v>222</v>
      </c>
      <c r="D91" s="66">
        <v>168</v>
      </c>
      <c r="E91" s="66">
        <v>54</v>
      </c>
      <c r="F91" s="67"/>
      <c r="G91" s="67">
        <v>10.199999999999999</v>
      </c>
      <c r="H91" s="67">
        <f t="shared" si="4"/>
        <v>1101.5999999999999</v>
      </c>
      <c r="I91" s="67">
        <f t="shared" si="5"/>
        <v>1361.47</v>
      </c>
    </row>
    <row r="92" spans="1:9" x14ac:dyDescent="0.25">
      <c r="A92" s="65" t="s">
        <v>290</v>
      </c>
      <c r="B92" s="66">
        <v>1</v>
      </c>
      <c r="C92" s="66">
        <f t="shared" si="0"/>
        <v>200</v>
      </c>
      <c r="D92" s="66">
        <v>168</v>
      </c>
      <c r="E92" s="66">
        <v>32</v>
      </c>
      <c r="F92" s="67"/>
      <c r="G92" s="67">
        <v>10.199999999999999</v>
      </c>
      <c r="H92" s="67">
        <f t="shared" si="4"/>
        <v>652.79999999999995</v>
      </c>
      <c r="I92" s="67">
        <f t="shared" si="5"/>
        <v>806.8</v>
      </c>
    </row>
    <row r="93" spans="1:9" x14ac:dyDescent="0.25">
      <c r="A93" s="65" t="s">
        <v>290</v>
      </c>
      <c r="B93" s="66">
        <v>1</v>
      </c>
      <c r="C93" s="66">
        <f t="shared" si="0"/>
        <v>224</v>
      </c>
      <c r="D93" s="66">
        <v>168</v>
      </c>
      <c r="E93" s="66">
        <v>56</v>
      </c>
      <c r="F93" s="67"/>
      <c r="G93" s="67">
        <v>10.199999999999999</v>
      </c>
      <c r="H93" s="67">
        <f t="shared" si="4"/>
        <v>1142.4000000000001</v>
      </c>
      <c r="I93" s="67">
        <f t="shared" si="5"/>
        <v>1411.89</v>
      </c>
    </row>
    <row r="94" spans="1:9" x14ac:dyDescent="0.25">
      <c r="A94" s="65" t="s">
        <v>290</v>
      </c>
      <c r="B94" s="66">
        <v>1</v>
      </c>
      <c r="C94" s="66">
        <f t="shared" si="0"/>
        <v>208</v>
      </c>
      <c r="D94" s="66">
        <v>168</v>
      </c>
      <c r="E94" s="66">
        <v>40</v>
      </c>
      <c r="F94" s="67"/>
      <c r="G94" s="67">
        <v>10.199999999999999</v>
      </c>
      <c r="H94" s="67">
        <f t="shared" si="4"/>
        <v>816</v>
      </c>
      <c r="I94" s="67">
        <f t="shared" si="5"/>
        <v>1008.49</v>
      </c>
    </row>
    <row r="95" spans="1:9" x14ac:dyDescent="0.25">
      <c r="A95" s="65" t="s">
        <v>328</v>
      </c>
      <c r="B95" s="66">
        <v>1</v>
      </c>
      <c r="C95" s="66">
        <f t="shared" si="0"/>
        <v>176</v>
      </c>
      <c r="D95" s="66">
        <v>168</v>
      </c>
      <c r="E95" s="66">
        <v>8</v>
      </c>
      <c r="F95" s="67"/>
      <c r="G95" s="67">
        <v>10.199999999999999</v>
      </c>
      <c r="H95" s="67">
        <f t="shared" si="4"/>
        <v>163.19999999999999</v>
      </c>
      <c r="I95" s="67">
        <f t="shared" si="5"/>
        <v>201.7</v>
      </c>
    </row>
    <row r="96" spans="1:9" x14ac:dyDescent="0.25">
      <c r="A96" s="65" t="s">
        <v>291</v>
      </c>
      <c r="B96" s="66">
        <v>1</v>
      </c>
      <c r="C96" s="66">
        <f t="shared" si="0"/>
        <v>184</v>
      </c>
      <c r="D96" s="66">
        <v>168</v>
      </c>
      <c r="E96" s="66">
        <v>16</v>
      </c>
      <c r="F96" s="67"/>
      <c r="G96" s="67">
        <v>15.24</v>
      </c>
      <c r="H96" s="67">
        <f t="shared" si="4"/>
        <v>487.68</v>
      </c>
      <c r="I96" s="67">
        <f t="shared" si="5"/>
        <v>602.72</v>
      </c>
    </row>
    <row r="97" spans="1:9" x14ac:dyDescent="0.25">
      <c r="A97" s="65" t="s">
        <v>291</v>
      </c>
      <c r="B97" s="66">
        <v>1</v>
      </c>
      <c r="C97" s="66">
        <f t="shared" si="0"/>
        <v>200</v>
      </c>
      <c r="D97" s="66">
        <v>168</v>
      </c>
      <c r="E97" s="66">
        <v>32</v>
      </c>
      <c r="F97" s="67"/>
      <c r="G97" s="67">
        <v>15.24</v>
      </c>
      <c r="H97" s="67">
        <f t="shared" si="4"/>
        <v>975.36</v>
      </c>
      <c r="I97" s="67">
        <f t="shared" si="5"/>
        <v>1205.45</v>
      </c>
    </row>
    <row r="98" spans="1:9" x14ac:dyDescent="0.25">
      <c r="A98" s="65" t="s">
        <v>291</v>
      </c>
      <c r="B98" s="66">
        <v>1</v>
      </c>
      <c r="C98" s="66">
        <f t="shared" si="0"/>
        <v>216</v>
      </c>
      <c r="D98" s="66">
        <v>168</v>
      </c>
      <c r="E98" s="66">
        <v>48</v>
      </c>
      <c r="F98" s="67"/>
      <c r="G98" s="67">
        <v>15.24</v>
      </c>
      <c r="H98" s="67">
        <f t="shared" si="4"/>
        <v>1463.04</v>
      </c>
      <c r="I98" s="67">
        <f t="shared" si="5"/>
        <v>1808.17</v>
      </c>
    </row>
    <row r="99" spans="1:9" x14ac:dyDescent="0.25">
      <c r="A99" s="65" t="s">
        <v>292</v>
      </c>
      <c r="B99" s="66">
        <v>1</v>
      </c>
      <c r="C99" s="66">
        <f t="shared" si="0"/>
        <v>184</v>
      </c>
      <c r="D99" s="66">
        <v>168</v>
      </c>
      <c r="E99" s="66">
        <v>16</v>
      </c>
      <c r="F99" s="67"/>
      <c r="G99" s="67">
        <v>12.96</v>
      </c>
      <c r="H99" s="67">
        <f t="shared" si="4"/>
        <v>414.72</v>
      </c>
      <c r="I99" s="67">
        <f t="shared" si="5"/>
        <v>512.54999999999995</v>
      </c>
    </row>
    <row r="100" spans="1:9" x14ac:dyDescent="0.25">
      <c r="A100" s="65" t="s">
        <v>292</v>
      </c>
      <c r="B100" s="66">
        <v>1</v>
      </c>
      <c r="C100" s="66">
        <f t="shared" si="0"/>
        <v>216</v>
      </c>
      <c r="D100" s="66">
        <v>168</v>
      </c>
      <c r="E100" s="66">
        <v>48</v>
      </c>
      <c r="F100" s="67"/>
      <c r="G100" s="67">
        <v>12.96</v>
      </c>
      <c r="H100" s="67">
        <f t="shared" si="4"/>
        <v>1244.1600000000001</v>
      </c>
      <c r="I100" s="67">
        <f t="shared" si="5"/>
        <v>1537.66</v>
      </c>
    </row>
    <row r="101" spans="1:9" x14ac:dyDescent="0.25">
      <c r="A101" s="65" t="s">
        <v>292</v>
      </c>
      <c r="B101" s="66">
        <v>1</v>
      </c>
      <c r="C101" s="66">
        <f t="shared" si="0"/>
        <v>200</v>
      </c>
      <c r="D101" s="66">
        <v>168</v>
      </c>
      <c r="E101" s="66">
        <v>32</v>
      </c>
      <c r="F101" s="67"/>
      <c r="G101" s="67">
        <v>12.96</v>
      </c>
      <c r="H101" s="67">
        <f t="shared" si="4"/>
        <v>829.44</v>
      </c>
      <c r="I101" s="67">
        <f t="shared" si="5"/>
        <v>1025.0999999999999</v>
      </c>
    </row>
    <row r="102" spans="1:9" x14ac:dyDescent="0.25">
      <c r="A102" s="65" t="s">
        <v>329</v>
      </c>
      <c r="B102" s="66">
        <v>1</v>
      </c>
      <c r="C102" s="66">
        <f t="shared" si="0"/>
        <v>192</v>
      </c>
      <c r="D102" s="66">
        <v>168</v>
      </c>
      <c r="E102" s="66">
        <v>24</v>
      </c>
      <c r="F102" s="67"/>
      <c r="G102" s="67">
        <v>12.96</v>
      </c>
      <c r="H102" s="67">
        <f t="shared" si="4"/>
        <v>622.08000000000004</v>
      </c>
      <c r="I102" s="67">
        <f t="shared" si="5"/>
        <v>768.83</v>
      </c>
    </row>
    <row r="103" spans="1:9" x14ac:dyDescent="0.25">
      <c r="A103" s="65" t="s">
        <v>330</v>
      </c>
      <c r="B103" s="66">
        <v>1</v>
      </c>
      <c r="C103" s="66">
        <f t="shared" si="0"/>
        <v>186</v>
      </c>
      <c r="D103" s="66">
        <v>168</v>
      </c>
      <c r="E103" s="66">
        <v>18</v>
      </c>
      <c r="F103" s="67"/>
      <c r="G103" s="67">
        <v>10.56</v>
      </c>
      <c r="H103" s="67">
        <f t="shared" si="4"/>
        <v>380.16</v>
      </c>
      <c r="I103" s="67">
        <f t="shared" si="5"/>
        <v>469.84</v>
      </c>
    </row>
    <row r="104" spans="1:9" x14ac:dyDescent="0.25">
      <c r="A104" s="65" t="s">
        <v>293</v>
      </c>
      <c r="B104" s="66">
        <v>1</v>
      </c>
      <c r="C104" s="66">
        <f t="shared" si="0"/>
        <v>216</v>
      </c>
      <c r="D104" s="66">
        <v>168</v>
      </c>
      <c r="E104" s="66">
        <v>48</v>
      </c>
      <c r="F104" s="67"/>
      <c r="G104" s="67">
        <v>16.77</v>
      </c>
      <c r="H104" s="67">
        <f t="shared" si="4"/>
        <v>1609.92</v>
      </c>
      <c r="I104" s="67">
        <f t="shared" si="5"/>
        <v>1989.7</v>
      </c>
    </row>
    <row r="105" spans="1:9" x14ac:dyDescent="0.25">
      <c r="A105" s="65" t="s">
        <v>331</v>
      </c>
      <c r="B105" s="66">
        <v>1</v>
      </c>
      <c r="C105" s="66">
        <f t="shared" si="0"/>
        <v>192</v>
      </c>
      <c r="D105" s="66">
        <v>168</v>
      </c>
      <c r="E105" s="66">
        <v>24</v>
      </c>
      <c r="F105" s="67"/>
      <c r="G105" s="67">
        <v>14.01</v>
      </c>
      <c r="H105" s="67">
        <f t="shared" si="4"/>
        <v>672.48</v>
      </c>
      <c r="I105" s="67">
        <f t="shared" si="5"/>
        <v>831.12</v>
      </c>
    </row>
    <row r="106" spans="1:9" x14ac:dyDescent="0.25">
      <c r="A106" s="65" t="s">
        <v>331</v>
      </c>
      <c r="B106" s="66">
        <v>1</v>
      </c>
      <c r="C106" s="66">
        <f t="shared" si="0"/>
        <v>192</v>
      </c>
      <c r="D106" s="66">
        <v>168</v>
      </c>
      <c r="E106" s="66">
        <v>24</v>
      </c>
      <c r="F106" s="67"/>
      <c r="G106" s="67">
        <v>14.01</v>
      </c>
      <c r="H106" s="67">
        <f t="shared" si="4"/>
        <v>672.48</v>
      </c>
      <c r="I106" s="67">
        <f t="shared" si="5"/>
        <v>831.12</v>
      </c>
    </row>
    <row r="107" spans="1:9" x14ac:dyDescent="0.25">
      <c r="A107" s="65" t="s">
        <v>331</v>
      </c>
      <c r="B107" s="66">
        <v>1</v>
      </c>
      <c r="C107" s="66">
        <f t="shared" si="0"/>
        <v>192</v>
      </c>
      <c r="D107" s="66">
        <v>168</v>
      </c>
      <c r="E107" s="66">
        <v>24</v>
      </c>
      <c r="F107" s="67"/>
      <c r="G107" s="67">
        <v>14.01</v>
      </c>
      <c r="H107" s="67">
        <f t="shared" si="4"/>
        <v>672.48</v>
      </c>
      <c r="I107" s="67">
        <f t="shared" si="5"/>
        <v>831.12</v>
      </c>
    </row>
    <row r="108" spans="1:9" x14ac:dyDescent="0.25">
      <c r="A108" s="65" t="s">
        <v>331</v>
      </c>
      <c r="B108" s="66">
        <v>1</v>
      </c>
      <c r="C108" s="66">
        <f t="shared" si="0"/>
        <v>192</v>
      </c>
      <c r="D108" s="66">
        <v>168</v>
      </c>
      <c r="E108" s="66">
        <v>24</v>
      </c>
      <c r="F108" s="67"/>
      <c r="G108" s="67">
        <v>13.74</v>
      </c>
      <c r="H108" s="67">
        <f t="shared" si="4"/>
        <v>659.52</v>
      </c>
      <c r="I108" s="67">
        <f t="shared" si="5"/>
        <v>815.1</v>
      </c>
    </row>
    <row r="109" spans="1:9" x14ac:dyDescent="0.25">
      <c r="A109" s="65" t="s">
        <v>331</v>
      </c>
      <c r="B109" s="66">
        <v>1</v>
      </c>
      <c r="C109" s="66">
        <f t="shared" si="0"/>
        <v>216</v>
      </c>
      <c r="D109" s="66">
        <v>168</v>
      </c>
      <c r="E109" s="66">
        <v>48</v>
      </c>
      <c r="F109" s="67"/>
      <c r="G109" s="67">
        <v>13.74</v>
      </c>
      <c r="H109" s="67">
        <f t="shared" si="4"/>
        <v>1319.04</v>
      </c>
      <c r="I109" s="67">
        <f t="shared" si="5"/>
        <v>1630.2</v>
      </c>
    </row>
    <row r="110" spans="1:9" x14ac:dyDescent="0.25">
      <c r="A110" s="65" t="s">
        <v>331</v>
      </c>
      <c r="B110" s="66">
        <v>1</v>
      </c>
      <c r="C110" s="66">
        <f t="shared" si="0"/>
        <v>208</v>
      </c>
      <c r="D110" s="66">
        <v>168</v>
      </c>
      <c r="E110" s="66">
        <v>40</v>
      </c>
      <c r="F110" s="67"/>
      <c r="G110" s="67">
        <v>13.54</v>
      </c>
      <c r="H110" s="67">
        <f t="shared" si="4"/>
        <v>1083.2</v>
      </c>
      <c r="I110" s="67">
        <f t="shared" si="5"/>
        <v>1338.73</v>
      </c>
    </row>
    <row r="111" spans="1:9" x14ac:dyDescent="0.25">
      <c r="A111" s="65" t="s">
        <v>294</v>
      </c>
      <c r="B111" s="66">
        <v>1</v>
      </c>
      <c r="C111" s="66">
        <f t="shared" si="0"/>
        <v>224</v>
      </c>
      <c r="D111" s="66">
        <v>168</v>
      </c>
      <c r="E111" s="66">
        <v>56</v>
      </c>
      <c r="F111" s="67"/>
      <c r="G111" s="67">
        <v>10.35</v>
      </c>
      <c r="H111" s="67">
        <f t="shared" si="4"/>
        <v>1159.2</v>
      </c>
      <c r="I111" s="67">
        <f t="shared" si="5"/>
        <v>1432.66</v>
      </c>
    </row>
    <row r="112" spans="1:9" x14ac:dyDescent="0.25">
      <c r="A112" s="65" t="s">
        <v>295</v>
      </c>
      <c r="B112" s="66">
        <v>1</v>
      </c>
      <c r="C112" s="66">
        <f t="shared" si="0"/>
        <v>180</v>
      </c>
      <c r="D112" s="66">
        <v>168</v>
      </c>
      <c r="E112" s="66">
        <v>12</v>
      </c>
      <c r="F112" s="67"/>
      <c r="G112" s="67">
        <v>9.83</v>
      </c>
      <c r="H112" s="67">
        <f t="shared" si="4"/>
        <v>235.92</v>
      </c>
      <c r="I112" s="67">
        <f t="shared" si="5"/>
        <v>291.57</v>
      </c>
    </row>
    <row r="113" spans="1:9" x14ac:dyDescent="0.25">
      <c r="A113" s="65" t="s">
        <v>295</v>
      </c>
      <c r="B113" s="66">
        <v>1</v>
      </c>
      <c r="C113" s="66">
        <f t="shared" si="0"/>
        <v>192</v>
      </c>
      <c r="D113" s="66">
        <v>168</v>
      </c>
      <c r="E113" s="66">
        <v>24</v>
      </c>
      <c r="F113" s="67"/>
      <c r="G113" s="67">
        <v>9.83</v>
      </c>
      <c r="H113" s="67">
        <f t="shared" si="4"/>
        <v>471.84</v>
      </c>
      <c r="I113" s="67">
        <f t="shared" si="5"/>
        <v>583.15</v>
      </c>
    </row>
    <row r="114" spans="1:9" x14ac:dyDescent="0.25">
      <c r="A114" s="65" t="s">
        <v>225</v>
      </c>
      <c r="B114" s="66">
        <v>1</v>
      </c>
      <c r="C114" s="66">
        <f t="shared" si="0"/>
        <v>192</v>
      </c>
      <c r="D114" s="66">
        <v>168</v>
      </c>
      <c r="E114" s="66">
        <v>24</v>
      </c>
      <c r="F114" s="67"/>
      <c r="G114" s="67">
        <v>10.199999999999999</v>
      </c>
      <c r="H114" s="67">
        <f t="shared" si="4"/>
        <v>489.6</v>
      </c>
      <c r="I114" s="67">
        <f t="shared" si="5"/>
        <v>605.1</v>
      </c>
    </row>
    <row r="115" spans="1:9" x14ac:dyDescent="0.25">
      <c r="A115" s="65" t="s">
        <v>332</v>
      </c>
      <c r="B115" s="66">
        <v>1</v>
      </c>
      <c r="C115" s="66">
        <f t="shared" ref="C115:C178" si="6">D115+E115</f>
        <v>192</v>
      </c>
      <c r="D115" s="66">
        <v>168</v>
      </c>
      <c r="E115" s="66">
        <v>24</v>
      </c>
      <c r="F115" s="67"/>
      <c r="G115" s="67">
        <v>14.78</v>
      </c>
      <c r="H115" s="67">
        <f t="shared" si="4"/>
        <v>709.44</v>
      </c>
      <c r="I115" s="67">
        <f t="shared" si="5"/>
        <v>876.8</v>
      </c>
    </row>
    <row r="116" spans="1:9" x14ac:dyDescent="0.25">
      <c r="A116" s="65" t="s">
        <v>296</v>
      </c>
      <c r="B116" s="66">
        <v>1</v>
      </c>
      <c r="C116" s="66">
        <f t="shared" si="6"/>
        <v>172</v>
      </c>
      <c r="D116" s="66">
        <v>168</v>
      </c>
      <c r="E116" s="66">
        <v>4</v>
      </c>
      <c r="F116" s="67"/>
      <c r="G116" s="67">
        <v>16.75</v>
      </c>
      <c r="H116" s="67">
        <f t="shared" si="4"/>
        <v>134</v>
      </c>
      <c r="I116" s="67">
        <f t="shared" si="5"/>
        <v>165.61</v>
      </c>
    </row>
    <row r="117" spans="1:9" x14ac:dyDescent="0.25">
      <c r="A117" s="65" t="s">
        <v>92</v>
      </c>
      <c r="B117" s="66">
        <v>1</v>
      </c>
      <c r="C117" s="66">
        <f t="shared" si="6"/>
        <v>177</v>
      </c>
      <c r="D117" s="66">
        <v>168</v>
      </c>
      <c r="E117" s="66">
        <v>9</v>
      </c>
      <c r="F117" s="67">
        <v>1572.39</v>
      </c>
      <c r="G117" s="69">
        <f>F117/167.42</f>
        <v>9.3918886632421472</v>
      </c>
      <c r="H117" s="67">
        <f t="shared" si="4"/>
        <v>169.05</v>
      </c>
      <c r="I117" s="67">
        <f t="shared" si="5"/>
        <v>208.93</v>
      </c>
    </row>
    <row r="118" spans="1:9" x14ac:dyDescent="0.25">
      <c r="A118" s="65" t="s">
        <v>92</v>
      </c>
      <c r="B118" s="66">
        <v>1</v>
      </c>
      <c r="C118" s="66">
        <f t="shared" si="6"/>
        <v>197</v>
      </c>
      <c r="D118" s="66">
        <v>168</v>
      </c>
      <c r="E118" s="66">
        <v>29</v>
      </c>
      <c r="F118" s="67">
        <v>1572.39</v>
      </c>
      <c r="G118" s="69">
        <f t="shared" ref="G118:G181" si="7">F118/167.42</f>
        <v>9.3918886632421472</v>
      </c>
      <c r="H118" s="67">
        <f t="shared" si="4"/>
        <v>544.73</v>
      </c>
      <c r="I118" s="67">
        <f t="shared" si="5"/>
        <v>673.23</v>
      </c>
    </row>
    <row r="119" spans="1:9" x14ac:dyDescent="0.25">
      <c r="A119" s="65" t="s">
        <v>92</v>
      </c>
      <c r="B119" s="66">
        <v>1</v>
      </c>
      <c r="C119" s="66">
        <f t="shared" si="6"/>
        <v>209</v>
      </c>
      <c r="D119" s="66">
        <v>168</v>
      </c>
      <c r="E119" s="66">
        <v>41</v>
      </c>
      <c r="F119" s="67">
        <v>1572.39</v>
      </c>
      <c r="G119" s="69">
        <f t="shared" si="7"/>
        <v>9.3918886632421472</v>
      </c>
      <c r="H119" s="67">
        <f t="shared" si="4"/>
        <v>770.13</v>
      </c>
      <c r="I119" s="67">
        <f t="shared" si="5"/>
        <v>951.8</v>
      </c>
    </row>
    <row r="120" spans="1:9" x14ac:dyDescent="0.25">
      <c r="A120" s="65" t="s">
        <v>92</v>
      </c>
      <c r="B120" s="66">
        <v>1</v>
      </c>
      <c r="C120" s="66">
        <f t="shared" si="6"/>
        <v>181</v>
      </c>
      <c r="D120" s="66">
        <v>168</v>
      </c>
      <c r="E120" s="66">
        <v>13</v>
      </c>
      <c r="F120" s="67">
        <v>1572.39</v>
      </c>
      <c r="G120" s="69">
        <f t="shared" si="7"/>
        <v>9.3918886632421472</v>
      </c>
      <c r="H120" s="67">
        <f t="shared" si="4"/>
        <v>244.19</v>
      </c>
      <c r="I120" s="67">
        <f t="shared" si="5"/>
        <v>301.79000000000002</v>
      </c>
    </row>
    <row r="121" spans="1:9" x14ac:dyDescent="0.25">
      <c r="A121" s="65" t="s">
        <v>92</v>
      </c>
      <c r="B121" s="66">
        <v>1</v>
      </c>
      <c r="C121" s="66">
        <f t="shared" si="6"/>
        <v>173</v>
      </c>
      <c r="D121" s="66">
        <v>168</v>
      </c>
      <c r="E121" s="66">
        <v>5</v>
      </c>
      <c r="F121" s="67">
        <v>1572.39</v>
      </c>
      <c r="G121" s="69">
        <f t="shared" si="7"/>
        <v>9.3918886632421472</v>
      </c>
      <c r="H121" s="67">
        <f t="shared" si="4"/>
        <v>93.92</v>
      </c>
      <c r="I121" s="67">
        <f t="shared" si="5"/>
        <v>116.08</v>
      </c>
    </row>
    <row r="122" spans="1:9" x14ac:dyDescent="0.25">
      <c r="A122" s="65" t="s">
        <v>92</v>
      </c>
      <c r="B122" s="66">
        <v>1</v>
      </c>
      <c r="C122" s="66">
        <f t="shared" si="6"/>
        <v>232</v>
      </c>
      <c r="D122" s="66">
        <v>168</v>
      </c>
      <c r="E122" s="66">
        <v>64</v>
      </c>
      <c r="F122" s="67">
        <v>1572.39</v>
      </c>
      <c r="G122" s="69">
        <f t="shared" si="7"/>
        <v>9.3918886632421472</v>
      </c>
      <c r="H122" s="67">
        <f t="shared" si="4"/>
        <v>1202.1600000000001</v>
      </c>
      <c r="I122" s="67">
        <f t="shared" si="5"/>
        <v>1485.75</v>
      </c>
    </row>
    <row r="123" spans="1:9" x14ac:dyDescent="0.25">
      <c r="A123" s="65" t="s">
        <v>92</v>
      </c>
      <c r="B123" s="66">
        <v>1</v>
      </c>
      <c r="C123" s="66">
        <f t="shared" si="6"/>
        <v>208</v>
      </c>
      <c r="D123" s="66">
        <v>168</v>
      </c>
      <c r="E123" s="66">
        <v>40</v>
      </c>
      <c r="F123" s="67">
        <v>1572.39</v>
      </c>
      <c r="G123" s="69">
        <f t="shared" si="7"/>
        <v>9.3918886632421472</v>
      </c>
      <c r="H123" s="67">
        <f t="shared" si="4"/>
        <v>751.35</v>
      </c>
      <c r="I123" s="67">
        <f t="shared" si="5"/>
        <v>928.59</v>
      </c>
    </row>
    <row r="124" spans="1:9" x14ac:dyDescent="0.25">
      <c r="A124" s="65" t="s">
        <v>92</v>
      </c>
      <c r="B124" s="66">
        <v>1</v>
      </c>
      <c r="C124" s="66">
        <f t="shared" si="6"/>
        <v>206</v>
      </c>
      <c r="D124" s="66">
        <v>168</v>
      </c>
      <c r="E124" s="66">
        <v>38</v>
      </c>
      <c r="F124" s="67">
        <v>1572.39</v>
      </c>
      <c r="G124" s="69">
        <f t="shared" si="7"/>
        <v>9.3918886632421472</v>
      </c>
      <c r="H124" s="67">
        <f t="shared" si="4"/>
        <v>713.78</v>
      </c>
      <c r="I124" s="67">
        <f t="shared" si="5"/>
        <v>882.16</v>
      </c>
    </row>
    <row r="125" spans="1:9" x14ac:dyDescent="0.25">
      <c r="A125" s="65" t="s">
        <v>92</v>
      </c>
      <c r="B125" s="66">
        <v>1</v>
      </c>
      <c r="C125" s="66">
        <f t="shared" si="6"/>
        <v>186</v>
      </c>
      <c r="D125" s="66">
        <v>168</v>
      </c>
      <c r="E125" s="66">
        <v>18</v>
      </c>
      <c r="F125" s="67">
        <v>1572.39</v>
      </c>
      <c r="G125" s="69">
        <f t="shared" si="7"/>
        <v>9.3918886632421472</v>
      </c>
      <c r="H125" s="67">
        <f t="shared" si="4"/>
        <v>338.11</v>
      </c>
      <c r="I125" s="67">
        <f t="shared" si="5"/>
        <v>417.87</v>
      </c>
    </row>
    <row r="126" spans="1:9" x14ac:dyDescent="0.25">
      <c r="A126" s="65" t="s">
        <v>92</v>
      </c>
      <c r="B126" s="66">
        <v>1</v>
      </c>
      <c r="C126" s="66">
        <f t="shared" si="6"/>
        <v>217</v>
      </c>
      <c r="D126" s="66">
        <v>168</v>
      </c>
      <c r="E126" s="66">
        <v>49</v>
      </c>
      <c r="F126" s="67">
        <v>1572.39</v>
      </c>
      <c r="G126" s="69">
        <f t="shared" si="7"/>
        <v>9.3918886632421472</v>
      </c>
      <c r="H126" s="67">
        <f t="shared" si="4"/>
        <v>920.41</v>
      </c>
      <c r="I126" s="67">
        <f t="shared" si="5"/>
        <v>1137.53</v>
      </c>
    </row>
    <row r="127" spans="1:9" x14ac:dyDescent="0.25">
      <c r="A127" s="65" t="s">
        <v>92</v>
      </c>
      <c r="B127" s="66">
        <v>1</v>
      </c>
      <c r="C127" s="66">
        <f t="shared" si="6"/>
        <v>184</v>
      </c>
      <c r="D127" s="66">
        <v>168</v>
      </c>
      <c r="E127" s="66">
        <v>16</v>
      </c>
      <c r="F127" s="67">
        <v>1572.39</v>
      </c>
      <c r="G127" s="69">
        <f t="shared" si="7"/>
        <v>9.3918886632421472</v>
      </c>
      <c r="H127" s="67">
        <f t="shared" si="4"/>
        <v>300.54000000000002</v>
      </c>
      <c r="I127" s="67">
        <f t="shared" si="5"/>
        <v>371.44</v>
      </c>
    </row>
    <row r="128" spans="1:9" x14ac:dyDescent="0.25">
      <c r="A128" s="65" t="s">
        <v>92</v>
      </c>
      <c r="B128" s="66">
        <v>1</v>
      </c>
      <c r="C128" s="66">
        <f t="shared" si="6"/>
        <v>218</v>
      </c>
      <c r="D128" s="66">
        <v>168</v>
      </c>
      <c r="E128" s="66">
        <v>50</v>
      </c>
      <c r="F128" s="67">
        <v>1572.39</v>
      </c>
      <c r="G128" s="69">
        <f t="shared" si="7"/>
        <v>9.3918886632421472</v>
      </c>
      <c r="H128" s="67">
        <f t="shared" si="4"/>
        <v>939.19</v>
      </c>
      <c r="I128" s="67">
        <f t="shared" si="5"/>
        <v>1160.74</v>
      </c>
    </row>
    <row r="129" spans="1:9" x14ac:dyDescent="0.25">
      <c r="A129" s="65" t="s">
        <v>92</v>
      </c>
      <c r="B129" s="66">
        <v>1</v>
      </c>
      <c r="C129" s="66">
        <f t="shared" si="6"/>
        <v>185</v>
      </c>
      <c r="D129" s="66">
        <v>168</v>
      </c>
      <c r="E129" s="66">
        <v>17</v>
      </c>
      <c r="F129" s="67">
        <v>1572.39</v>
      </c>
      <c r="G129" s="69">
        <f t="shared" si="7"/>
        <v>9.3918886632421472</v>
      </c>
      <c r="H129" s="67">
        <f t="shared" si="4"/>
        <v>319.32</v>
      </c>
      <c r="I129" s="67">
        <f t="shared" si="5"/>
        <v>394.65</v>
      </c>
    </row>
    <row r="130" spans="1:9" x14ac:dyDescent="0.25">
      <c r="A130" s="65" t="s">
        <v>92</v>
      </c>
      <c r="B130" s="66">
        <v>1</v>
      </c>
      <c r="C130" s="66">
        <f t="shared" si="6"/>
        <v>216</v>
      </c>
      <c r="D130" s="66">
        <v>168</v>
      </c>
      <c r="E130" s="66">
        <v>48</v>
      </c>
      <c r="F130" s="67">
        <v>1572.39</v>
      </c>
      <c r="G130" s="69">
        <f t="shared" si="7"/>
        <v>9.3918886632421472</v>
      </c>
      <c r="H130" s="67">
        <f t="shared" si="4"/>
        <v>901.62</v>
      </c>
      <c r="I130" s="67">
        <f t="shared" si="5"/>
        <v>1114.31</v>
      </c>
    </row>
    <row r="131" spans="1:9" x14ac:dyDescent="0.25">
      <c r="A131" s="65" t="s">
        <v>92</v>
      </c>
      <c r="B131" s="66">
        <v>1</v>
      </c>
      <c r="C131" s="66">
        <f t="shared" si="6"/>
        <v>213</v>
      </c>
      <c r="D131" s="66">
        <v>168</v>
      </c>
      <c r="E131" s="66">
        <v>45</v>
      </c>
      <c r="F131" s="67">
        <v>1572.39</v>
      </c>
      <c r="G131" s="69">
        <f t="shared" si="7"/>
        <v>9.3918886632421472</v>
      </c>
      <c r="H131" s="67">
        <f t="shared" si="4"/>
        <v>845.27</v>
      </c>
      <c r="I131" s="67">
        <f t="shared" si="5"/>
        <v>1044.67</v>
      </c>
    </row>
    <row r="132" spans="1:9" x14ac:dyDescent="0.25">
      <c r="A132" s="65" t="s">
        <v>92</v>
      </c>
      <c r="B132" s="66">
        <v>1</v>
      </c>
      <c r="C132" s="66">
        <f t="shared" si="6"/>
        <v>200</v>
      </c>
      <c r="D132" s="66">
        <v>168</v>
      </c>
      <c r="E132" s="66">
        <v>32</v>
      </c>
      <c r="F132" s="67">
        <v>1572.39</v>
      </c>
      <c r="G132" s="69">
        <f t="shared" si="7"/>
        <v>9.3918886632421472</v>
      </c>
      <c r="H132" s="67">
        <f t="shared" si="4"/>
        <v>601.08000000000004</v>
      </c>
      <c r="I132" s="67">
        <f t="shared" si="5"/>
        <v>742.87</v>
      </c>
    </row>
    <row r="133" spans="1:9" x14ac:dyDescent="0.25">
      <c r="A133" s="65" t="s">
        <v>92</v>
      </c>
      <c r="B133" s="66">
        <v>1</v>
      </c>
      <c r="C133" s="66">
        <f t="shared" si="6"/>
        <v>207</v>
      </c>
      <c r="D133" s="66">
        <v>168</v>
      </c>
      <c r="E133" s="66">
        <v>39</v>
      </c>
      <c r="F133" s="67">
        <v>1572.39</v>
      </c>
      <c r="G133" s="69">
        <f t="shared" si="7"/>
        <v>9.3918886632421472</v>
      </c>
      <c r="H133" s="67">
        <f t="shared" si="4"/>
        <v>732.57</v>
      </c>
      <c r="I133" s="67">
        <f t="shared" si="5"/>
        <v>905.38</v>
      </c>
    </row>
    <row r="134" spans="1:9" x14ac:dyDescent="0.25">
      <c r="A134" s="65" t="s">
        <v>92</v>
      </c>
      <c r="B134" s="66">
        <v>1</v>
      </c>
      <c r="C134" s="66">
        <f t="shared" si="6"/>
        <v>192</v>
      </c>
      <c r="D134" s="66">
        <v>168</v>
      </c>
      <c r="E134" s="66">
        <v>24</v>
      </c>
      <c r="F134" s="67">
        <v>1572.39</v>
      </c>
      <c r="G134" s="69">
        <f t="shared" si="7"/>
        <v>9.3918886632421472</v>
      </c>
      <c r="H134" s="67">
        <f t="shared" si="4"/>
        <v>450.81</v>
      </c>
      <c r="I134" s="67">
        <f t="shared" si="5"/>
        <v>557.16</v>
      </c>
    </row>
    <row r="135" spans="1:9" x14ac:dyDescent="0.25">
      <c r="A135" s="65" t="s">
        <v>92</v>
      </c>
      <c r="B135" s="66">
        <v>1</v>
      </c>
      <c r="C135" s="66">
        <f t="shared" si="6"/>
        <v>200</v>
      </c>
      <c r="D135" s="66">
        <v>168</v>
      </c>
      <c r="E135" s="66">
        <v>32</v>
      </c>
      <c r="F135" s="67">
        <v>1572.39</v>
      </c>
      <c r="G135" s="69">
        <f t="shared" si="7"/>
        <v>9.3918886632421472</v>
      </c>
      <c r="H135" s="67">
        <f t="shared" si="4"/>
        <v>601.08000000000004</v>
      </c>
      <c r="I135" s="67">
        <f t="shared" si="5"/>
        <v>742.87</v>
      </c>
    </row>
    <row r="136" spans="1:9" x14ac:dyDescent="0.25">
      <c r="A136" s="65" t="s">
        <v>92</v>
      </c>
      <c r="B136" s="66">
        <v>1</v>
      </c>
      <c r="C136" s="66">
        <f t="shared" si="6"/>
        <v>217</v>
      </c>
      <c r="D136" s="66">
        <v>168</v>
      </c>
      <c r="E136" s="66">
        <v>49</v>
      </c>
      <c r="F136" s="67">
        <v>1429.45</v>
      </c>
      <c r="G136" s="69">
        <f t="shared" si="7"/>
        <v>8.5381077529566376</v>
      </c>
      <c r="H136" s="67">
        <f t="shared" si="4"/>
        <v>836.73</v>
      </c>
      <c r="I136" s="67">
        <f t="shared" si="5"/>
        <v>1034.1099999999999</v>
      </c>
    </row>
    <row r="137" spans="1:9" x14ac:dyDescent="0.25">
      <c r="A137" s="65" t="s">
        <v>92</v>
      </c>
      <c r="B137" s="66">
        <v>1</v>
      </c>
      <c r="C137" s="66">
        <f t="shared" si="6"/>
        <v>208</v>
      </c>
      <c r="D137" s="66">
        <v>168</v>
      </c>
      <c r="E137" s="66">
        <v>40</v>
      </c>
      <c r="F137" s="67">
        <v>1429.45</v>
      </c>
      <c r="G137" s="69">
        <f t="shared" si="7"/>
        <v>8.5381077529566376</v>
      </c>
      <c r="H137" s="67">
        <f t="shared" si="4"/>
        <v>683.05</v>
      </c>
      <c r="I137" s="67">
        <f t="shared" si="5"/>
        <v>844.18</v>
      </c>
    </row>
    <row r="138" spans="1:9" x14ac:dyDescent="0.25">
      <c r="A138" s="65" t="s">
        <v>92</v>
      </c>
      <c r="B138" s="66">
        <v>1</v>
      </c>
      <c r="C138" s="66">
        <f t="shared" si="6"/>
        <v>216</v>
      </c>
      <c r="D138" s="66">
        <v>168</v>
      </c>
      <c r="E138" s="66">
        <v>48</v>
      </c>
      <c r="F138" s="67">
        <v>1429.45</v>
      </c>
      <c r="G138" s="69">
        <f t="shared" si="7"/>
        <v>8.5381077529566376</v>
      </c>
      <c r="H138" s="67">
        <f t="shared" si="4"/>
        <v>819.66</v>
      </c>
      <c r="I138" s="67">
        <f t="shared" si="5"/>
        <v>1013.02</v>
      </c>
    </row>
    <row r="139" spans="1:9" x14ac:dyDescent="0.25">
      <c r="A139" s="65" t="s">
        <v>92</v>
      </c>
      <c r="B139" s="66">
        <v>1</v>
      </c>
      <c r="C139" s="66">
        <f t="shared" si="6"/>
        <v>192</v>
      </c>
      <c r="D139" s="66">
        <v>168</v>
      </c>
      <c r="E139" s="66">
        <v>24</v>
      </c>
      <c r="F139" s="67">
        <v>1429.45</v>
      </c>
      <c r="G139" s="69">
        <f t="shared" si="7"/>
        <v>8.5381077529566376</v>
      </c>
      <c r="H139" s="67">
        <f t="shared" si="4"/>
        <v>409.83</v>
      </c>
      <c r="I139" s="67">
        <f t="shared" si="5"/>
        <v>506.51</v>
      </c>
    </row>
    <row r="140" spans="1:9" x14ac:dyDescent="0.25">
      <c r="A140" s="65" t="s">
        <v>92</v>
      </c>
      <c r="B140" s="66">
        <v>1</v>
      </c>
      <c r="C140" s="66">
        <f t="shared" si="6"/>
        <v>238</v>
      </c>
      <c r="D140" s="66">
        <v>168</v>
      </c>
      <c r="E140" s="66">
        <v>70</v>
      </c>
      <c r="F140" s="67">
        <v>1572.39</v>
      </c>
      <c r="G140" s="69">
        <f t="shared" si="7"/>
        <v>9.3918886632421472</v>
      </c>
      <c r="H140" s="67">
        <f t="shared" si="4"/>
        <v>1314.86</v>
      </c>
      <c r="I140" s="67">
        <f t="shared" si="5"/>
        <v>1625.04</v>
      </c>
    </row>
    <row r="141" spans="1:9" x14ac:dyDescent="0.25">
      <c r="A141" s="65" t="s">
        <v>92</v>
      </c>
      <c r="B141" s="66">
        <v>1</v>
      </c>
      <c r="C141" s="66">
        <f t="shared" si="6"/>
        <v>238</v>
      </c>
      <c r="D141" s="66">
        <v>168</v>
      </c>
      <c r="E141" s="66">
        <v>70</v>
      </c>
      <c r="F141" s="67">
        <v>1572.39</v>
      </c>
      <c r="G141" s="69">
        <f t="shared" si="7"/>
        <v>9.3918886632421472</v>
      </c>
      <c r="H141" s="67">
        <f t="shared" si="4"/>
        <v>1314.86</v>
      </c>
      <c r="I141" s="67">
        <f t="shared" si="5"/>
        <v>1625.04</v>
      </c>
    </row>
    <row r="142" spans="1:9" x14ac:dyDescent="0.25">
      <c r="A142" s="65" t="s">
        <v>92</v>
      </c>
      <c r="B142" s="66">
        <v>1</v>
      </c>
      <c r="C142" s="66">
        <f t="shared" si="6"/>
        <v>226</v>
      </c>
      <c r="D142" s="66">
        <v>168</v>
      </c>
      <c r="E142" s="66">
        <v>58</v>
      </c>
      <c r="F142" s="67">
        <v>1572.39</v>
      </c>
      <c r="G142" s="69">
        <f t="shared" si="7"/>
        <v>9.3918886632421472</v>
      </c>
      <c r="H142" s="67">
        <f t="shared" ref="H142:H205" si="8">ROUND(G142*E142*2,2)</f>
        <v>1089.46</v>
      </c>
      <c r="I142" s="67">
        <f t="shared" ref="I142:I205" si="9">ROUND(H142*1.2359,2)</f>
        <v>1346.46</v>
      </c>
    </row>
    <row r="143" spans="1:9" x14ac:dyDescent="0.25">
      <c r="A143" s="65" t="s">
        <v>92</v>
      </c>
      <c r="B143" s="66">
        <v>1</v>
      </c>
      <c r="C143" s="66">
        <f t="shared" si="6"/>
        <v>196</v>
      </c>
      <c r="D143" s="66">
        <v>168</v>
      </c>
      <c r="E143" s="66">
        <v>28</v>
      </c>
      <c r="F143" s="67">
        <v>1429.45</v>
      </c>
      <c r="G143" s="69">
        <f t="shared" si="7"/>
        <v>8.5381077529566376</v>
      </c>
      <c r="H143" s="67">
        <f t="shared" si="8"/>
        <v>478.13</v>
      </c>
      <c r="I143" s="67">
        <f t="shared" si="9"/>
        <v>590.91999999999996</v>
      </c>
    </row>
    <row r="144" spans="1:9" x14ac:dyDescent="0.25">
      <c r="A144" s="65" t="s">
        <v>92</v>
      </c>
      <c r="B144" s="66">
        <v>1</v>
      </c>
      <c r="C144" s="66">
        <f t="shared" si="6"/>
        <v>190</v>
      </c>
      <c r="D144" s="66">
        <v>168</v>
      </c>
      <c r="E144" s="66">
        <v>22</v>
      </c>
      <c r="F144" s="67">
        <v>1572.39</v>
      </c>
      <c r="G144" s="69">
        <f t="shared" si="7"/>
        <v>9.3918886632421472</v>
      </c>
      <c r="H144" s="67">
        <f t="shared" si="8"/>
        <v>413.24</v>
      </c>
      <c r="I144" s="67">
        <f t="shared" si="9"/>
        <v>510.72</v>
      </c>
    </row>
    <row r="145" spans="1:9" x14ac:dyDescent="0.25">
      <c r="A145" s="65" t="s">
        <v>92</v>
      </c>
      <c r="B145" s="66">
        <v>1</v>
      </c>
      <c r="C145" s="66">
        <f t="shared" si="6"/>
        <v>221</v>
      </c>
      <c r="D145" s="66">
        <v>168</v>
      </c>
      <c r="E145" s="66">
        <v>53</v>
      </c>
      <c r="F145" s="67">
        <v>1572.39</v>
      </c>
      <c r="G145" s="69">
        <f t="shared" si="7"/>
        <v>9.3918886632421472</v>
      </c>
      <c r="H145" s="67">
        <f t="shared" si="8"/>
        <v>995.54</v>
      </c>
      <c r="I145" s="67">
        <f t="shared" si="9"/>
        <v>1230.3900000000001</v>
      </c>
    </row>
    <row r="146" spans="1:9" x14ac:dyDescent="0.25">
      <c r="A146" s="65" t="s">
        <v>92</v>
      </c>
      <c r="B146" s="66">
        <v>1</v>
      </c>
      <c r="C146" s="66">
        <f t="shared" si="6"/>
        <v>218</v>
      </c>
      <c r="D146" s="66">
        <v>168</v>
      </c>
      <c r="E146" s="66">
        <v>50</v>
      </c>
      <c r="F146" s="67">
        <v>1572.39</v>
      </c>
      <c r="G146" s="69">
        <f t="shared" si="7"/>
        <v>9.3918886632421472</v>
      </c>
      <c r="H146" s="67">
        <f t="shared" si="8"/>
        <v>939.19</v>
      </c>
      <c r="I146" s="67">
        <f t="shared" si="9"/>
        <v>1160.74</v>
      </c>
    </row>
    <row r="147" spans="1:9" x14ac:dyDescent="0.25">
      <c r="A147" s="65" t="s">
        <v>92</v>
      </c>
      <c r="B147" s="66">
        <v>1</v>
      </c>
      <c r="C147" s="66">
        <f t="shared" si="6"/>
        <v>221</v>
      </c>
      <c r="D147" s="66">
        <v>168</v>
      </c>
      <c r="E147" s="66">
        <v>53</v>
      </c>
      <c r="F147" s="67">
        <v>1572.39</v>
      </c>
      <c r="G147" s="69">
        <f t="shared" si="7"/>
        <v>9.3918886632421472</v>
      </c>
      <c r="H147" s="67">
        <f t="shared" si="8"/>
        <v>995.54</v>
      </c>
      <c r="I147" s="67">
        <f t="shared" si="9"/>
        <v>1230.3900000000001</v>
      </c>
    </row>
    <row r="148" spans="1:9" x14ac:dyDescent="0.25">
      <c r="A148" s="65" t="s">
        <v>92</v>
      </c>
      <c r="B148" s="66">
        <v>1</v>
      </c>
      <c r="C148" s="66">
        <f t="shared" si="6"/>
        <v>188</v>
      </c>
      <c r="D148" s="66">
        <v>168</v>
      </c>
      <c r="E148" s="66">
        <v>20</v>
      </c>
      <c r="F148" s="67">
        <v>1572.39</v>
      </c>
      <c r="G148" s="69">
        <f t="shared" si="7"/>
        <v>9.3918886632421472</v>
      </c>
      <c r="H148" s="67">
        <f t="shared" si="8"/>
        <v>375.68</v>
      </c>
      <c r="I148" s="67">
        <f t="shared" si="9"/>
        <v>464.3</v>
      </c>
    </row>
    <row r="149" spans="1:9" x14ac:dyDescent="0.25">
      <c r="A149" s="65" t="s">
        <v>92</v>
      </c>
      <c r="B149" s="66">
        <v>1</v>
      </c>
      <c r="C149" s="66">
        <f t="shared" si="6"/>
        <v>221</v>
      </c>
      <c r="D149" s="66">
        <v>168</v>
      </c>
      <c r="E149" s="66">
        <v>53</v>
      </c>
      <c r="F149" s="67">
        <v>1572.39</v>
      </c>
      <c r="G149" s="69">
        <f t="shared" si="7"/>
        <v>9.3918886632421472</v>
      </c>
      <c r="H149" s="67">
        <f t="shared" si="8"/>
        <v>995.54</v>
      </c>
      <c r="I149" s="67">
        <f t="shared" si="9"/>
        <v>1230.3900000000001</v>
      </c>
    </row>
    <row r="150" spans="1:9" x14ac:dyDescent="0.25">
      <c r="A150" s="65" t="s">
        <v>92</v>
      </c>
      <c r="B150" s="66">
        <v>1</v>
      </c>
      <c r="C150" s="66">
        <f t="shared" si="6"/>
        <v>177</v>
      </c>
      <c r="D150" s="66">
        <v>168</v>
      </c>
      <c r="E150" s="66">
        <v>9</v>
      </c>
      <c r="F150" s="67">
        <v>1572.39</v>
      </c>
      <c r="G150" s="69">
        <f t="shared" si="7"/>
        <v>9.3918886632421472</v>
      </c>
      <c r="H150" s="67">
        <f t="shared" si="8"/>
        <v>169.05</v>
      </c>
      <c r="I150" s="67">
        <f t="shared" si="9"/>
        <v>208.93</v>
      </c>
    </row>
    <row r="151" spans="1:9" x14ac:dyDescent="0.25">
      <c r="A151" s="65" t="s">
        <v>92</v>
      </c>
      <c r="B151" s="66">
        <v>1</v>
      </c>
      <c r="C151" s="66">
        <f t="shared" si="6"/>
        <v>237</v>
      </c>
      <c r="D151" s="66">
        <v>168</v>
      </c>
      <c r="E151" s="66">
        <v>69</v>
      </c>
      <c r="F151" s="67">
        <v>1572.39</v>
      </c>
      <c r="G151" s="69">
        <f t="shared" si="7"/>
        <v>9.3918886632421472</v>
      </c>
      <c r="H151" s="67">
        <f t="shared" si="8"/>
        <v>1296.08</v>
      </c>
      <c r="I151" s="67">
        <f t="shared" si="9"/>
        <v>1601.83</v>
      </c>
    </row>
    <row r="152" spans="1:9" x14ac:dyDescent="0.25">
      <c r="A152" s="65" t="s">
        <v>92</v>
      </c>
      <c r="B152" s="66">
        <v>1</v>
      </c>
      <c r="C152" s="66">
        <f t="shared" si="6"/>
        <v>221</v>
      </c>
      <c r="D152" s="66">
        <v>168</v>
      </c>
      <c r="E152" s="66">
        <v>53</v>
      </c>
      <c r="F152" s="67">
        <v>1572.39</v>
      </c>
      <c r="G152" s="69">
        <f t="shared" si="7"/>
        <v>9.3918886632421472</v>
      </c>
      <c r="H152" s="67">
        <f t="shared" si="8"/>
        <v>995.54</v>
      </c>
      <c r="I152" s="67">
        <f t="shared" si="9"/>
        <v>1230.3900000000001</v>
      </c>
    </row>
    <row r="153" spans="1:9" x14ac:dyDescent="0.25">
      <c r="A153" s="65" t="s">
        <v>92</v>
      </c>
      <c r="B153" s="66">
        <v>1</v>
      </c>
      <c r="C153" s="66">
        <f t="shared" si="6"/>
        <v>184</v>
      </c>
      <c r="D153" s="66">
        <v>168</v>
      </c>
      <c r="E153" s="66">
        <v>16</v>
      </c>
      <c r="F153" s="67">
        <v>1572.39</v>
      </c>
      <c r="G153" s="69">
        <f t="shared" si="7"/>
        <v>9.3918886632421472</v>
      </c>
      <c r="H153" s="67">
        <f t="shared" si="8"/>
        <v>300.54000000000002</v>
      </c>
      <c r="I153" s="67">
        <f t="shared" si="9"/>
        <v>371.44</v>
      </c>
    </row>
    <row r="154" spans="1:9" x14ac:dyDescent="0.25">
      <c r="A154" s="65" t="s">
        <v>92</v>
      </c>
      <c r="B154" s="66">
        <v>1</v>
      </c>
      <c r="C154" s="66">
        <f t="shared" si="6"/>
        <v>184</v>
      </c>
      <c r="D154" s="66">
        <v>168</v>
      </c>
      <c r="E154" s="66">
        <v>16</v>
      </c>
      <c r="F154" s="67">
        <v>1572.39</v>
      </c>
      <c r="G154" s="69">
        <f t="shared" si="7"/>
        <v>9.3918886632421472</v>
      </c>
      <c r="H154" s="67">
        <f t="shared" si="8"/>
        <v>300.54000000000002</v>
      </c>
      <c r="I154" s="67">
        <f t="shared" si="9"/>
        <v>371.44</v>
      </c>
    </row>
    <row r="155" spans="1:9" x14ac:dyDescent="0.25">
      <c r="A155" s="65" t="s">
        <v>92</v>
      </c>
      <c r="B155" s="66">
        <v>1</v>
      </c>
      <c r="C155" s="66">
        <f t="shared" si="6"/>
        <v>226</v>
      </c>
      <c r="D155" s="66">
        <v>168</v>
      </c>
      <c r="E155" s="66">
        <v>58</v>
      </c>
      <c r="F155" s="67">
        <v>1572.39</v>
      </c>
      <c r="G155" s="69">
        <f t="shared" si="7"/>
        <v>9.3918886632421472</v>
      </c>
      <c r="H155" s="67">
        <f t="shared" si="8"/>
        <v>1089.46</v>
      </c>
      <c r="I155" s="67">
        <f t="shared" si="9"/>
        <v>1346.46</v>
      </c>
    </row>
    <row r="156" spans="1:9" x14ac:dyDescent="0.25">
      <c r="A156" s="65" t="s">
        <v>92</v>
      </c>
      <c r="B156" s="66">
        <v>1</v>
      </c>
      <c r="C156" s="66">
        <f t="shared" si="6"/>
        <v>200</v>
      </c>
      <c r="D156" s="66">
        <v>168</v>
      </c>
      <c r="E156" s="66">
        <v>32</v>
      </c>
      <c r="F156" s="67">
        <v>1429.45</v>
      </c>
      <c r="G156" s="69">
        <f t="shared" si="7"/>
        <v>8.5381077529566376</v>
      </c>
      <c r="H156" s="67">
        <f t="shared" si="8"/>
        <v>546.44000000000005</v>
      </c>
      <c r="I156" s="67">
        <f t="shared" si="9"/>
        <v>675.35</v>
      </c>
    </row>
    <row r="157" spans="1:9" x14ac:dyDescent="0.25">
      <c r="A157" s="65" t="s">
        <v>92</v>
      </c>
      <c r="B157" s="66">
        <v>1</v>
      </c>
      <c r="C157" s="66">
        <f t="shared" si="6"/>
        <v>196</v>
      </c>
      <c r="D157" s="66">
        <v>168</v>
      </c>
      <c r="E157" s="66">
        <v>28</v>
      </c>
      <c r="F157" s="67">
        <v>1429.45</v>
      </c>
      <c r="G157" s="69">
        <f t="shared" si="7"/>
        <v>8.5381077529566376</v>
      </c>
      <c r="H157" s="67">
        <f t="shared" si="8"/>
        <v>478.13</v>
      </c>
      <c r="I157" s="67">
        <f t="shared" si="9"/>
        <v>590.91999999999996</v>
      </c>
    </row>
    <row r="158" spans="1:9" x14ac:dyDescent="0.25">
      <c r="A158" s="65" t="s">
        <v>92</v>
      </c>
      <c r="B158" s="66">
        <v>1</v>
      </c>
      <c r="C158" s="66">
        <f t="shared" si="6"/>
        <v>224</v>
      </c>
      <c r="D158" s="66">
        <v>168</v>
      </c>
      <c r="E158" s="66">
        <v>56</v>
      </c>
      <c r="F158" s="67">
        <v>1572.39</v>
      </c>
      <c r="G158" s="69">
        <f t="shared" si="7"/>
        <v>9.3918886632421472</v>
      </c>
      <c r="H158" s="67">
        <f t="shared" si="8"/>
        <v>1051.8900000000001</v>
      </c>
      <c r="I158" s="67">
        <f t="shared" si="9"/>
        <v>1300.03</v>
      </c>
    </row>
    <row r="159" spans="1:9" x14ac:dyDescent="0.25">
      <c r="A159" s="65" t="s">
        <v>92</v>
      </c>
      <c r="B159" s="66">
        <v>1</v>
      </c>
      <c r="C159" s="66">
        <f t="shared" si="6"/>
        <v>237</v>
      </c>
      <c r="D159" s="66">
        <v>168</v>
      </c>
      <c r="E159" s="66">
        <v>69</v>
      </c>
      <c r="F159" s="67">
        <v>1572.39</v>
      </c>
      <c r="G159" s="69">
        <f t="shared" si="7"/>
        <v>9.3918886632421472</v>
      </c>
      <c r="H159" s="67">
        <f t="shared" si="8"/>
        <v>1296.08</v>
      </c>
      <c r="I159" s="67">
        <f t="shared" si="9"/>
        <v>1601.83</v>
      </c>
    </row>
    <row r="160" spans="1:9" x14ac:dyDescent="0.25">
      <c r="A160" s="65" t="s">
        <v>92</v>
      </c>
      <c r="B160" s="66">
        <v>1</v>
      </c>
      <c r="C160" s="66">
        <f t="shared" si="6"/>
        <v>226</v>
      </c>
      <c r="D160" s="66">
        <v>168</v>
      </c>
      <c r="E160" s="66">
        <v>58</v>
      </c>
      <c r="F160" s="67">
        <v>1572.39</v>
      </c>
      <c r="G160" s="69">
        <f t="shared" si="7"/>
        <v>9.3918886632421472</v>
      </c>
      <c r="H160" s="67">
        <f t="shared" si="8"/>
        <v>1089.46</v>
      </c>
      <c r="I160" s="67">
        <f t="shared" si="9"/>
        <v>1346.46</v>
      </c>
    </row>
    <row r="161" spans="1:9" x14ac:dyDescent="0.25">
      <c r="A161" s="65" t="s">
        <v>92</v>
      </c>
      <c r="B161" s="66">
        <v>1</v>
      </c>
      <c r="C161" s="66">
        <f t="shared" si="6"/>
        <v>193</v>
      </c>
      <c r="D161" s="66">
        <v>168</v>
      </c>
      <c r="E161" s="66">
        <v>25</v>
      </c>
      <c r="F161" s="67">
        <v>1572.39</v>
      </c>
      <c r="G161" s="69">
        <f t="shared" si="7"/>
        <v>9.3918886632421472</v>
      </c>
      <c r="H161" s="67">
        <f t="shared" si="8"/>
        <v>469.59</v>
      </c>
      <c r="I161" s="67">
        <f t="shared" si="9"/>
        <v>580.37</v>
      </c>
    </row>
    <row r="162" spans="1:9" x14ac:dyDescent="0.25">
      <c r="A162" s="65" t="s">
        <v>92</v>
      </c>
      <c r="B162" s="66">
        <v>1</v>
      </c>
      <c r="C162" s="66">
        <f t="shared" si="6"/>
        <v>221</v>
      </c>
      <c r="D162" s="66">
        <v>168</v>
      </c>
      <c r="E162" s="66">
        <v>53</v>
      </c>
      <c r="F162" s="67">
        <v>1572.39</v>
      </c>
      <c r="G162" s="69">
        <f t="shared" si="7"/>
        <v>9.3918886632421472</v>
      </c>
      <c r="H162" s="67">
        <f t="shared" si="8"/>
        <v>995.54</v>
      </c>
      <c r="I162" s="67">
        <f t="shared" si="9"/>
        <v>1230.3900000000001</v>
      </c>
    </row>
    <row r="163" spans="1:9" x14ac:dyDescent="0.25">
      <c r="A163" s="65" t="s">
        <v>92</v>
      </c>
      <c r="B163" s="66">
        <v>1</v>
      </c>
      <c r="C163" s="66">
        <f t="shared" si="6"/>
        <v>177</v>
      </c>
      <c r="D163" s="66">
        <v>168</v>
      </c>
      <c r="E163" s="66">
        <v>9</v>
      </c>
      <c r="F163" s="67">
        <v>1572.39</v>
      </c>
      <c r="G163" s="69">
        <f t="shared" si="7"/>
        <v>9.3918886632421472</v>
      </c>
      <c r="H163" s="67">
        <f t="shared" si="8"/>
        <v>169.05</v>
      </c>
      <c r="I163" s="67">
        <f t="shared" si="9"/>
        <v>208.93</v>
      </c>
    </row>
    <row r="164" spans="1:9" x14ac:dyDescent="0.25">
      <c r="A164" s="65" t="s">
        <v>92</v>
      </c>
      <c r="B164" s="66">
        <v>1</v>
      </c>
      <c r="C164" s="66">
        <f t="shared" si="6"/>
        <v>204</v>
      </c>
      <c r="D164" s="66">
        <v>168</v>
      </c>
      <c r="E164" s="66">
        <v>36</v>
      </c>
      <c r="F164" s="67">
        <v>1572.39</v>
      </c>
      <c r="G164" s="69">
        <f t="shared" si="7"/>
        <v>9.3918886632421472</v>
      </c>
      <c r="H164" s="67">
        <f t="shared" si="8"/>
        <v>676.22</v>
      </c>
      <c r="I164" s="67">
        <f t="shared" si="9"/>
        <v>835.74</v>
      </c>
    </row>
    <row r="165" spans="1:9" x14ac:dyDescent="0.25">
      <c r="A165" s="65" t="s">
        <v>92</v>
      </c>
      <c r="B165" s="66">
        <v>1</v>
      </c>
      <c r="C165" s="66">
        <f t="shared" si="6"/>
        <v>193</v>
      </c>
      <c r="D165" s="66">
        <v>168</v>
      </c>
      <c r="E165" s="66">
        <v>25</v>
      </c>
      <c r="F165" s="67">
        <v>1572.39</v>
      </c>
      <c r="G165" s="69">
        <f t="shared" si="7"/>
        <v>9.3918886632421472</v>
      </c>
      <c r="H165" s="67">
        <f t="shared" si="8"/>
        <v>469.59</v>
      </c>
      <c r="I165" s="67">
        <f t="shared" si="9"/>
        <v>580.37</v>
      </c>
    </row>
    <row r="166" spans="1:9" x14ac:dyDescent="0.25">
      <c r="A166" s="65" t="s">
        <v>92</v>
      </c>
      <c r="B166" s="66">
        <v>1</v>
      </c>
      <c r="C166" s="66">
        <f t="shared" si="6"/>
        <v>177</v>
      </c>
      <c r="D166" s="66">
        <v>168</v>
      </c>
      <c r="E166" s="66">
        <v>9</v>
      </c>
      <c r="F166" s="67">
        <v>1572.39</v>
      </c>
      <c r="G166" s="69">
        <f t="shared" si="7"/>
        <v>9.3918886632421472</v>
      </c>
      <c r="H166" s="67">
        <f t="shared" si="8"/>
        <v>169.05</v>
      </c>
      <c r="I166" s="67">
        <f t="shared" si="9"/>
        <v>208.93</v>
      </c>
    </row>
    <row r="167" spans="1:9" x14ac:dyDescent="0.25">
      <c r="A167" s="65" t="s">
        <v>92</v>
      </c>
      <c r="B167" s="66">
        <v>1</v>
      </c>
      <c r="C167" s="66">
        <f t="shared" si="6"/>
        <v>206</v>
      </c>
      <c r="D167" s="66">
        <v>168</v>
      </c>
      <c r="E167" s="66">
        <v>38</v>
      </c>
      <c r="F167" s="67">
        <v>1572.39</v>
      </c>
      <c r="G167" s="69">
        <f t="shared" si="7"/>
        <v>9.3918886632421472</v>
      </c>
      <c r="H167" s="67">
        <f t="shared" si="8"/>
        <v>713.78</v>
      </c>
      <c r="I167" s="67">
        <f t="shared" si="9"/>
        <v>882.16</v>
      </c>
    </row>
    <row r="168" spans="1:9" x14ac:dyDescent="0.25">
      <c r="A168" s="65" t="s">
        <v>92</v>
      </c>
      <c r="B168" s="66">
        <v>1</v>
      </c>
      <c r="C168" s="66">
        <f t="shared" si="6"/>
        <v>197</v>
      </c>
      <c r="D168" s="66">
        <v>168</v>
      </c>
      <c r="E168" s="66">
        <v>29</v>
      </c>
      <c r="F168" s="67">
        <v>1572.39</v>
      </c>
      <c r="G168" s="69">
        <f t="shared" si="7"/>
        <v>9.3918886632421472</v>
      </c>
      <c r="H168" s="67">
        <f t="shared" si="8"/>
        <v>544.73</v>
      </c>
      <c r="I168" s="67">
        <f t="shared" si="9"/>
        <v>673.23</v>
      </c>
    </row>
    <row r="169" spans="1:9" x14ac:dyDescent="0.25">
      <c r="A169" s="65" t="s">
        <v>92</v>
      </c>
      <c r="B169" s="66">
        <v>1</v>
      </c>
      <c r="C169" s="66">
        <f t="shared" si="6"/>
        <v>204</v>
      </c>
      <c r="D169" s="66">
        <v>168</v>
      </c>
      <c r="E169" s="66">
        <v>36</v>
      </c>
      <c r="F169" s="69">
        <v>1572.39</v>
      </c>
      <c r="G169" s="69">
        <f t="shared" si="7"/>
        <v>9.3918886632421472</v>
      </c>
      <c r="H169" s="67">
        <f t="shared" si="8"/>
        <v>676.22</v>
      </c>
      <c r="I169" s="67">
        <f t="shared" si="9"/>
        <v>835.74</v>
      </c>
    </row>
    <row r="170" spans="1:9" x14ac:dyDescent="0.25">
      <c r="A170" s="65" t="s">
        <v>92</v>
      </c>
      <c r="B170" s="66">
        <v>1</v>
      </c>
      <c r="C170" s="66">
        <f t="shared" si="6"/>
        <v>208</v>
      </c>
      <c r="D170" s="66">
        <v>168</v>
      </c>
      <c r="E170" s="66">
        <v>40</v>
      </c>
      <c r="F170" s="69">
        <v>1572.39</v>
      </c>
      <c r="G170" s="69">
        <f t="shared" si="7"/>
        <v>9.3918886632421472</v>
      </c>
      <c r="H170" s="67">
        <f t="shared" si="8"/>
        <v>751.35</v>
      </c>
      <c r="I170" s="67">
        <f t="shared" si="9"/>
        <v>928.59</v>
      </c>
    </row>
    <row r="171" spans="1:9" x14ac:dyDescent="0.25">
      <c r="A171" s="65" t="s">
        <v>92</v>
      </c>
      <c r="B171" s="66">
        <v>1</v>
      </c>
      <c r="C171" s="66">
        <f t="shared" si="6"/>
        <v>216</v>
      </c>
      <c r="D171" s="66">
        <v>168</v>
      </c>
      <c r="E171" s="66">
        <v>48</v>
      </c>
      <c r="F171" s="69">
        <v>1572.39</v>
      </c>
      <c r="G171" s="69">
        <f t="shared" si="7"/>
        <v>9.3918886632421472</v>
      </c>
      <c r="H171" s="67">
        <f t="shared" si="8"/>
        <v>901.62</v>
      </c>
      <c r="I171" s="67">
        <f t="shared" si="9"/>
        <v>1114.31</v>
      </c>
    </row>
    <row r="172" spans="1:9" x14ac:dyDescent="0.25">
      <c r="A172" s="65" t="s">
        <v>92</v>
      </c>
      <c r="B172" s="66">
        <v>1</v>
      </c>
      <c r="C172" s="66">
        <f t="shared" si="6"/>
        <v>189</v>
      </c>
      <c r="D172" s="66">
        <v>168</v>
      </c>
      <c r="E172" s="66">
        <v>21</v>
      </c>
      <c r="F172" s="69">
        <v>1429.45</v>
      </c>
      <c r="G172" s="69">
        <f t="shared" si="7"/>
        <v>8.5381077529566376</v>
      </c>
      <c r="H172" s="67">
        <f t="shared" si="8"/>
        <v>358.6</v>
      </c>
      <c r="I172" s="67">
        <f t="shared" si="9"/>
        <v>443.19</v>
      </c>
    </row>
    <row r="173" spans="1:9" x14ac:dyDescent="0.25">
      <c r="A173" s="65" t="s">
        <v>92</v>
      </c>
      <c r="B173" s="66">
        <v>1</v>
      </c>
      <c r="C173" s="66">
        <f t="shared" si="6"/>
        <v>218</v>
      </c>
      <c r="D173" s="66">
        <v>168</v>
      </c>
      <c r="E173" s="66">
        <v>50</v>
      </c>
      <c r="F173" s="69">
        <v>1429.45</v>
      </c>
      <c r="G173" s="69">
        <f t="shared" si="7"/>
        <v>8.5381077529566376</v>
      </c>
      <c r="H173" s="67">
        <f t="shared" si="8"/>
        <v>853.81</v>
      </c>
      <c r="I173" s="67">
        <f t="shared" si="9"/>
        <v>1055.22</v>
      </c>
    </row>
    <row r="174" spans="1:9" x14ac:dyDescent="0.25">
      <c r="A174" s="65" t="s">
        <v>92</v>
      </c>
      <c r="B174" s="66">
        <v>1</v>
      </c>
      <c r="C174" s="66">
        <f t="shared" si="6"/>
        <v>189</v>
      </c>
      <c r="D174" s="66">
        <v>168</v>
      </c>
      <c r="E174" s="66">
        <v>21</v>
      </c>
      <c r="F174" s="69">
        <v>1572.39</v>
      </c>
      <c r="G174" s="69">
        <f t="shared" si="7"/>
        <v>9.3918886632421472</v>
      </c>
      <c r="H174" s="67">
        <f t="shared" si="8"/>
        <v>394.46</v>
      </c>
      <c r="I174" s="67">
        <f t="shared" si="9"/>
        <v>487.51</v>
      </c>
    </row>
    <row r="175" spans="1:9" x14ac:dyDescent="0.25">
      <c r="A175" s="65" t="s">
        <v>92</v>
      </c>
      <c r="B175" s="66">
        <v>1</v>
      </c>
      <c r="C175" s="66">
        <f t="shared" si="6"/>
        <v>180</v>
      </c>
      <c r="D175" s="66">
        <v>168</v>
      </c>
      <c r="E175" s="66">
        <v>12</v>
      </c>
      <c r="F175" s="69">
        <v>1429.45</v>
      </c>
      <c r="G175" s="69">
        <f t="shared" si="7"/>
        <v>8.5381077529566376</v>
      </c>
      <c r="H175" s="67">
        <f t="shared" si="8"/>
        <v>204.91</v>
      </c>
      <c r="I175" s="67">
        <f t="shared" si="9"/>
        <v>253.25</v>
      </c>
    </row>
    <row r="176" spans="1:9" x14ac:dyDescent="0.25">
      <c r="A176" s="65" t="s">
        <v>92</v>
      </c>
      <c r="B176" s="66">
        <v>1</v>
      </c>
      <c r="C176" s="66">
        <f t="shared" si="6"/>
        <v>221</v>
      </c>
      <c r="D176" s="66">
        <v>168</v>
      </c>
      <c r="E176" s="66">
        <v>53</v>
      </c>
      <c r="F176" s="69">
        <v>1572.39</v>
      </c>
      <c r="G176" s="69">
        <f t="shared" si="7"/>
        <v>9.3918886632421472</v>
      </c>
      <c r="H176" s="67">
        <f t="shared" si="8"/>
        <v>995.54</v>
      </c>
      <c r="I176" s="67">
        <f t="shared" si="9"/>
        <v>1230.3900000000001</v>
      </c>
    </row>
    <row r="177" spans="1:9" x14ac:dyDescent="0.25">
      <c r="A177" s="65" t="s">
        <v>92</v>
      </c>
      <c r="B177" s="66">
        <v>1</v>
      </c>
      <c r="C177" s="66">
        <f t="shared" si="6"/>
        <v>237</v>
      </c>
      <c r="D177" s="66">
        <v>168</v>
      </c>
      <c r="E177" s="66">
        <v>69</v>
      </c>
      <c r="F177" s="69">
        <v>1572.39</v>
      </c>
      <c r="G177" s="69">
        <f t="shared" si="7"/>
        <v>9.3918886632421472</v>
      </c>
      <c r="H177" s="67">
        <f t="shared" si="8"/>
        <v>1296.08</v>
      </c>
      <c r="I177" s="67">
        <f t="shared" si="9"/>
        <v>1601.83</v>
      </c>
    </row>
    <row r="178" spans="1:9" x14ac:dyDescent="0.25">
      <c r="A178" s="65" t="s">
        <v>92</v>
      </c>
      <c r="B178" s="66">
        <v>1</v>
      </c>
      <c r="C178" s="66">
        <f t="shared" si="6"/>
        <v>227</v>
      </c>
      <c r="D178" s="66">
        <v>168</v>
      </c>
      <c r="E178" s="66">
        <v>59</v>
      </c>
      <c r="F178" s="69">
        <v>1572.39</v>
      </c>
      <c r="G178" s="69">
        <f t="shared" si="7"/>
        <v>9.3918886632421472</v>
      </c>
      <c r="H178" s="67">
        <f t="shared" si="8"/>
        <v>1108.24</v>
      </c>
      <c r="I178" s="67">
        <f t="shared" si="9"/>
        <v>1369.67</v>
      </c>
    </row>
    <row r="179" spans="1:9" x14ac:dyDescent="0.25">
      <c r="A179" s="65" t="s">
        <v>92</v>
      </c>
      <c r="B179" s="66">
        <v>1</v>
      </c>
      <c r="C179" s="66">
        <f t="shared" ref="C179:C221" si="10">D179+E179</f>
        <v>218</v>
      </c>
      <c r="D179" s="66">
        <v>168</v>
      </c>
      <c r="E179" s="66">
        <v>50</v>
      </c>
      <c r="F179" s="69">
        <v>1572.39</v>
      </c>
      <c r="G179" s="69">
        <f t="shared" si="7"/>
        <v>9.3918886632421472</v>
      </c>
      <c r="H179" s="67">
        <f t="shared" si="8"/>
        <v>939.19</v>
      </c>
      <c r="I179" s="67">
        <f t="shared" si="9"/>
        <v>1160.74</v>
      </c>
    </row>
    <row r="180" spans="1:9" x14ac:dyDescent="0.25">
      <c r="A180" s="65" t="s">
        <v>92</v>
      </c>
      <c r="B180" s="66">
        <v>1</v>
      </c>
      <c r="C180" s="66">
        <f t="shared" si="10"/>
        <v>208</v>
      </c>
      <c r="D180" s="66">
        <v>168</v>
      </c>
      <c r="E180" s="66">
        <v>40</v>
      </c>
      <c r="F180" s="69">
        <v>1572.39</v>
      </c>
      <c r="G180" s="69">
        <f t="shared" si="7"/>
        <v>9.3918886632421472</v>
      </c>
      <c r="H180" s="67">
        <f t="shared" si="8"/>
        <v>751.35</v>
      </c>
      <c r="I180" s="67">
        <f t="shared" si="9"/>
        <v>928.59</v>
      </c>
    </row>
    <row r="181" spans="1:9" x14ac:dyDescent="0.25">
      <c r="A181" s="65" t="s">
        <v>92</v>
      </c>
      <c r="B181" s="66">
        <v>1</v>
      </c>
      <c r="C181" s="66">
        <f t="shared" si="10"/>
        <v>228</v>
      </c>
      <c r="D181" s="66">
        <v>168</v>
      </c>
      <c r="E181" s="66">
        <v>60</v>
      </c>
      <c r="F181" s="69">
        <v>1572.39</v>
      </c>
      <c r="G181" s="69">
        <f t="shared" si="7"/>
        <v>9.3918886632421472</v>
      </c>
      <c r="H181" s="67">
        <f t="shared" si="8"/>
        <v>1127.03</v>
      </c>
      <c r="I181" s="67">
        <f t="shared" si="9"/>
        <v>1392.9</v>
      </c>
    </row>
    <row r="182" spans="1:9" x14ac:dyDescent="0.25">
      <c r="A182" s="65" t="s">
        <v>92</v>
      </c>
      <c r="B182" s="66">
        <v>1</v>
      </c>
      <c r="C182" s="66">
        <f t="shared" si="10"/>
        <v>181</v>
      </c>
      <c r="D182" s="66">
        <v>168</v>
      </c>
      <c r="E182" s="66">
        <v>13</v>
      </c>
      <c r="F182" s="69">
        <v>1572.39</v>
      </c>
      <c r="G182" s="69">
        <f t="shared" ref="G182:G214" si="11">F182/167.42</f>
        <v>9.3918886632421472</v>
      </c>
      <c r="H182" s="67">
        <f t="shared" si="8"/>
        <v>244.19</v>
      </c>
      <c r="I182" s="67">
        <f t="shared" si="9"/>
        <v>301.79000000000002</v>
      </c>
    </row>
    <row r="183" spans="1:9" x14ac:dyDescent="0.25">
      <c r="A183" s="65" t="s">
        <v>92</v>
      </c>
      <c r="B183" s="66">
        <v>1</v>
      </c>
      <c r="C183" s="66">
        <f t="shared" si="10"/>
        <v>189</v>
      </c>
      <c r="D183" s="66">
        <v>168</v>
      </c>
      <c r="E183" s="66">
        <v>21</v>
      </c>
      <c r="F183" s="69">
        <v>1572.39</v>
      </c>
      <c r="G183" s="69">
        <f t="shared" si="11"/>
        <v>9.3918886632421472</v>
      </c>
      <c r="H183" s="67">
        <f t="shared" si="8"/>
        <v>394.46</v>
      </c>
      <c r="I183" s="67">
        <f t="shared" si="9"/>
        <v>487.51</v>
      </c>
    </row>
    <row r="184" spans="1:9" x14ac:dyDescent="0.25">
      <c r="A184" s="65" t="s">
        <v>92</v>
      </c>
      <c r="B184" s="66">
        <v>1</v>
      </c>
      <c r="C184" s="66">
        <f t="shared" si="10"/>
        <v>218</v>
      </c>
      <c r="D184" s="66">
        <v>168</v>
      </c>
      <c r="E184" s="66">
        <v>50</v>
      </c>
      <c r="F184" s="69">
        <v>1572.39</v>
      </c>
      <c r="G184" s="69">
        <f t="shared" si="11"/>
        <v>9.3918886632421472</v>
      </c>
      <c r="H184" s="67">
        <f t="shared" si="8"/>
        <v>939.19</v>
      </c>
      <c r="I184" s="67">
        <f t="shared" si="9"/>
        <v>1160.74</v>
      </c>
    </row>
    <row r="185" spans="1:9" x14ac:dyDescent="0.25">
      <c r="A185" s="65" t="s">
        <v>92</v>
      </c>
      <c r="B185" s="66">
        <v>1</v>
      </c>
      <c r="C185" s="66">
        <f t="shared" si="10"/>
        <v>177</v>
      </c>
      <c r="D185" s="66">
        <v>168</v>
      </c>
      <c r="E185" s="66">
        <v>9</v>
      </c>
      <c r="F185" s="69">
        <v>1572.39</v>
      </c>
      <c r="G185" s="69">
        <f t="shared" si="11"/>
        <v>9.3918886632421472</v>
      </c>
      <c r="H185" s="67">
        <f t="shared" si="8"/>
        <v>169.05</v>
      </c>
      <c r="I185" s="67">
        <f t="shared" si="9"/>
        <v>208.93</v>
      </c>
    </row>
    <row r="186" spans="1:9" x14ac:dyDescent="0.25">
      <c r="A186" s="65" t="s">
        <v>92</v>
      </c>
      <c r="B186" s="66">
        <v>1</v>
      </c>
      <c r="C186" s="66">
        <f t="shared" si="10"/>
        <v>218</v>
      </c>
      <c r="D186" s="66">
        <v>168</v>
      </c>
      <c r="E186" s="66">
        <v>50</v>
      </c>
      <c r="F186" s="69">
        <v>1572.39</v>
      </c>
      <c r="G186" s="69">
        <f t="shared" si="11"/>
        <v>9.3918886632421472</v>
      </c>
      <c r="H186" s="67">
        <f t="shared" si="8"/>
        <v>939.19</v>
      </c>
      <c r="I186" s="67">
        <f t="shared" si="9"/>
        <v>1160.74</v>
      </c>
    </row>
    <row r="187" spans="1:9" x14ac:dyDescent="0.25">
      <c r="A187" s="65" t="s">
        <v>92</v>
      </c>
      <c r="B187" s="66">
        <v>1</v>
      </c>
      <c r="C187" s="66">
        <f t="shared" si="10"/>
        <v>216</v>
      </c>
      <c r="D187" s="66">
        <v>168</v>
      </c>
      <c r="E187" s="66">
        <v>48</v>
      </c>
      <c r="F187" s="69">
        <v>1572.39</v>
      </c>
      <c r="G187" s="69">
        <f t="shared" si="11"/>
        <v>9.3918886632421472</v>
      </c>
      <c r="H187" s="67">
        <f t="shared" si="8"/>
        <v>901.62</v>
      </c>
      <c r="I187" s="67">
        <f t="shared" si="9"/>
        <v>1114.31</v>
      </c>
    </row>
    <row r="188" spans="1:9" x14ac:dyDescent="0.25">
      <c r="A188" s="65" t="s">
        <v>92</v>
      </c>
      <c r="B188" s="66">
        <v>1</v>
      </c>
      <c r="C188" s="66">
        <f t="shared" si="10"/>
        <v>219</v>
      </c>
      <c r="D188" s="66">
        <v>168</v>
      </c>
      <c r="E188" s="66">
        <v>51</v>
      </c>
      <c r="F188" s="69">
        <v>1572.39</v>
      </c>
      <c r="G188" s="69">
        <f t="shared" si="11"/>
        <v>9.3918886632421472</v>
      </c>
      <c r="H188" s="67">
        <f t="shared" si="8"/>
        <v>957.97</v>
      </c>
      <c r="I188" s="67">
        <f t="shared" si="9"/>
        <v>1183.96</v>
      </c>
    </row>
    <row r="189" spans="1:9" x14ac:dyDescent="0.25">
      <c r="A189" s="65" t="s">
        <v>92</v>
      </c>
      <c r="B189" s="66">
        <v>1</v>
      </c>
      <c r="C189" s="66">
        <f t="shared" si="10"/>
        <v>222</v>
      </c>
      <c r="D189" s="66">
        <v>168</v>
      </c>
      <c r="E189" s="66">
        <v>54</v>
      </c>
      <c r="F189" s="69">
        <v>1572.39</v>
      </c>
      <c r="G189" s="69">
        <f t="shared" si="11"/>
        <v>9.3918886632421472</v>
      </c>
      <c r="H189" s="67">
        <f t="shared" si="8"/>
        <v>1014.32</v>
      </c>
      <c r="I189" s="67">
        <f t="shared" si="9"/>
        <v>1253.5999999999999</v>
      </c>
    </row>
    <row r="190" spans="1:9" x14ac:dyDescent="0.25">
      <c r="A190" s="65" t="s">
        <v>92</v>
      </c>
      <c r="B190" s="66">
        <v>1</v>
      </c>
      <c r="C190" s="66">
        <f t="shared" si="10"/>
        <v>197</v>
      </c>
      <c r="D190" s="66">
        <v>168</v>
      </c>
      <c r="E190" s="66">
        <v>29</v>
      </c>
      <c r="F190" s="69">
        <v>1572.39</v>
      </c>
      <c r="G190" s="69">
        <f t="shared" si="11"/>
        <v>9.3918886632421472</v>
      </c>
      <c r="H190" s="67">
        <f t="shared" si="8"/>
        <v>544.73</v>
      </c>
      <c r="I190" s="67">
        <f t="shared" si="9"/>
        <v>673.23</v>
      </c>
    </row>
    <row r="191" spans="1:9" x14ac:dyDescent="0.25">
      <c r="A191" s="65" t="s">
        <v>92</v>
      </c>
      <c r="B191" s="66">
        <v>1</v>
      </c>
      <c r="C191" s="66">
        <f t="shared" si="10"/>
        <v>201</v>
      </c>
      <c r="D191" s="66">
        <v>168</v>
      </c>
      <c r="E191" s="66">
        <v>33</v>
      </c>
      <c r="F191" s="69">
        <v>1429.45</v>
      </c>
      <c r="G191" s="69">
        <f t="shared" si="11"/>
        <v>8.5381077529566376</v>
      </c>
      <c r="H191" s="67">
        <f t="shared" si="8"/>
        <v>563.52</v>
      </c>
      <c r="I191" s="67">
        <f t="shared" si="9"/>
        <v>696.45</v>
      </c>
    </row>
    <row r="192" spans="1:9" x14ac:dyDescent="0.25">
      <c r="A192" s="65" t="s">
        <v>92</v>
      </c>
      <c r="B192" s="66">
        <v>1</v>
      </c>
      <c r="C192" s="66">
        <f t="shared" si="10"/>
        <v>169</v>
      </c>
      <c r="D192" s="66">
        <v>168</v>
      </c>
      <c r="E192" s="66">
        <v>1</v>
      </c>
      <c r="F192" s="69">
        <v>1429.45</v>
      </c>
      <c r="G192" s="69">
        <f t="shared" si="11"/>
        <v>8.5381077529566376</v>
      </c>
      <c r="H192" s="67">
        <f t="shared" si="8"/>
        <v>17.079999999999998</v>
      </c>
      <c r="I192" s="67">
        <f t="shared" si="9"/>
        <v>21.11</v>
      </c>
    </row>
    <row r="193" spans="1:9" x14ac:dyDescent="0.25">
      <c r="A193" s="65" t="s">
        <v>92</v>
      </c>
      <c r="B193" s="66">
        <v>1</v>
      </c>
      <c r="C193" s="66">
        <f t="shared" si="10"/>
        <v>220</v>
      </c>
      <c r="D193" s="66">
        <v>168</v>
      </c>
      <c r="E193" s="66">
        <v>52</v>
      </c>
      <c r="F193" s="69">
        <v>1429.45</v>
      </c>
      <c r="G193" s="69">
        <f t="shared" si="11"/>
        <v>8.5381077529566376</v>
      </c>
      <c r="H193" s="67">
        <f t="shared" si="8"/>
        <v>887.96</v>
      </c>
      <c r="I193" s="67">
        <f t="shared" si="9"/>
        <v>1097.43</v>
      </c>
    </row>
    <row r="194" spans="1:9" x14ac:dyDescent="0.25">
      <c r="A194" s="65" t="s">
        <v>92</v>
      </c>
      <c r="B194" s="66">
        <v>1</v>
      </c>
      <c r="C194" s="66">
        <f t="shared" si="10"/>
        <v>209</v>
      </c>
      <c r="D194" s="66">
        <v>168</v>
      </c>
      <c r="E194" s="66">
        <v>41</v>
      </c>
      <c r="F194" s="69">
        <v>1429.45</v>
      </c>
      <c r="G194" s="69">
        <f t="shared" si="11"/>
        <v>8.5381077529566376</v>
      </c>
      <c r="H194" s="67">
        <f t="shared" si="8"/>
        <v>700.12</v>
      </c>
      <c r="I194" s="67">
        <f t="shared" si="9"/>
        <v>865.28</v>
      </c>
    </row>
    <row r="195" spans="1:9" x14ac:dyDescent="0.25">
      <c r="A195" s="65" t="s">
        <v>92</v>
      </c>
      <c r="B195" s="66">
        <v>1</v>
      </c>
      <c r="C195" s="66">
        <f t="shared" si="10"/>
        <v>205</v>
      </c>
      <c r="D195" s="66">
        <v>168</v>
      </c>
      <c r="E195" s="66">
        <v>37</v>
      </c>
      <c r="F195" s="69">
        <v>1429.45</v>
      </c>
      <c r="G195" s="69">
        <f t="shared" si="11"/>
        <v>8.5381077529566376</v>
      </c>
      <c r="H195" s="67">
        <f t="shared" si="8"/>
        <v>631.82000000000005</v>
      </c>
      <c r="I195" s="67">
        <f t="shared" si="9"/>
        <v>780.87</v>
      </c>
    </row>
    <row r="196" spans="1:9" x14ac:dyDescent="0.25">
      <c r="A196" s="65" t="s">
        <v>92</v>
      </c>
      <c r="B196" s="66">
        <v>1</v>
      </c>
      <c r="C196" s="66">
        <f t="shared" si="10"/>
        <v>192</v>
      </c>
      <c r="D196" s="66">
        <v>168</v>
      </c>
      <c r="E196" s="66">
        <v>24</v>
      </c>
      <c r="F196" s="69">
        <v>1429.45</v>
      </c>
      <c r="G196" s="69">
        <f t="shared" si="11"/>
        <v>8.5381077529566376</v>
      </c>
      <c r="H196" s="67">
        <f t="shared" si="8"/>
        <v>409.83</v>
      </c>
      <c r="I196" s="67">
        <f t="shared" si="9"/>
        <v>506.51</v>
      </c>
    </row>
    <row r="197" spans="1:9" x14ac:dyDescent="0.25">
      <c r="A197" s="65" t="s">
        <v>92</v>
      </c>
      <c r="B197" s="66">
        <v>1</v>
      </c>
      <c r="C197" s="66">
        <f t="shared" si="10"/>
        <v>184</v>
      </c>
      <c r="D197" s="66">
        <v>168</v>
      </c>
      <c r="E197" s="66">
        <v>16</v>
      </c>
      <c r="F197" s="69">
        <v>1429.45</v>
      </c>
      <c r="G197" s="69">
        <f t="shared" si="11"/>
        <v>8.5381077529566376</v>
      </c>
      <c r="H197" s="67">
        <f t="shared" si="8"/>
        <v>273.22000000000003</v>
      </c>
      <c r="I197" s="67">
        <f t="shared" si="9"/>
        <v>337.67</v>
      </c>
    </row>
    <row r="198" spans="1:9" x14ac:dyDescent="0.25">
      <c r="A198" s="65" t="s">
        <v>92</v>
      </c>
      <c r="B198" s="66">
        <v>1</v>
      </c>
      <c r="C198" s="66">
        <f t="shared" si="10"/>
        <v>210</v>
      </c>
      <c r="D198" s="66">
        <v>168</v>
      </c>
      <c r="E198" s="66">
        <v>42</v>
      </c>
      <c r="F198" s="69">
        <v>1429.45</v>
      </c>
      <c r="G198" s="69">
        <f t="shared" si="11"/>
        <v>8.5381077529566376</v>
      </c>
      <c r="H198" s="67">
        <f t="shared" si="8"/>
        <v>717.2</v>
      </c>
      <c r="I198" s="67">
        <f t="shared" si="9"/>
        <v>886.39</v>
      </c>
    </row>
    <row r="199" spans="1:9" x14ac:dyDescent="0.25">
      <c r="A199" s="65" t="s">
        <v>92</v>
      </c>
      <c r="B199" s="66">
        <v>1</v>
      </c>
      <c r="C199" s="66">
        <f t="shared" si="10"/>
        <v>224</v>
      </c>
      <c r="D199" s="66">
        <v>168</v>
      </c>
      <c r="E199" s="66">
        <v>56</v>
      </c>
      <c r="F199" s="69">
        <v>1429.45</v>
      </c>
      <c r="G199" s="69">
        <f t="shared" si="11"/>
        <v>8.5381077529566376</v>
      </c>
      <c r="H199" s="67">
        <f t="shared" si="8"/>
        <v>956.27</v>
      </c>
      <c r="I199" s="67">
        <f t="shared" si="9"/>
        <v>1181.8499999999999</v>
      </c>
    </row>
    <row r="200" spans="1:9" x14ac:dyDescent="0.25">
      <c r="A200" s="65" t="s">
        <v>92</v>
      </c>
      <c r="B200" s="66">
        <v>1</v>
      </c>
      <c r="C200" s="66">
        <f t="shared" si="10"/>
        <v>222</v>
      </c>
      <c r="D200" s="66">
        <v>168</v>
      </c>
      <c r="E200" s="66">
        <v>54</v>
      </c>
      <c r="F200" s="69">
        <v>1572.39</v>
      </c>
      <c r="G200" s="69">
        <f t="shared" si="11"/>
        <v>9.3918886632421472</v>
      </c>
      <c r="H200" s="67">
        <f t="shared" si="8"/>
        <v>1014.32</v>
      </c>
      <c r="I200" s="67">
        <f t="shared" si="9"/>
        <v>1253.5999999999999</v>
      </c>
    </row>
    <row r="201" spans="1:9" x14ac:dyDescent="0.25">
      <c r="A201" s="65" t="s">
        <v>92</v>
      </c>
      <c r="B201" s="66">
        <v>1</v>
      </c>
      <c r="C201" s="66">
        <f t="shared" si="10"/>
        <v>185</v>
      </c>
      <c r="D201" s="66">
        <v>168</v>
      </c>
      <c r="E201" s="66">
        <v>17</v>
      </c>
      <c r="F201" s="69">
        <v>1429.45</v>
      </c>
      <c r="G201" s="69">
        <f t="shared" si="11"/>
        <v>8.5381077529566376</v>
      </c>
      <c r="H201" s="67">
        <f t="shared" si="8"/>
        <v>290.3</v>
      </c>
      <c r="I201" s="67">
        <f t="shared" si="9"/>
        <v>358.78</v>
      </c>
    </row>
    <row r="202" spans="1:9" x14ac:dyDescent="0.25">
      <c r="A202" s="65" t="s">
        <v>92</v>
      </c>
      <c r="B202" s="66">
        <v>1</v>
      </c>
      <c r="C202" s="66">
        <f t="shared" si="10"/>
        <v>218</v>
      </c>
      <c r="D202" s="66">
        <v>168</v>
      </c>
      <c r="E202" s="66">
        <v>50</v>
      </c>
      <c r="F202" s="69">
        <v>1429.45</v>
      </c>
      <c r="G202" s="69">
        <f t="shared" si="11"/>
        <v>8.5381077529566376</v>
      </c>
      <c r="H202" s="67">
        <f t="shared" si="8"/>
        <v>853.81</v>
      </c>
      <c r="I202" s="67">
        <f t="shared" si="9"/>
        <v>1055.22</v>
      </c>
    </row>
    <row r="203" spans="1:9" x14ac:dyDescent="0.25">
      <c r="A203" s="65" t="s">
        <v>92</v>
      </c>
      <c r="B203" s="66">
        <v>1</v>
      </c>
      <c r="C203" s="66">
        <f t="shared" si="10"/>
        <v>237</v>
      </c>
      <c r="D203" s="66">
        <v>168</v>
      </c>
      <c r="E203" s="66">
        <v>69</v>
      </c>
      <c r="F203" s="69">
        <v>1572.39</v>
      </c>
      <c r="G203" s="69">
        <f t="shared" si="11"/>
        <v>9.3918886632421472</v>
      </c>
      <c r="H203" s="67">
        <f t="shared" si="8"/>
        <v>1296.08</v>
      </c>
      <c r="I203" s="67">
        <f t="shared" si="9"/>
        <v>1601.83</v>
      </c>
    </row>
    <row r="204" spans="1:9" x14ac:dyDescent="0.25">
      <c r="A204" s="65" t="s">
        <v>92</v>
      </c>
      <c r="B204" s="66">
        <v>1</v>
      </c>
      <c r="C204" s="66">
        <f t="shared" si="10"/>
        <v>230</v>
      </c>
      <c r="D204" s="66">
        <v>168</v>
      </c>
      <c r="E204" s="66">
        <v>62</v>
      </c>
      <c r="F204" s="69">
        <v>1429.45</v>
      </c>
      <c r="G204" s="69">
        <f t="shared" si="11"/>
        <v>8.5381077529566376</v>
      </c>
      <c r="H204" s="67">
        <f t="shared" si="8"/>
        <v>1058.73</v>
      </c>
      <c r="I204" s="67">
        <f t="shared" si="9"/>
        <v>1308.48</v>
      </c>
    </row>
    <row r="205" spans="1:9" x14ac:dyDescent="0.25">
      <c r="A205" s="65" t="s">
        <v>92</v>
      </c>
      <c r="B205" s="66">
        <v>1</v>
      </c>
      <c r="C205" s="66">
        <f t="shared" si="10"/>
        <v>169</v>
      </c>
      <c r="D205" s="66">
        <v>168</v>
      </c>
      <c r="E205" s="66">
        <v>1</v>
      </c>
      <c r="F205" s="69">
        <v>1429.45</v>
      </c>
      <c r="G205" s="69">
        <f t="shared" si="11"/>
        <v>8.5381077529566376</v>
      </c>
      <c r="H205" s="67">
        <f t="shared" si="8"/>
        <v>17.079999999999998</v>
      </c>
      <c r="I205" s="67">
        <f t="shared" si="9"/>
        <v>21.11</v>
      </c>
    </row>
    <row r="206" spans="1:9" x14ac:dyDescent="0.25">
      <c r="A206" s="65" t="s">
        <v>92</v>
      </c>
      <c r="B206" s="66">
        <v>1</v>
      </c>
      <c r="C206" s="66">
        <f t="shared" si="10"/>
        <v>224</v>
      </c>
      <c r="D206" s="66">
        <v>168</v>
      </c>
      <c r="E206" s="66">
        <v>56</v>
      </c>
      <c r="F206" s="69">
        <v>1429.45</v>
      </c>
      <c r="G206" s="69">
        <f t="shared" si="11"/>
        <v>8.5381077529566376</v>
      </c>
      <c r="H206" s="67">
        <f t="shared" ref="H206:H269" si="12">ROUND(G206*E206*2,2)</f>
        <v>956.27</v>
      </c>
      <c r="I206" s="67">
        <f t="shared" ref="I206:I269" si="13">ROUND(H206*1.2359,2)</f>
        <v>1181.8499999999999</v>
      </c>
    </row>
    <row r="207" spans="1:9" x14ac:dyDescent="0.25">
      <c r="A207" s="65" t="s">
        <v>92</v>
      </c>
      <c r="B207" s="66">
        <v>1</v>
      </c>
      <c r="C207" s="66">
        <f t="shared" si="10"/>
        <v>224</v>
      </c>
      <c r="D207" s="66">
        <v>168</v>
      </c>
      <c r="E207" s="66">
        <v>56</v>
      </c>
      <c r="F207" s="69">
        <v>1429.45</v>
      </c>
      <c r="G207" s="69">
        <f t="shared" si="11"/>
        <v>8.5381077529566376</v>
      </c>
      <c r="H207" s="67">
        <f t="shared" si="12"/>
        <v>956.27</v>
      </c>
      <c r="I207" s="67">
        <f t="shared" si="13"/>
        <v>1181.8499999999999</v>
      </c>
    </row>
    <row r="208" spans="1:9" x14ac:dyDescent="0.25">
      <c r="A208" s="65" t="s">
        <v>92</v>
      </c>
      <c r="B208" s="66">
        <v>1</v>
      </c>
      <c r="C208" s="66">
        <f t="shared" si="10"/>
        <v>180</v>
      </c>
      <c r="D208" s="66">
        <v>168</v>
      </c>
      <c r="E208" s="66">
        <v>12</v>
      </c>
      <c r="F208" s="69">
        <v>1429.45</v>
      </c>
      <c r="G208" s="69">
        <f t="shared" si="11"/>
        <v>8.5381077529566376</v>
      </c>
      <c r="H208" s="67">
        <f t="shared" si="12"/>
        <v>204.91</v>
      </c>
      <c r="I208" s="67">
        <f t="shared" si="13"/>
        <v>253.25</v>
      </c>
    </row>
    <row r="209" spans="1:9" x14ac:dyDescent="0.25">
      <c r="A209" s="65" t="s">
        <v>92</v>
      </c>
      <c r="B209" s="66">
        <v>1</v>
      </c>
      <c r="C209" s="66">
        <f t="shared" si="10"/>
        <v>217</v>
      </c>
      <c r="D209" s="66">
        <v>168</v>
      </c>
      <c r="E209" s="66">
        <v>49</v>
      </c>
      <c r="F209" s="69">
        <v>1429.45</v>
      </c>
      <c r="G209" s="69">
        <f t="shared" si="11"/>
        <v>8.5381077529566376</v>
      </c>
      <c r="H209" s="67">
        <f t="shared" si="12"/>
        <v>836.73</v>
      </c>
      <c r="I209" s="67">
        <f t="shared" si="13"/>
        <v>1034.1099999999999</v>
      </c>
    </row>
    <row r="210" spans="1:9" x14ac:dyDescent="0.25">
      <c r="A210" s="65" t="s">
        <v>92</v>
      </c>
      <c r="B210" s="66">
        <v>1</v>
      </c>
      <c r="C210" s="66">
        <f t="shared" si="10"/>
        <v>178</v>
      </c>
      <c r="D210" s="66">
        <v>168</v>
      </c>
      <c r="E210" s="66">
        <v>10</v>
      </c>
      <c r="F210" s="69">
        <v>1429.45</v>
      </c>
      <c r="G210" s="69">
        <f t="shared" si="11"/>
        <v>8.5381077529566376</v>
      </c>
      <c r="H210" s="67">
        <f t="shared" si="12"/>
        <v>170.76</v>
      </c>
      <c r="I210" s="67">
        <f t="shared" si="13"/>
        <v>211.04</v>
      </c>
    </row>
    <row r="211" spans="1:9" x14ac:dyDescent="0.25">
      <c r="A211" s="65" t="s">
        <v>92</v>
      </c>
      <c r="B211" s="66">
        <v>1</v>
      </c>
      <c r="C211" s="66">
        <f t="shared" si="10"/>
        <v>169</v>
      </c>
      <c r="D211" s="66">
        <v>168</v>
      </c>
      <c r="E211" s="66">
        <v>1</v>
      </c>
      <c r="F211" s="69">
        <v>1429.45</v>
      </c>
      <c r="G211" s="69">
        <f t="shared" si="11"/>
        <v>8.5381077529566376</v>
      </c>
      <c r="H211" s="67">
        <f t="shared" si="12"/>
        <v>17.079999999999998</v>
      </c>
      <c r="I211" s="67">
        <f t="shared" si="13"/>
        <v>21.11</v>
      </c>
    </row>
    <row r="212" spans="1:9" x14ac:dyDescent="0.25">
      <c r="A212" s="65" t="s">
        <v>92</v>
      </c>
      <c r="B212" s="66">
        <v>1</v>
      </c>
      <c r="C212" s="66">
        <f t="shared" si="10"/>
        <v>193</v>
      </c>
      <c r="D212" s="66">
        <v>168</v>
      </c>
      <c r="E212" s="66">
        <v>25</v>
      </c>
      <c r="F212" s="69">
        <v>1429.45</v>
      </c>
      <c r="G212" s="69">
        <f t="shared" si="11"/>
        <v>8.5381077529566376</v>
      </c>
      <c r="H212" s="67">
        <f t="shared" si="12"/>
        <v>426.91</v>
      </c>
      <c r="I212" s="67">
        <f t="shared" si="13"/>
        <v>527.62</v>
      </c>
    </row>
    <row r="213" spans="1:9" x14ac:dyDescent="0.25">
      <c r="A213" s="65" t="s">
        <v>92</v>
      </c>
      <c r="B213" s="66">
        <v>1</v>
      </c>
      <c r="C213" s="66">
        <f t="shared" si="10"/>
        <v>180</v>
      </c>
      <c r="D213" s="66">
        <v>168</v>
      </c>
      <c r="E213" s="66">
        <v>12</v>
      </c>
      <c r="F213" s="69">
        <v>1429.45</v>
      </c>
      <c r="G213" s="69">
        <f t="shared" si="11"/>
        <v>8.5381077529566376</v>
      </c>
      <c r="H213" s="67">
        <f t="shared" si="12"/>
        <v>204.91</v>
      </c>
      <c r="I213" s="67">
        <f t="shared" si="13"/>
        <v>253.25</v>
      </c>
    </row>
    <row r="214" spans="1:9" x14ac:dyDescent="0.25">
      <c r="A214" s="65" t="s">
        <v>92</v>
      </c>
      <c r="B214" s="66">
        <v>1</v>
      </c>
      <c r="C214" s="66">
        <f t="shared" si="10"/>
        <v>169</v>
      </c>
      <c r="D214" s="66">
        <v>168</v>
      </c>
      <c r="E214" s="66">
        <v>1</v>
      </c>
      <c r="F214" s="69">
        <v>1429.45</v>
      </c>
      <c r="G214" s="69">
        <f t="shared" si="11"/>
        <v>8.5381077529566376</v>
      </c>
      <c r="H214" s="67">
        <f t="shared" si="12"/>
        <v>17.079999999999998</v>
      </c>
      <c r="I214" s="67">
        <f t="shared" si="13"/>
        <v>21.11</v>
      </c>
    </row>
    <row r="215" spans="1:9" x14ac:dyDescent="0.25">
      <c r="A215" s="65" t="s">
        <v>333</v>
      </c>
      <c r="B215" s="66">
        <v>1</v>
      </c>
      <c r="C215" s="66">
        <f t="shared" si="10"/>
        <v>202</v>
      </c>
      <c r="D215" s="66">
        <v>168</v>
      </c>
      <c r="E215" s="66">
        <v>34</v>
      </c>
      <c r="F215" s="67"/>
      <c r="G215" s="69">
        <v>17.97</v>
      </c>
      <c r="H215" s="67">
        <f t="shared" si="12"/>
        <v>1221.96</v>
      </c>
      <c r="I215" s="67">
        <f t="shared" si="13"/>
        <v>1510.22</v>
      </c>
    </row>
    <row r="216" spans="1:9" x14ac:dyDescent="0.25">
      <c r="A216" s="65" t="s">
        <v>333</v>
      </c>
      <c r="B216" s="66">
        <v>1</v>
      </c>
      <c r="C216" s="66">
        <f t="shared" si="10"/>
        <v>224</v>
      </c>
      <c r="D216" s="66">
        <v>168</v>
      </c>
      <c r="E216" s="66">
        <v>56</v>
      </c>
      <c r="F216" s="67"/>
      <c r="G216" s="69">
        <v>17.79</v>
      </c>
      <c r="H216" s="67">
        <f t="shared" si="12"/>
        <v>1992.48</v>
      </c>
      <c r="I216" s="67">
        <f t="shared" si="13"/>
        <v>2462.5100000000002</v>
      </c>
    </row>
    <row r="217" spans="1:9" x14ac:dyDescent="0.25">
      <c r="A217" s="65" t="s">
        <v>334</v>
      </c>
      <c r="B217" s="66">
        <v>1</v>
      </c>
      <c r="C217" s="66">
        <f t="shared" si="10"/>
        <v>216</v>
      </c>
      <c r="D217" s="66">
        <v>168</v>
      </c>
      <c r="E217" s="66">
        <v>48</v>
      </c>
      <c r="F217" s="67"/>
      <c r="G217" s="69">
        <v>18.14</v>
      </c>
      <c r="H217" s="67">
        <f t="shared" si="12"/>
        <v>1741.44</v>
      </c>
      <c r="I217" s="67">
        <f t="shared" si="13"/>
        <v>2152.25</v>
      </c>
    </row>
    <row r="218" spans="1:9" x14ac:dyDescent="0.25">
      <c r="A218" s="65" t="s">
        <v>335</v>
      </c>
      <c r="B218" s="66">
        <v>1</v>
      </c>
      <c r="C218" s="66">
        <f t="shared" si="10"/>
        <v>192</v>
      </c>
      <c r="D218" s="66">
        <v>168</v>
      </c>
      <c r="E218" s="66">
        <v>24</v>
      </c>
      <c r="F218" s="67"/>
      <c r="G218" s="69">
        <v>17.79</v>
      </c>
      <c r="H218" s="67">
        <f t="shared" si="12"/>
        <v>853.92</v>
      </c>
      <c r="I218" s="67">
        <f t="shared" si="13"/>
        <v>1055.3599999999999</v>
      </c>
    </row>
    <row r="219" spans="1:9" x14ac:dyDescent="0.25">
      <c r="A219" s="65" t="s">
        <v>297</v>
      </c>
      <c r="B219" s="66">
        <v>1</v>
      </c>
      <c r="C219" s="66">
        <f t="shared" si="10"/>
        <v>200</v>
      </c>
      <c r="D219" s="66">
        <v>168</v>
      </c>
      <c r="E219" s="66">
        <v>32</v>
      </c>
      <c r="F219" s="67"/>
      <c r="G219" s="67">
        <v>17.53</v>
      </c>
      <c r="H219" s="67">
        <f t="shared" si="12"/>
        <v>1121.92</v>
      </c>
      <c r="I219" s="67">
        <f t="shared" si="13"/>
        <v>1386.58</v>
      </c>
    </row>
    <row r="220" spans="1:9" x14ac:dyDescent="0.25">
      <c r="A220" s="65" t="s">
        <v>298</v>
      </c>
      <c r="B220" s="66">
        <v>1</v>
      </c>
      <c r="C220" s="66">
        <f t="shared" si="10"/>
        <v>208</v>
      </c>
      <c r="D220" s="66">
        <v>168</v>
      </c>
      <c r="E220" s="66">
        <v>40</v>
      </c>
      <c r="F220" s="67"/>
      <c r="G220" s="67">
        <v>18.14</v>
      </c>
      <c r="H220" s="67">
        <f t="shared" si="12"/>
        <v>1451.2</v>
      </c>
      <c r="I220" s="67">
        <f t="shared" si="13"/>
        <v>1793.54</v>
      </c>
    </row>
    <row r="221" spans="1:9" x14ac:dyDescent="0.25">
      <c r="A221" s="65" t="s">
        <v>299</v>
      </c>
      <c r="B221" s="66">
        <v>1</v>
      </c>
      <c r="C221" s="66">
        <f t="shared" si="10"/>
        <v>184</v>
      </c>
      <c r="D221" s="66">
        <v>168</v>
      </c>
      <c r="E221" s="66">
        <v>16</v>
      </c>
      <c r="F221" s="67"/>
      <c r="G221" s="67">
        <v>17.79</v>
      </c>
      <c r="H221" s="67">
        <f t="shared" si="12"/>
        <v>569.28</v>
      </c>
      <c r="I221" s="67">
        <f t="shared" si="13"/>
        <v>703.57</v>
      </c>
    </row>
    <row r="222" spans="1:9" ht="33" x14ac:dyDescent="0.25">
      <c r="A222" s="162" t="s">
        <v>629</v>
      </c>
      <c r="B222" s="63">
        <f t="shared" ref="B222" si="14">SUM(B223:B474)</f>
        <v>252</v>
      </c>
      <c r="C222" s="63"/>
      <c r="D222" s="63"/>
      <c r="E222" s="63">
        <f>SUM(E223:E474)</f>
        <v>9940.5</v>
      </c>
      <c r="F222" s="63"/>
      <c r="G222" s="63"/>
      <c r="H222" s="64">
        <f t="shared" ref="H222:I222" si="15">SUM(H223:H474)</f>
        <v>155884.98999999987</v>
      </c>
      <c r="I222" s="64">
        <f t="shared" si="15"/>
        <v>192658.34000000003</v>
      </c>
    </row>
    <row r="223" spans="1:9" x14ac:dyDescent="0.25">
      <c r="A223" s="65" t="s">
        <v>300</v>
      </c>
      <c r="B223" s="66">
        <v>1</v>
      </c>
      <c r="C223" s="66">
        <f t="shared" ref="C223:C286" si="16">D223+E223</f>
        <v>183.5</v>
      </c>
      <c r="D223" s="66">
        <v>168</v>
      </c>
      <c r="E223" s="66">
        <v>15.5</v>
      </c>
      <c r="F223" s="67"/>
      <c r="G223" s="67">
        <v>7.45</v>
      </c>
      <c r="H223" s="67">
        <f t="shared" si="12"/>
        <v>230.95</v>
      </c>
      <c r="I223" s="67">
        <f t="shared" si="13"/>
        <v>285.43</v>
      </c>
    </row>
    <row r="224" spans="1:9" x14ac:dyDescent="0.25">
      <c r="A224" s="65" t="s">
        <v>300</v>
      </c>
      <c r="B224" s="66">
        <v>1</v>
      </c>
      <c r="C224" s="66">
        <f t="shared" si="16"/>
        <v>196</v>
      </c>
      <c r="D224" s="66">
        <v>168</v>
      </c>
      <c r="E224" s="66">
        <v>28</v>
      </c>
      <c r="F224" s="67"/>
      <c r="G224" s="67">
        <v>7.2</v>
      </c>
      <c r="H224" s="67">
        <f t="shared" si="12"/>
        <v>403.2</v>
      </c>
      <c r="I224" s="67">
        <f t="shared" si="13"/>
        <v>498.31</v>
      </c>
    </row>
    <row r="225" spans="1:9" x14ac:dyDescent="0.25">
      <c r="A225" s="65" t="s">
        <v>301</v>
      </c>
      <c r="B225" s="66">
        <v>1</v>
      </c>
      <c r="C225" s="66">
        <f t="shared" si="16"/>
        <v>260</v>
      </c>
      <c r="D225" s="66">
        <v>168</v>
      </c>
      <c r="E225" s="66">
        <v>92</v>
      </c>
      <c r="F225" s="67"/>
      <c r="G225" s="67">
        <v>9.2899999999999991</v>
      </c>
      <c r="H225" s="67">
        <f t="shared" si="12"/>
        <v>1709.36</v>
      </c>
      <c r="I225" s="67">
        <f t="shared" si="13"/>
        <v>2112.6</v>
      </c>
    </row>
    <row r="226" spans="1:9" x14ac:dyDescent="0.25">
      <c r="A226" s="65" t="s">
        <v>302</v>
      </c>
      <c r="B226" s="66">
        <v>1</v>
      </c>
      <c r="C226" s="66">
        <f t="shared" si="16"/>
        <v>249</v>
      </c>
      <c r="D226" s="66">
        <v>168</v>
      </c>
      <c r="E226" s="66">
        <v>81</v>
      </c>
      <c r="F226" s="67"/>
      <c r="G226" s="67">
        <v>9.4700000000000006</v>
      </c>
      <c r="H226" s="67">
        <f t="shared" si="12"/>
        <v>1534.14</v>
      </c>
      <c r="I226" s="67">
        <f t="shared" si="13"/>
        <v>1896.04</v>
      </c>
    </row>
    <row r="227" spans="1:9" x14ac:dyDescent="0.25">
      <c r="A227" s="65" t="s">
        <v>302</v>
      </c>
      <c r="B227" s="66">
        <v>1</v>
      </c>
      <c r="C227" s="66">
        <f t="shared" si="16"/>
        <v>224</v>
      </c>
      <c r="D227" s="66">
        <v>168</v>
      </c>
      <c r="E227" s="66">
        <v>56</v>
      </c>
      <c r="F227" s="67"/>
      <c r="G227" s="67">
        <v>9.4700000000000006</v>
      </c>
      <c r="H227" s="67">
        <f t="shared" si="12"/>
        <v>1060.6400000000001</v>
      </c>
      <c r="I227" s="67">
        <f t="shared" si="13"/>
        <v>1310.84</v>
      </c>
    </row>
    <row r="228" spans="1:9" x14ac:dyDescent="0.25">
      <c r="A228" s="65" t="s">
        <v>302</v>
      </c>
      <c r="B228" s="66">
        <v>1</v>
      </c>
      <c r="C228" s="66">
        <f t="shared" si="16"/>
        <v>217</v>
      </c>
      <c r="D228" s="66">
        <v>168</v>
      </c>
      <c r="E228" s="66">
        <v>49</v>
      </c>
      <c r="F228" s="67"/>
      <c r="G228" s="67">
        <v>9.4700000000000006</v>
      </c>
      <c r="H228" s="67">
        <f t="shared" si="12"/>
        <v>928.06</v>
      </c>
      <c r="I228" s="67">
        <f t="shared" si="13"/>
        <v>1146.99</v>
      </c>
    </row>
    <row r="229" spans="1:9" x14ac:dyDescent="0.25">
      <c r="A229" s="65" t="s">
        <v>303</v>
      </c>
      <c r="B229" s="66">
        <v>1</v>
      </c>
      <c r="C229" s="66">
        <f t="shared" si="16"/>
        <v>240</v>
      </c>
      <c r="D229" s="66">
        <v>168</v>
      </c>
      <c r="E229" s="66">
        <v>72</v>
      </c>
      <c r="F229" s="67"/>
      <c r="G229" s="67">
        <v>9.4700000000000006</v>
      </c>
      <c r="H229" s="67">
        <f t="shared" si="12"/>
        <v>1363.68</v>
      </c>
      <c r="I229" s="67">
        <f t="shared" si="13"/>
        <v>1685.37</v>
      </c>
    </row>
    <row r="230" spans="1:9" x14ac:dyDescent="0.25">
      <c r="A230" s="65" t="s">
        <v>303</v>
      </c>
      <c r="B230" s="66">
        <v>1</v>
      </c>
      <c r="C230" s="66">
        <f t="shared" si="16"/>
        <v>224</v>
      </c>
      <c r="D230" s="66">
        <v>168</v>
      </c>
      <c r="E230" s="66">
        <v>56</v>
      </c>
      <c r="F230" s="67"/>
      <c r="G230" s="67">
        <v>7.45</v>
      </c>
      <c r="H230" s="67">
        <f t="shared" si="12"/>
        <v>834.4</v>
      </c>
      <c r="I230" s="67">
        <f t="shared" si="13"/>
        <v>1031.23</v>
      </c>
    </row>
    <row r="231" spans="1:9" x14ac:dyDescent="0.25">
      <c r="A231" s="65" t="s">
        <v>303</v>
      </c>
      <c r="B231" s="66">
        <v>1</v>
      </c>
      <c r="C231" s="66">
        <f t="shared" si="16"/>
        <v>201</v>
      </c>
      <c r="D231" s="66">
        <v>168</v>
      </c>
      <c r="E231" s="66">
        <v>33</v>
      </c>
      <c r="F231" s="67"/>
      <c r="G231" s="67">
        <v>9.4700000000000006</v>
      </c>
      <c r="H231" s="67">
        <f t="shared" si="12"/>
        <v>625.02</v>
      </c>
      <c r="I231" s="67">
        <f t="shared" si="13"/>
        <v>772.46</v>
      </c>
    </row>
    <row r="232" spans="1:9" x14ac:dyDescent="0.25">
      <c r="A232" s="65" t="s">
        <v>303</v>
      </c>
      <c r="B232" s="66">
        <v>1</v>
      </c>
      <c r="C232" s="66">
        <f t="shared" si="16"/>
        <v>216</v>
      </c>
      <c r="D232" s="66">
        <v>168</v>
      </c>
      <c r="E232" s="66">
        <v>48</v>
      </c>
      <c r="F232" s="67"/>
      <c r="G232" s="67">
        <v>9.4700000000000006</v>
      </c>
      <c r="H232" s="67">
        <f t="shared" si="12"/>
        <v>909.12</v>
      </c>
      <c r="I232" s="67">
        <f t="shared" si="13"/>
        <v>1123.58</v>
      </c>
    </row>
    <row r="233" spans="1:9" x14ac:dyDescent="0.25">
      <c r="A233" s="65" t="s">
        <v>303</v>
      </c>
      <c r="B233" s="66">
        <v>1</v>
      </c>
      <c r="C233" s="66">
        <f t="shared" si="16"/>
        <v>200</v>
      </c>
      <c r="D233" s="66">
        <v>168</v>
      </c>
      <c r="E233" s="66">
        <v>32</v>
      </c>
      <c r="F233" s="67"/>
      <c r="G233" s="67">
        <v>9.4700000000000006</v>
      </c>
      <c r="H233" s="67">
        <f t="shared" si="12"/>
        <v>606.08000000000004</v>
      </c>
      <c r="I233" s="67">
        <f t="shared" si="13"/>
        <v>749.05</v>
      </c>
    </row>
    <row r="234" spans="1:9" x14ac:dyDescent="0.25">
      <c r="A234" s="65" t="s">
        <v>303</v>
      </c>
      <c r="B234" s="66">
        <v>1</v>
      </c>
      <c r="C234" s="66">
        <f t="shared" si="16"/>
        <v>258</v>
      </c>
      <c r="D234" s="66">
        <v>168</v>
      </c>
      <c r="E234" s="66">
        <v>90</v>
      </c>
      <c r="F234" s="67"/>
      <c r="G234" s="67">
        <v>7.45</v>
      </c>
      <c r="H234" s="67">
        <f t="shared" si="12"/>
        <v>1341</v>
      </c>
      <c r="I234" s="67">
        <f t="shared" si="13"/>
        <v>1657.34</v>
      </c>
    </row>
    <row r="235" spans="1:9" x14ac:dyDescent="0.25">
      <c r="A235" s="65" t="s">
        <v>303</v>
      </c>
      <c r="B235" s="66">
        <v>1</v>
      </c>
      <c r="C235" s="66">
        <f t="shared" si="16"/>
        <v>212</v>
      </c>
      <c r="D235" s="66">
        <v>168</v>
      </c>
      <c r="E235" s="66">
        <v>44</v>
      </c>
      <c r="F235" s="67"/>
      <c r="G235" s="67">
        <v>7.45</v>
      </c>
      <c r="H235" s="67">
        <f t="shared" si="12"/>
        <v>655.6</v>
      </c>
      <c r="I235" s="67">
        <f t="shared" si="13"/>
        <v>810.26</v>
      </c>
    </row>
    <row r="236" spans="1:9" x14ac:dyDescent="0.25">
      <c r="A236" s="65" t="s">
        <v>303</v>
      </c>
      <c r="B236" s="66">
        <v>1</v>
      </c>
      <c r="C236" s="66">
        <f t="shared" si="16"/>
        <v>216</v>
      </c>
      <c r="D236" s="66">
        <v>168</v>
      </c>
      <c r="E236" s="66">
        <v>48</v>
      </c>
      <c r="F236" s="67"/>
      <c r="G236" s="67">
        <v>9.4700000000000006</v>
      </c>
      <c r="H236" s="67">
        <f t="shared" si="12"/>
        <v>909.12</v>
      </c>
      <c r="I236" s="67">
        <f t="shared" si="13"/>
        <v>1123.58</v>
      </c>
    </row>
    <row r="237" spans="1:9" x14ac:dyDescent="0.25">
      <c r="A237" s="65" t="s">
        <v>303</v>
      </c>
      <c r="B237" s="66">
        <v>1</v>
      </c>
      <c r="C237" s="66">
        <f t="shared" si="16"/>
        <v>214</v>
      </c>
      <c r="D237" s="66">
        <v>168</v>
      </c>
      <c r="E237" s="66">
        <v>46</v>
      </c>
      <c r="F237" s="67"/>
      <c r="G237" s="67">
        <v>9.4700000000000006</v>
      </c>
      <c r="H237" s="67">
        <f t="shared" si="12"/>
        <v>871.24</v>
      </c>
      <c r="I237" s="67">
        <f t="shared" si="13"/>
        <v>1076.77</v>
      </c>
    </row>
    <row r="238" spans="1:9" x14ac:dyDescent="0.25">
      <c r="A238" s="65" t="s">
        <v>303</v>
      </c>
      <c r="B238" s="66">
        <v>1</v>
      </c>
      <c r="C238" s="66">
        <f t="shared" si="16"/>
        <v>232</v>
      </c>
      <c r="D238" s="66">
        <v>168</v>
      </c>
      <c r="E238" s="66">
        <v>64</v>
      </c>
      <c r="F238" s="67"/>
      <c r="G238" s="67">
        <v>9.3800000000000008</v>
      </c>
      <c r="H238" s="67">
        <f t="shared" si="12"/>
        <v>1200.6400000000001</v>
      </c>
      <c r="I238" s="67">
        <f t="shared" si="13"/>
        <v>1483.87</v>
      </c>
    </row>
    <row r="239" spans="1:9" x14ac:dyDescent="0.25">
      <c r="A239" s="65" t="s">
        <v>303</v>
      </c>
      <c r="B239" s="66">
        <v>1</v>
      </c>
      <c r="C239" s="66">
        <f t="shared" si="16"/>
        <v>208</v>
      </c>
      <c r="D239" s="66">
        <v>168</v>
      </c>
      <c r="E239" s="66">
        <v>40</v>
      </c>
      <c r="F239" s="67"/>
      <c r="G239" s="67">
        <v>9.4700000000000006</v>
      </c>
      <c r="H239" s="67">
        <f t="shared" si="12"/>
        <v>757.6</v>
      </c>
      <c r="I239" s="67">
        <f t="shared" si="13"/>
        <v>936.32</v>
      </c>
    </row>
    <row r="240" spans="1:9" x14ac:dyDescent="0.25">
      <c r="A240" s="65" t="s">
        <v>303</v>
      </c>
      <c r="B240" s="66">
        <v>1</v>
      </c>
      <c r="C240" s="66">
        <f t="shared" si="16"/>
        <v>188</v>
      </c>
      <c r="D240" s="66">
        <v>168</v>
      </c>
      <c r="E240" s="66">
        <v>20</v>
      </c>
      <c r="F240" s="67"/>
      <c r="G240" s="67">
        <v>9.4700000000000006</v>
      </c>
      <c r="H240" s="67">
        <f t="shared" si="12"/>
        <v>378.8</v>
      </c>
      <c r="I240" s="67">
        <f t="shared" si="13"/>
        <v>468.16</v>
      </c>
    </row>
    <row r="241" spans="1:9" x14ac:dyDescent="0.25">
      <c r="A241" s="65" t="s">
        <v>303</v>
      </c>
      <c r="B241" s="66">
        <v>1</v>
      </c>
      <c r="C241" s="66">
        <f t="shared" si="16"/>
        <v>241</v>
      </c>
      <c r="D241" s="66">
        <v>168</v>
      </c>
      <c r="E241" s="66">
        <v>73</v>
      </c>
      <c r="F241" s="67"/>
      <c r="G241" s="67">
        <v>7.45</v>
      </c>
      <c r="H241" s="67">
        <f t="shared" si="12"/>
        <v>1087.7</v>
      </c>
      <c r="I241" s="67">
        <f t="shared" si="13"/>
        <v>1344.29</v>
      </c>
    </row>
    <row r="242" spans="1:9" x14ac:dyDescent="0.25">
      <c r="A242" s="65" t="s">
        <v>303</v>
      </c>
      <c r="B242" s="66">
        <v>1</v>
      </c>
      <c r="C242" s="66">
        <f t="shared" si="16"/>
        <v>192</v>
      </c>
      <c r="D242" s="66">
        <v>168</v>
      </c>
      <c r="E242" s="66">
        <v>24</v>
      </c>
      <c r="F242" s="67"/>
      <c r="G242" s="67">
        <v>7.38</v>
      </c>
      <c r="H242" s="67">
        <f t="shared" si="12"/>
        <v>354.24</v>
      </c>
      <c r="I242" s="67">
        <f t="shared" si="13"/>
        <v>437.81</v>
      </c>
    </row>
    <row r="243" spans="1:9" x14ac:dyDescent="0.25">
      <c r="A243" s="65" t="s">
        <v>303</v>
      </c>
      <c r="B243" s="66">
        <v>1</v>
      </c>
      <c r="C243" s="66">
        <f t="shared" si="16"/>
        <v>228</v>
      </c>
      <c r="D243" s="66">
        <v>168</v>
      </c>
      <c r="E243" s="66">
        <v>60</v>
      </c>
      <c r="F243" s="67"/>
      <c r="G243" s="67">
        <v>7.45</v>
      </c>
      <c r="H243" s="67">
        <f t="shared" si="12"/>
        <v>894</v>
      </c>
      <c r="I243" s="67">
        <f t="shared" si="13"/>
        <v>1104.8900000000001</v>
      </c>
    </row>
    <row r="244" spans="1:9" x14ac:dyDescent="0.25">
      <c r="A244" s="65" t="s">
        <v>303</v>
      </c>
      <c r="B244" s="66">
        <v>1</v>
      </c>
      <c r="C244" s="66">
        <f t="shared" si="16"/>
        <v>217</v>
      </c>
      <c r="D244" s="66">
        <v>168</v>
      </c>
      <c r="E244" s="66">
        <v>49</v>
      </c>
      <c r="F244" s="67"/>
      <c r="G244" s="67">
        <v>9.4700000000000006</v>
      </c>
      <c r="H244" s="67">
        <f t="shared" si="12"/>
        <v>928.06</v>
      </c>
      <c r="I244" s="67">
        <f t="shared" si="13"/>
        <v>1146.99</v>
      </c>
    </row>
    <row r="245" spans="1:9" x14ac:dyDescent="0.25">
      <c r="A245" s="65" t="s">
        <v>303</v>
      </c>
      <c r="B245" s="66">
        <v>1</v>
      </c>
      <c r="C245" s="66">
        <f t="shared" si="16"/>
        <v>248</v>
      </c>
      <c r="D245" s="66">
        <v>168</v>
      </c>
      <c r="E245" s="66">
        <v>80</v>
      </c>
      <c r="F245" s="67"/>
      <c r="G245" s="67">
        <v>7.45</v>
      </c>
      <c r="H245" s="67">
        <f t="shared" si="12"/>
        <v>1192</v>
      </c>
      <c r="I245" s="67">
        <f t="shared" si="13"/>
        <v>1473.19</v>
      </c>
    </row>
    <row r="246" spans="1:9" x14ac:dyDescent="0.25">
      <c r="A246" s="65" t="s">
        <v>303</v>
      </c>
      <c r="B246" s="66">
        <v>1</v>
      </c>
      <c r="C246" s="66">
        <f t="shared" si="16"/>
        <v>188</v>
      </c>
      <c r="D246" s="66">
        <v>168</v>
      </c>
      <c r="E246" s="66">
        <v>20</v>
      </c>
      <c r="F246" s="67"/>
      <c r="G246" s="67">
        <v>7.45</v>
      </c>
      <c r="H246" s="67">
        <f t="shared" si="12"/>
        <v>298</v>
      </c>
      <c r="I246" s="67">
        <f t="shared" si="13"/>
        <v>368.3</v>
      </c>
    </row>
    <row r="247" spans="1:9" x14ac:dyDescent="0.25">
      <c r="A247" s="65" t="s">
        <v>303</v>
      </c>
      <c r="B247" s="66">
        <v>1</v>
      </c>
      <c r="C247" s="66">
        <f t="shared" si="16"/>
        <v>196</v>
      </c>
      <c r="D247" s="66">
        <v>168</v>
      </c>
      <c r="E247" s="66">
        <v>28</v>
      </c>
      <c r="F247" s="67"/>
      <c r="G247" s="67">
        <v>7.45</v>
      </c>
      <c r="H247" s="67">
        <f t="shared" si="12"/>
        <v>417.2</v>
      </c>
      <c r="I247" s="67">
        <f t="shared" si="13"/>
        <v>515.62</v>
      </c>
    </row>
    <row r="248" spans="1:9" x14ac:dyDescent="0.25">
      <c r="A248" s="65" t="s">
        <v>303</v>
      </c>
      <c r="B248" s="66">
        <v>1</v>
      </c>
      <c r="C248" s="66">
        <f t="shared" si="16"/>
        <v>216</v>
      </c>
      <c r="D248" s="66">
        <v>168</v>
      </c>
      <c r="E248" s="66">
        <v>48</v>
      </c>
      <c r="F248" s="67"/>
      <c r="G248" s="67">
        <v>9.2899999999999991</v>
      </c>
      <c r="H248" s="67">
        <f t="shared" si="12"/>
        <v>891.84</v>
      </c>
      <c r="I248" s="67">
        <f t="shared" si="13"/>
        <v>1102.23</v>
      </c>
    </row>
    <row r="249" spans="1:9" x14ac:dyDescent="0.25">
      <c r="A249" s="65" t="s">
        <v>303</v>
      </c>
      <c r="B249" s="66">
        <v>1</v>
      </c>
      <c r="C249" s="66">
        <f t="shared" si="16"/>
        <v>192</v>
      </c>
      <c r="D249" s="66">
        <v>168</v>
      </c>
      <c r="E249" s="66">
        <v>24</v>
      </c>
      <c r="F249" s="67"/>
      <c r="G249" s="67">
        <v>9.3800000000000008</v>
      </c>
      <c r="H249" s="67">
        <f t="shared" si="12"/>
        <v>450.24</v>
      </c>
      <c r="I249" s="67">
        <f t="shared" si="13"/>
        <v>556.45000000000005</v>
      </c>
    </row>
    <row r="250" spans="1:9" x14ac:dyDescent="0.25">
      <c r="A250" s="65" t="s">
        <v>303</v>
      </c>
      <c r="B250" s="66">
        <v>1</v>
      </c>
      <c r="C250" s="66">
        <f t="shared" si="16"/>
        <v>216</v>
      </c>
      <c r="D250" s="66">
        <v>168</v>
      </c>
      <c r="E250" s="66">
        <v>48</v>
      </c>
      <c r="F250" s="67"/>
      <c r="G250" s="67">
        <v>9.4700000000000006</v>
      </c>
      <c r="H250" s="67">
        <f t="shared" si="12"/>
        <v>909.12</v>
      </c>
      <c r="I250" s="67">
        <f t="shared" si="13"/>
        <v>1123.58</v>
      </c>
    </row>
    <row r="251" spans="1:9" x14ac:dyDescent="0.25">
      <c r="A251" s="65" t="s">
        <v>303</v>
      </c>
      <c r="B251" s="66">
        <v>1</v>
      </c>
      <c r="C251" s="66">
        <f t="shared" si="16"/>
        <v>241</v>
      </c>
      <c r="D251" s="66">
        <v>168</v>
      </c>
      <c r="E251" s="66">
        <v>73</v>
      </c>
      <c r="F251" s="67"/>
      <c r="G251" s="67">
        <v>9.4700000000000006</v>
      </c>
      <c r="H251" s="67">
        <f t="shared" si="12"/>
        <v>1382.62</v>
      </c>
      <c r="I251" s="67">
        <f t="shared" si="13"/>
        <v>1708.78</v>
      </c>
    </row>
    <row r="252" spans="1:9" x14ac:dyDescent="0.25">
      <c r="A252" s="65" t="s">
        <v>303</v>
      </c>
      <c r="B252" s="66">
        <v>1</v>
      </c>
      <c r="C252" s="66">
        <f t="shared" si="16"/>
        <v>248</v>
      </c>
      <c r="D252" s="66">
        <v>168</v>
      </c>
      <c r="E252" s="66">
        <v>80</v>
      </c>
      <c r="F252" s="67"/>
      <c r="G252" s="67">
        <v>9.2899999999999991</v>
      </c>
      <c r="H252" s="67">
        <f t="shared" si="12"/>
        <v>1486.4</v>
      </c>
      <c r="I252" s="67">
        <f t="shared" si="13"/>
        <v>1837.04</v>
      </c>
    </row>
    <row r="253" spans="1:9" x14ac:dyDescent="0.25">
      <c r="A253" s="65" t="s">
        <v>303</v>
      </c>
      <c r="B253" s="66">
        <v>1</v>
      </c>
      <c r="C253" s="66">
        <f t="shared" si="16"/>
        <v>233</v>
      </c>
      <c r="D253" s="66">
        <v>168</v>
      </c>
      <c r="E253" s="66">
        <v>65</v>
      </c>
      <c r="F253" s="67"/>
      <c r="G253" s="67">
        <v>9.2899999999999991</v>
      </c>
      <c r="H253" s="67">
        <f t="shared" si="12"/>
        <v>1207.7</v>
      </c>
      <c r="I253" s="67">
        <f t="shared" si="13"/>
        <v>1492.6</v>
      </c>
    </row>
    <row r="254" spans="1:9" x14ac:dyDescent="0.25">
      <c r="A254" s="65" t="s">
        <v>303</v>
      </c>
      <c r="B254" s="66">
        <v>1</v>
      </c>
      <c r="C254" s="66">
        <f t="shared" si="16"/>
        <v>176</v>
      </c>
      <c r="D254" s="66">
        <v>168</v>
      </c>
      <c r="E254" s="66">
        <v>8</v>
      </c>
      <c r="F254" s="67"/>
      <c r="G254" s="67">
        <v>7.45</v>
      </c>
      <c r="H254" s="67">
        <f t="shared" si="12"/>
        <v>119.2</v>
      </c>
      <c r="I254" s="67">
        <f t="shared" si="13"/>
        <v>147.32</v>
      </c>
    </row>
    <row r="255" spans="1:9" x14ac:dyDescent="0.25">
      <c r="A255" s="65" t="s">
        <v>303</v>
      </c>
      <c r="B255" s="66">
        <v>1</v>
      </c>
      <c r="C255" s="66">
        <f t="shared" si="16"/>
        <v>233</v>
      </c>
      <c r="D255" s="66">
        <v>168</v>
      </c>
      <c r="E255" s="66">
        <v>65</v>
      </c>
      <c r="F255" s="67"/>
      <c r="G255" s="67">
        <v>7.45</v>
      </c>
      <c r="H255" s="67">
        <f t="shared" si="12"/>
        <v>968.5</v>
      </c>
      <c r="I255" s="67">
        <f t="shared" si="13"/>
        <v>1196.97</v>
      </c>
    </row>
    <row r="256" spans="1:9" x14ac:dyDescent="0.25">
      <c r="A256" s="65" t="s">
        <v>303</v>
      </c>
      <c r="B256" s="66">
        <v>1</v>
      </c>
      <c r="C256" s="66">
        <f t="shared" si="16"/>
        <v>248</v>
      </c>
      <c r="D256" s="66">
        <v>168</v>
      </c>
      <c r="E256" s="66">
        <v>80</v>
      </c>
      <c r="F256" s="67"/>
      <c r="G256" s="67">
        <v>9.15</v>
      </c>
      <c r="H256" s="67">
        <f t="shared" si="12"/>
        <v>1464</v>
      </c>
      <c r="I256" s="67">
        <f t="shared" si="13"/>
        <v>1809.36</v>
      </c>
    </row>
    <row r="257" spans="1:9" x14ac:dyDescent="0.25">
      <c r="A257" s="65" t="s">
        <v>303</v>
      </c>
      <c r="B257" s="66">
        <v>1</v>
      </c>
      <c r="C257" s="66">
        <f t="shared" si="16"/>
        <v>182</v>
      </c>
      <c r="D257" s="66">
        <v>168</v>
      </c>
      <c r="E257" s="66">
        <v>14</v>
      </c>
      <c r="F257" s="67"/>
      <c r="G257" s="67">
        <v>9.3800000000000008</v>
      </c>
      <c r="H257" s="67">
        <f t="shared" si="12"/>
        <v>262.64</v>
      </c>
      <c r="I257" s="67">
        <f t="shared" si="13"/>
        <v>324.60000000000002</v>
      </c>
    </row>
    <row r="258" spans="1:9" x14ac:dyDescent="0.25">
      <c r="A258" s="65" t="s">
        <v>303</v>
      </c>
      <c r="B258" s="66">
        <v>1</v>
      </c>
      <c r="C258" s="66">
        <f t="shared" si="16"/>
        <v>208</v>
      </c>
      <c r="D258" s="66">
        <v>168</v>
      </c>
      <c r="E258" s="66">
        <v>40</v>
      </c>
      <c r="F258" s="67"/>
      <c r="G258" s="67">
        <v>7.45</v>
      </c>
      <c r="H258" s="67">
        <f t="shared" si="12"/>
        <v>596</v>
      </c>
      <c r="I258" s="67">
        <f t="shared" si="13"/>
        <v>736.6</v>
      </c>
    </row>
    <row r="259" spans="1:9" x14ac:dyDescent="0.25">
      <c r="A259" s="65" t="s">
        <v>303</v>
      </c>
      <c r="B259" s="66">
        <v>1</v>
      </c>
      <c r="C259" s="66">
        <f t="shared" si="16"/>
        <v>197</v>
      </c>
      <c r="D259" s="66">
        <v>168</v>
      </c>
      <c r="E259" s="66">
        <v>29</v>
      </c>
      <c r="F259" s="67"/>
      <c r="G259" s="67">
        <v>9.15</v>
      </c>
      <c r="H259" s="67">
        <f t="shared" si="12"/>
        <v>530.70000000000005</v>
      </c>
      <c r="I259" s="67">
        <f t="shared" si="13"/>
        <v>655.89</v>
      </c>
    </row>
    <row r="260" spans="1:9" x14ac:dyDescent="0.25">
      <c r="A260" s="65" t="s">
        <v>303</v>
      </c>
      <c r="B260" s="66">
        <v>1</v>
      </c>
      <c r="C260" s="66">
        <f t="shared" si="16"/>
        <v>233</v>
      </c>
      <c r="D260" s="66">
        <v>168</v>
      </c>
      <c r="E260" s="66">
        <v>65</v>
      </c>
      <c r="F260" s="67"/>
      <c r="G260" s="67">
        <v>9.4700000000000006</v>
      </c>
      <c r="H260" s="67">
        <f t="shared" si="12"/>
        <v>1231.0999999999999</v>
      </c>
      <c r="I260" s="67">
        <f t="shared" si="13"/>
        <v>1521.52</v>
      </c>
    </row>
    <row r="261" spans="1:9" x14ac:dyDescent="0.25">
      <c r="A261" s="65" t="s">
        <v>303</v>
      </c>
      <c r="B261" s="66">
        <v>1</v>
      </c>
      <c r="C261" s="66">
        <f t="shared" si="16"/>
        <v>252</v>
      </c>
      <c r="D261" s="66">
        <v>168</v>
      </c>
      <c r="E261" s="66">
        <v>84</v>
      </c>
      <c r="F261" s="67"/>
      <c r="G261" s="67">
        <v>9.15</v>
      </c>
      <c r="H261" s="67">
        <f t="shared" si="12"/>
        <v>1537.2</v>
      </c>
      <c r="I261" s="67">
        <f t="shared" si="13"/>
        <v>1899.83</v>
      </c>
    </row>
    <row r="262" spans="1:9" x14ac:dyDescent="0.25">
      <c r="A262" s="65" t="s">
        <v>303</v>
      </c>
      <c r="B262" s="66">
        <v>1</v>
      </c>
      <c r="C262" s="66">
        <f t="shared" si="16"/>
        <v>241</v>
      </c>
      <c r="D262" s="66">
        <v>168</v>
      </c>
      <c r="E262" s="66">
        <v>73</v>
      </c>
      <c r="F262" s="67"/>
      <c r="G262" s="67">
        <v>9.4700000000000006</v>
      </c>
      <c r="H262" s="67">
        <f t="shared" si="12"/>
        <v>1382.62</v>
      </c>
      <c r="I262" s="67">
        <f t="shared" si="13"/>
        <v>1708.78</v>
      </c>
    </row>
    <row r="263" spans="1:9" x14ac:dyDescent="0.25">
      <c r="A263" s="65" t="s">
        <v>303</v>
      </c>
      <c r="B263" s="66">
        <v>1</v>
      </c>
      <c r="C263" s="66">
        <f t="shared" si="16"/>
        <v>228</v>
      </c>
      <c r="D263" s="66">
        <v>168</v>
      </c>
      <c r="E263" s="66">
        <v>60</v>
      </c>
      <c r="F263" s="67"/>
      <c r="G263" s="67">
        <v>9.15</v>
      </c>
      <c r="H263" s="67">
        <f t="shared" si="12"/>
        <v>1098</v>
      </c>
      <c r="I263" s="67">
        <f t="shared" si="13"/>
        <v>1357.02</v>
      </c>
    </row>
    <row r="264" spans="1:9" x14ac:dyDescent="0.25">
      <c r="A264" s="65" t="s">
        <v>303</v>
      </c>
      <c r="B264" s="66">
        <v>1</v>
      </c>
      <c r="C264" s="66">
        <f t="shared" si="16"/>
        <v>208</v>
      </c>
      <c r="D264" s="66">
        <v>168</v>
      </c>
      <c r="E264" s="66">
        <v>40</v>
      </c>
      <c r="F264" s="67"/>
      <c r="G264" s="67">
        <v>9.15</v>
      </c>
      <c r="H264" s="67">
        <f t="shared" si="12"/>
        <v>732</v>
      </c>
      <c r="I264" s="67">
        <f t="shared" si="13"/>
        <v>904.68</v>
      </c>
    </row>
    <row r="265" spans="1:9" x14ac:dyDescent="0.25">
      <c r="A265" s="65" t="s">
        <v>303</v>
      </c>
      <c r="B265" s="66">
        <v>1</v>
      </c>
      <c r="C265" s="66">
        <f t="shared" si="16"/>
        <v>209</v>
      </c>
      <c r="D265" s="66">
        <v>168</v>
      </c>
      <c r="E265" s="66">
        <v>41</v>
      </c>
      <c r="F265" s="67"/>
      <c r="G265" s="67">
        <v>9.4700000000000006</v>
      </c>
      <c r="H265" s="67">
        <f t="shared" si="12"/>
        <v>776.54</v>
      </c>
      <c r="I265" s="67">
        <f t="shared" si="13"/>
        <v>959.73</v>
      </c>
    </row>
    <row r="266" spans="1:9" x14ac:dyDescent="0.25">
      <c r="A266" s="65" t="s">
        <v>303</v>
      </c>
      <c r="B266" s="66">
        <v>1</v>
      </c>
      <c r="C266" s="66">
        <f t="shared" si="16"/>
        <v>192</v>
      </c>
      <c r="D266" s="66">
        <v>168</v>
      </c>
      <c r="E266" s="66">
        <v>24</v>
      </c>
      <c r="F266" s="67"/>
      <c r="G266" s="67">
        <v>7.45</v>
      </c>
      <c r="H266" s="67">
        <f t="shared" si="12"/>
        <v>357.6</v>
      </c>
      <c r="I266" s="67">
        <f t="shared" si="13"/>
        <v>441.96</v>
      </c>
    </row>
    <row r="267" spans="1:9" x14ac:dyDescent="0.25">
      <c r="A267" s="65" t="s">
        <v>303</v>
      </c>
      <c r="B267" s="66">
        <v>1</v>
      </c>
      <c r="C267" s="66">
        <f t="shared" si="16"/>
        <v>200</v>
      </c>
      <c r="D267" s="66">
        <v>168</v>
      </c>
      <c r="E267" s="66">
        <v>32</v>
      </c>
      <c r="F267" s="67"/>
      <c r="G267" s="67">
        <v>9.15</v>
      </c>
      <c r="H267" s="67">
        <f t="shared" si="12"/>
        <v>585.6</v>
      </c>
      <c r="I267" s="67">
        <f t="shared" si="13"/>
        <v>723.74</v>
      </c>
    </row>
    <row r="268" spans="1:9" x14ac:dyDescent="0.25">
      <c r="A268" s="65" t="s">
        <v>303</v>
      </c>
      <c r="B268" s="66">
        <v>1</v>
      </c>
      <c r="C268" s="66">
        <f t="shared" si="16"/>
        <v>208</v>
      </c>
      <c r="D268" s="66">
        <v>168</v>
      </c>
      <c r="E268" s="66">
        <v>40</v>
      </c>
      <c r="F268" s="67"/>
      <c r="G268" s="67">
        <v>9.15</v>
      </c>
      <c r="H268" s="67">
        <f t="shared" si="12"/>
        <v>732</v>
      </c>
      <c r="I268" s="67">
        <f t="shared" si="13"/>
        <v>904.68</v>
      </c>
    </row>
    <row r="269" spans="1:9" x14ac:dyDescent="0.25">
      <c r="A269" s="65" t="s">
        <v>303</v>
      </c>
      <c r="B269" s="66">
        <v>1</v>
      </c>
      <c r="C269" s="66">
        <f t="shared" si="16"/>
        <v>200</v>
      </c>
      <c r="D269" s="66">
        <v>168</v>
      </c>
      <c r="E269" s="66">
        <v>32</v>
      </c>
      <c r="F269" s="67"/>
      <c r="G269" s="67">
        <v>9.15</v>
      </c>
      <c r="H269" s="67">
        <f t="shared" si="12"/>
        <v>585.6</v>
      </c>
      <c r="I269" s="67">
        <f t="shared" si="13"/>
        <v>723.74</v>
      </c>
    </row>
    <row r="270" spans="1:9" x14ac:dyDescent="0.25">
      <c r="A270" s="65" t="s">
        <v>303</v>
      </c>
      <c r="B270" s="66">
        <v>1</v>
      </c>
      <c r="C270" s="66">
        <f t="shared" si="16"/>
        <v>172</v>
      </c>
      <c r="D270" s="66">
        <v>168</v>
      </c>
      <c r="E270" s="66">
        <v>4</v>
      </c>
      <c r="F270" s="67"/>
      <c r="G270" s="67">
        <v>7.2</v>
      </c>
      <c r="H270" s="67">
        <f t="shared" ref="H270:H333" si="17">ROUND(G270*E270*2,2)</f>
        <v>57.6</v>
      </c>
      <c r="I270" s="67">
        <f t="shared" ref="I270:I333" si="18">ROUND(H270*1.2359,2)</f>
        <v>71.19</v>
      </c>
    </row>
    <row r="271" spans="1:9" x14ac:dyDescent="0.25">
      <c r="A271" s="65" t="s">
        <v>303</v>
      </c>
      <c r="B271" s="66">
        <v>1</v>
      </c>
      <c r="C271" s="66">
        <f t="shared" si="16"/>
        <v>180</v>
      </c>
      <c r="D271" s="66">
        <v>168</v>
      </c>
      <c r="E271" s="66">
        <v>12</v>
      </c>
      <c r="F271" s="67"/>
      <c r="G271" s="67">
        <v>7.2</v>
      </c>
      <c r="H271" s="67">
        <f t="shared" si="17"/>
        <v>172.8</v>
      </c>
      <c r="I271" s="67">
        <f t="shared" si="18"/>
        <v>213.56</v>
      </c>
    </row>
    <row r="272" spans="1:9" x14ac:dyDescent="0.25">
      <c r="A272" s="65" t="s">
        <v>303</v>
      </c>
      <c r="B272" s="66">
        <v>1</v>
      </c>
      <c r="C272" s="66">
        <f t="shared" si="16"/>
        <v>196</v>
      </c>
      <c r="D272" s="66">
        <v>168</v>
      </c>
      <c r="E272" s="66">
        <v>28</v>
      </c>
      <c r="F272" s="67"/>
      <c r="G272" s="67">
        <v>7.2</v>
      </c>
      <c r="H272" s="67">
        <f t="shared" si="17"/>
        <v>403.2</v>
      </c>
      <c r="I272" s="67">
        <f t="shared" si="18"/>
        <v>498.31</v>
      </c>
    </row>
    <row r="273" spans="1:9" x14ac:dyDescent="0.25">
      <c r="A273" s="65" t="s">
        <v>303</v>
      </c>
      <c r="B273" s="66">
        <v>1</v>
      </c>
      <c r="C273" s="66">
        <f t="shared" si="16"/>
        <v>170</v>
      </c>
      <c r="D273" s="66">
        <v>168</v>
      </c>
      <c r="E273" s="66">
        <v>2</v>
      </c>
      <c r="F273" s="67"/>
      <c r="G273" s="67">
        <v>9.15</v>
      </c>
      <c r="H273" s="67">
        <f t="shared" si="17"/>
        <v>36.6</v>
      </c>
      <c r="I273" s="67">
        <f t="shared" si="18"/>
        <v>45.23</v>
      </c>
    </row>
    <row r="274" spans="1:9" x14ac:dyDescent="0.25">
      <c r="A274" s="65" t="s">
        <v>303</v>
      </c>
      <c r="B274" s="66">
        <v>1</v>
      </c>
      <c r="C274" s="66">
        <f t="shared" si="16"/>
        <v>248</v>
      </c>
      <c r="D274" s="66">
        <v>168</v>
      </c>
      <c r="E274" s="66">
        <v>80</v>
      </c>
      <c r="F274" s="67"/>
      <c r="G274" s="67">
        <v>9.2899999999999991</v>
      </c>
      <c r="H274" s="67">
        <f t="shared" si="17"/>
        <v>1486.4</v>
      </c>
      <c r="I274" s="67">
        <f t="shared" si="18"/>
        <v>1837.04</v>
      </c>
    </row>
    <row r="275" spans="1:9" x14ac:dyDescent="0.25">
      <c r="A275" s="65" t="s">
        <v>166</v>
      </c>
      <c r="B275" s="66">
        <v>1</v>
      </c>
      <c r="C275" s="66">
        <f t="shared" si="16"/>
        <v>208</v>
      </c>
      <c r="D275" s="66">
        <v>168</v>
      </c>
      <c r="E275" s="66">
        <v>40</v>
      </c>
      <c r="F275" s="67"/>
      <c r="G275" s="67">
        <v>7.87</v>
      </c>
      <c r="H275" s="67">
        <f t="shared" si="17"/>
        <v>629.6</v>
      </c>
      <c r="I275" s="67">
        <f t="shared" si="18"/>
        <v>778.12</v>
      </c>
    </row>
    <row r="276" spans="1:9" x14ac:dyDescent="0.25">
      <c r="A276" s="65" t="s">
        <v>166</v>
      </c>
      <c r="B276" s="66">
        <v>1</v>
      </c>
      <c r="C276" s="66">
        <f t="shared" si="16"/>
        <v>193</v>
      </c>
      <c r="D276" s="66">
        <v>168</v>
      </c>
      <c r="E276" s="66">
        <v>25</v>
      </c>
      <c r="F276" s="67"/>
      <c r="G276" s="67">
        <v>7.71</v>
      </c>
      <c r="H276" s="67">
        <f t="shared" si="17"/>
        <v>385.5</v>
      </c>
      <c r="I276" s="67">
        <f t="shared" si="18"/>
        <v>476.44</v>
      </c>
    </row>
    <row r="277" spans="1:9" x14ac:dyDescent="0.25">
      <c r="A277" s="65" t="s">
        <v>126</v>
      </c>
      <c r="B277" s="66">
        <v>1</v>
      </c>
      <c r="C277" s="66">
        <f t="shared" si="16"/>
        <v>210</v>
      </c>
      <c r="D277" s="66">
        <v>168</v>
      </c>
      <c r="E277" s="66">
        <v>42</v>
      </c>
      <c r="F277" s="67"/>
      <c r="G277" s="67">
        <v>6.09</v>
      </c>
      <c r="H277" s="67">
        <f t="shared" si="17"/>
        <v>511.56</v>
      </c>
      <c r="I277" s="67">
        <f t="shared" si="18"/>
        <v>632.24</v>
      </c>
    </row>
    <row r="278" spans="1:9" x14ac:dyDescent="0.25">
      <c r="A278" s="65" t="s">
        <v>126</v>
      </c>
      <c r="B278" s="66">
        <v>1</v>
      </c>
      <c r="C278" s="66">
        <f t="shared" si="16"/>
        <v>201</v>
      </c>
      <c r="D278" s="66">
        <v>168</v>
      </c>
      <c r="E278" s="66">
        <v>33</v>
      </c>
      <c r="F278" s="67"/>
      <c r="G278" s="67">
        <v>6.3</v>
      </c>
      <c r="H278" s="67">
        <f t="shared" si="17"/>
        <v>415.8</v>
      </c>
      <c r="I278" s="67">
        <f t="shared" si="18"/>
        <v>513.89</v>
      </c>
    </row>
    <row r="279" spans="1:9" x14ac:dyDescent="0.25">
      <c r="A279" s="65" t="s">
        <v>304</v>
      </c>
      <c r="B279" s="66">
        <v>1</v>
      </c>
      <c r="C279" s="66">
        <f t="shared" si="16"/>
        <v>176</v>
      </c>
      <c r="D279" s="66">
        <v>168</v>
      </c>
      <c r="E279" s="66">
        <v>8</v>
      </c>
      <c r="F279" s="67"/>
      <c r="G279" s="67">
        <v>6.52</v>
      </c>
      <c r="H279" s="67">
        <f t="shared" si="17"/>
        <v>104.32</v>
      </c>
      <c r="I279" s="67">
        <f t="shared" si="18"/>
        <v>128.93</v>
      </c>
    </row>
    <row r="280" spans="1:9" x14ac:dyDescent="0.25">
      <c r="A280" s="65" t="s">
        <v>304</v>
      </c>
      <c r="B280" s="66">
        <v>1</v>
      </c>
      <c r="C280" s="66">
        <f t="shared" si="16"/>
        <v>188</v>
      </c>
      <c r="D280" s="66">
        <v>168</v>
      </c>
      <c r="E280" s="66">
        <v>20</v>
      </c>
      <c r="F280" s="67"/>
      <c r="G280" s="67">
        <v>6.52</v>
      </c>
      <c r="H280" s="67">
        <f t="shared" si="17"/>
        <v>260.8</v>
      </c>
      <c r="I280" s="67">
        <f t="shared" si="18"/>
        <v>322.32</v>
      </c>
    </row>
    <row r="281" spans="1:9" x14ac:dyDescent="0.25">
      <c r="A281" s="65" t="s">
        <v>304</v>
      </c>
      <c r="B281" s="66">
        <v>1</v>
      </c>
      <c r="C281" s="66">
        <f t="shared" si="16"/>
        <v>244</v>
      </c>
      <c r="D281" s="66">
        <v>168</v>
      </c>
      <c r="E281" s="66">
        <v>76</v>
      </c>
      <c r="F281" s="67"/>
      <c r="G281" s="67">
        <v>6.3</v>
      </c>
      <c r="H281" s="67">
        <f t="shared" si="17"/>
        <v>957.6</v>
      </c>
      <c r="I281" s="67">
        <f t="shared" si="18"/>
        <v>1183.5</v>
      </c>
    </row>
    <row r="282" spans="1:9" x14ac:dyDescent="0.25">
      <c r="A282" s="65" t="s">
        <v>304</v>
      </c>
      <c r="B282" s="66">
        <v>1</v>
      </c>
      <c r="C282" s="66">
        <f t="shared" si="16"/>
        <v>232</v>
      </c>
      <c r="D282" s="66">
        <v>168</v>
      </c>
      <c r="E282" s="66">
        <v>64</v>
      </c>
      <c r="F282" s="67"/>
      <c r="G282" s="67">
        <v>6.3</v>
      </c>
      <c r="H282" s="67">
        <f t="shared" si="17"/>
        <v>806.4</v>
      </c>
      <c r="I282" s="67">
        <f t="shared" si="18"/>
        <v>996.63</v>
      </c>
    </row>
    <row r="283" spans="1:9" x14ac:dyDescent="0.25">
      <c r="A283" s="65" t="s">
        <v>304</v>
      </c>
      <c r="B283" s="66">
        <v>1</v>
      </c>
      <c r="C283" s="66">
        <f t="shared" si="16"/>
        <v>240</v>
      </c>
      <c r="D283" s="66">
        <v>168</v>
      </c>
      <c r="E283" s="66">
        <v>72</v>
      </c>
      <c r="F283" s="67"/>
      <c r="G283" s="67">
        <v>6.3</v>
      </c>
      <c r="H283" s="67">
        <f t="shared" si="17"/>
        <v>907.2</v>
      </c>
      <c r="I283" s="67">
        <f t="shared" si="18"/>
        <v>1121.21</v>
      </c>
    </row>
    <row r="284" spans="1:9" x14ac:dyDescent="0.25">
      <c r="A284" s="65" t="s">
        <v>304</v>
      </c>
      <c r="B284" s="66">
        <v>1</v>
      </c>
      <c r="C284" s="66">
        <f t="shared" si="16"/>
        <v>244</v>
      </c>
      <c r="D284" s="66">
        <v>168</v>
      </c>
      <c r="E284" s="66">
        <v>76</v>
      </c>
      <c r="F284" s="67"/>
      <c r="G284" s="67">
        <v>6.3</v>
      </c>
      <c r="H284" s="67">
        <f t="shared" si="17"/>
        <v>957.6</v>
      </c>
      <c r="I284" s="67">
        <f t="shared" si="18"/>
        <v>1183.5</v>
      </c>
    </row>
    <row r="285" spans="1:9" x14ac:dyDescent="0.25">
      <c r="A285" s="65" t="s">
        <v>336</v>
      </c>
      <c r="B285" s="66">
        <v>1</v>
      </c>
      <c r="C285" s="66">
        <f t="shared" si="16"/>
        <v>192</v>
      </c>
      <c r="D285" s="66">
        <v>168</v>
      </c>
      <c r="E285" s="66">
        <v>24</v>
      </c>
      <c r="F285" s="67"/>
      <c r="G285" s="67">
        <v>7.07</v>
      </c>
      <c r="H285" s="67">
        <f t="shared" si="17"/>
        <v>339.36</v>
      </c>
      <c r="I285" s="67">
        <f t="shared" si="18"/>
        <v>419.42</v>
      </c>
    </row>
    <row r="286" spans="1:9" x14ac:dyDescent="0.25">
      <c r="A286" s="65" t="s">
        <v>336</v>
      </c>
      <c r="B286" s="66">
        <v>1</v>
      </c>
      <c r="C286" s="66">
        <f t="shared" si="16"/>
        <v>176</v>
      </c>
      <c r="D286" s="66">
        <v>168</v>
      </c>
      <c r="E286" s="66">
        <v>8</v>
      </c>
      <c r="F286" s="67"/>
      <c r="G286" s="67">
        <v>7.14</v>
      </c>
      <c r="H286" s="67">
        <f t="shared" si="17"/>
        <v>114.24</v>
      </c>
      <c r="I286" s="67">
        <f t="shared" si="18"/>
        <v>141.19</v>
      </c>
    </row>
    <row r="287" spans="1:9" x14ac:dyDescent="0.25">
      <c r="A287" s="65" t="s">
        <v>336</v>
      </c>
      <c r="B287" s="66">
        <v>1</v>
      </c>
      <c r="C287" s="66">
        <f t="shared" ref="C287:C455" si="19">D287+E287</f>
        <v>192</v>
      </c>
      <c r="D287" s="66">
        <v>168</v>
      </c>
      <c r="E287" s="66">
        <v>24</v>
      </c>
      <c r="F287" s="67"/>
      <c r="G287" s="67">
        <v>7.14</v>
      </c>
      <c r="H287" s="67">
        <f t="shared" si="17"/>
        <v>342.72</v>
      </c>
      <c r="I287" s="67">
        <f t="shared" si="18"/>
        <v>423.57</v>
      </c>
    </row>
    <row r="288" spans="1:9" x14ac:dyDescent="0.25">
      <c r="A288" s="65" t="s">
        <v>336</v>
      </c>
      <c r="B288" s="66">
        <v>1</v>
      </c>
      <c r="C288" s="66">
        <f t="shared" si="19"/>
        <v>208</v>
      </c>
      <c r="D288" s="66">
        <v>168</v>
      </c>
      <c r="E288" s="66">
        <v>40</v>
      </c>
      <c r="F288" s="67"/>
      <c r="G288" s="67">
        <v>7.14</v>
      </c>
      <c r="H288" s="67">
        <f t="shared" si="17"/>
        <v>571.20000000000005</v>
      </c>
      <c r="I288" s="67">
        <f t="shared" si="18"/>
        <v>705.95</v>
      </c>
    </row>
    <row r="289" spans="1:9" x14ac:dyDescent="0.25">
      <c r="A289" s="65" t="s">
        <v>305</v>
      </c>
      <c r="B289" s="66">
        <v>1</v>
      </c>
      <c r="C289" s="66">
        <f t="shared" si="19"/>
        <v>194</v>
      </c>
      <c r="D289" s="66">
        <v>168</v>
      </c>
      <c r="E289" s="66">
        <v>26</v>
      </c>
      <c r="F289" s="67"/>
      <c r="G289" s="67">
        <v>7.45</v>
      </c>
      <c r="H289" s="67">
        <f t="shared" si="17"/>
        <v>387.4</v>
      </c>
      <c r="I289" s="67">
        <f t="shared" si="18"/>
        <v>478.79</v>
      </c>
    </row>
    <row r="290" spans="1:9" x14ac:dyDescent="0.25">
      <c r="A290" s="65" t="s">
        <v>305</v>
      </c>
      <c r="B290" s="66">
        <v>1</v>
      </c>
      <c r="C290" s="66">
        <f t="shared" si="19"/>
        <v>200</v>
      </c>
      <c r="D290" s="66">
        <v>168</v>
      </c>
      <c r="E290" s="66">
        <v>32</v>
      </c>
      <c r="F290" s="67"/>
      <c r="G290" s="67">
        <v>7.45</v>
      </c>
      <c r="H290" s="67">
        <f t="shared" si="17"/>
        <v>476.8</v>
      </c>
      <c r="I290" s="67">
        <f t="shared" si="18"/>
        <v>589.28</v>
      </c>
    </row>
    <row r="291" spans="1:9" x14ac:dyDescent="0.25">
      <c r="A291" s="65" t="s">
        <v>305</v>
      </c>
      <c r="B291" s="66">
        <v>1</v>
      </c>
      <c r="C291" s="66">
        <f t="shared" si="19"/>
        <v>233</v>
      </c>
      <c r="D291" s="66">
        <v>168</v>
      </c>
      <c r="E291" s="66">
        <v>65</v>
      </c>
      <c r="F291" s="67"/>
      <c r="G291" s="67">
        <v>7.45</v>
      </c>
      <c r="H291" s="67">
        <f t="shared" si="17"/>
        <v>968.5</v>
      </c>
      <c r="I291" s="67">
        <f t="shared" si="18"/>
        <v>1196.97</v>
      </c>
    </row>
    <row r="292" spans="1:9" x14ac:dyDescent="0.25">
      <c r="A292" s="65" t="s">
        <v>305</v>
      </c>
      <c r="B292" s="66">
        <v>1</v>
      </c>
      <c r="C292" s="66">
        <f t="shared" si="19"/>
        <v>224</v>
      </c>
      <c r="D292" s="66">
        <v>168</v>
      </c>
      <c r="E292" s="66">
        <v>56</v>
      </c>
      <c r="F292" s="67"/>
      <c r="G292" s="67">
        <v>7.38</v>
      </c>
      <c r="H292" s="67">
        <f t="shared" si="17"/>
        <v>826.56</v>
      </c>
      <c r="I292" s="67">
        <f t="shared" si="18"/>
        <v>1021.55</v>
      </c>
    </row>
    <row r="293" spans="1:9" x14ac:dyDescent="0.25">
      <c r="A293" s="65" t="s">
        <v>305</v>
      </c>
      <c r="B293" s="66">
        <v>1</v>
      </c>
      <c r="C293" s="66">
        <f t="shared" si="19"/>
        <v>256</v>
      </c>
      <c r="D293" s="66">
        <v>168</v>
      </c>
      <c r="E293" s="66">
        <v>88</v>
      </c>
      <c r="F293" s="67"/>
      <c r="G293" s="67">
        <v>7.38</v>
      </c>
      <c r="H293" s="67">
        <f t="shared" si="17"/>
        <v>1298.8800000000001</v>
      </c>
      <c r="I293" s="67">
        <f t="shared" si="18"/>
        <v>1605.29</v>
      </c>
    </row>
    <row r="294" spans="1:9" x14ac:dyDescent="0.25">
      <c r="A294" s="65" t="s">
        <v>305</v>
      </c>
      <c r="B294" s="66">
        <v>1</v>
      </c>
      <c r="C294" s="66">
        <f t="shared" si="19"/>
        <v>249</v>
      </c>
      <c r="D294" s="66">
        <v>168</v>
      </c>
      <c r="E294" s="66">
        <v>81</v>
      </c>
      <c r="F294" s="67"/>
      <c r="G294" s="67">
        <v>7.45</v>
      </c>
      <c r="H294" s="67">
        <f t="shared" si="17"/>
        <v>1206.9000000000001</v>
      </c>
      <c r="I294" s="67">
        <f t="shared" si="18"/>
        <v>1491.61</v>
      </c>
    </row>
    <row r="295" spans="1:9" x14ac:dyDescent="0.25">
      <c r="A295" s="65" t="s">
        <v>305</v>
      </c>
      <c r="B295" s="66">
        <v>1</v>
      </c>
      <c r="C295" s="66">
        <f t="shared" si="19"/>
        <v>192</v>
      </c>
      <c r="D295" s="66">
        <v>168</v>
      </c>
      <c r="E295" s="66">
        <v>24</v>
      </c>
      <c r="F295" s="67"/>
      <c r="G295" s="67">
        <v>7.2</v>
      </c>
      <c r="H295" s="67">
        <f t="shared" si="17"/>
        <v>345.6</v>
      </c>
      <c r="I295" s="67">
        <f t="shared" si="18"/>
        <v>427.13</v>
      </c>
    </row>
    <row r="296" spans="1:9" x14ac:dyDescent="0.25">
      <c r="A296" s="65" t="s">
        <v>305</v>
      </c>
      <c r="B296" s="66">
        <v>1</v>
      </c>
      <c r="C296" s="66">
        <f t="shared" si="19"/>
        <v>216</v>
      </c>
      <c r="D296" s="66">
        <v>168</v>
      </c>
      <c r="E296" s="66">
        <v>48</v>
      </c>
      <c r="F296" s="67"/>
      <c r="G296" s="67">
        <v>7.2</v>
      </c>
      <c r="H296" s="67">
        <f t="shared" si="17"/>
        <v>691.2</v>
      </c>
      <c r="I296" s="67">
        <f t="shared" si="18"/>
        <v>854.25</v>
      </c>
    </row>
    <row r="297" spans="1:9" x14ac:dyDescent="0.25">
      <c r="A297" s="65" t="s">
        <v>305</v>
      </c>
      <c r="B297" s="66">
        <v>1</v>
      </c>
      <c r="C297" s="66">
        <f t="shared" si="19"/>
        <v>184</v>
      </c>
      <c r="D297" s="66">
        <v>168</v>
      </c>
      <c r="E297" s="66">
        <v>16</v>
      </c>
      <c r="F297" s="67"/>
      <c r="G297" s="67">
        <v>7.2</v>
      </c>
      <c r="H297" s="67">
        <f t="shared" si="17"/>
        <v>230.4</v>
      </c>
      <c r="I297" s="67">
        <f t="shared" si="18"/>
        <v>284.75</v>
      </c>
    </row>
    <row r="298" spans="1:9" x14ac:dyDescent="0.25">
      <c r="A298" s="65" t="s">
        <v>305</v>
      </c>
      <c r="B298" s="66">
        <v>1</v>
      </c>
      <c r="C298" s="66">
        <f t="shared" si="19"/>
        <v>188</v>
      </c>
      <c r="D298" s="66">
        <v>168</v>
      </c>
      <c r="E298" s="66">
        <v>20</v>
      </c>
      <c r="F298" s="67"/>
      <c r="G298" s="67">
        <v>7.2</v>
      </c>
      <c r="H298" s="67">
        <f t="shared" si="17"/>
        <v>288</v>
      </c>
      <c r="I298" s="67">
        <f t="shared" si="18"/>
        <v>355.94</v>
      </c>
    </row>
    <row r="299" spans="1:9" x14ac:dyDescent="0.25">
      <c r="A299" s="65" t="s">
        <v>305</v>
      </c>
      <c r="B299" s="66">
        <v>1</v>
      </c>
      <c r="C299" s="66">
        <f t="shared" si="19"/>
        <v>249</v>
      </c>
      <c r="D299" s="66">
        <v>168</v>
      </c>
      <c r="E299" s="66">
        <v>81</v>
      </c>
      <c r="F299" s="67"/>
      <c r="G299" s="67">
        <v>7.45</v>
      </c>
      <c r="H299" s="67">
        <f t="shared" si="17"/>
        <v>1206.9000000000001</v>
      </c>
      <c r="I299" s="67">
        <f t="shared" si="18"/>
        <v>1491.61</v>
      </c>
    </row>
    <row r="300" spans="1:9" x14ac:dyDescent="0.25">
      <c r="A300" s="65" t="s">
        <v>305</v>
      </c>
      <c r="B300" s="66">
        <v>1</v>
      </c>
      <c r="C300" s="66">
        <f t="shared" si="19"/>
        <v>200</v>
      </c>
      <c r="D300" s="66">
        <v>168</v>
      </c>
      <c r="E300" s="66">
        <v>32</v>
      </c>
      <c r="F300" s="67"/>
      <c r="G300" s="67">
        <v>7.45</v>
      </c>
      <c r="H300" s="67">
        <f t="shared" si="17"/>
        <v>476.8</v>
      </c>
      <c r="I300" s="67">
        <f t="shared" si="18"/>
        <v>589.28</v>
      </c>
    </row>
    <row r="301" spans="1:9" x14ac:dyDescent="0.25">
      <c r="A301" s="65" t="s">
        <v>305</v>
      </c>
      <c r="B301" s="66">
        <v>1</v>
      </c>
      <c r="C301" s="66">
        <f t="shared" si="19"/>
        <v>208</v>
      </c>
      <c r="D301" s="66">
        <v>168</v>
      </c>
      <c r="E301" s="66">
        <v>40</v>
      </c>
      <c r="F301" s="67"/>
      <c r="G301" s="67">
        <v>7.2</v>
      </c>
      <c r="H301" s="67">
        <f t="shared" si="17"/>
        <v>576</v>
      </c>
      <c r="I301" s="67">
        <f t="shared" si="18"/>
        <v>711.88</v>
      </c>
    </row>
    <row r="302" spans="1:9" x14ac:dyDescent="0.25">
      <c r="A302" s="65" t="s">
        <v>305</v>
      </c>
      <c r="B302" s="66">
        <v>1</v>
      </c>
      <c r="C302" s="66">
        <f t="shared" si="19"/>
        <v>176</v>
      </c>
      <c r="D302" s="66">
        <v>168</v>
      </c>
      <c r="E302" s="66">
        <v>8</v>
      </c>
      <c r="F302" s="67"/>
      <c r="G302" s="67">
        <v>7.2</v>
      </c>
      <c r="H302" s="67">
        <f t="shared" si="17"/>
        <v>115.2</v>
      </c>
      <c r="I302" s="67">
        <f t="shared" si="18"/>
        <v>142.38</v>
      </c>
    </row>
    <row r="303" spans="1:9" x14ac:dyDescent="0.25">
      <c r="A303" s="65" t="s">
        <v>305</v>
      </c>
      <c r="B303" s="66">
        <v>1</v>
      </c>
      <c r="C303" s="66">
        <f t="shared" si="19"/>
        <v>257</v>
      </c>
      <c r="D303" s="66">
        <v>168</v>
      </c>
      <c r="E303" s="66">
        <v>89</v>
      </c>
      <c r="F303" s="67"/>
      <c r="G303" s="67">
        <v>7.2</v>
      </c>
      <c r="H303" s="67">
        <f t="shared" si="17"/>
        <v>1281.5999999999999</v>
      </c>
      <c r="I303" s="67">
        <f t="shared" si="18"/>
        <v>1583.93</v>
      </c>
    </row>
    <row r="304" spans="1:9" x14ac:dyDescent="0.25">
      <c r="A304" s="65" t="s">
        <v>305</v>
      </c>
      <c r="B304" s="66">
        <v>1</v>
      </c>
      <c r="C304" s="66">
        <f t="shared" si="19"/>
        <v>208</v>
      </c>
      <c r="D304" s="66">
        <v>168</v>
      </c>
      <c r="E304" s="66">
        <v>40</v>
      </c>
      <c r="F304" s="67"/>
      <c r="G304" s="67">
        <v>7.2</v>
      </c>
      <c r="H304" s="67">
        <f t="shared" si="17"/>
        <v>576</v>
      </c>
      <c r="I304" s="67">
        <f t="shared" si="18"/>
        <v>711.88</v>
      </c>
    </row>
    <row r="305" spans="1:9" x14ac:dyDescent="0.25">
      <c r="A305" s="65" t="s">
        <v>337</v>
      </c>
      <c r="B305" s="66">
        <v>1</v>
      </c>
      <c r="C305" s="66">
        <f t="shared" si="19"/>
        <v>200</v>
      </c>
      <c r="D305" s="66">
        <v>168</v>
      </c>
      <c r="E305" s="66">
        <v>32</v>
      </c>
      <c r="F305" s="67"/>
      <c r="G305" s="67">
        <v>9.4700000000000006</v>
      </c>
      <c r="H305" s="67">
        <f t="shared" si="17"/>
        <v>606.08000000000004</v>
      </c>
      <c r="I305" s="67">
        <f t="shared" si="18"/>
        <v>749.05</v>
      </c>
    </row>
    <row r="306" spans="1:9" x14ac:dyDescent="0.25">
      <c r="A306" s="65" t="s">
        <v>338</v>
      </c>
      <c r="B306" s="66">
        <v>1</v>
      </c>
      <c r="C306" s="66">
        <f t="shared" si="19"/>
        <v>233</v>
      </c>
      <c r="D306" s="66">
        <v>168</v>
      </c>
      <c r="E306" s="66">
        <v>65</v>
      </c>
      <c r="F306" s="67"/>
      <c r="G306" s="67">
        <v>8.99</v>
      </c>
      <c r="H306" s="67">
        <f t="shared" si="17"/>
        <v>1168.7</v>
      </c>
      <c r="I306" s="67">
        <f t="shared" si="18"/>
        <v>1444.4</v>
      </c>
    </row>
    <row r="307" spans="1:9" x14ac:dyDescent="0.25">
      <c r="A307" s="65" t="s">
        <v>229</v>
      </c>
      <c r="B307" s="66">
        <v>1</v>
      </c>
      <c r="C307" s="66">
        <f t="shared" si="19"/>
        <v>176</v>
      </c>
      <c r="D307" s="66">
        <v>168</v>
      </c>
      <c r="E307" s="66">
        <v>8</v>
      </c>
      <c r="F307" s="67"/>
      <c r="G307" s="67">
        <v>9.4700000000000006</v>
      </c>
      <c r="H307" s="67">
        <f t="shared" si="17"/>
        <v>151.52000000000001</v>
      </c>
      <c r="I307" s="67">
        <f t="shared" si="18"/>
        <v>187.26</v>
      </c>
    </row>
    <row r="308" spans="1:9" x14ac:dyDescent="0.25">
      <c r="A308" s="65" t="s">
        <v>229</v>
      </c>
      <c r="B308" s="66">
        <v>1</v>
      </c>
      <c r="C308" s="66">
        <f t="shared" si="19"/>
        <v>248</v>
      </c>
      <c r="D308" s="66">
        <v>168</v>
      </c>
      <c r="E308" s="66">
        <v>80</v>
      </c>
      <c r="F308" s="67"/>
      <c r="G308" s="67">
        <v>9.4700000000000006</v>
      </c>
      <c r="H308" s="67">
        <f t="shared" si="17"/>
        <v>1515.2</v>
      </c>
      <c r="I308" s="67">
        <f t="shared" si="18"/>
        <v>1872.64</v>
      </c>
    </row>
    <row r="309" spans="1:9" x14ac:dyDescent="0.25">
      <c r="A309" s="65" t="s">
        <v>229</v>
      </c>
      <c r="B309" s="66">
        <v>1</v>
      </c>
      <c r="C309" s="66">
        <f t="shared" si="19"/>
        <v>210</v>
      </c>
      <c r="D309" s="66">
        <v>168</v>
      </c>
      <c r="E309" s="66">
        <v>42</v>
      </c>
      <c r="F309" s="67"/>
      <c r="G309" s="67">
        <v>7.14</v>
      </c>
      <c r="H309" s="67">
        <f t="shared" si="17"/>
        <v>599.76</v>
      </c>
      <c r="I309" s="67">
        <f t="shared" si="18"/>
        <v>741.24</v>
      </c>
    </row>
    <row r="310" spans="1:9" x14ac:dyDescent="0.25">
      <c r="A310" s="65" t="s">
        <v>229</v>
      </c>
      <c r="B310" s="66">
        <v>1</v>
      </c>
      <c r="C310" s="66">
        <f t="shared" si="19"/>
        <v>176</v>
      </c>
      <c r="D310" s="66">
        <v>168</v>
      </c>
      <c r="E310" s="66">
        <v>8</v>
      </c>
      <c r="F310" s="67"/>
      <c r="G310" s="67">
        <v>9.4700000000000006</v>
      </c>
      <c r="H310" s="67">
        <f t="shared" si="17"/>
        <v>151.52000000000001</v>
      </c>
      <c r="I310" s="67">
        <f t="shared" si="18"/>
        <v>187.26</v>
      </c>
    </row>
    <row r="311" spans="1:9" x14ac:dyDescent="0.25">
      <c r="A311" s="65" t="s">
        <v>229</v>
      </c>
      <c r="B311" s="66">
        <v>1</v>
      </c>
      <c r="C311" s="66">
        <f t="shared" si="19"/>
        <v>216</v>
      </c>
      <c r="D311" s="66">
        <v>168</v>
      </c>
      <c r="E311" s="66">
        <v>48</v>
      </c>
      <c r="F311" s="67"/>
      <c r="G311" s="67">
        <v>9.4700000000000006</v>
      </c>
      <c r="H311" s="67">
        <f t="shared" si="17"/>
        <v>909.12</v>
      </c>
      <c r="I311" s="67">
        <f t="shared" si="18"/>
        <v>1123.58</v>
      </c>
    </row>
    <row r="312" spans="1:9" x14ac:dyDescent="0.25">
      <c r="A312" s="65" t="s">
        <v>229</v>
      </c>
      <c r="B312" s="66">
        <v>1</v>
      </c>
      <c r="C312" s="66">
        <f t="shared" si="19"/>
        <v>194</v>
      </c>
      <c r="D312" s="66">
        <v>168</v>
      </c>
      <c r="E312" s="66">
        <v>26</v>
      </c>
      <c r="F312" s="67"/>
      <c r="G312" s="67">
        <v>7.14</v>
      </c>
      <c r="H312" s="67">
        <f t="shared" si="17"/>
        <v>371.28</v>
      </c>
      <c r="I312" s="67">
        <f t="shared" si="18"/>
        <v>458.86</v>
      </c>
    </row>
    <row r="313" spans="1:9" x14ac:dyDescent="0.25">
      <c r="A313" s="65" t="s">
        <v>229</v>
      </c>
      <c r="B313" s="66">
        <v>1</v>
      </c>
      <c r="C313" s="66">
        <f t="shared" si="19"/>
        <v>194</v>
      </c>
      <c r="D313" s="66">
        <v>168</v>
      </c>
      <c r="E313" s="66">
        <v>26</v>
      </c>
      <c r="F313" s="67"/>
      <c r="G313" s="67">
        <v>7.14</v>
      </c>
      <c r="H313" s="67">
        <f t="shared" si="17"/>
        <v>371.28</v>
      </c>
      <c r="I313" s="67">
        <f t="shared" si="18"/>
        <v>458.86</v>
      </c>
    </row>
    <row r="314" spans="1:9" x14ac:dyDescent="0.25">
      <c r="A314" s="65" t="s">
        <v>229</v>
      </c>
      <c r="B314" s="66">
        <v>1</v>
      </c>
      <c r="C314" s="66">
        <f t="shared" si="19"/>
        <v>200</v>
      </c>
      <c r="D314" s="66">
        <v>168</v>
      </c>
      <c r="E314" s="66">
        <v>32</v>
      </c>
      <c r="F314" s="67"/>
      <c r="G314" s="67">
        <v>9.4700000000000006</v>
      </c>
      <c r="H314" s="67">
        <f t="shared" si="17"/>
        <v>606.08000000000004</v>
      </c>
      <c r="I314" s="67">
        <f t="shared" si="18"/>
        <v>749.05</v>
      </c>
    </row>
    <row r="315" spans="1:9" x14ac:dyDescent="0.25">
      <c r="A315" s="65" t="s">
        <v>229</v>
      </c>
      <c r="B315" s="66">
        <v>1</v>
      </c>
      <c r="C315" s="66">
        <f t="shared" si="19"/>
        <v>193</v>
      </c>
      <c r="D315" s="66">
        <v>168</v>
      </c>
      <c r="E315" s="66">
        <v>25</v>
      </c>
      <c r="F315" s="67"/>
      <c r="G315" s="67">
        <v>7.14</v>
      </c>
      <c r="H315" s="67">
        <f t="shared" si="17"/>
        <v>357</v>
      </c>
      <c r="I315" s="67">
        <f t="shared" si="18"/>
        <v>441.22</v>
      </c>
    </row>
    <row r="316" spans="1:9" x14ac:dyDescent="0.25">
      <c r="A316" s="65" t="s">
        <v>229</v>
      </c>
      <c r="B316" s="66">
        <v>1</v>
      </c>
      <c r="C316" s="66">
        <f t="shared" si="19"/>
        <v>216</v>
      </c>
      <c r="D316" s="66">
        <v>168</v>
      </c>
      <c r="E316" s="66">
        <v>48</v>
      </c>
      <c r="F316" s="67"/>
      <c r="G316" s="67">
        <v>7.07</v>
      </c>
      <c r="H316" s="67">
        <f t="shared" si="17"/>
        <v>678.72</v>
      </c>
      <c r="I316" s="67">
        <f t="shared" si="18"/>
        <v>838.83</v>
      </c>
    </row>
    <row r="317" spans="1:9" x14ac:dyDescent="0.25">
      <c r="A317" s="65" t="s">
        <v>229</v>
      </c>
      <c r="B317" s="66">
        <v>1</v>
      </c>
      <c r="C317" s="66">
        <f t="shared" si="19"/>
        <v>210</v>
      </c>
      <c r="D317" s="66">
        <v>168</v>
      </c>
      <c r="E317" s="66">
        <v>42</v>
      </c>
      <c r="F317" s="67"/>
      <c r="G317" s="67">
        <v>9.4700000000000006</v>
      </c>
      <c r="H317" s="67">
        <f t="shared" si="17"/>
        <v>795.48</v>
      </c>
      <c r="I317" s="67">
        <f t="shared" si="18"/>
        <v>983.13</v>
      </c>
    </row>
    <row r="318" spans="1:9" x14ac:dyDescent="0.25">
      <c r="A318" s="65" t="s">
        <v>229</v>
      </c>
      <c r="B318" s="66">
        <v>1</v>
      </c>
      <c r="C318" s="66">
        <f t="shared" si="19"/>
        <v>193</v>
      </c>
      <c r="D318" s="66">
        <v>168</v>
      </c>
      <c r="E318" s="66">
        <v>25</v>
      </c>
      <c r="F318" s="67"/>
      <c r="G318" s="67">
        <v>9.4700000000000006</v>
      </c>
      <c r="H318" s="67">
        <f t="shared" si="17"/>
        <v>473.5</v>
      </c>
      <c r="I318" s="67">
        <f t="shared" si="18"/>
        <v>585.20000000000005</v>
      </c>
    </row>
    <row r="319" spans="1:9" x14ac:dyDescent="0.25">
      <c r="A319" s="65" t="s">
        <v>229</v>
      </c>
      <c r="B319" s="66">
        <v>1</v>
      </c>
      <c r="C319" s="66">
        <f t="shared" si="19"/>
        <v>184</v>
      </c>
      <c r="D319" s="66">
        <v>168</v>
      </c>
      <c r="E319" s="66">
        <v>16</v>
      </c>
      <c r="F319" s="67"/>
      <c r="G319" s="67">
        <v>7.14</v>
      </c>
      <c r="H319" s="67">
        <f t="shared" si="17"/>
        <v>228.48</v>
      </c>
      <c r="I319" s="67">
        <f t="shared" si="18"/>
        <v>282.38</v>
      </c>
    </row>
    <row r="320" spans="1:9" x14ac:dyDescent="0.25">
      <c r="A320" s="65" t="s">
        <v>229</v>
      </c>
      <c r="B320" s="66">
        <v>1</v>
      </c>
      <c r="C320" s="66">
        <f t="shared" si="19"/>
        <v>192</v>
      </c>
      <c r="D320" s="66">
        <v>168</v>
      </c>
      <c r="E320" s="66">
        <v>24</v>
      </c>
      <c r="F320" s="67"/>
      <c r="G320" s="67">
        <v>9.4700000000000006</v>
      </c>
      <c r="H320" s="67">
        <f t="shared" si="17"/>
        <v>454.56</v>
      </c>
      <c r="I320" s="67">
        <f t="shared" si="18"/>
        <v>561.79</v>
      </c>
    </row>
    <row r="321" spans="1:9" x14ac:dyDescent="0.25">
      <c r="A321" s="65" t="s">
        <v>229</v>
      </c>
      <c r="B321" s="66">
        <v>1</v>
      </c>
      <c r="C321" s="66">
        <f t="shared" si="19"/>
        <v>202</v>
      </c>
      <c r="D321" s="66">
        <v>168</v>
      </c>
      <c r="E321" s="66">
        <v>34</v>
      </c>
      <c r="F321" s="67"/>
      <c r="G321" s="67">
        <v>7.14</v>
      </c>
      <c r="H321" s="67">
        <f t="shared" si="17"/>
        <v>485.52</v>
      </c>
      <c r="I321" s="67">
        <f t="shared" si="18"/>
        <v>600.04999999999995</v>
      </c>
    </row>
    <row r="322" spans="1:9" x14ac:dyDescent="0.25">
      <c r="A322" s="65" t="s">
        <v>229</v>
      </c>
      <c r="B322" s="66">
        <v>1</v>
      </c>
      <c r="C322" s="66">
        <f t="shared" si="19"/>
        <v>224</v>
      </c>
      <c r="D322" s="66">
        <v>168</v>
      </c>
      <c r="E322" s="66">
        <v>56</v>
      </c>
      <c r="F322" s="67"/>
      <c r="G322" s="67">
        <v>7.07</v>
      </c>
      <c r="H322" s="67">
        <f t="shared" si="17"/>
        <v>791.84</v>
      </c>
      <c r="I322" s="67">
        <f t="shared" si="18"/>
        <v>978.64</v>
      </c>
    </row>
    <row r="323" spans="1:9" x14ac:dyDescent="0.25">
      <c r="A323" s="65" t="s">
        <v>229</v>
      </c>
      <c r="B323" s="66">
        <v>1</v>
      </c>
      <c r="C323" s="66">
        <f t="shared" si="19"/>
        <v>200</v>
      </c>
      <c r="D323" s="66">
        <v>168</v>
      </c>
      <c r="E323" s="66">
        <v>32</v>
      </c>
      <c r="F323" s="67"/>
      <c r="G323" s="67">
        <v>7.07</v>
      </c>
      <c r="H323" s="67">
        <f t="shared" si="17"/>
        <v>452.48</v>
      </c>
      <c r="I323" s="67">
        <f t="shared" si="18"/>
        <v>559.22</v>
      </c>
    </row>
    <row r="324" spans="1:9" x14ac:dyDescent="0.25">
      <c r="A324" s="65" t="s">
        <v>229</v>
      </c>
      <c r="B324" s="66">
        <v>1</v>
      </c>
      <c r="C324" s="66">
        <f t="shared" si="19"/>
        <v>184</v>
      </c>
      <c r="D324" s="66">
        <v>168</v>
      </c>
      <c r="E324" s="66">
        <v>16</v>
      </c>
      <c r="F324" s="67"/>
      <c r="G324" s="67">
        <v>9.3800000000000008</v>
      </c>
      <c r="H324" s="67">
        <f t="shared" si="17"/>
        <v>300.16000000000003</v>
      </c>
      <c r="I324" s="67">
        <f t="shared" si="18"/>
        <v>370.97</v>
      </c>
    </row>
    <row r="325" spans="1:9" x14ac:dyDescent="0.25">
      <c r="A325" s="65" t="s">
        <v>229</v>
      </c>
      <c r="B325" s="66">
        <v>1</v>
      </c>
      <c r="C325" s="66">
        <f t="shared" si="19"/>
        <v>232</v>
      </c>
      <c r="D325" s="66">
        <v>168</v>
      </c>
      <c r="E325" s="66">
        <v>64</v>
      </c>
      <c r="F325" s="67"/>
      <c r="G325" s="67">
        <v>9.2899999999999991</v>
      </c>
      <c r="H325" s="67">
        <f t="shared" si="17"/>
        <v>1189.1199999999999</v>
      </c>
      <c r="I325" s="67">
        <f t="shared" si="18"/>
        <v>1469.63</v>
      </c>
    </row>
    <row r="326" spans="1:9" x14ac:dyDescent="0.25">
      <c r="A326" s="65" t="s">
        <v>229</v>
      </c>
      <c r="B326" s="66">
        <v>1</v>
      </c>
      <c r="C326" s="66">
        <f t="shared" si="19"/>
        <v>249</v>
      </c>
      <c r="D326" s="66">
        <v>168</v>
      </c>
      <c r="E326" s="66">
        <v>81</v>
      </c>
      <c r="F326" s="67"/>
      <c r="G326" s="67">
        <v>9.2899999999999991</v>
      </c>
      <c r="H326" s="67">
        <f t="shared" si="17"/>
        <v>1504.98</v>
      </c>
      <c r="I326" s="67">
        <f t="shared" si="18"/>
        <v>1860</v>
      </c>
    </row>
    <row r="327" spans="1:9" x14ac:dyDescent="0.25">
      <c r="A327" s="65" t="s">
        <v>229</v>
      </c>
      <c r="B327" s="66">
        <v>1</v>
      </c>
      <c r="C327" s="66">
        <f t="shared" si="19"/>
        <v>200</v>
      </c>
      <c r="D327" s="66">
        <v>168</v>
      </c>
      <c r="E327" s="66">
        <v>32</v>
      </c>
      <c r="F327" s="67"/>
      <c r="G327" s="67">
        <v>9.4700000000000006</v>
      </c>
      <c r="H327" s="67">
        <f t="shared" si="17"/>
        <v>606.08000000000004</v>
      </c>
      <c r="I327" s="67">
        <f t="shared" si="18"/>
        <v>749.05</v>
      </c>
    </row>
    <row r="328" spans="1:9" x14ac:dyDescent="0.25">
      <c r="A328" s="65" t="s">
        <v>229</v>
      </c>
      <c r="B328" s="66">
        <v>1</v>
      </c>
      <c r="C328" s="66">
        <f t="shared" si="19"/>
        <v>216</v>
      </c>
      <c r="D328" s="66">
        <v>168</v>
      </c>
      <c r="E328" s="66">
        <v>48</v>
      </c>
      <c r="F328" s="67"/>
      <c r="G328" s="67">
        <v>9.4700000000000006</v>
      </c>
      <c r="H328" s="67">
        <f t="shared" si="17"/>
        <v>909.12</v>
      </c>
      <c r="I328" s="67">
        <f t="shared" si="18"/>
        <v>1123.58</v>
      </c>
    </row>
    <row r="329" spans="1:9" x14ac:dyDescent="0.25">
      <c r="A329" s="65" t="s">
        <v>229</v>
      </c>
      <c r="B329" s="66">
        <v>1</v>
      </c>
      <c r="C329" s="66">
        <f t="shared" si="19"/>
        <v>217</v>
      </c>
      <c r="D329" s="66">
        <v>168</v>
      </c>
      <c r="E329" s="66">
        <v>49</v>
      </c>
      <c r="F329" s="67"/>
      <c r="G329" s="67">
        <v>9.15</v>
      </c>
      <c r="H329" s="67">
        <f t="shared" si="17"/>
        <v>896.7</v>
      </c>
      <c r="I329" s="67">
        <f t="shared" si="18"/>
        <v>1108.23</v>
      </c>
    </row>
    <row r="330" spans="1:9" x14ac:dyDescent="0.25">
      <c r="A330" s="65" t="s">
        <v>229</v>
      </c>
      <c r="B330" s="66">
        <v>1</v>
      </c>
      <c r="C330" s="66">
        <f t="shared" si="19"/>
        <v>178</v>
      </c>
      <c r="D330" s="66">
        <v>168</v>
      </c>
      <c r="E330" s="66">
        <v>10</v>
      </c>
      <c r="F330" s="67"/>
      <c r="G330" s="67">
        <v>6.9</v>
      </c>
      <c r="H330" s="67">
        <f t="shared" si="17"/>
        <v>138</v>
      </c>
      <c r="I330" s="67">
        <f t="shared" si="18"/>
        <v>170.55</v>
      </c>
    </row>
    <row r="331" spans="1:9" x14ac:dyDescent="0.25">
      <c r="A331" s="65" t="s">
        <v>229</v>
      </c>
      <c r="B331" s="66">
        <v>1</v>
      </c>
      <c r="C331" s="66">
        <f t="shared" si="19"/>
        <v>192</v>
      </c>
      <c r="D331" s="66">
        <v>168</v>
      </c>
      <c r="E331" s="66">
        <v>24</v>
      </c>
      <c r="F331" s="67"/>
      <c r="G331" s="67">
        <v>9.15</v>
      </c>
      <c r="H331" s="67">
        <f t="shared" si="17"/>
        <v>439.2</v>
      </c>
      <c r="I331" s="67">
        <f t="shared" si="18"/>
        <v>542.80999999999995</v>
      </c>
    </row>
    <row r="332" spans="1:9" x14ac:dyDescent="0.25">
      <c r="A332" s="65" t="s">
        <v>229</v>
      </c>
      <c r="B332" s="66">
        <v>1</v>
      </c>
      <c r="C332" s="66">
        <f t="shared" si="19"/>
        <v>176</v>
      </c>
      <c r="D332" s="66">
        <v>168</v>
      </c>
      <c r="E332" s="66">
        <v>8</v>
      </c>
      <c r="F332" s="67"/>
      <c r="G332" s="67">
        <v>6.9</v>
      </c>
      <c r="H332" s="67">
        <f t="shared" si="17"/>
        <v>110.4</v>
      </c>
      <c r="I332" s="67">
        <f t="shared" si="18"/>
        <v>136.44</v>
      </c>
    </row>
    <row r="333" spans="1:9" x14ac:dyDescent="0.25">
      <c r="A333" s="65" t="s">
        <v>229</v>
      </c>
      <c r="B333" s="66">
        <v>1</v>
      </c>
      <c r="C333" s="66">
        <f t="shared" si="19"/>
        <v>198</v>
      </c>
      <c r="D333" s="66">
        <v>168</v>
      </c>
      <c r="E333" s="66">
        <v>30</v>
      </c>
      <c r="F333" s="67"/>
      <c r="G333" s="67">
        <v>9.15</v>
      </c>
      <c r="H333" s="67">
        <f t="shared" si="17"/>
        <v>549</v>
      </c>
      <c r="I333" s="67">
        <f t="shared" si="18"/>
        <v>678.51</v>
      </c>
    </row>
    <row r="334" spans="1:9" x14ac:dyDescent="0.25">
      <c r="A334" s="65" t="s">
        <v>229</v>
      </c>
      <c r="B334" s="66">
        <v>1</v>
      </c>
      <c r="C334" s="66">
        <f t="shared" si="19"/>
        <v>184</v>
      </c>
      <c r="D334" s="66">
        <v>168</v>
      </c>
      <c r="E334" s="66">
        <v>16</v>
      </c>
      <c r="F334" s="67"/>
      <c r="G334" s="67">
        <v>7.38</v>
      </c>
      <c r="H334" s="67">
        <f t="shared" ref="H334:H397" si="20">ROUND(G334*E334*2,2)</f>
        <v>236.16</v>
      </c>
      <c r="I334" s="67">
        <f t="shared" ref="I334:I397" si="21">ROUND(H334*1.2359,2)</f>
        <v>291.87</v>
      </c>
    </row>
    <row r="335" spans="1:9" x14ac:dyDescent="0.25">
      <c r="A335" s="65" t="s">
        <v>229</v>
      </c>
      <c r="B335" s="66">
        <v>1</v>
      </c>
      <c r="C335" s="66">
        <f t="shared" si="19"/>
        <v>208</v>
      </c>
      <c r="D335" s="66">
        <v>168</v>
      </c>
      <c r="E335" s="66">
        <v>40</v>
      </c>
      <c r="F335" s="67"/>
      <c r="G335" s="67">
        <v>9.15</v>
      </c>
      <c r="H335" s="67">
        <f t="shared" si="20"/>
        <v>732</v>
      </c>
      <c r="I335" s="67">
        <f t="shared" si="21"/>
        <v>904.68</v>
      </c>
    </row>
    <row r="336" spans="1:9" x14ac:dyDescent="0.25">
      <c r="A336" s="65" t="s">
        <v>229</v>
      </c>
      <c r="B336" s="66">
        <v>1</v>
      </c>
      <c r="C336" s="66">
        <f t="shared" si="19"/>
        <v>208</v>
      </c>
      <c r="D336" s="66">
        <v>168</v>
      </c>
      <c r="E336" s="66">
        <v>40</v>
      </c>
      <c r="F336" s="67"/>
      <c r="G336" s="67">
        <v>9.15</v>
      </c>
      <c r="H336" s="67">
        <f t="shared" si="20"/>
        <v>732</v>
      </c>
      <c r="I336" s="67">
        <f t="shared" si="21"/>
        <v>904.68</v>
      </c>
    </row>
    <row r="337" spans="1:9" x14ac:dyDescent="0.25">
      <c r="A337" s="65" t="s">
        <v>229</v>
      </c>
      <c r="B337" s="66">
        <v>1</v>
      </c>
      <c r="C337" s="66">
        <f t="shared" si="19"/>
        <v>192</v>
      </c>
      <c r="D337" s="66">
        <v>168</v>
      </c>
      <c r="E337" s="66">
        <v>24</v>
      </c>
      <c r="F337" s="67"/>
      <c r="G337" s="67">
        <v>9.15</v>
      </c>
      <c r="H337" s="67">
        <f t="shared" si="20"/>
        <v>439.2</v>
      </c>
      <c r="I337" s="67">
        <f t="shared" si="21"/>
        <v>542.80999999999995</v>
      </c>
    </row>
    <row r="338" spans="1:9" x14ac:dyDescent="0.25">
      <c r="A338" s="65" t="s">
        <v>229</v>
      </c>
      <c r="B338" s="66">
        <v>1</v>
      </c>
      <c r="C338" s="66">
        <f t="shared" si="19"/>
        <v>176</v>
      </c>
      <c r="D338" s="66">
        <v>168</v>
      </c>
      <c r="E338" s="66">
        <v>8</v>
      </c>
      <c r="F338" s="67"/>
      <c r="G338" s="67">
        <v>9.15</v>
      </c>
      <c r="H338" s="67">
        <f t="shared" si="20"/>
        <v>146.4</v>
      </c>
      <c r="I338" s="67">
        <f t="shared" si="21"/>
        <v>180.94</v>
      </c>
    </row>
    <row r="339" spans="1:9" x14ac:dyDescent="0.25">
      <c r="A339" s="65" t="s">
        <v>229</v>
      </c>
      <c r="B339" s="66">
        <v>1</v>
      </c>
      <c r="C339" s="66">
        <f t="shared" si="19"/>
        <v>240</v>
      </c>
      <c r="D339" s="66">
        <v>168</v>
      </c>
      <c r="E339" s="66">
        <v>72</v>
      </c>
      <c r="F339" s="67"/>
      <c r="G339" s="67">
        <v>9.15</v>
      </c>
      <c r="H339" s="67">
        <f t="shared" si="20"/>
        <v>1317.6</v>
      </c>
      <c r="I339" s="67">
        <f t="shared" si="21"/>
        <v>1628.42</v>
      </c>
    </row>
    <row r="340" spans="1:9" x14ac:dyDescent="0.25">
      <c r="A340" s="65" t="s">
        <v>229</v>
      </c>
      <c r="B340" s="66">
        <v>1</v>
      </c>
      <c r="C340" s="66">
        <f t="shared" si="19"/>
        <v>228</v>
      </c>
      <c r="D340" s="66">
        <v>168</v>
      </c>
      <c r="E340" s="66">
        <v>60</v>
      </c>
      <c r="F340" s="67"/>
      <c r="G340" s="67">
        <v>6.9</v>
      </c>
      <c r="H340" s="67">
        <f t="shared" si="20"/>
        <v>828</v>
      </c>
      <c r="I340" s="67">
        <f t="shared" si="21"/>
        <v>1023.33</v>
      </c>
    </row>
    <row r="341" spans="1:9" x14ac:dyDescent="0.25">
      <c r="A341" s="65" t="s">
        <v>229</v>
      </c>
      <c r="B341" s="66">
        <v>1</v>
      </c>
      <c r="C341" s="66">
        <f t="shared" si="19"/>
        <v>200</v>
      </c>
      <c r="D341" s="66">
        <v>168</v>
      </c>
      <c r="E341" s="66">
        <v>32</v>
      </c>
      <c r="F341" s="67"/>
      <c r="G341" s="67">
        <v>9.15</v>
      </c>
      <c r="H341" s="67">
        <f t="shared" si="20"/>
        <v>585.6</v>
      </c>
      <c r="I341" s="67">
        <f t="shared" si="21"/>
        <v>723.74</v>
      </c>
    </row>
    <row r="342" spans="1:9" x14ac:dyDescent="0.25">
      <c r="A342" s="65" t="s">
        <v>229</v>
      </c>
      <c r="B342" s="66">
        <v>1</v>
      </c>
      <c r="C342" s="66">
        <f t="shared" si="19"/>
        <v>228</v>
      </c>
      <c r="D342" s="66">
        <v>168</v>
      </c>
      <c r="E342" s="66">
        <v>60</v>
      </c>
      <c r="F342" s="67"/>
      <c r="G342" s="67">
        <v>9.4700000000000006</v>
      </c>
      <c r="H342" s="67">
        <f t="shared" si="20"/>
        <v>1136.4000000000001</v>
      </c>
      <c r="I342" s="67">
        <f t="shared" si="21"/>
        <v>1404.48</v>
      </c>
    </row>
    <row r="343" spans="1:9" x14ac:dyDescent="0.25">
      <c r="A343" s="65" t="s">
        <v>229</v>
      </c>
      <c r="B343" s="66">
        <v>1</v>
      </c>
      <c r="C343" s="66">
        <f t="shared" si="19"/>
        <v>241</v>
      </c>
      <c r="D343" s="66">
        <v>168</v>
      </c>
      <c r="E343" s="66">
        <v>73</v>
      </c>
      <c r="F343" s="67"/>
      <c r="G343" s="67">
        <v>6.9</v>
      </c>
      <c r="H343" s="67">
        <f t="shared" si="20"/>
        <v>1007.4</v>
      </c>
      <c r="I343" s="67">
        <f t="shared" si="21"/>
        <v>1245.05</v>
      </c>
    </row>
    <row r="344" spans="1:9" x14ac:dyDescent="0.25">
      <c r="A344" s="65" t="s">
        <v>229</v>
      </c>
      <c r="B344" s="66">
        <v>1</v>
      </c>
      <c r="C344" s="66">
        <f t="shared" si="19"/>
        <v>192</v>
      </c>
      <c r="D344" s="66">
        <v>168</v>
      </c>
      <c r="E344" s="66">
        <v>24</v>
      </c>
      <c r="F344" s="67"/>
      <c r="G344" s="67">
        <v>7.07</v>
      </c>
      <c r="H344" s="67">
        <f t="shared" si="20"/>
        <v>339.36</v>
      </c>
      <c r="I344" s="67">
        <f t="shared" si="21"/>
        <v>419.42</v>
      </c>
    </row>
    <row r="345" spans="1:9" x14ac:dyDescent="0.25">
      <c r="A345" s="65" t="s">
        <v>229</v>
      </c>
      <c r="B345" s="66">
        <v>1</v>
      </c>
      <c r="C345" s="66">
        <f t="shared" si="19"/>
        <v>181</v>
      </c>
      <c r="D345" s="66">
        <v>168</v>
      </c>
      <c r="E345" s="66">
        <v>13</v>
      </c>
      <c r="F345" s="67"/>
      <c r="G345" s="67">
        <v>9.15</v>
      </c>
      <c r="H345" s="67">
        <f t="shared" si="20"/>
        <v>237.9</v>
      </c>
      <c r="I345" s="67">
        <f t="shared" si="21"/>
        <v>294.02</v>
      </c>
    </row>
    <row r="346" spans="1:9" x14ac:dyDescent="0.25">
      <c r="A346" s="65" t="s">
        <v>229</v>
      </c>
      <c r="B346" s="66">
        <v>1</v>
      </c>
      <c r="C346" s="66">
        <f t="shared" si="19"/>
        <v>217</v>
      </c>
      <c r="D346" s="66">
        <v>168</v>
      </c>
      <c r="E346" s="66">
        <v>49</v>
      </c>
      <c r="F346" s="67"/>
      <c r="G346" s="67">
        <v>6.9</v>
      </c>
      <c r="H346" s="67">
        <f t="shared" si="20"/>
        <v>676.2</v>
      </c>
      <c r="I346" s="67">
        <f t="shared" si="21"/>
        <v>835.72</v>
      </c>
    </row>
    <row r="347" spans="1:9" x14ac:dyDescent="0.25">
      <c r="A347" s="65" t="s">
        <v>229</v>
      </c>
      <c r="B347" s="66">
        <v>1</v>
      </c>
      <c r="C347" s="66">
        <f t="shared" si="19"/>
        <v>176</v>
      </c>
      <c r="D347" s="66">
        <v>168</v>
      </c>
      <c r="E347" s="66">
        <v>8</v>
      </c>
      <c r="F347" s="67"/>
      <c r="G347" s="67">
        <v>9.15</v>
      </c>
      <c r="H347" s="67">
        <f t="shared" si="20"/>
        <v>146.4</v>
      </c>
      <c r="I347" s="67">
        <f t="shared" si="21"/>
        <v>180.94</v>
      </c>
    </row>
    <row r="348" spans="1:9" x14ac:dyDescent="0.25">
      <c r="A348" s="65" t="s">
        <v>229</v>
      </c>
      <c r="B348" s="66">
        <v>1</v>
      </c>
      <c r="C348" s="66">
        <f t="shared" si="19"/>
        <v>204</v>
      </c>
      <c r="D348" s="66">
        <v>168</v>
      </c>
      <c r="E348" s="66">
        <v>36</v>
      </c>
      <c r="F348" s="67"/>
      <c r="G348" s="67">
        <v>9.15</v>
      </c>
      <c r="H348" s="67">
        <f t="shared" si="20"/>
        <v>658.8</v>
      </c>
      <c r="I348" s="67">
        <f t="shared" si="21"/>
        <v>814.21</v>
      </c>
    </row>
    <row r="349" spans="1:9" x14ac:dyDescent="0.25">
      <c r="A349" s="65" t="s">
        <v>135</v>
      </c>
      <c r="B349" s="66">
        <v>1</v>
      </c>
      <c r="C349" s="66">
        <f t="shared" si="19"/>
        <v>172</v>
      </c>
      <c r="D349" s="66">
        <v>168</v>
      </c>
      <c r="E349" s="66">
        <v>4</v>
      </c>
      <c r="F349" s="67"/>
      <c r="G349" s="67">
        <v>7.07</v>
      </c>
      <c r="H349" s="67">
        <f t="shared" si="20"/>
        <v>56.56</v>
      </c>
      <c r="I349" s="67">
        <f t="shared" si="21"/>
        <v>69.900000000000006</v>
      </c>
    </row>
    <row r="350" spans="1:9" x14ac:dyDescent="0.25">
      <c r="A350" s="65" t="s">
        <v>230</v>
      </c>
      <c r="B350" s="66">
        <v>1</v>
      </c>
      <c r="C350" s="66">
        <f t="shared" si="19"/>
        <v>232</v>
      </c>
      <c r="D350" s="66">
        <v>168</v>
      </c>
      <c r="E350" s="66">
        <v>64</v>
      </c>
      <c r="F350" s="67"/>
      <c r="G350" s="67">
        <v>7.14</v>
      </c>
      <c r="H350" s="67">
        <f t="shared" si="20"/>
        <v>913.92</v>
      </c>
      <c r="I350" s="67">
        <f t="shared" si="21"/>
        <v>1129.51</v>
      </c>
    </row>
    <row r="351" spans="1:9" x14ac:dyDescent="0.25">
      <c r="A351" s="65" t="s">
        <v>230</v>
      </c>
      <c r="B351" s="66">
        <v>1</v>
      </c>
      <c r="C351" s="66">
        <f t="shared" si="19"/>
        <v>216</v>
      </c>
      <c r="D351" s="66">
        <v>168</v>
      </c>
      <c r="E351" s="66">
        <v>48</v>
      </c>
      <c r="F351" s="67"/>
      <c r="G351" s="67">
        <v>7.14</v>
      </c>
      <c r="H351" s="67">
        <f t="shared" si="20"/>
        <v>685.44</v>
      </c>
      <c r="I351" s="67">
        <f t="shared" si="21"/>
        <v>847.14</v>
      </c>
    </row>
    <row r="352" spans="1:9" x14ac:dyDescent="0.25">
      <c r="A352" s="65" t="s">
        <v>230</v>
      </c>
      <c r="B352" s="66">
        <v>1</v>
      </c>
      <c r="C352" s="66">
        <f t="shared" si="19"/>
        <v>184</v>
      </c>
      <c r="D352" s="66">
        <v>168</v>
      </c>
      <c r="E352" s="66">
        <v>16</v>
      </c>
      <c r="F352" s="67"/>
      <c r="G352" s="67">
        <v>7.14</v>
      </c>
      <c r="H352" s="67">
        <f t="shared" si="20"/>
        <v>228.48</v>
      </c>
      <c r="I352" s="67">
        <f t="shared" si="21"/>
        <v>282.38</v>
      </c>
    </row>
    <row r="353" spans="1:9" x14ac:dyDescent="0.25">
      <c r="A353" s="65" t="s">
        <v>230</v>
      </c>
      <c r="B353" s="66">
        <v>1</v>
      </c>
      <c r="C353" s="66">
        <f t="shared" si="19"/>
        <v>196</v>
      </c>
      <c r="D353" s="66">
        <v>168</v>
      </c>
      <c r="E353" s="66">
        <v>28</v>
      </c>
      <c r="F353" s="67"/>
      <c r="G353" s="67">
        <v>7.14</v>
      </c>
      <c r="H353" s="67">
        <f t="shared" si="20"/>
        <v>399.84</v>
      </c>
      <c r="I353" s="67">
        <f t="shared" si="21"/>
        <v>494.16</v>
      </c>
    </row>
    <row r="354" spans="1:9" x14ac:dyDescent="0.25">
      <c r="A354" s="65" t="s">
        <v>230</v>
      </c>
      <c r="B354" s="66">
        <v>1</v>
      </c>
      <c r="C354" s="66">
        <f t="shared" si="19"/>
        <v>176</v>
      </c>
      <c r="D354" s="66">
        <v>168</v>
      </c>
      <c r="E354" s="66">
        <v>8</v>
      </c>
      <c r="F354" s="67"/>
      <c r="G354" s="67">
        <v>7.14</v>
      </c>
      <c r="H354" s="67">
        <f t="shared" si="20"/>
        <v>114.24</v>
      </c>
      <c r="I354" s="67">
        <f t="shared" si="21"/>
        <v>141.19</v>
      </c>
    </row>
    <row r="355" spans="1:9" x14ac:dyDescent="0.25">
      <c r="A355" s="65" t="s">
        <v>230</v>
      </c>
      <c r="B355" s="66">
        <v>1</v>
      </c>
      <c r="C355" s="66">
        <f t="shared" si="19"/>
        <v>216</v>
      </c>
      <c r="D355" s="66">
        <v>168</v>
      </c>
      <c r="E355" s="66">
        <v>48</v>
      </c>
      <c r="F355" s="67"/>
      <c r="G355" s="67">
        <v>9.4700000000000006</v>
      </c>
      <c r="H355" s="67">
        <f t="shared" si="20"/>
        <v>909.12</v>
      </c>
      <c r="I355" s="67">
        <f t="shared" si="21"/>
        <v>1123.58</v>
      </c>
    </row>
    <row r="356" spans="1:9" x14ac:dyDescent="0.25">
      <c r="A356" s="65" t="s">
        <v>230</v>
      </c>
      <c r="B356" s="66">
        <v>1</v>
      </c>
      <c r="C356" s="66">
        <f t="shared" si="19"/>
        <v>208</v>
      </c>
      <c r="D356" s="66">
        <v>168</v>
      </c>
      <c r="E356" s="66">
        <v>40</v>
      </c>
      <c r="F356" s="67"/>
      <c r="G356" s="67">
        <v>7.14</v>
      </c>
      <c r="H356" s="67">
        <f t="shared" si="20"/>
        <v>571.20000000000005</v>
      </c>
      <c r="I356" s="67">
        <f t="shared" si="21"/>
        <v>705.95</v>
      </c>
    </row>
    <row r="357" spans="1:9" x14ac:dyDescent="0.25">
      <c r="A357" s="65" t="s">
        <v>230</v>
      </c>
      <c r="B357" s="66">
        <v>1</v>
      </c>
      <c r="C357" s="66">
        <f t="shared" si="19"/>
        <v>188</v>
      </c>
      <c r="D357" s="66">
        <v>168</v>
      </c>
      <c r="E357" s="66">
        <v>20</v>
      </c>
      <c r="F357" s="67"/>
      <c r="G357" s="67">
        <v>7.14</v>
      </c>
      <c r="H357" s="67">
        <f t="shared" si="20"/>
        <v>285.60000000000002</v>
      </c>
      <c r="I357" s="67">
        <f t="shared" si="21"/>
        <v>352.97</v>
      </c>
    </row>
    <row r="358" spans="1:9" x14ac:dyDescent="0.25">
      <c r="A358" s="65" t="s">
        <v>230</v>
      </c>
      <c r="B358" s="66">
        <v>1</v>
      </c>
      <c r="C358" s="66">
        <f t="shared" si="19"/>
        <v>224</v>
      </c>
      <c r="D358" s="66">
        <v>168</v>
      </c>
      <c r="E358" s="66">
        <v>56</v>
      </c>
      <c r="F358" s="67"/>
      <c r="G358" s="67">
        <v>7.14</v>
      </c>
      <c r="H358" s="67">
        <f t="shared" si="20"/>
        <v>799.68</v>
      </c>
      <c r="I358" s="67">
        <f t="shared" si="21"/>
        <v>988.32</v>
      </c>
    </row>
    <row r="359" spans="1:9" x14ac:dyDescent="0.25">
      <c r="A359" s="65" t="s">
        <v>230</v>
      </c>
      <c r="B359" s="66">
        <v>1</v>
      </c>
      <c r="C359" s="66">
        <f t="shared" si="19"/>
        <v>192</v>
      </c>
      <c r="D359" s="66">
        <v>168</v>
      </c>
      <c r="E359" s="66">
        <v>24</v>
      </c>
      <c r="F359" s="67"/>
      <c r="G359" s="67">
        <v>7</v>
      </c>
      <c r="H359" s="67">
        <f t="shared" si="20"/>
        <v>336</v>
      </c>
      <c r="I359" s="67">
        <f t="shared" si="21"/>
        <v>415.26</v>
      </c>
    </row>
    <row r="360" spans="1:9" x14ac:dyDescent="0.25">
      <c r="A360" s="65" t="s">
        <v>230</v>
      </c>
      <c r="B360" s="66">
        <v>1</v>
      </c>
      <c r="C360" s="66">
        <f t="shared" si="19"/>
        <v>232</v>
      </c>
      <c r="D360" s="66">
        <v>168</v>
      </c>
      <c r="E360" s="66">
        <v>64</v>
      </c>
      <c r="F360" s="67"/>
      <c r="G360" s="67">
        <v>9.15</v>
      </c>
      <c r="H360" s="67">
        <f t="shared" si="20"/>
        <v>1171.2</v>
      </c>
      <c r="I360" s="67">
        <f t="shared" si="21"/>
        <v>1447.49</v>
      </c>
    </row>
    <row r="361" spans="1:9" x14ac:dyDescent="0.25">
      <c r="A361" s="65" t="s">
        <v>230</v>
      </c>
      <c r="B361" s="66">
        <v>1</v>
      </c>
      <c r="C361" s="66">
        <f t="shared" si="19"/>
        <v>176</v>
      </c>
      <c r="D361" s="66">
        <v>168</v>
      </c>
      <c r="E361" s="66">
        <v>8</v>
      </c>
      <c r="F361" s="67"/>
      <c r="G361" s="67">
        <v>7</v>
      </c>
      <c r="H361" s="67">
        <f t="shared" si="20"/>
        <v>112</v>
      </c>
      <c r="I361" s="67">
        <f t="shared" si="21"/>
        <v>138.41999999999999</v>
      </c>
    </row>
    <row r="362" spans="1:9" x14ac:dyDescent="0.25">
      <c r="A362" s="65" t="s">
        <v>230</v>
      </c>
      <c r="B362" s="66">
        <v>1</v>
      </c>
      <c r="C362" s="66">
        <f t="shared" si="19"/>
        <v>192</v>
      </c>
      <c r="D362" s="66">
        <v>168</v>
      </c>
      <c r="E362" s="66">
        <v>24</v>
      </c>
      <c r="F362" s="67"/>
      <c r="G362" s="67">
        <v>7</v>
      </c>
      <c r="H362" s="67">
        <f t="shared" si="20"/>
        <v>336</v>
      </c>
      <c r="I362" s="67">
        <f t="shared" si="21"/>
        <v>415.26</v>
      </c>
    </row>
    <row r="363" spans="1:9" x14ac:dyDescent="0.25">
      <c r="A363" s="65" t="s">
        <v>230</v>
      </c>
      <c r="B363" s="66">
        <v>1</v>
      </c>
      <c r="C363" s="66">
        <f t="shared" si="19"/>
        <v>192</v>
      </c>
      <c r="D363" s="66">
        <v>168</v>
      </c>
      <c r="E363" s="66">
        <v>24</v>
      </c>
      <c r="F363" s="67"/>
      <c r="G363" s="67">
        <v>9.4700000000000006</v>
      </c>
      <c r="H363" s="67">
        <f t="shared" si="20"/>
        <v>454.56</v>
      </c>
      <c r="I363" s="67">
        <f t="shared" si="21"/>
        <v>561.79</v>
      </c>
    </row>
    <row r="364" spans="1:9" x14ac:dyDescent="0.25">
      <c r="A364" s="65" t="s">
        <v>230</v>
      </c>
      <c r="B364" s="66">
        <v>1</v>
      </c>
      <c r="C364" s="66">
        <f t="shared" si="19"/>
        <v>244</v>
      </c>
      <c r="D364" s="66">
        <v>168</v>
      </c>
      <c r="E364" s="66">
        <v>76</v>
      </c>
      <c r="F364" s="67"/>
      <c r="G364" s="67">
        <v>9.15</v>
      </c>
      <c r="H364" s="67">
        <f t="shared" si="20"/>
        <v>1390.8</v>
      </c>
      <c r="I364" s="67">
        <f t="shared" si="21"/>
        <v>1718.89</v>
      </c>
    </row>
    <row r="365" spans="1:9" x14ac:dyDescent="0.25">
      <c r="A365" s="65" t="s">
        <v>230</v>
      </c>
      <c r="B365" s="66">
        <v>1</v>
      </c>
      <c r="C365" s="66">
        <f t="shared" si="19"/>
        <v>224</v>
      </c>
      <c r="D365" s="66">
        <v>168</v>
      </c>
      <c r="E365" s="66">
        <v>56</v>
      </c>
      <c r="F365" s="67"/>
      <c r="G365" s="67">
        <v>6.9</v>
      </c>
      <c r="H365" s="67">
        <f t="shared" si="20"/>
        <v>772.8</v>
      </c>
      <c r="I365" s="67">
        <f t="shared" si="21"/>
        <v>955.1</v>
      </c>
    </row>
    <row r="366" spans="1:9" x14ac:dyDescent="0.25">
      <c r="A366" s="65" t="s">
        <v>230</v>
      </c>
      <c r="B366" s="66">
        <v>1</v>
      </c>
      <c r="C366" s="66">
        <f t="shared" si="19"/>
        <v>176</v>
      </c>
      <c r="D366" s="66">
        <v>168</v>
      </c>
      <c r="E366" s="66">
        <v>8</v>
      </c>
      <c r="F366" s="67"/>
      <c r="G366" s="67">
        <v>6.9</v>
      </c>
      <c r="H366" s="67">
        <f t="shared" si="20"/>
        <v>110.4</v>
      </c>
      <c r="I366" s="67">
        <f t="shared" si="21"/>
        <v>136.44</v>
      </c>
    </row>
    <row r="367" spans="1:9" x14ac:dyDescent="0.25">
      <c r="A367" s="65" t="s">
        <v>230</v>
      </c>
      <c r="B367" s="66">
        <v>1</v>
      </c>
      <c r="C367" s="66">
        <f t="shared" si="19"/>
        <v>180</v>
      </c>
      <c r="D367" s="66">
        <v>168</v>
      </c>
      <c r="E367" s="66">
        <v>12</v>
      </c>
      <c r="F367" s="67"/>
      <c r="G367" s="67">
        <v>6.9</v>
      </c>
      <c r="H367" s="67">
        <f t="shared" si="20"/>
        <v>165.6</v>
      </c>
      <c r="I367" s="67">
        <f t="shared" si="21"/>
        <v>204.67</v>
      </c>
    </row>
    <row r="368" spans="1:9" x14ac:dyDescent="0.25">
      <c r="A368" s="65" t="s">
        <v>230</v>
      </c>
      <c r="B368" s="66">
        <v>1</v>
      </c>
      <c r="C368" s="66">
        <f t="shared" si="19"/>
        <v>175</v>
      </c>
      <c r="D368" s="66">
        <v>168</v>
      </c>
      <c r="E368" s="66">
        <v>7</v>
      </c>
      <c r="F368" s="67"/>
      <c r="G368" s="67">
        <v>7.2</v>
      </c>
      <c r="H368" s="67">
        <f t="shared" si="20"/>
        <v>100.8</v>
      </c>
      <c r="I368" s="67">
        <f t="shared" si="21"/>
        <v>124.58</v>
      </c>
    </row>
    <row r="369" spans="1:9" x14ac:dyDescent="0.25">
      <c r="A369" s="65" t="s">
        <v>230</v>
      </c>
      <c r="B369" s="66">
        <v>1</v>
      </c>
      <c r="C369" s="66">
        <f t="shared" si="19"/>
        <v>176</v>
      </c>
      <c r="D369" s="66">
        <v>168</v>
      </c>
      <c r="E369" s="66">
        <v>8</v>
      </c>
      <c r="F369" s="67"/>
      <c r="G369" s="67">
        <v>9.2899999999999991</v>
      </c>
      <c r="H369" s="67">
        <f t="shared" si="20"/>
        <v>148.63999999999999</v>
      </c>
      <c r="I369" s="67">
        <f t="shared" si="21"/>
        <v>183.7</v>
      </c>
    </row>
    <row r="370" spans="1:9" x14ac:dyDescent="0.25">
      <c r="A370" s="65" t="s">
        <v>230</v>
      </c>
      <c r="B370" s="66">
        <v>1</v>
      </c>
      <c r="C370" s="66">
        <f t="shared" si="19"/>
        <v>244</v>
      </c>
      <c r="D370" s="66">
        <v>168</v>
      </c>
      <c r="E370" s="66">
        <v>76</v>
      </c>
      <c r="F370" s="67"/>
      <c r="G370" s="67">
        <v>7.2</v>
      </c>
      <c r="H370" s="67">
        <f t="shared" si="20"/>
        <v>1094.4000000000001</v>
      </c>
      <c r="I370" s="67">
        <f t="shared" si="21"/>
        <v>1352.57</v>
      </c>
    </row>
    <row r="371" spans="1:9" x14ac:dyDescent="0.25">
      <c r="A371" s="65" t="s">
        <v>230</v>
      </c>
      <c r="B371" s="66">
        <v>1</v>
      </c>
      <c r="C371" s="66">
        <f t="shared" si="19"/>
        <v>232</v>
      </c>
      <c r="D371" s="66">
        <v>168</v>
      </c>
      <c r="E371" s="66">
        <v>64</v>
      </c>
      <c r="F371" s="67"/>
      <c r="G371" s="67">
        <v>6.9</v>
      </c>
      <c r="H371" s="67">
        <f t="shared" si="20"/>
        <v>883.2</v>
      </c>
      <c r="I371" s="67">
        <f t="shared" si="21"/>
        <v>1091.55</v>
      </c>
    </row>
    <row r="372" spans="1:9" x14ac:dyDescent="0.25">
      <c r="A372" s="65" t="s">
        <v>230</v>
      </c>
      <c r="B372" s="66">
        <v>1</v>
      </c>
      <c r="C372" s="66">
        <f t="shared" si="19"/>
        <v>241</v>
      </c>
      <c r="D372" s="66">
        <v>168</v>
      </c>
      <c r="E372" s="66">
        <v>73</v>
      </c>
      <c r="F372" s="67"/>
      <c r="G372" s="67">
        <v>6.9</v>
      </c>
      <c r="H372" s="67">
        <f t="shared" si="20"/>
        <v>1007.4</v>
      </c>
      <c r="I372" s="67">
        <f t="shared" si="21"/>
        <v>1245.05</v>
      </c>
    </row>
    <row r="373" spans="1:9" x14ac:dyDescent="0.25">
      <c r="A373" s="65" t="s">
        <v>230</v>
      </c>
      <c r="B373" s="66">
        <v>1</v>
      </c>
      <c r="C373" s="66">
        <f t="shared" si="19"/>
        <v>204</v>
      </c>
      <c r="D373" s="66">
        <v>168</v>
      </c>
      <c r="E373" s="66">
        <v>36</v>
      </c>
      <c r="F373" s="67"/>
      <c r="G373" s="67">
        <v>6.9</v>
      </c>
      <c r="H373" s="67">
        <f t="shared" si="20"/>
        <v>496.8</v>
      </c>
      <c r="I373" s="67">
        <f t="shared" si="21"/>
        <v>614</v>
      </c>
    </row>
    <row r="374" spans="1:9" x14ac:dyDescent="0.25">
      <c r="A374" s="65" t="s">
        <v>230</v>
      </c>
      <c r="B374" s="66">
        <v>1</v>
      </c>
      <c r="C374" s="66">
        <f t="shared" si="19"/>
        <v>192</v>
      </c>
      <c r="D374" s="66">
        <v>168</v>
      </c>
      <c r="E374" s="66">
        <v>24</v>
      </c>
      <c r="F374" s="67"/>
      <c r="G374" s="67">
        <v>7.14</v>
      </c>
      <c r="H374" s="67">
        <f t="shared" si="20"/>
        <v>342.72</v>
      </c>
      <c r="I374" s="67">
        <f t="shared" si="21"/>
        <v>423.57</v>
      </c>
    </row>
    <row r="375" spans="1:9" x14ac:dyDescent="0.25">
      <c r="A375" s="65" t="s">
        <v>230</v>
      </c>
      <c r="B375" s="66">
        <v>1</v>
      </c>
      <c r="C375" s="66">
        <f t="shared" si="19"/>
        <v>200</v>
      </c>
      <c r="D375" s="66">
        <v>168</v>
      </c>
      <c r="E375" s="66">
        <v>32</v>
      </c>
      <c r="F375" s="67"/>
      <c r="G375" s="67">
        <v>7.07</v>
      </c>
      <c r="H375" s="67">
        <f t="shared" si="20"/>
        <v>452.48</v>
      </c>
      <c r="I375" s="67">
        <f t="shared" si="21"/>
        <v>559.22</v>
      </c>
    </row>
    <row r="376" spans="1:9" x14ac:dyDescent="0.25">
      <c r="A376" s="65" t="s">
        <v>230</v>
      </c>
      <c r="B376" s="66">
        <v>1</v>
      </c>
      <c r="C376" s="66">
        <f t="shared" si="19"/>
        <v>185</v>
      </c>
      <c r="D376" s="66">
        <v>168</v>
      </c>
      <c r="E376" s="66">
        <v>17</v>
      </c>
      <c r="F376" s="67"/>
      <c r="G376" s="67">
        <v>6.9</v>
      </c>
      <c r="H376" s="67">
        <f t="shared" si="20"/>
        <v>234.6</v>
      </c>
      <c r="I376" s="67">
        <f t="shared" si="21"/>
        <v>289.94</v>
      </c>
    </row>
    <row r="377" spans="1:9" x14ac:dyDescent="0.25">
      <c r="A377" s="65" t="s">
        <v>230</v>
      </c>
      <c r="B377" s="66">
        <v>1</v>
      </c>
      <c r="C377" s="66">
        <f t="shared" si="19"/>
        <v>225</v>
      </c>
      <c r="D377" s="66">
        <v>168</v>
      </c>
      <c r="E377" s="66">
        <v>57</v>
      </c>
      <c r="F377" s="67"/>
      <c r="G377" s="67">
        <v>9.15</v>
      </c>
      <c r="H377" s="67">
        <f t="shared" si="20"/>
        <v>1043.0999999999999</v>
      </c>
      <c r="I377" s="67">
        <f t="shared" si="21"/>
        <v>1289.17</v>
      </c>
    </row>
    <row r="378" spans="1:9" x14ac:dyDescent="0.25">
      <c r="A378" s="65" t="s">
        <v>230</v>
      </c>
      <c r="B378" s="66">
        <v>1</v>
      </c>
      <c r="C378" s="66">
        <f t="shared" si="19"/>
        <v>180</v>
      </c>
      <c r="D378" s="66">
        <v>168</v>
      </c>
      <c r="E378" s="66">
        <v>12</v>
      </c>
      <c r="F378" s="67"/>
      <c r="G378" s="67">
        <v>9.15</v>
      </c>
      <c r="H378" s="67">
        <f t="shared" si="20"/>
        <v>219.6</v>
      </c>
      <c r="I378" s="67">
        <f t="shared" si="21"/>
        <v>271.39999999999998</v>
      </c>
    </row>
    <row r="379" spans="1:9" x14ac:dyDescent="0.25">
      <c r="A379" s="65" t="s">
        <v>230</v>
      </c>
      <c r="B379" s="66">
        <v>1</v>
      </c>
      <c r="C379" s="66">
        <f t="shared" si="19"/>
        <v>200</v>
      </c>
      <c r="D379" s="66">
        <v>168</v>
      </c>
      <c r="E379" s="66">
        <v>32</v>
      </c>
      <c r="F379" s="67"/>
      <c r="G379" s="67">
        <v>6.9</v>
      </c>
      <c r="H379" s="67">
        <f t="shared" si="20"/>
        <v>441.6</v>
      </c>
      <c r="I379" s="67">
        <f t="shared" si="21"/>
        <v>545.77</v>
      </c>
    </row>
    <row r="380" spans="1:9" x14ac:dyDescent="0.25">
      <c r="A380" s="65" t="s">
        <v>230</v>
      </c>
      <c r="B380" s="66">
        <v>1</v>
      </c>
      <c r="C380" s="66">
        <f t="shared" si="19"/>
        <v>240</v>
      </c>
      <c r="D380" s="66">
        <v>168</v>
      </c>
      <c r="E380" s="66">
        <v>72</v>
      </c>
      <c r="F380" s="67"/>
      <c r="G380" s="67">
        <v>9.4700000000000006</v>
      </c>
      <c r="H380" s="67">
        <f t="shared" si="20"/>
        <v>1363.68</v>
      </c>
      <c r="I380" s="67">
        <f t="shared" si="21"/>
        <v>1685.37</v>
      </c>
    </row>
    <row r="381" spans="1:9" x14ac:dyDescent="0.25">
      <c r="A381" s="65" t="s">
        <v>122</v>
      </c>
      <c r="B381" s="66">
        <v>1</v>
      </c>
      <c r="C381" s="66">
        <f t="shared" si="19"/>
        <v>176</v>
      </c>
      <c r="D381" s="66">
        <v>168</v>
      </c>
      <c r="E381" s="66">
        <v>8</v>
      </c>
      <c r="F381" s="67"/>
      <c r="G381" s="67">
        <v>6.21</v>
      </c>
      <c r="H381" s="67">
        <f t="shared" si="20"/>
        <v>99.36</v>
      </c>
      <c r="I381" s="67">
        <f t="shared" si="21"/>
        <v>122.8</v>
      </c>
    </row>
    <row r="382" spans="1:9" x14ac:dyDescent="0.25">
      <c r="A382" s="65" t="s">
        <v>122</v>
      </c>
      <c r="B382" s="66">
        <v>1</v>
      </c>
      <c r="C382" s="66">
        <f t="shared" si="19"/>
        <v>240</v>
      </c>
      <c r="D382" s="66">
        <v>168</v>
      </c>
      <c r="E382" s="66">
        <v>72</v>
      </c>
      <c r="F382" s="67"/>
      <c r="G382" s="67">
        <v>6.52</v>
      </c>
      <c r="H382" s="67">
        <f t="shared" si="20"/>
        <v>938.88</v>
      </c>
      <c r="I382" s="67">
        <f t="shared" si="21"/>
        <v>1160.3599999999999</v>
      </c>
    </row>
    <row r="383" spans="1:9" x14ac:dyDescent="0.25">
      <c r="A383" s="65" t="s">
        <v>122</v>
      </c>
      <c r="B383" s="66">
        <v>1</v>
      </c>
      <c r="C383" s="66">
        <f t="shared" si="19"/>
        <v>220</v>
      </c>
      <c r="D383" s="66">
        <v>168</v>
      </c>
      <c r="E383" s="66">
        <v>52</v>
      </c>
      <c r="F383" s="67"/>
      <c r="G383" s="67">
        <v>6.21</v>
      </c>
      <c r="H383" s="67">
        <f t="shared" si="20"/>
        <v>645.84</v>
      </c>
      <c r="I383" s="67">
        <f t="shared" si="21"/>
        <v>798.19</v>
      </c>
    </row>
    <row r="384" spans="1:9" x14ac:dyDescent="0.25">
      <c r="A384" s="65" t="s">
        <v>122</v>
      </c>
      <c r="B384" s="66">
        <v>1</v>
      </c>
      <c r="C384" s="66">
        <f t="shared" si="19"/>
        <v>229</v>
      </c>
      <c r="D384" s="66">
        <v>168</v>
      </c>
      <c r="E384" s="66">
        <v>61</v>
      </c>
      <c r="F384" s="67"/>
      <c r="G384" s="67">
        <v>6.15</v>
      </c>
      <c r="H384" s="67">
        <f t="shared" si="20"/>
        <v>750.3</v>
      </c>
      <c r="I384" s="67">
        <f t="shared" si="21"/>
        <v>927.3</v>
      </c>
    </row>
    <row r="385" spans="1:9" x14ac:dyDescent="0.25">
      <c r="A385" s="65" t="s">
        <v>122</v>
      </c>
      <c r="B385" s="66">
        <v>1</v>
      </c>
      <c r="C385" s="66">
        <f t="shared" si="19"/>
        <v>180</v>
      </c>
      <c r="D385" s="66">
        <v>168</v>
      </c>
      <c r="E385" s="66">
        <v>12</v>
      </c>
      <c r="F385" s="67"/>
      <c r="G385" s="67">
        <v>6.39</v>
      </c>
      <c r="H385" s="67">
        <f t="shared" si="20"/>
        <v>153.36000000000001</v>
      </c>
      <c r="I385" s="67">
        <f t="shared" si="21"/>
        <v>189.54</v>
      </c>
    </row>
    <row r="386" spans="1:9" x14ac:dyDescent="0.25">
      <c r="A386" s="65" t="s">
        <v>122</v>
      </c>
      <c r="B386" s="66">
        <v>1</v>
      </c>
      <c r="C386" s="66">
        <f t="shared" si="19"/>
        <v>188</v>
      </c>
      <c r="D386" s="66">
        <v>168</v>
      </c>
      <c r="E386" s="66">
        <v>20</v>
      </c>
      <c r="F386" s="67"/>
      <c r="G386" s="67">
        <v>6.09</v>
      </c>
      <c r="H386" s="67">
        <f t="shared" si="20"/>
        <v>243.6</v>
      </c>
      <c r="I386" s="67">
        <f t="shared" si="21"/>
        <v>301.07</v>
      </c>
    </row>
    <row r="387" spans="1:9" x14ac:dyDescent="0.25">
      <c r="A387" s="65" t="s">
        <v>122</v>
      </c>
      <c r="B387" s="66">
        <v>1</v>
      </c>
      <c r="C387" s="66">
        <f t="shared" si="19"/>
        <v>209</v>
      </c>
      <c r="D387" s="66">
        <v>168</v>
      </c>
      <c r="E387" s="66">
        <v>41</v>
      </c>
      <c r="F387" s="67"/>
      <c r="G387" s="67">
        <v>6.39</v>
      </c>
      <c r="H387" s="67">
        <f t="shared" si="20"/>
        <v>523.98</v>
      </c>
      <c r="I387" s="67">
        <f t="shared" si="21"/>
        <v>647.59</v>
      </c>
    </row>
    <row r="388" spans="1:9" x14ac:dyDescent="0.25">
      <c r="A388" s="65" t="s">
        <v>122</v>
      </c>
      <c r="B388" s="66">
        <v>1</v>
      </c>
      <c r="C388" s="66">
        <f t="shared" si="19"/>
        <v>196</v>
      </c>
      <c r="D388" s="66">
        <v>168</v>
      </c>
      <c r="E388" s="66">
        <v>28</v>
      </c>
      <c r="F388" s="67"/>
      <c r="G388" s="67">
        <v>6.09</v>
      </c>
      <c r="H388" s="67">
        <f t="shared" si="20"/>
        <v>341.04</v>
      </c>
      <c r="I388" s="67">
        <f t="shared" si="21"/>
        <v>421.49</v>
      </c>
    </row>
    <row r="389" spans="1:9" x14ac:dyDescent="0.25">
      <c r="A389" s="65" t="s">
        <v>122</v>
      </c>
      <c r="B389" s="66">
        <v>1</v>
      </c>
      <c r="C389" s="66">
        <f t="shared" si="19"/>
        <v>215</v>
      </c>
      <c r="D389" s="66">
        <v>168</v>
      </c>
      <c r="E389" s="66">
        <v>47</v>
      </c>
      <c r="F389" s="67"/>
      <c r="G389" s="67">
        <v>6.21</v>
      </c>
      <c r="H389" s="67">
        <f t="shared" si="20"/>
        <v>583.74</v>
      </c>
      <c r="I389" s="67">
        <f t="shared" si="21"/>
        <v>721.44</v>
      </c>
    </row>
    <row r="390" spans="1:9" x14ac:dyDescent="0.25">
      <c r="A390" s="65" t="s">
        <v>122</v>
      </c>
      <c r="B390" s="66">
        <v>1</v>
      </c>
      <c r="C390" s="66">
        <f t="shared" si="19"/>
        <v>196</v>
      </c>
      <c r="D390" s="66">
        <v>168</v>
      </c>
      <c r="E390" s="66">
        <v>28</v>
      </c>
      <c r="F390" s="67"/>
      <c r="G390" s="67">
        <v>6.46</v>
      </c>
      <c r="H390" s="67">
        <f t="shared" si="20"/>
        <v>361.76</v>
      </c>
      <c r="I390" s="67">
        <f t="shared" si="21"/>
        <v>447.1</v>
      </c>
    </row>
    <row r="391" spans="1:9" x14ac:dyDescent="0.25">
      <c r="A391" s="65" t="s">
        <v>122</v>
      </c>
      <c r="B391" s="66">
        <v>1</v>
      </c>
      <c r="C391" s="66">
        <f t="shared" si="19"/>
        <v>192</v>
      </c>
      <c r="D391" s="66">
        <v>168</v>
      </c>
      <c r="E391" s="66">
        <v>24</v>
      </c>
      <c r="F391" s="67"/>
      <c r="G391" s="67">
        <v>6</v>
      </c>
      <c r="H391" s="67">
        <f t="shared" si="20"/>
        <v>288</v>
      </c>
      <c r="I391" s="67">
        <f t="shared" si="21"/>
        <v>355.94</v>
      </c>
    </row>
    <row r="392" spans="1:9" x14ac:dyDescent="0.25">
      <c r="A392" s="65" t="s">
        <v>122</v>
      </c>
      <c r="B392" s="66">
        <v>1</v>
      </c>
      <c r="C392" s="66">
        <f t="shared" si="19"/>
        <v>217</v>
      </c>
      <c r="D392" s="66">
        <v>168</v>
      </c>
      <c r="E392" s="66">
        <v>49</v>
      </c>
      <c r="F392" s="67"/>
      <c r="G392" s="67">
        <v>6.09</v>
      </c>
      <c r="H392" s="67">
        <f t="shared" si="20"/>
        <v>596.82000000000005</v>
      </c>
      <c r="I392" s="67">
        <f t="shared" si="21"/>
        <v>737.61</v>
      </c>
    </row>
    <row r="393" spans="1:9" x14ac:dyDescent="0.25">
      <c r="A393" s="65" t="s">
        <v>122</v>
      </c>
      <c r="B393" s="66">
        <v>1</v>
      </c>
      <c r="C393" s="66">
        <f t="shared" si="19"/>
        <v>200</v>
      </c>
      <c r="D393" s="66">
        <v>168</v>
      </c>
      <c r="E393" s="66">
        <v>32</v>
      </c>
      <c r="F393" s="67"/>
      <c r="G393" s="67">
        <v>8.07</v>
      </c>
      <c r="H393" s="67">
        <f t="shared" si="20"/>
        <v>516.48</v>
      </c>
      <c r="I393" s="67">
        <f t="shared" si="21"/>
        <v>638.32000000000005</v>
      </c>
    </row>
    <row r="394" spans="1:9" x14ac:dyDescent="0.25">
      <c r="A394" s="65" t="s">
        <v>122</v>
      </c>
      <c r="B394" s="66">
        <v>1</v>
      </c>
      <c r="C394" s="66">
        <f t="shared" si="19"/>
        <v>228</v>
      </c>
      <c r="D394" s="66">
        <v>168</v>
      </c>
      <c r="E394" s="66">
        <v>60</v>
      </c>
      <c r="F394" s="67"/>
      <c r="G394" s="67">
        <v>8.07</v>
      </c>
      <c r="H394" s="67">
        <f t="shared" si="20"/>
        <v>968.4</v>
      </c>
      <c r="I394" s="67">
        <f t="shared" si="21"/>
        <v>1196.8499999999999</v>
      </c>
    </row>
    <row r="395" spans="1:9" x14ac:dyDescent="0.25">
      <c r="A395" s="65" t="s">
        <v>122</v>
      </c>
      <c r="B395" s="66">
        <v>1</v>
      </c>
      <c r="C395" s="66">
        <f t="shared" si="19"/>
        <v>192</v>
      </c>
      <c r="D395" s="66">
        <v>168</v>
      </c>
      <c r="E395" s="66">
        <v>24</v>
      </c>
      <c r="F395" s="67"/>
      <c r="G395" s="67">
        <v>6</v>
      </c>
      <c r="H395" s="67">
        <f t="shared" si="20"/>
        <v>288</v>
      </c>
      <c r="I395" s="67">
        <f t="shared" si="21"/>
        <v>355.94</v>
      </c>
    </row>
    <row r="396" spans="1:9" x14ac:dyDescent="0.25">
      <c r="A396" s="65" t="s">
        <v>122</v>
      </c>
      <c r="B396" s="66">
        <v>1</v>
      </c>
      <c r="C396" s="66">
        <f t="shared" si="19"/>
        <v>192</v>
      </c>
      <c r="D396" s="66">
        <v>168</v>
      </c>
      <c r="E396" s="66">
        <v>24</v>
      </c>
      <c r="F396" s="67"/>
      <c r="G396" s="67">
        <v>7.95</v>
      </c>
      <c r="H396" s="67">
        <f t="shared" si="20"/>
        <v>381.6</v>
      </c>
      <c r="I396" s="67">
        <f t="shared" si="21"/>
        <v>471.62</v>
      </c>
    </row>
    <row r="397" spans="1:9" x14ac:dyDescent="0.25">
      <c r="A397" s="65" t="s">
        <v>122</v>
      </c>
      <c r="B397" s="66">
        <v>1</v>
      </c>
      <c r="C397" s="66">
        <f t="shared" si="19"/>
        <v>201</v>
      </c>
      <c r="D397" s="66">
        <v>168</v>
      </c>
      <c r="E397" s="66">
        <v>33</v>
      </c>
      <c r="F397" s="67"/>
      <c r="G397" s="67">
        <v>8.23</v>
      </c>
      <c r="H397" s="67">
        <f t="shared" si="20"/>
        <v>543.17999999999995</v>
      </c>
      <c r="I397" s="67">
        <f t="shared" si="21"/>
        <v>671.32</v>
      </c>
    </row>
    <row r="398" spans="1:9" x14ac:dyDescent="0.25">
      <c r="A398" s="65" t="s">
        <v>122</v>
      </c>
      <c r="B398" s="66">
        <v>1</v>
      </c>
      <c r="C398" s="66">
        <f t="shared" si="19"/>
        <v>216</v>
      </c>
      <c r="D398" s="66">
        <v>168</v>
      </c>
      <c r="E398" s="66">
        <v>48</v>
      </c>
      <c r="F398" s="67"/>
      <c r="G398" s="67">
        <v>7.95</v>
      </c>
      <c r="H398" s="67">
        <f t="shared" ref="H398:H461" si="22">ROUND(G398*E398*2,2)</f>
        <v>763.2</v>
      </c>
      <c r="I398" s="67">
        <f t="shared" ref="I398:I461" si="23">ROUND(H398*1.2359,2)</f>
        <v>943.24</v>
      </c>
    </row>
    <row r="399" spans="1:9" x14ac:dyDescent="0.25">
      <c r="A399" s="65" t="s">
        <v>122</v>
      </c>
      <c r="B399" s="66">
        <v>1</v>
      </c>
      <c r="C399" s="66">
        <f t="shared" si="19"/>
        <v>248</v>
      </c>
      <c r="D399" s="66">
        <v>168</v>
      </c>
      <c r="E399" s="66">
        <v>80</v>
      </c>
      <c r="F399" s="67"/>
      <c r="G399" s="67">
        <v>7.95</v>
      </c>
      <c r="H399" s="67">
        <f t="shared" si="22"/>
        <v>1272</v>
      </c>
      <c r="I399" s="67">
        <f t="shared" si="23"/>
        <v>1572.06</v>
      </c>
    </row>
    <row r="400" spans="1:9" x14ac:dyDescent="0.25">
      <c r="A400" s="65" t="s">
        <v>122</v>
      </c>
      <c r="B400" s="66">
        <v>1</v>
      </c>
      <c r="C400" s="66">
        <f t="shared" si="19"/>
        <v>216</v>
      </c>
      <c r="D400" s="66">
        <v>168</v>
      </c>
      <c r="E400" s="66">
        <v>48</v>
      </c>
      <c r="F400" s="67"/>
      <c r="G400" s="67">
        <v>7.95</v>
      </c>
      <c r="H400" s="67">
        <f t="shared" si="22"/>
        <v>763.2</v>
      </c>
      <c r="I400" s="67">
        <f t="shared" si="23"/>
        <v>943.24</v>
      </c>
    </row>
    <row r="401" spans="1:9" x14ac:dyDescent="0.25">
      <c r="A401" s="65" t="s">
        <v>122</v>
      </c>
      <c r="B401" s="66">
        <v>1</v>
      </c>
      <c r="C401" s="66">
        <f t="shared" si="19"/>
        <v>244</v>
      </c>
      <c r="D401" s="66">
        <v>168</v>
      </c>
      <c r="E401" s="66">
        <v>76</v>
      </c>
      <c r="F401" s="67"/>
      <c r="G401" s="67">
        <v>8.23</v>
      </c>
      <c r="H401" s="67">
        <f t="shared" si="22"/>
        <v>1250.96</v>
      </c>
      <c r="I401" s="67">
        <f t="shared" si="23"/>
        <v>1546.06</v>
      </c>
    </row>
    <row r="402" spans="1:9" x14ac:dyDescent="0.25">
      <c r="A402" s="65" t="s">
        <v>122</v>
      </c>
      <c r="B402" s="66">
        <v>1</v>
      </c>
      <c r="C402" s="66">
        <f t="shared" si="19"/>
        <v>208</v>
      </c>
      <c r="D402" s="66">
        <v>168</v>
      </c>
      <c r="E402" s="66">
        <v>40</v>
      </c>
      <c r="F402" s="67"/>
      <c r="G402" s="67">
        <v>7.95</v>
      </c>
      <c r="H402" s="67">
        <f t="shared" si="22"/>
        <v>636</v>
      </c>
      <c r="I402" s="67">
        <f t="shared" si="23"/>
        <v>786.03</v>
      </c>
    </row>
    <row r="403" spans="1:9" x14ac:dyDescent="0.25">
      <c r="A403" s="65" t="s">
        <v>122</v>
      </c>
      <c r="B403" s="66">
        <v>1</v>
      </c>
      <c r="C403" s="66">
        <f t="shared" si="19"/>
        <v>169</v>
      </c>
      <c r="D403" s="66">
        <v>168</v>
      </c>
      <c r="E403" s="66">
        <v>1</v>
      </c>
      <c r="F403" s="67"/>
      <c r="G403" s="67">
        <v>6</v>
      </c>
      <c r="H403" s="67">
        <f t="shared" si="22"/>
        <v>12</v>
      </c>
      <c r="I403" s="67">
        <f t="shared" si="23"/>
        <v>14.83</v>
      </c>
    </row>
    <row r="404" spans="1:9" x14ac:dyDescent="0.25">
      <c r="A404" s="65" t="s">
        <v>122</v>
      </c>
      <c r="B404" s="66">
        <v>1</v>
      </c>
      <c r="C404" s="66">
        <f t="shared" si="19"/>
        <v>188</v>
      </c>
      <c r="D404" s="66">
        <v>168</v>
      </c>
      <c r="E404" s="66">
        <v>20</v>
      </c>
      <c r="F404" s="67"/>
      <c r="G404" s="67">
        <v>6</v>
      </c>
      <c r="H404" s="67">
        <f t="shared" si="22"/>
        <v>240</v>
      </c>
      <c r="I404" s="67">
        <f t="shared" si="23"/>
        <v>296.62</v>
      </c>
    </row>
    <row r="405" spans="1:9" x14ac:dyDescent="0.25">
      <c r="A405" s="65" t="s">
        <v>122</v>
      </c>
      <c r="B405" s="66">
        <v>1</v>
      </c>
      <c r="C405" s="66">
        <f t="shared" si="19"/>
        <v>206</v>
      </c>
      <c r="D405" s="66">
        <v>168</v>
      </c>
      <c r="E405" s="66">
        <v>38</v>
      </c>
      <c r="F405" s="67"/>
      <c r="G405" s="67">
        <v>6</v>
      </c>
      <c r="H405" s="67">
        <f t="shared" si="22"/>
        <v>456</v>
      </c>
      <c r="I405" s="67">
        <f t="shared" si="23"/>
        <v>563.57000000000005</v>
      </c>
    </row>
    <row r="406" spans="1:9" x14ac:dyDescent="0.25">
      <c r="A406" s="65" t="s">
        <v>122</v>
      </c>
      <c r="B406" s="66">
        <v>1</v>
      </c>
      <c r="C406" s="66">
        <f t="shared" si="19"/>
        <v>169</v>
      </c>
      <c r="D406" s="66">
        <v>168</v>
      </c>
      <c r="E406" s="66">
        <v>1</v>
      </c>
      <c r="F406" s="67"/>
      <c r="G406" s="67">
        <v>7.95</v>
      </c>
      <c r="H406" s="67">
        <f t="shared" si="22"/>
        <v>15.9</v>
      </c>
      <c r="I406" s="67">
        <f t="shared" si="23"/>
        <v>19.649999999999999</v>
      </c>
    </row>
    <row r="407" spans="1:9" x14ac:dyDescent="0.25">
      <c r="A407" s="65" t="s">
        <v>122</v>
      </c>
      <c r="B407" s="66">
        <v>1</v>
      </c>
      <c r="C407" s="66">
        <f t="shared" si="19"/>
        <v>180</v>
      </c>
      <c r="D407" s="66">
        <v>168</v>
      </c>
      <c r="E407" s="66">
        <v>12</v>
      </c>
      <c r="F407" s="67"/>
      <c r="G407" s="67">
        <v>6.3</v>
      </c>
      <c r="H407" s="67">
        <f t="shared" si="22"/>
        <v>151.19999999999999</v>
      </c>
      <c r="I407" s="67">
        <f t="shared" si="23"/>
        <v>186.87</v>
      </c>
    </row>
    <row r="408" spans="1:9" x14ac:dyDescent="0.25">
      <c r="A408" s="65" t="s">
        <v>122</v>
      </c>
      <c r="B408" s="66">
        <v>1</v>
      </c>
      <c r="C408" s="66">
        <f t="shared" si="19"/>
        <v>208</v>
      </c>
      <c r="D408" s="66">
        <v>168</v>
      </c>
      <c r="E408" s="66">
        <v>40</v>
      </c>
      <c r="F408" s="67"/>
      <c r="G408" s="67">
        <v>7.95</v>
      </c>
      <c r="H408" s="67">
        <f t="shared" si="22"/>
        <v>636</v>
      </c>
      <c r="I408" s="67">
        <f t="shared" si="23"/>
        <v>786.03</v>
      </c>
    </row>
    <row r="409" spans="1:9" x14ac:dyDescent="0.25">
      <c r="A409" s="65" t="s">
        <v>122</v>
      </c>
      <c r="B409" s="66">
        <v>1</v>
      </c>
      <c r="C409" s="66">
        <f t="shared" si="19"/>
        <v>192</v>
      </c>
      <c r="D409" s="66">
        <v>168</v>
      </c>
      <c r="E409" s="66">
        <v>24</v>
      </c>
      <c r="F409" s="67"/>
      <c r="G409" s="67">
        <v>7.95</v>
      </c>
      <c r="H409" s="67">
        <f t="shared" si="22"/>
        <v>381.6</v>
      </c>
      <c r="I409" s="67">
        <f t="shared" si="23"/>
        <v>471.62</v>
      </c>
    </row>
    <row r="410" spans="1:9" x14ac:dyDescent="0.25">
      <c r="A410" s="65" t="s">
        <v>122</v>
      </c>
      <c r="B410" s="66">
        <v>1</v>
      </c>
      <c r="C410" s="66">
        <f t="shared" si="19"/>
        <v>172</v>
      </c>
      <c r="D410" s="66">
        <v>168</v>
      </c>
      <c r="E410" s="66">
        <v>4</v>
      </c>
      <c r="F410" s="67"/>
      <c r="G410" s="67">
        <v>7.95</v>
      </c>
      <c r="H410" s="67">
        <f t="shared" si="22"/>
        <v>63.6</v>
      </c>
      <c r="I410" s="67">
        <f t="shared" si="23"/>
        <v>78.599999999999994</v>
      </c>
    </row>
    <row r="411" spans="1:9" x14ac:dyDescent="0.25">
      <c r="A411" s="65" t="s">
        <v>122</v>
      </c>
      <c r="B411" s="66">
        <v>1</v>
      </c>
      <c r="C411" s="66">
        <f t="shared" si="19"/>
        <v>241</v>
      </c>
      <c r="D411" s="66">
        <v>168</v>
      </c>
      <c r="E411" s="66">
        <v>73</v>
      </c>
      <c r="F411" s="67"/>
      <c r="G411" s="67">
        <v>6</v>
      </c>
      <c r="H411" s="67">
        <f t="shared" si="22"/>
        <v>876</v>
      </c>
      <c r="I411" s="67">
        <f t="shared" si="23"/>
        <v>1082.6500000000001</v>
      </c>
    </row>
    <row r="412" spans="1:9" x14ac:dyDescent="0.25">
      <c r="A412" s="65" t="s">
        <v>122</v>
      </c>
      <c r="B412" s="66">
        <v>1</v>
      </c>
      <c r="C412" s="66">
        <f t="shared" si="19"/>
        <v>176</v>
      </c>
      <c r="D412" s="66">
        <v>168</v>
      </c>
      <c r="E412" s="66">
        <v>8</v>
      </c>
      <c r="F412" s="67"/>
      <c r="G412" s="67">
        <v>6</v>
      </c>
      <c r="H412" s="67">
        <f t="shared" si="22"/>
        <v>96</v>
      </c>
      <c r="I412" s="67">
        <f t="shared" si="23"/>
        <v>118.65</v>
      </c>
    </row>
    <row r="413" spans="1:9" x14ac:dyDescent="0.25">
      <c r="A413" s="65" t="s">
        <v>122</v>
      </c>
      <c r="B413" s="66">
        <v>1</v>
      </c>
      <c r="C413" s="66">
        <f t="shared" si="19"/>
        <v>232</v>
      </c>
      <c r="D413" s="66">
        <v>168</v>
      </c>
      <c r="E413" s="66">
        <v>64</v>
      </c>
      <c r="F413" s="67"/>
      <c r="G413" s="67">
        <v>7.95</v>
      </c>
      <c r="H413" s="67">
        <f t="shared" si="22"/>
        <v>1017.6</v>
      </c>
      <c r="I413" s="67">
        <f t="shared" si="23"/>
        <v>1257.6500000000001</v>
      </c>
    </row>
    <row r="414" spans="1:9" x14ac:dyDescent="0.25">
      <c r="A414" s="65" t="s">
        <v>122</v>
      </c>
      <c r="B414" s="66">
        <v>1</v>
      </c>
      <c r="C414" s="66">
        <f t="shared" si="19"/>
        <v>224</v>
      </c>
      <c r="D414" s="66">
        <v>168</v>
      </c>
      <c r="E414" s="66">
        <v>56</v>
      </c>
      <c r="F414" s="67"/>
      <c r="G414" s="67">
        <v>8.23</v>
      </c>
      <c r="H414" s="67">
        <f t="shared" si="22"/>
        <v>921.76</v>
      </c>
      <c r="I414" s="67">
        <f t="shared" si="23"/>
        <v>1139.2</v>
      </c>
    </row>
    <row r="415" spans="1:9" x14ac:dyDescent="0.25">
      <c r="A415" s="65" t="s">
        <v>122</v>
      </c>
      <c r="B415" s="66">
        <v>1</v>
      </c>
      <c r="C415" s="66">
        <f t="shared" si="19"/>
        <v>216</v>
      </c>
      <c r="D415" s="66">
        <v>168</v>
      </c>
      <c r="E415" s="66">
        <v>48</v>
      </c>
      <c r="F415" s="67"/>
      <c r="G415" s="67">
        <v>6.21</v>
      </c>
      <c r="H415" s="67">
        <f t="shared" si="22"/>
        <v>596.16</v>
      </c>
      <c r="I415" s="67">
        <f t="shared" si="23"/>
        <v>736.79</v>
      </c>
    </row>
    <row r="416" spans="1:9" x14ac:dyDescent="0.25">
      <c r="A416" s="65" t="s">
        <v>122</v>
      </c>
      <c r="B416" s="66">
        <v>1</v>
      </c>
      <c r="C416" s="66">
        <f t="shared" si="19"/>
        <v>240</v>
      </c>
      <c r="D416" s="66">
        <v>168</v>
      </c>
      <c r="E416" s="66">
        <v>72</v>
      </c>
      <c r="F416" s="67"/>
      <c r="G416" s="67">
        <v>7.95</v>
      </c>
      <c r="H416" s="67">
        <f t="shared" si="22"/>
        <v>1144.8</v>
      </c>
      <c r="I416" s="67">
        <f t="shared" si="23"/>
        <v>1414.86</v>
      </c>
    </row>
    <row r="417" spans="1:9" x14ac:dyDescent="0.25">
      <c r="A417" s="65" t="s">
        <v>122</v>
      </c>
      <c r="B417" s="66">
        <v>1</v>
      </c>
      <c r="C417" s="66">
        <f t="shared" si="19"/>
        <v>214</v>
      </c>
      <c r="D417" s="66">
        <v>168</v>
      </c>
      <c r="E417" s="66">
        <v>46</v>
      </c>
      <c r="F417" s="67"/>
      <c r="G417" s="67">
        <v>6</v>
      </c>
      <c r="H417" s="67">
        <f t="shared" si="22"/>
        <v>552</v>
      </c>
      <c r="I417" s="67">
        <f t="shared" si="23"/>
        <v>682.22</v>
      </c>
    </row>
    <row r="418" spans="1:9" x14ac:dyDescent="0.25">
      <c r="A418" s="65" t="s">
        <v>122</v>
      </c>
      <c r="B418" s="66">
        <v>1</v>
      </c>
      <c r="C418" s="66">
        <f t="shared" si="19"/>
        <v>192</v>
      </c>
      <c r="D418" s="66">
        <v>168</v>
      </c>
      <c r="E418" s="66">
        <v>24</v>
      </c>
      <c r="F418" s="67"/>
      <c r="G418" s="67">
        <v>6</v>
      </c>
      <c r="H418" s="67">
        <f t="shared" si="22"/>
        <v>288</v>
      </c>
      <c r="I418" s="67">
        <f t="shared" si="23"/>
        <v>355.94</v>
      </c>
    </row>
    <row r="419" spans="1:9" x14ac:dyDescent="0.25">
      <c r="A419" s="65" t="s">
        <v>122</v>
      </c>
      <c r="B419" s="66">
        <v>1</v>
      </c>
      <c r="C419" s="66">
        <f t="shared" si="19"/>
        <v>192</v>
      </c>
      <c r="D419" s="66">
        <v>168</v>
      </c>
      <c r="E419" s="66">
        <v>24</v>
      </c>
      <c r="F419" s="67"/>
      <c r="G419" s="67">
        <v>7.95</v>
      </c>
      <c r="H419" s="67">
        <f t="shared" si="22"/>
        <v>381.6</v>
      </c>
      <c r="I419" s="67">
        <f t="shared" si="23"/>
        <v>471.62</v>
      </c>
    </row>
    <row r="420" spans="1:9" x14ac:dyDescent="0.25">
      <c r="A420" s="65" t="s">
        <v>122</v>
      </c>
      <c r="B420" s="66">
        <v>1</v>
      </c>
      <c r="C420" s="66">
        <f t="shared" si="19"/>
        <v>184</v>
      </c>
      <c r="D420" s="66">
        <v>168</v>
      </c>
      <c r="E420" s="66">
        <v>16</v>
      </c>
      <c r="F420" s="67"/>
      <c r="G420" s="67">
        <v>7.95</v>
      </c>
      <c r="H420" s="67">
        <f t="shared" si="22"/>
        <v>254.4</v>
      </c>
      <c r="I420" s="67">
        <f t="shared" si="23"/>
        <v>314.41000000000003</v>
      </c>
    </row>
    <row r="421" spans="1:9" x14ac:dyDescent="0.25">
      <c r="A421" s="65" t="s">
        <v>122</v>
      </c>
      <c r="B421" s="66">
        <v>1</v>
      </c>
      <c r="C421" s="66">
        <f t="shared" si="19"/>
        <v>248</v>
      </c>
      <c r="D421" s="66">
        <v>168</v>
      </c>
      <c r="E421" s="66">
        <v>80</v>
      </c>
      <c r="F421" s="67"/>
      <c r="G421" s="67">
        <v>6.3</v>
      </c>
      <c r="H421" s="67">
        <f t="shared" si="22"/>
        <v>1008</v>
      </c>
      <c r="I421" s="67">
        <f t="shared" si="23"/>
        <v>1245.79</v>
      </c>
    </row>
    <row r="422" spans="1:9" x14ac:dyDescent="0.25">
      <c r="A422" s="65" t="s">
        <v>122</v>
      </c>
      <c r="B422" s="66">
        <v>1</v>
      </c>
      <c r="C422" s="66">
        <f t="shared" si="19"/>
        <v>196</v>
      </c>
      <c r="D422" s="66">
        <v>168</v>
      </c>
      <c r="E422" s="66">
        <v>28</v>
      </c>
      <c r="F422" s="67"/>
      <c r="G422" s="67">
        <v>6.21</v>
      </c>
      <c r="H422" s="67">
        <f t="shared" si="22"/>
        <v>347.76</v>
      </c>
      <c r="I422" s="67">
        <f t="shared" si="23"/>
        <v>429.8</v>
      </c>
    </row>
    <row r="423" spans="1:9" x14ac:dyDescent="0.25">
      <c r="A423" s="65" t="s">
        <v>122</v>
      </c>
      <c r="B423" s="66">
        <v>1</v>
      </c>
      <c r="C423" s="66">
        <f t="shared" si="19"/>
        <v>224</v>
      </c>
      <c r="D423" s="66">
        <v>168</v>
      </c>
      <c r="E423" s="66">
        <v>56</v>
      </c>
      <c r="F423" s="67"/>
      <c r="G423" s="67">
        <v>6.39</v>
      </c>
      <c r="H423" s="67">
        <f t="shared" si="22"/>
        <v>715.68</v>
      </c>
      <c r="I423" s="67">
        <f t="shared" si="23"/>
        <v>884.51</v>
      </c>
    </row>
    <row r="424" spans="1:9" x14ac:dyDescent="0.25">
      <c r="A424" s="65" t="s">
        <v>122</v>
      </c>
      <c r="B424" s="66">
        <v>1</v>
      </c>
      <c r="C424" s="66">
        <f t="shared" si="19"/>
        <v>220</v>
      </c>
      <c r="D424" s="66">
        <v>168</v>
      </c>
      <c r="E424" s="66">
        <v>52</v>
      </c>
      <c r="F424" s="67"/>
      <c r="G424" s="67">
        <v>6.3</v>
      </c>
      <c r="H424" s="67">
        <f t="shared" si="22"/>
        <v>655.20000000000005</v>
      </c>
      <c r="I424" s="67">
        <f t="shared" si="23"/>
        <v>809.76</v>
      </c>
    </row>
    <row r="425" spans="1:9" x14ac:dyDescent="0.25">
      <c r="A425" s="65" t="s">
        <v>122</v>
      </c>
      <c r="B425" s="66">
        <v>1</v>
      </c>
      <c r="C425" s="66">
        <f t="shared" si="19"/>
        <v>192</v>
      </c>
      <c r="D425" s="66">
        <v>168</v>
      </c>
      <c r="E425" s="66">
        <v>24</v>
      </c>
      <c r="F425" s="67"/>
      <c r="G425" s="67">
        <v>6.3</v>
      </c>
      <c r="H425" s="67">
        <f t="shared" si="22"/>
        <v>302.39999999999998</v>
      </c>
      <c r="I425" s="67">
        <f t="shared" si="23"/>
        <v>373.74</v>
      </c>
    </row>
    <row r="426" spans="1:9" x14ac:dyDescent="0.25">
      <c r="A426" s="65" t="s">
        <v>122</v>
      </c>
      <c r="B426" s="66">
        <v>1</v>
      </c>
      <c r="C426" s="66">
        <f t="shared" si="19"/>
        <v>288</v>
      </c>
      <c r="D426" s="66">
        <v>168</v>
      </c>
      <c r="E426" s="66">
        <v>120</v>
      </c>
      <c r="F426" s="67"/>
      <c r="G426" s="67">
        <v>7.95</v>
      </c>
      <c r="H426" s="67">
        <f t="shared" si="22"/>
        <v>1908</v>
      </c>
      <c r="I426" s="67">
        <f t="shared" si="23"/>
        <v>2358.1</v>
      </c>
    </row>
    <row r="427" spans="1:9" x14ac:dyDescent="0.25">
      <c r="A427" s="65" t="s">
        <v>122</v>
      </c>
      <c r="B427" s="66">
        <v>1</v>
      </c>
      <c r="C427" s="66">
        <f t="shared" si="19"/>
        <v>202</v>
      </c>
      <c r="D427" s="66">
        <v>168</v>
      </c>
      <c r="E427" s="66">
        <v>34</v>
      </c>
      <c r="F427" s="67"/>
      <c r="G427" s="67">
        <v>7.95</v>
      </c>
      <c r="H427" s="67">
        <f t="shared" si="22"/>
        <v>540.6</v>
      </c>
      <c r="I427" s="67">
        <f t="shared" si="23"/>
        <v>668.13</v>
      </c>
    </row>
    <row r="428" spans="1:9" x14ac:dyDescent="0.25">
      <c r="A428" s="65" t="s">
        <v>122</v>
      </c>
      <c r="B428" s="66">
        <v>1</v>
      </c>
      <c r="C428" s="66">
        <f t="shared" si="19"/>
        <v>169</v>
      </c>
      <c r="D428" s="66">
        <v>168</v>
      </c>
      <c r="E428" s="66">
        <v>1</v>
      </c>
      <c r="F428" s="67"/>
      <c r="G428" s="67">
        <v>7.95</v>
      </c>
      <c r="H428" s="67">
        <f t="shared" si="22"/>
        <v>15.9</v>
      </c>
      <c r="I428" s="67">
        <f t="shared" si="23"/>
        <v>19.649999999999999</v>
      </c>
    </row>
    <row r="429" spans="1:9" x14ac:dyDescent="0.25">
      <c r="A429" s="65" t="s">
        <v>122</v>
      </c>
      <c r="B429" s="66">
        <v>1</v>
      </c>
      <c r="C429" s="66">
        <f t="shared" si="19"/>
        <v>280</v>
      </c>
      <c r="D429" s="66">
        <v>168</v>
      </c>
      <c r="E429" s="66">
        <v>112</v>
      </c>
      <c r="F429" s="67"/>
      <c r="G429" s="67">
        <v>7.95</v>
      </c>
      <c r="H429" s="67">
        <f t="shared" si="22"/>
        <v>1780.8</v>
      </c>
      <c r="I429" s="67">
        <f t="shared" si="23"/>
        <v>2200.89</v>
      </c>
    </row>
    <row r="430" spans="1:9" x14ac:dyDescent="0.25">
      <c r="A430" s="65" t="s">
        <v>122</v>
      </c>
      <c r="B430" s="66">
        <v>1</v>
      </c>
      <c r="C430" s="66">
        <f t="shared" si="19"/>
        <v>240</v>
      </c>
      <c r="D430" s="66">
        <v>168</v>
      </c>
      <c r="E430" s="66">
        <v>72</v>
      </c>
      <c r="F430" s="67"/>
      <c r="G430" s="67">
        <v>7.95</v>
      </c>
      <c r="H430" s="67">
        <f t="shared" si="22"/>
        <v>1144.8</v>
      </c>
      <c r="I430" s="67">
        <f t="shared" si="23"/>
        <v>1414.86</v>
      </c>
    </row>
    <row r="431" spans="1:9" x14ac:dyDescent="0.25">
      <c r="A431" s="65" t="s">
        <v>122</v>
      </c>
      <c r="B431" s="66">
        <v>1</v>
      </c>
      <c r="C431" s="66">
        <f t="shared" si="19"/>
        <v>204</v>
      </c>
      <c r="D431" s="66">
        <v>168</v>
      </c>
      <c r="E431" s="66">
        <v>36</v>
      </c>
      <c r="F431" s="67"/>
      <c r="G431" s="67">
        <v>7.95</v>
      </c>
      <c r="H431" s="67">
        <f t="shared" si="22"/>
        <v>572.4</v>
      </c>
      <c r="I431" s="67">
        <f t="shared" si="23"/>
        <v>707.43</v>
      </c>
    </row>
    <row r="432" spans="1:9" x14ac:dyDescent="0.25">
      <c r="A432" s="65" t="s">
        <v>122</v>
      </c>
      <c r="B432" s="66">
        <v>1</v>
      </c>
      <c r="C432" s="66">
        <f t="shared" si="19"/>
        <v>200</v>
      </c>
      <c r="D432" s="66">
        <v>168</v>
      </c>
      <c r="E432" s="66">
        <v>32</v>
      </c>
      <c r="F432" s="67"/>
      <c r="G432" s="67">
        <v>7.95</v>
      </c>
      <c r="H432" s="67">
        <f t="shared" si="22"/>
        <v>508.8</v>
      </c>
      <c r="I432" s="67">
        <f t="shared" si="23"/>
        <v>628.83000000000004</v>
      </c>
    </row>
    <row r="433" spans="1:9" x14ac:dyDescent="0.25">
      <c r="A433" s="65" t="s">
        <v>306</v>
      </c>
      <c r="B433" s="66">
        <v>1</v>
      </c>
      <c r="C433" s="66">
        <f t="shared" si="19"/>
        <v>177</v>
      </c>
      <c r="D433" s="66">
        <v>168</v>
      </c>
      <c r="E433" s="66">
        <v>9</v>
      </c>
      <c r="F433" s="67"/>
      <c r="G433" s="67">
        <v>7.2</v>
      </c>
      <c r="H433" s="67">
        <f t="shared" si="22"/>
        <v>129.6</v>
      </c>
      <c r="I433" s="67">
        <f t="shared" si="23"/>
        <v>160.16999999999999</v>
      </c>
    </row>
    <row r="434" spans="1:9" x14ac:dyDescent="0.25">
      <c r="A434" s="65" t="s">
        <v>306</v>
      </c>
      <c r="B434" s="66">
        <v>1</v>
      </c>
      <c r="C434" s="66">
        <f t="shared" si="19"/>
        <v>208</v>
      </c>
      <c r="D434" s="66">
        <v>168</v>
      </c>
      <c r="E434" s="66">
        <v>40</v>
      </c>
      <c r="F434" s="67"/>
      <c r="G434" s="67">
        <v>7.45</v>
      </c>
      <c r="H434" s="67">
        <f t="shared" si="22"/>
        <v>596</v>
      </c>
      <c r="I434" s="67">
        <f t="shared" si="23"/>
        <v>736.6</v>
      </c>
    </row>
    <row r="435" spans="1:9" x14ac:dyDescent="0.25">
      <c r="A435" s="65" t="s">
        <v>306</v>
      </c>
      <c r="B435" s="66">
        <v>1</v>
      </c>
      <c r="C435" s="66">
        <f t="shared" si="19"/>
        <v>208</v>
      </c>
      <c r="D435" s="66">
        <v>168</v>
      </c>
      <c r="E435" s="66">
        <v>40</v>
      </c>
      <c r="F435" s="67"/>
      <c r="G435" s="67">
        <v>7.45</v>
      </c>
      <c r="H435" s="67">
        <f t="shared" si="22"/>
        <v>596</v>
      </c>
      <c r="I435" s="67">
        <f t="shared" si="23"/>
        <v>736.6</v>
      </c>
    </row>
    <row r="436" spans="1:9" x14ac:dyDescent="0.25">
      <c r="A436" s="65" t="s">
        <v>306</v>
      </c>
      <c r="B436" s="66">
        <v>1</v>
      </c>
      <c r="C436" s="66">
        <f t="shared" si="19"/>
        <v>204</v>
      </c>
      <c r="D436" s="66">
        <v>168</v>
      </c>
      <c r="E436" s="66">
        <v>36</v>
      </c>
      <c r="F436" s="67"/>
      <c r="G436" s="67">
        <v>7.2</v>
      </c>
      <c r="H436" s="67">
        <f t="shared" si="22"/>
        <v>518.4</v>
      </c>
      <c r="I436" s="67">
        <f t="shared" si="23"/>
        <v>640.69000000000005</v>
      </c>
    </row>
    <row r="437" spans="1:9" x14ac:dyDescent="0.25">
      <c r="A437" s="65" t="s">
        <v>306</v>
      </c>
      <c r="B437" s="66">
        <v>1</v>
      </c>
      <c r="C437" s="66">
        <f t="shared" si="19"/>
        <v>169</v>
      </c>
      <c r="D437" s="66">
        <v>168</v>
      </c>
      <c r="E437" s="66">
        <v>1</v>
      </c>
      <c r="F437" s="67"/>
      <c r="G437" s="67">
        <v>7.45</v>
      </c>
      <c r="H437" s="67">
        <f t="shared" si="22"/>
        <v>14.9</v>
      </c>
      <c r="I437" s="67">
        <f t="shared" si="23"/>
        <v>18.41</v>
      </c>
    </row>
    <row r="438" spans="1:9" x14ac:dyDescent="0.25">
      <c r="A438" s="65" t="s">
        <v>306</v>
      </c>
      <c r="B438" s="66">
        <v>1</v>
      </c>
      <c r="C438" s="66">
        <f t="shared" si="19"/>
        <v>176</v>
      </c>
      <c r="D438" s="66">
        <v>168</v>
      </c>
      <c r="E438" s="66">
        <v>8</v>
      </c>
      <c r="F438" s="67"/>
      <c r="G438" s="67">
        <v>7.2</v>
      </c>
      <c r="H438" s="67">
        <f t="shared" si="22"/>
        <v>115.2</v>
      </c>
      <c r="I438" s="67">
        <f t="shared" si="23"/>
        <v>142.38</v>
      </c>
    </row>
    <row r="439" spans="1:9" x14ac:dyDescent="0.25">
      <c r="A439" s="65" t="s">
        <v>306</v>
      </c>
      <c r="B439" s="66">
        <v>1</v>
      </c>
      <c r="C439" s="66">
        <f t="shared" si="19"/>
        <v>192</v>
      </c>
      <c r="D439" s="66">
        <v>168</v>
      </c>
      <c r="E439" s="66">
        <v>24</v>
      </c>
      <c r="F439" s="67"/>
      <c r="G439" s="67">
        <v>7.2</v>
      </c>
      <c r="H439" s="67">
        <f t="shared" si="22"/>
        <v>345.6</v>
      </c>
      <c r="I439" s="67">
        <f t="shared" si="23"/>
        <v>427.13</v>
      </c>
    </row>
    <row r="440" spans="1:9" x14ac:dyDescent="0.25">
      <c r="A440" s="65" t="s">
        <v>306</v>
      </c>
      <c r="B440" s="66">
        <v>1</v>
      </c>
      <c r="C440" s="66">
        <f t="shared" si="19"/>
        <v>200</v>
      </c>
      <c r="D440" s="66">
        <v>168</v>
      </c>
      <c r="E440" s="66">
        <v>32</v>
      </c>
      <c r="F440" s="67"/>
      <c r="G440" s="67">
        <v>7.2</v>
      </c>
      <c r="H440" s="67">
        <f t="shared" si="22"/>
        <v>460.8</v>
      </c>
      <c r="I440" s="67">
        <f t="shared" si="23"/>
        <v>569.5</v>
      </c>
    </row>
    <row r="441" spans="1:9" x14ac:dyDescent="0.25">
      <c r="A441" s="65" t="s">
        <v>306</v>
      </c>
      <c r="B441" s="66">
        <v>1</v>
      </c>
      <c r="C441" s="66">
        <f t="shared" si="19"/>
        <v>244</v>
      </c>
      <c r="D441" s="66">
        <v>168</v>
      </c>
      <c r="E441" s="66">
        <v>76</v>
      </c>
      <c r="F441" s="67"/>
      <c r="G441" s="67">
        <v>7.2</v>
      </c>
      <c r="H441" s="67">
        <f t="shared" si="22"/>
        <v>1094.4000000000001</v>
      </c>
      <c r="I441" s="67">
        <f t="shared" si="23"/>
        <v>1352.57</v>
      </c>
    </row>
    <row r="442" spans="1:9" x14ac:dyDescent="0.25">
      <c r="A442" s="65" t="s">
        <v>240</v>
      </c>
      <c r="B442" s="66">
        <v>1</v>
      </c>
      <c r="C442" s="66">
        <f t="shared" si="19"/>
        <v>232</v>
      </c>
      <c r="D442" s="66">
        <v>168</v>
      </c>
      <c r="E442" s="66">
        <v>64</v>
      </c>
      <c r="F442" s="67"/>
      <c r="G442" s="67">
        <v>9.4700000000000006</v>
      </c>
      <c r="H442" s="67">
        <f t="shared" si="22"/>
        <v>1212.1600000000001</v>
      </c>
      <c r="I442" s="67">
        <f t="shared" si="23"/>
        <v>1498.11</v>
      </c>
    </row>
    <row r="443" spans="1:9" x14ac:dyDescent="0.25">
      <c r="A443" s="65" t="s">
        <v>231</v>
      </c>
      <c r="B443" s="66">
        <v>1</v>
      </c>
      <c r="C443" s="66">
        <f t="shared" si="19"/>
        <v>176</v>
      </c>
      <c r="D443" s="66">
        <v>168</v>
      </c>
      <c r="E443" s="66">
        <v>8</v>
      </c>
      <c r="F443" s="67"/>
      <c r="G443" s="67">
        <v>7.45</v>
      </c>
      <c r="H443" s="67">
        <f t="shared" si="22"/>
        <v>119.2</v>
      </c>
      <c r="I443" s="67">
        <f t="shared" si="23"/>
        <v>147.32</v>
      </c>
    </row>
    <row r="444" spans="1:9" x14ac:dyDescent="0.25">
      <c r="A444" s="65" t="s">
        <v>231</v>
      </c>
      <c r="B444" s="66">
        <v>1</v>
      </c>
      <c r="C444" s="66">
        <f t="shared" si="19"/>
        <v>189</v>
      </c>
      <c r="D444" s="66">
        <v>168</v>
      </c>
      <c r="E444" s="66">
        <v>21</v>
      </c>
      <c r="F444" s="67"/>
      <c r="G444" s="67">
        <v>7.45</v>
      </c>
      <c r="H444" s="67">
        <f t="shared" si="22"/>
        <v>312.89999999999998</v>
      </c>
      <c r="I444" s="67">
        <f t="shared" si="23"/>
        <v>386.71</v>
      </c>
    </row>
    <row r="445" spans="1:9" x14ac:dyDescent="0.25">
      <c r="A445" s="65" t="s">
        <v>231</v>
      </c>
      <c r="B445" s="66">
        <v>1</v>
      </c>
      <c r="C445" s="66">
        <f t="shared" si="19"/>
        <v>200</v>
      </c>
      <c r="D445" s="66">
        <v>168</v>
      </c>
      <c r="E445" s="66">
        <v>32</v>
      </c>
      <c r="F445" s="67"/>
      <c r="G445" s="67">
        <v>7.45</v>
      </c>
      <c r="H445" s="67">
        <f t="shared" si="22"/>
        <v>476.8</v>
      </c>
      <c r="I445" s="67">
        <f t="shared" si="23"/>
        <v>589.28</v>
      </c>
    </row>
    <row r="446" spans="1:9" x14ac:dyDescent="0.25">
      <c r="A446" s="65" t="s">
        <v>231</v>
      </c>
      <c r="B446" s="66">
        <v>1</v>
      </c>
      <c r="C446" s="66">
        <f t="shared" si="19"/>
        <v>180</v>
      </c>
      <c r="D446" s="66">
        <v>168</v>
      </c>
      <c r="E446" s="66">
        <v>12</v>
      </c>
      <c r="F446" s="67"/>
      <c r="G446" s="67">
        <v>7.38</v>
      </c>
      <c r="H446" s="67">
        <f t="shared" si="22"/>
        <v>177.12</v>
      </c>
      <c r="I446" s="67">
        <f t="shared" si="23"/>
        <v>218.9</v>
      </c>
    </row>
    <row r="447" spans="1:9" x14ac:dyDescent="0.25">
      <c r="A447" s="65" t="s">
        <v>231</v>
      </c>
      <c r="B447" s="66">
        <v>1</v>
      </c>
      <c r="C447" s="66">
        <f t="shared" si="19"/>
        <v>177</v>
      </c>
      <c r="D447" s="66">
        <v>168</v>
      </c>
      <c r="E447" s="66">
        <v>9</v>
      </c>
      <c r="F447" s="67"/>
      <c r="G447" s="67">
        <v>7.14</v>
      </c>
      <c r="H447" s="67">
        <f t="shared" si="22"/>
        <v>128.52000000000001</v>
      </c>
      <c r="I447" s="67">
        <f t="shared" si="23"/>
        <v>158.84</v>
      </c>
    </row>
    <row r="448" spans="1:9" x14ac:dyDescent="0.25">
      <c r="A448" s="65" t="s">
        <v>231</v>
      </c>
      <c r="B448" s="66">
        <v>1</v>
      </c>
      <c r="C448" s="66">
        <f t="shared" si="19"/>
        <v>200</v>
      </c>
      <c r="D448" s="66">
        <v>168</v>
      </c>
      <c r="E448" s="66">
        <v>32</v>
      </c>
      <c r="F448" s="67"/>
      <c r="G448" s="67">
        <v>7.31</v>
      </c>
      <c r="H448" s="67">
        <f t="shared" si="22"/>
        <v>467.84</v>
      </c>
      <c r="I448" s="67">
        <f t="shared" si="23"/>
        <v>578.20000000000005</v>
      </c>
    </row>
    <row r="449" spans="1:9" x14ac:dyDescent="0.25">
      <c r="A449" s="65" t="s">
        <v>231</v>
      </c>
      <c r="B449" s="66">
        <v>1</v>
      </c>
      <c r="C449" s="66">
        <f t="shared" si="19"/>
        <v>232</v>
      </c>
      <c r="D449" s="66">
        <v>168</v>
      </c>
      <c r="E449" s="66">
        <v>64</v>
      </c>
      <c r="F449" s="67"/>
      <c r="G449" s="67">
        <v>7.2</v>
      </c>
      <c r="H449" s="67">
        <f t="shared" si="22"/>
        <v>921.6</v>
      </c>
      <c r="I449" s="67">
        <f t="shared" si="23"/>
        <v>1139.01</v>
      </c>
    </row>
    <row r="450" spans="1:9" x14ac:dyDescent="0.25">
      <c r="A450" s="65" t="s">
        <v>307</v>
      </c>
      <c r="B450" s="66">
        <v>1</v>
      </c>
      <c r="C450" s="66">
        <f t="shared" si="19"/>
        <v>184</v>
      </c>
      <c r="D450" s="66">
        <v>168</v>
      </c>
      <c r="E450" s="66">
        <v>16</v>
      </c>
      <c r="F450" s="67"/>
      <c r="G450" s="67">
        <v>5.64</v>
      </c>
      <c r="H450" s="67">
        <f t="shared" si="22"/>
        <v>180.48</v>
      </c>
      <c r="I450" s="67">
        <f t="shared" si="23"/>
        <v>223.06</v>
      </c>
    </row>
    <row r="451" spans="1:9" x14ac:dyDescent="0.25">
      <c r="A451" s="65" t="s">
        <v>307</v>
      </c>
      <c r="B451" s="66">
        <v>1</v>
      </c>
      <c r="C451" s="66">
        <f t="shared" si="19"/>
        <v>178</v>
      </c>
      <c r="D451" s="66">
        <v>168</v>
      </c>
      <c r="E451" s="66">
        <v>10</v>
      </c>
      <c r="F451" s="67"/>
      <c r="G451" s="67">
        <v>5.69</v>
      </c>
      <c r="H451" s="67">
        <f t="shared" si="22"/>
        <v>113.8</v>
      </c>
      <c r="I451" s="67">
        <f t="shared" si="23"/>
        <v>140.65</v>
      </c>
    </row>
    <row r="452" spans="1:9" x14ac:dyDescent="0.25">
      <c r="A452" s="65" t="s">
        <v>307</v>
      </c>
      <c r="B452" s="66">
        <v>1</v>
      </c>
      <c r="C452" s="66">
        <f t="shared" si="19"/>
        <v>192</v>
      </c>
      <c r="D452" s="66">
        <v>168</v>
      </c>
      <c r="E452" s="66">
        <v>24</v>
      </c>
      <c r="F452" s="67"/>
      <c r="G452" s="67">
        <v>5.69</v>
      </c>
      <c r="H452" s="67">
        <f t="shared" si="22"/>
        <v>273.12</v>
      </c>
      <c r="I452" s="67">
        <f t="shared" si="23"/>
        <v>337.55</v>
      </c>
    </row>
    <row r="453" spans="1:9" x14ac:dyDescent="0.25">
      <c r="A453" s="65" t="s">
        <v>307</v>
      </c>
      <c r="B453" s="66">
        <v>1</v>
      </c>
      <c r="C453" s="66">
        <f t="shared" si="19"/>
        <v>188</v>
      </c>
      <c r="D453" s="66">
        <v>168</v>
      </c>
      <c r="E453" s="66">
        <v>20</v>
      </c>
      <c r="F453" s="67"/>
      <c r="G453" s="67">
        <v>5.5</v>
      </c>
      <c r="H453" s="67">
        <f t="shared" si="22"/>
        <v>220</v>
      </c>
      <c r="I453" s="67">
        <f t="shared" si="23"/>
        <v>271.89999999999998</v>
      </c>
    </row>
    <row r="454" spans="1:9" x14ac:dyDescent="0.25">
      <c r="A454" s="65" t="s">
        <v>307</v>
      </c>
      <c r="B454" s="66">
        <v>1</v>
      </c>
      <c r="C454" s="66">
        <f t="shared" si="19"/>
        <v>184</v>
      </c>
      <c r="D454" s="66">
        <v>168</v>
      </c>
      <c r="E454" s="66">
        <v>16</v>
      </c>
      <c r="F454" s="67"/>
      <c r="G454" s="67">
        <v>5.5</v>
      </c>
      <c r="H454" s="67">
        <f t="shared" si="22"/>
        <v>176</v>
      </c>
      <c r="I454" s="67">
        <f t="shared" si="23"/>
        <v>217.52</v>
      </c>
    </row>
    <row r="455" spans="1:9" x14ac:dyDescent="0.25">
      <c r="A455" s="65" t="s">
        <v>308</v>
      </c>
      <c r="B455" s="66">
        <v>1</v>
      </c>
      <c r="C455" s="66">
        <f t="shared" si="19"/>
        <v>200</v>
      </c>
      <c r="D455" s="66">
        <v>168</v>
      </c>
      <c r="E455" s="66">
        <v>32</v>
      </c>
      <c r="F455" s="67"/>
      <c r="G455" s="67">
        <v>5.69</v>
      </c>
      <c r="H455" s="67">
        <f t="shared" si="22"/>
        <v>364.16</v>
      </c>
      <c r="I455" s="67">
        <f t="shared" si="23"/>
        <v>450.07</v>
      </c>
    </row>
    <row r="456" spans="1:9" x14ac:dyDescent="0.25">
      <c r="A456" s="65" t="s">
        <v>308</v>
      </c>
      <c r="B456" s="66">
        <v>1</v>
      </c>
      <c r="C456" s="66">
        <f t="shared" ref="C456:C474" si="24">D456+E456</f>
        <v>188</v>
      </c>
      <c r="D456" s="66">
        <v>168</v>
      </c>
      <c r="E456" s="66">
        <v>20</v>
      </c>
      <c r="F456" s="67"/>
      <c r="G456" s="67">
        <v>5.69</v>
      </c>
      <c r="H456" s="67">
        <f t="shared" si="22"/>
        <v>227.6</v>
      </c>
      <c r="I456" s="67">
        <f t="shared" si="23"/>
        <v>281.29000000000002</v>
      </c>
    </row>
    <row r="457" spans="1:9" x14ac:dyDescent="0.25">
      <c r="A457" s="65" t="s">
        <v>308</v>
      </c>
      <c r="B457" s="66">
        <v>1</v>
      </c>
      <c r="C457" s="66">
        <f t="shared" si="24"/>
        <v>184</v>
      </c>
      <c r="D457" s="66">
        <v>168</v>
      </c>
      <c r="E457" s="66">
        <v>16</v>
      </c>
      <c r="F457" s="67"/>
      <c r="G457" s="67">
        <v>5.69</v>
      </c>
      <c r="H457" s="67">
        <f t="shared" si="22"/>
        <v>182.08</v>
      </c>
      <c r="I457" s="67">
        <f t="shared" si="23"/>
        <v>225.03</v>
      </c>
    </row>
    <row r="458" spans="1:9" x14ac:dyDescent="0.25">
      <c r="A458" s="65" t="s">
        <v>106</v>
      </c>
      <c r="B458" s="66">
        <v>1</v>
      </c>
      <c r="C458" s="66">
        <f t="shared" si="24"/>
        <v>196</v>
      </c>
      <c r="D458" s="66">
        <v>168</v>
      </c>
      <c r="E458" s="66">
        <v>28</v>
      </c>
      <c r="F458" s="67"/>
      <c r="G458" s="67">
        <v>7.45</v>
      </c>
      <c r="H458" s="67">
        <f t="shared" si="22"/>
        <v>417.2</v>
      </c>
      <c r="I458" s="67">
        <f t="shared" si="23"/>
        <v>515.62</v>
      </c>
    </row>
    <row r="459" spans="1:9" x14ac:dyDescent="0.25">
      <c r="A459" s="65" t="s">
        <v>106</v>
      </c>
      <c r="B459" s="66">
        <v>1</v>
      </c>
      <c r="C459" s="66">
        <f t="shared" si="24"/>
        <v>216</v>
      </c>
      <c r="D459" s="66">
        <v>168</v>
      </c>
      <c r="E459" s="66">
        <v>48</v>
      </c>
      <c r="F459" s="67"/>
      <c r="G459" s="67">
        <v>7.45</v>
      </c>
      <c r="H459" s="67">
        <f t="shared" si="22"/>
        <v>715.2</v>
      </c>
      <c r="I459" s="67">
        <f t="shared" si="23"/>
        <v>883.92</v>
      </c>
    </row>
    <row r="460" spans="1:9" x14ac:dyDescent="0.25">
      <c r="A460" s="65" t="s">
        <v>106</v>
      </c>
      <c r="B460" s="66">
        <v>1</v>
      </c>
      <c r="C460" s="66">
        <f t="shared" si="24"/>
        <v>212</v>
      </c>
      <c r="D460" s="66">
        <v>168</v>
      </c>
      <c r="E460" s="66">
        <v>44</v>
      </c>
      <c r="F460" s="67"/>
      <c r="G460" s="67">
        <v>7.45</v>
      </c>
      <c r="H460" s="67">
        <f t="shared" si="22"/>
        <v>655.6</v>
      </c>
      <c r="I460" s="67">
        <f t="shared" si="23"/>
        <v>810.26</v>
      </c>
    </row>
    <row r="461" spans="1:9" x14ac:dyDescent="0.25">
      <c r="A461" s="65" t="s">
        <v>106</v>
      </c>
      <c r="B461" s="66">
        <v>1</v>
      </c>
      <c r="C461" s="66">
        <f t="shared" si="24"/>
        <v>192</v>
      </c>
      <c r="D461" s="66">
        <v>168</v>
      </c>
      <c r="E461" s="66">
        <v>24</v>
      </c>
      <c r="F461" s="67"/>
      <c r="G461" s="67">
        <v>7.45</v>
      </c>
      <c r="H461" s="67">
        <f t="shared" si="22"/>
        <v>357.6</v>
      </c>
      <c r="I461" s="67">
        <f t="shared" si="23"/>
        <v>441.96</v>
      </c>
    </row>
    <row r="462" spans="1:9" x14ac:dyDescent="0.25">
      <c r="A462" s="65" t="s">
        <v>106</v>
      </c>
      <c r="B462" s="66">
        <v>1</v>
      </c>
      <c r="C462" s="66">
        <f t="shared" si="24"/>
        <v>200</v>
      </c>
      <c r="D462" s="66">
        <v>168</v>
      </c>
      <c r="E462" s="66">
        <v>32</v>
      </c>
      <c r="F462" s="67"/>
      <c r="G462" s="67">
        <v>7.45</v>
      </c>
      <c r="H462" s="67">
        <f t="shared" ref="H462:H525" si="25">ROUND(G462*E462*2,2)</f>
        <v>476.8</v>
      </c>
      <c r="I462" s="67">
        <f t="shared" ref="I462:I525" si="26">ROUND(H462*1.2359,2)</f>
        <v>589.28</v>
      </c>
    </row>
    <row r="463" spans="1:9" x14ac:dyDescent="0.25">
      <c r="A463" s="65" t="s">
        <v>106</v>
      </c>
      <c r="B463" s="66">
        <v>1</v>
      </c>
      <c r="C463" s="66">
        <f t="shared" si="24"/>
        <v>217</v>
      </c>
      <c r="D463" s="66">
        <v>168</v>
      </c>
      <c r="E463" s="66">
        <v>49</v>
      </c>
      <c r="F463" s="67"/>
      <c r="G463" s="67">
        <v>7.45</v>
      </c>
      <c r="H463" s="67">
        <f t="shared" si="25"/>
        <v>730.1</v>
      </c>
      <c r="I463" s="67">
        <f t="shared" si="26"/>
        <v>902.33</v>
      </c>
    </row>
    <row r="464" spans="1:9" x14ac:dyDescent="0.25">
      <c r="A464" s="65" t="s">
        <v>106</v>
      </c>
      <c r="B464" s="66">
        <v>1</v>
      </c>
      <c r="C464" s="66">
        <f t="shared" si="24"/>
        <v>228</v>
      </c>
      <c r="D464" s="66">
        <v>168</v>
      </c>
      <c r="E464" s="66">
        <v>60</v>
      </c>
      <c r="F464" s="67"/>
      <c r="G464" s="67">
        <v>7.45</v>
      </c>
      <c r="H464" s="67">
        <f t="shared" si="25"/>
        <v>894</v>
      </c>
      <c r="I464" s="67">
        <f t="shared" si="26"/>
        <v>1104.8900000000001</v>
      </c>
    </row>
    <row r="465" spans="1:9" x14ac:dyDescent="0.25">
      <c r="A465" s="65" t="s">
        <v>106</v>
      </c>
      <c r="B465" s="66">
        <v>1</v>
      </c>
      <c r="C465" s="66">
        <f t="shared" si="24"/>
        <v>228</v>
      </c>
      <c r="D465" s="66">
        <v>168</v>
      </c>
      <c r="E465" s="66">
        <v>60</v>
      </c>
      <c r="F465" s="67"/>
      <c r="G465" s="67">
        <v>7.45</v>
      </c>
      <c r="H465" s="67">
        <f t="shared" si="25"/>
        <v>894</v>
      </c>
      <c r="I465" s="67">
        <f t="shared" si="26"/>
        <v>1104.8900000000001</v>
      </c>
    </row>
    <row r="466" spans="1:9" x14ac:dyDescent="0.25">
      <c r="A466" s="65" t="s">
        <v>106</v>
      </c>
      <c r="B466" s="66">
        <v>1</v>
      </c>
      <c r="C466" s="66">
        <f t="shared" si="24"/>
        <v>205</v>
      </c>
      <c r="D466" s="66">
        <v>168</v>
      </c>
      <c r="E466" s="66">
        <v>37</v>
      </c>
      <c r="F466" s="67"/>
      <c r="G466" s="67">
        <v>7.45</v>
      </c>
      <c r="H466" s="67">
        <f t="shared" si="25"/>
        <v>551.29999999999995</v>
      </c>
      <c r="I466" s="67">
        <f t="shared" si="26"/>
        <v>681.35</v>
      </c>
    </row>
    <row r="467" spans="1:9" x14ac:dyDescent="0.25">
      <c r="A467" s="65" t="s">
        <v>106</v>
      </c>
      <c r="B467" s="66">
        <v>1</v>
      </c>
      <c r="C467" s="66">
        <f t="shared" si="24"/>
        <v>228</v>
      </c>
      <c r="D467" s="66">
        <v>168</v>
      </c>
      <c r="E467" s="66">
        <v>60</v>
      </c>
      <c r="F467" s="67"/>
      <c r="G467" s="67">
        <v>7.45</v>
      </c>
      <c r="H467" s="67">
        <f t="shared" si="25"/>
        <v>894</v>
      </c>
      <c r="I467" s="67">
        <f t="shared" si="26"/>
        <v>1104.8900000000001</v>
      </c>
    </row>
    <row r="468" spans="1:9" x14ac:dyDescent="0.25">
      <c r="A468" s="65" t="s">
        <v>106</v>
      </c>
      <c r="B468" s="66">
        <v>1</v>
      </c>
      <c r="C468" s="66">
        <f t="shared" si="24"/>
        <v>184</v>
      </c>
      <c r="D468" s="66">
        <v>168</v>
      </c>
      <c r="E468" s="66">
        <v>16</v>
      </c>
      <c r="F468" s="67"/>
      <c r="G468" s="67">
        <v>7.45</v>
      </c>
      <c r="H468" s="67">
        <f t="shared" si="25"/>
        <v>238.4</v>
      </c>
      <c r="I468" s="67">
        <f t="shared" si="26"/>
        <v>294.64</v>
      </c>
    </row>
    <row r="469" spans="1:9" x14ac:dyDescent="0.25">
      <c r="A469" s="65" t="s">
        <v>106</v>
      </c>
      <c r="B469" s="66">
        <v>1</v>
      </c>
      <c r="C469" s="66">
        <f t="shared" si="24"/>
        <v>212</v>
      </c>
      <c r="D469" s="66">
        <v>168</v>
      </c>
      <c r="E469" s="66">
        <v>44</v>
      </c>
      <c r="F469" s="67"/>
      <c r="G469" s="67">
        <v>7.31</v>
      </c>
      <c r="H469" s="67">
        <f t="shared" si="25"/>
        <v>643.28</v>
      </c>
      <c r="I469" s="67">
        <f t="shared" si="26"/>
        <v>795.03</v>
      </c>
    </row>
    <row r="470" spans="1:9" x14ac:dyDescent="0.25">
      <c r="A470" s="65" t="s">
        <v>106</v>
      </c>
      <c r="B470" s="66">
        <v>1</v>
      </c>
      <c r="C470" s="66">
        <f t="shared" si="24"/>
        <v>240</v>
      </c>
      <c r="D470" s="66">
        <v>168</v>
      </c>
      <c r="E470" s="66">
        <v>72</v>
      </c>
      <c r="F470" s="67"/>
      <c r="G470" s="67">
        <v>7.45</v>
      </c>
      <c r="H470" s="67">
        <f t="shared" si="25"/>
        <v>1072.8</v>
      </c>
      <c r="I470" s="67">
        <f t="shared" si="26"/>
        <v>1325.87</v>
      </c>
    </row>
    <row r="471" spans="1:9" x14ac:dyDescent="0.25">
      <c r="A471" s="65" t="s">
        <v>106</v>
      </c>
      <c r="B471" s="66">
        <v>1</v>
      </c>
      <c r="C471" s="66">
        <f t="shared" si="24"/>
        <v>177</v>
      </c>
      <c r="D471" s="66">
        <v>168</v>
      </c>
      <c r="E471" s="66">
        <v>9</v>
      </c>
      <c r="F471" s="67"/>
      <c r="G471" s="67">
        <v>6.3</v>
      </c>
      <c r="H471" s="67">
        <f t="shared" si="25"/>
        <v>113.4</v>
      </c>
      <c r="I471" s="67">
        <f t="shared" si="26"/>
        <v>140.15</v>
      </c>
    </row>
    <row r="472" spans="1:9" x14ac:dyDescent="0.25">
      <c r="A472" s="65" t="s">
        <v>106</v>
      </c>
      <c r="B472" s="66">
        <v>1</v>
      </c>
      <c r="C472" s="66">
        <f t="shared" si="24"/>
        <v>201</v>
      </c>
      <c r="D472" s="66">
        <v>168</v>
      </c>
      <c r="E472" s="66">
        <v>33</v>
      </c>
      <c r="F472" s="67"/>
      <c r="G472" s="67">
        <v>7.45</v>
      </c>
      <c r="H472" s="67">
        <f t="shared" si="25"/>
        <v>491.7</v>
      </c>
      <c r="I472" s="67">
        <f t="shared" si="26"/>
        <v>607.69000000000005</v>
      </c>
    </row>
    <row r="473" spans="1:9" x14ac:dyDescent="0.25">
      <c r="A473" s="65" t="s">
        <v>106</v>
      </c>
      <c r="B473" s="66">
        <v>1</v>
      </c>
      <c r="C473" s="66">
        <f t="shared" si="24"/>
        <v>220</v>
      </c>
      <c r="D473" s="66">
        <v>168</v>
      </c>
      <c r="E473" s="66">
        <v>52</v>
      </c>
      <c r="F473" s="67"/>
      <c r="G473" s="67">
        <v>6.3</v>
      </c>
      <c r="H473" s="67">
        <f t="shared" si="25"/>
        <v>655.20000000000005</v>
      </c>
      <c r="I473" s="67">
        <f t="shared" si="26"/>
        <v>809.76</v>
      </c>
    </row>
    <row r="474" spans="1:9" x14ac:dyDescent="0.25">
      <c r="A474" s="65" t="s">
        <v>106</v>
      </c>
      <c r="B474" s="66">
        <v>1</v>
      </c>
      <c r="C474" s="66">
        <f t="shared" si="24"/>
        <v>192</v>
      </c>
      <c r="D474" s="66">
        <v>168</v>
      </c>
      <c r="E474" s="66">
        <v>24</v>
      </c>
      <c r="F474" s="67"/>
      <c r="G474" s="67">
        <v>6.3</v>
      </c>
      <c r="H474" s="67">
        <f t="shared" si="25"/>
        <v>302.39999999999998</v>
      </c>
      <c r="I474" s="67">
        <f t="shared" si="26"/>
        <v>373.74</v>
      </c>
    </row>
    <row r="475" spans="1:9" ht="33" x14ac:dyDescent="0.25">
      <c r="A475" s="162" t="s">
        <v>740</v>
      </c>
      <c r="B475" s="63">
        <f t="shared" ref="B475" si="27">SUM(B476:B538)</f>
        <v>63</v>
      </c>
      <c r="C475" s="63"/>
      <c r="D475" s="63"/>
      <c r="E475" s="63">
        <f>SUM(E476:E538)</f>
        <v>2339</v>
      </c>
      <c r="F475" s="63"/>
      <c r="G475" s="63"/>
      <c r="H475" s="64">
        <f t="shared" ref="H475:I475" si="28">SUM(H476:H538)</f>
        <v>25070.559999999994</v>
      </c>
      <c r="I475" s="64">
        <f t="shared" si="28"/>
        <v>30984.670000000006</v>
      </c>
    </row>
    <row r="476" spans="1:9" x14ac:dyDescent="0.25">
      <c r="A476" s="65" t="s">
        <v>96</v>
      </c>
      <c r="B476" s="66">
        <v>1</v>
      </c>
      <c r="C476" s="66">
        <f t="shared" ref="C476:C538" si="29">D476+E476</f>
        <v>204</v>
      </c>
      <c r="D476" s="66">
        <v>168</v>
      </c>
      <c r="E476" s="66">
        <v>36</v>
      </c>
      <c r="F476" s="67"/>
      <c r="G476" s="67">
        <v>4.6500000000000004</v>
      </c>
      <c r="H476" s="67">
        <f t="shared" si="25"/>
        <v>334.8</v>
      </c>
      <c r="I476" s="67">
        <f t="shared" si="26"/>
        <v>413.78</v>
      </c>
    </row>
    <row r="477" spans="1:9" x14ac:dyDescent="0.25">
      <c r="A477" s="65" t="s">
        <v>96</v>
      </c>
      <c r="B477" s="66">
        <v>1</v>
      </c>
      <c r="C477" s="66">
        <f t="shared" si="29"/>
        <v>220</v>
      </c>
      <c r="D477" s="66">
        <v>168</v>
      </c>
      <c r="E477" s="66">
        <v>52</v>
      </c>
      <c r="F477" s="67"/>
      <c r="G477" s="67">
        <v>4.6500000000000004</v>
      </c>
      <c r="H477" s="67">
        <f t="shared" si="25"/>
        <v>483.6</v>
      </c>
      <c r="I477" s="67">
        <f t="shared" si="26"/>
        <v>597.67999999999995</v>
      </c>
    </row>
    <row r="478" spans="1:9" x14ac:dyDescent="0.25">
      <c r="A478" s="65" t="s">
        <v>96</v>
      </c>
      <c r="B478" s="66">
        <v>1</v>
      </c>
      <c r="C478" s="66">
        <f t="shared" si="29"/>
        <v>200</v>
      </c>
      <c r="D478" s="66">
        <v>168</v>
      </c>
      <c r="E478" s="66">
        <v>32</v>
      </c>
      <c r="F478" s="67"/>
      <c r="G478" s="67">
        <v>6.09</v>
      </c>
      <c r="H478" s="67">
        <f t="shared" si="25"/>
        <v>389.76</v>
      </c>
      <c r="I478" s="67">
        <f t="shared" si="26"/>
        <v>481.7</v>
      </c>
    </row>
    <row r="479" spans="1:9" x14ac:dyDescent="0.25">
      <c r="A479" s="65" t="s">
        <v>96</v>
      </c>
      <c r="B479" s="66">
        <v>1</v>
      </c>
      <c r="C479" s="66">
        <f t="shared" si="29"/>
        <v>176</v>
      </c>
      <c r="D479" s="66">
        <v>168</v>
      </c>
      <c r="E479" s="66">
        <v>8</v>
      </c>
      <c r="F479" s="67"/>
      <c r="G479" s="67">
        <v>6.18</v>
      </c>
      <c r="H479" s="67">
        <f t="shared" si="25"/>
        <v>98.88</v>
      </c>
      <c r="I479" s="67">
        <f t="shared" si="26"/>
        <v>122.21</v>
      </c>
    </row>
    <row r="480" spans="1:9" x14ac:dyDescent="0.25">
      <c r="A480" s="65" t="s">
        <v>96</v>
      </c>
      <c r="B480" s="66">
        <v>1</v>
      </c>
      <c r="C480" s="66">
        <f t="shared" si="29"/>
        <v>176</v>
      </c>
      <c r="D480" s="66">
        <v>168</v>
      </c>
      <c r="E480" s="66">
        <v>8</v>
      </c>
      <c r="F480" s="67"/>
      <c r="G480" s="67">
        <v>6.09</v>
      </c>
      <c r="H480" s="67">
        <f t="shared" si="25"/>
        <v>97.44</v>
      </c>
      <c r="I480" s="67">
        <f t="shared" si="26"/>
        <v>120.43</v>
      </c>
    </row>
    <row r="481" spans="1:9" x14ac:dyDescent="0.25">
      <c r="A481" s="65" t="s">
        <v>96</v>
      </c>
      <c r="B481" s="66">
        <v>1</v>
      </c>
      <c r="C481" s="66">
        <f t="shared" si="29"/>
        <v>200</v>
      </c>
      <c r="D481" s="66">
        <v>168</v>
      </c>
      <c r="E481" s="66">
        <v>32</v>
      </c>
      <c r="F481" s="67"/>
      <c r="G481" s="67">
        <v>6.09</v>
      </c>
      <c r="H481" s="67">
        <f t="shared" si="25"/>
        <v>389.76</v>
      </c>
      <c r="I481" s="67">
        <f t="shared" si="26"/>
        <v>481.7</v>
      </c>
    </row>
    <row r="482" spans="1:9" x14ac:dyDescent="0.25">
      <c r="A482" s="65" t="s">
        <v>96</v>
      </c>
      <c r="B482" s="66">
        <v>1</v>
      </c>
      <c r="C482" s="66">
        <f t="shared" si="29"/>
        <v>184</v>
      </c>
      <c r="D482" s="66">
        <v>168</v>
      </c>
      <c r="E482" s="66">
        <v>16</v>
      </c>
      <c r="F482" s="67"/>
      <c r="G482" s="67">
        <v>6.09</v>
      </c>
      <c r="H482" s="67">
        <f t="shared" si="25"/>
        <v>194.88</v>
      </c>
      <c r="I482" s="67">
        <f t="shared" si="26"/>
        <v>240.85</v>
      </c>
    </row>
    <row r="483" spans="1:9" x14ac:dyDescent="0.25">
      <c r="A483" s="65" t="s">
        <v>96</v>
      </c>
      <c r="B483" s="66">
        <v>1</v>
      </c>
      <c r="C483" s="66">
        <f t="shared" si="29"/>
        <v>193</v>
      </c>
      <c r="D483" s="66">
        <v>168</v>
      </c>
      <c r="E483" s="66">
        <v>25</v>
      </c>
      <c r="F483" s="67"/>
      <c r="G483" s="67">
        <v>6.09</v>
      </c>
      <c r="H483" s="67">
        <f t="shared" si="25"/>
        <v>304.5</v>
      </c>
      <c r="I483" s="67">
        <f t="shared" si="26"/>
        <v>376.33</v>
      </c>
    </row>
    <row r="484" spans="1:9" x14ac:dyDescent="0.25">
      <c r="A484" s="65" t="s">
        <v>96</v>
      </c>
      <c r="B484" s="66">
        <v>1</v>
      </c>
      <c r="C484" s="66">
        <f t="shared" si="29"/>
        <v>200</v>
      </c>
      <c r="D484" s="66">
        <v>168</v>
      </c>
      <c r="E484" s="66">
        <v>32</v>
      </c>
      <c r="F484" s="67"/>
      <c r="G484" s="67">
        <v>4.6500000000000004</v>
      </c>
      <c r="H484" s="67">
        <f t="shared" si="25"/>
        <v>297.60000000000002</v>
      </c>
      <c r="I484" s="67">
        <f t="shared" si="26"/>
        <v>367.8</v>
      </c>
    </row>
    <row r="485" spans="1:9" x14ac:dyDescent="0.25">
      <c r="A485" s="65" t="s">
        <v>96</v>
      </c>
      <c r="B485" s="66">
        <v>1</v>
      </c>
      <c r="C485" s="66">
        <f t="shared" si="29"/>
        <v>200</v>
      </c>
      <c r="D485" s="66">
        <v>168</v>
      </c>
      <c r="E485" s="66">
        <v>32</v>
      </c>
      <c r="F485" s="67"/>
      <c r="G485" s="67">
        <v>6.18</v>
      </c>
      <c r="H485" s="67">
        <f t="shared" si="25"/>
        <v>395.52</v>
      </c>
      <c r="I485" s="67">
        <f t="shared" si="26"/>
        <v>488.82</v>
      </c>
    </row>
    <row r="486" spans="1:9" x14ac:dyDescent="0.25">
      <c r="A486" s="65" t="s">
        <v>96</v>
      </c>
      <c r="B486" s="66">
        <v>1</v>
      </c>
      <c r="C486" s="66">
        <f t="shared" si="29"/>
        <v>192</v>
      </c>
      <c r="D486" s="66">
        <v>168</v>
      </c>
      <c r="E486" s="66">
        <v>24</v>
      </c>
      <c r="F486" s="67"/>
      <c r="G486" s="67">
        <v>4.6500000000000004</v>
      </c>
      <c r="H486" s="67">
        <f t="shared" si="25"/>
        <v>223.2</v>
      </c>
      <c r="I486" s="67">
        <f t="shared" si="26"/>
        <v>275.85000000000002</v>
      </c>
    </row>
    <row r="487" spans="1:9" x14ac:dyDescent="0.25">
      <c r="A487" s="65" t="s">
        <v>96</v>
      </c>
      <c r="B487" s="66">
        <v>1</v>
      </c>
      <c r="C487" s="66">
        <f t="shared" si="29"/>
        <v>208</v>
      </c>
      <c r="D487" s="66">
        <v>168</v>
      </c>
      <c r="E487" s="66">
        <v>40</v>
      </c>
      <c r="F487" s="67"/>
      <c r="G487" s="67">
        <v>4.7699999999999996</v>
      </c>
      <c r="H487" s="67">
        <f t="shared" si="25"/>
        <v>381.6</v>
      </c>
      <c r="I487" s="67">
        <f t="shared" si="26"/>
        <v>471.62</v>
      </c>
    </row>
    <row r="488" spans="1:9" x14ac:dyDescent="0.25">
      <c r="A488" s="65" t="s">
        <v>96</v>
      </c>
      <c r="B488" s="66">
        <v>1</v>
      </c>
      <c r="C488" s="66">
        <f t="shared" si="29"/>
        <v>169</v>
      </c>
      <c r="D488" s="66">
        <v>168</v>
      </c>
      <c r="E488" s="66">
        <v>1</v>
      </c>
      <c r="F488" s="67"/>
      <c r="G488" s="67">
        <v>4.6500000000000004</v>
      </c>
      <c r="H488" s="67">
        <f t="shared" si="25"/>
        <v>9.3000000000000007</v>
      </c>
      <c r="I488" s="67">
        <f t="shared" si="26"/>
        <v>11.49</v>
      </c>
    </row>
    <row r="489" spans="1:9" x14ac:dyDescent="0.25">
      <c r="A489" s="65" t="s">
        <v>96</v>
      </c>
      <c r="B489" s="66">
        <v>1</v>
      </c>
      <c r="C489" s="66">
        <f t="shared" si="29"/>
        <v>201</v>
      </c>
      <c r="D489" s="66">
        <v>168</v>
      </c>
      <c r="E489" s="66">
        <v>33</v>
      </c>
      <c r="F489" s="67"/>
      <c r="G489" s="67">
        <v>6.09</v>
      </c>
      <c r="H489" s="67">
        <f t="shared" si="25"/>
        <v>401.94</v>
      </c>
      <c r="I489" s="67">
        <f t="shared" si="26"/>
        <v>496.76</v>
      </c>
    </row>
    <row r="490" spans="1:9" x14ac:dyDescent="0.25">
      <c r="A490" s="65" t="s">
        <v>96</v>
      </c>
      <c r="B490" s="66">
        <v>1</v>
      </c>
      <c r="C490" s="66">
        <f t="shared" si="29"/>
        <v>192</v>
      </c>
      <c r="D490" s="66">
        <v>168</v>
      </c>
      <c r="E490" s="66">
        <v>24</v>
      </c>
      <c r="F490" s="67"/>
      <c r="G490" s="67">
        <v>6.09</v>
      </c>
      <c r="H490" s="67">
        <f t="shared" si="25"/>
        <v>292.32</v>
      </c>
      <c r="I490" s="67">
        <f t="shared" si="26"/>
        <v>361.28</v>
      </c>
    </row>
    <row r="491" spans="1:9" x14ac:dyDescent="0.25">
      <c r="A491" s="65" t="s">
        <v>96</v>
      </c>
      <c r="B491" s="66">
        <v>1</v>
      </c>
      <c r="C491" s="66">
        <f t="shared" si="29"/>
        <v>176</v>
      </c>
      <c r="D491" s="66">
        <v>168</v>
      </c>
      <c r="E491" s="66">
        <v>8</v>
      </c>
      <c r="F491" s="67"/>
      <c r="G491" s="67">
        <v>4.6500000000000004</v>
      </c>
      <c r="H491" s="67">
        <f t="shared" si="25"/>
        <v>74.400000000000006</v>
      </c>
      <c r="I491" s="67">
        <f t="shared" si="26"/>
        <v>91.95</v>
      </c>
    </row>
    <row r="492" spans="1:9" x14ac:dyDescent="0.25">
      <c r="A492" s="65" t="s">
        <v>96</v>
      </c>
      <c r="B492" s="66">
        <v>1</v>
      </c>
      <c r="C492" s="66">
        <f t="shared" si="29"/>
        <v>232</v>
      </c>
      <c r="D492" s="66">
        <v>168</v>
      </c>
      <c r="E492" s="66">
        <v>64</v>
      </c>
      <c r="F492" s="67"/>
      <c r="G492" s="67">
        <v>6.09</v>
      </c>
      <c r="H492" s="67">
        <f t="shared" si="25"/>
        <v>779.52</v>
      </c>
      <c r="I492" s="67">
        <f t="shared" si="26"/>
        <v>963.41</v>
      </c>
    </row>
    <row r="493" spans="1:9" x14ac:dyDescent="0.25">
      <c r="A493" s="65" t="s">
        <v>96</v>
      </c>
      <c r="B493" s="66">
        <v>1</v>
      </c>
      <c r="C493" s="66">
        <f t="shared" si="29"/>
        <v>216</v>
      </c>
      <c r="D493" s="66">
        <v>168</v>
      </c>
      <c r="E493" s="66">
        <v>48</v>
      </c>
      <c r="F493" s="67"/>
      <c r="G493" s="67">
        <v>6.09</v>
      </c>
      <c r="H493" s="67">
        <f t="shared" si="25"/>
        <v>584.64</v>
      </c>
      <c r="I493" s="67">
        <f t="shared" si="26"/>
        <v>722.56</v>
      </c>
    </row>
    <row r="494" spans="1:9" x14ac:dyDescent="0.25">
      <c r="A494" s="65" t="s">
        <v>96</v>
      </c>
      <c r="B494" s="66">
        <v>1</v>
      </c>
      <c r="C494" s="66">
        <f t="shared" si="29"/>
        <v>192</v>
      </c>
      <c r="D494" s="66">
        <v>168</v>
      </c>
      <c r="E494" s="66">
        <v>24</v>
      </c>
      <c r="F494" s="67"/>
      <c r="G494" s="67">
        <v>6.09</v>
      </c>
      <c r="H494" s="67">
        <f t="shared" si="25"/>
        <v>292.32</v>
      </c>
      <c r="I494" s="67">
        <f t="shared" si="26"/>
        <v>361.28</v>
      </c>
    </row>
    <row r="495" spans="1:9" x14ac:dyDescent="0.25">
      <c r="A495" s="65" t="s">
        <v>96</v>
      </c>
      <c r="B495" s="66">
        <v>1</v>
      </c>
      <c r="C495" s="66">
        <f t="shared" si="29"/>
        <v>184</v>
      </c>
      <c r="D495" s="66">
        <v>168</v>
      </c>
      <c r="E495" s="66">
        <v>16</v>
      </c>
      <c r="F495" s="67"/>
      <c r="G495" s="67">
        <v>6.18</v>
      </c>
      <c r="H495" s="67">
        <f t="shared" si="25"/>
        <v>197.76</v>
      </c>
      <c r="I495" s="67">
        <f t="shared" si="26"/>
        <v>244.41</v>
      </c>
    </row>
    <row r="496" spans="1:9" x14ac:dyDescent="0.25">
      <c r="A496" s="65" t="s">
        <v>96</v>
      </c>
      <c r="B496" s="66">
        <v>1</v>
      </c>
      <c r="C496" s="66">
        <f t="shared" si="29"/>
        <v>216</v>
      </c>
      <c r="D496" s="66">
        <v>168</v>
      </c>
      <c r="E496" s="66">
        <v>48</v>
      </c>
      <c r="F496" s="67"/>
      <c r="G496" s="67">
        <v>6.24</v>
      </c>
      <c r="H496" s="67">
        <f t="shared" si="25"/>
        <v>599.04</v>
      </c>
      <c r="I496" s="67">
        <f t="shared" si="26"/>
        <v>740.35</v>
      </c>
    </row>
    <row r="497" spans="1:9" x14ac:dyDescent="0.25">
      <c r="A497" s="65" t="s">
        <v>96</v>
      </c>
      <c r="B497" s="66">
        <v>1</v>
      </c>
      <c r="C497" s="66">
        <f t="shared" si="29"/>
        <v>174</v>
      </c>
      <c r="D497" s="66">
        <v>168</v>
      </c>
      <c r="E497" s="66">
        <v>6</v>
      </c>
      <c r="F497" s="67"/>
      <c r="G497" s="67">
        <v>4.6500000000000004</v>
      </c>
      <c r="H497" s="67">
        <f t="shared" si="25"/>
        <v>55.8</v>
      </c>
      <c r="I497" s="67">
        <f t="shared" si="26"/>
        <v>68.959999999999994</v>
      </c>
    </row>
    <row r="498" spans="1:9" x14ac:dyDescent="0.25">
      <c r="A498" s="65" t="s">
        <v>96</v>
      </c>
      <c r="B498" s="66">
        <v>1</v>
      </c>
      <c r="C498" s="66">
        <f t="shared" si="29"/>
        <v>241</v>
      </c>
      <c r="D498" s="66">
        <v>168</v>
      </c>
      <c r="E498" s="66">
        <v>73</v>
      </c>
      <c r="F498" s="67"/>
      <c r="G498" s="67">
        <v>6.18</v>
      </c>
      <c r="H498" s="67">
        <f t="shared" si="25"/>
        <v>902.28</v>
      </c>
      <c r="I498" s="67">
        <f t="shared" si="26"/>
        <v>1115.1300000000001</v>
      </c>
    </row>
    <row r="499" spans="1:9" x14ac:dyDescent="0.25">
      <c r="A499" s="65" t="s">
        <v>96</v>
      </c>
      <c r="B499" s="66">
        <v>1</v>
      </c>
      <c r="C499" s="66">
        <f t="shared" si="29"/>
        <v>249</v>
      </c>
      <c r="D499" s="66">
        <v>168</v>
      </c>
      <c r="E499" s="66">
        <v>81</v>
      </c>
      <c r="F499" s="67"/>
      <c r="G499" s="67">
        <v>4.6500000000000004</v>
      </c>
      <c r="H499" s="67">
        <f t="shared" si="25"/>
        <v>753.3</v>
      </c>
      <c r="I499" s="67">
        <f t="shared" si="26"/>
        <v>931</v>
      </c>
    </row>
    <row r="500" spans="1:9" x14ac:dyDescent="0.25">
      <c r="A500" s="65" t="s">
        <v>96</v>
      </c>
      <c r="B500" s="66">
        <v>1</v>
      </c>
      <c r="C500" s="66">
        <f t="shared" si="29"/>
        <v>177</v>
      </c>
      <c r="D500" s="66">
        <v>168</v>
      </c>
      <c r="E500" s="66">
        <v>9</v>
      </c>
      <c r="F500" s="67"/>
      <c r="G500" s="67">
        <v>4.6500000000000004</v>
      </c>
      <c r="H500" s="67">
        <f t="shared" si="25"/>
        <v>83.7</v>
      </c>
      <c r="I500" s="67">
        <f t="shared" si="26"/>
        <v>103.44</v>
      </c>
    </row>
    <row r="501" spans="1:9" x14ac:dyDescent="0.25">
      <c r="A501" s="65" t="s">
        <v>96</v>
      </c>
      <c r="B501" s="66">
        <v>1</v>
      </c>
      <c r="C501" s="66">
        <f t="shared" si="29"/>
        <v>232</v>
      </c>
      <c r="D501" s="66">
        <v>168</v>
      </c>
      <c r="E501" s="66">
        <v>64</v>
      </c>
      <c r="F501" s="67"/>
      <c r="G501" s="67">
        <v>6.09</v>
      </c>
      <c r="H501" s="67">
        <f t="shared" si="25"/>
        <v>779.52</v>
      </c>
      <c r="I501" s="67">
        <f t="shared" si="26"/>
        <v>963.41</v>
      </c>
    </row>
    <row r="502" spans="1:9" x14ac:dyDescent="0.25">
      <c r="A502" s="65" t="s">
        <v>96</v>
      </c>
      <c r="B502" s="66">
        <v>1</v>
      </c>
      <c r="C502" s="66">
        <f t="shared" si="29"/>
        <v>184</v>
      </c>
      <c r="D502" s="66">
        <v>168</v>
      </c>
      <c r="E502" s="66">
        <v>16</v>
      </c>
      <c r="F502" s="67"/>
      <c r="G502" s="67">
        <v>6.09</v>
      </c>
      <c r="H502" s="67">
        <f t="shared" si="25"/>
        <v>194.88</v>
      </c>
      <c r="I502" s="67">
        <f t="shared" si="26"/>
        <v>240.85</v>
      </c>
    </row>
    <row r="503" spans="1:9" x14ac:dyDescent="0.25">
      <c r="A503" s="65" t="s">
        <v>96</v>
      </c>
      <c r="B503" s="66">
        <v>1</v>
      </c>
      <c r="C503" s="66">
        <f t="shared" si="29"/>
        <v>192</v>
      </c>
      <c r="D503" s="66">
        <v>168</v>
      </c>
      <c r="E503" s="66">
        <v>24</v>
      </c>
      <c r="F503" s="67"/>
      <c r="G503" s="67">
        <v>4.6500000000000004</v>
      </c>
      <c r="H503" s="67">
        <f t="shared" si="25"/>
        <v>223.2</v>
      </c>
      <c r="I503" s="67">
        <f t="shared" si="26"/>
        <v>275.85000000000002</v>
      </c>
    </row>
    <row r="504" spans="1:9" x14ac:dyDescent="0.25">
      <c r="A504" s="65" t="s">
        <v>96</v>
      </c>
      <c r="B504" s="66">
        <v>1</v>
      </c>
      <c r="C504" s="66">
        <f t="shared" si="29"/>
        <v>217</v>
      </c>
      <c r="D504" s="66">
        <v>168</v>
      </c>
      <c r="E504" s="66">
        <v>49</v>
      </c>
      <c r="F504" s="67"/>
      <c r="G504" s="67">
        <v>6.09</v>
      </c>
      <c r="H504" s="67">
        <f t="shared" si="25"/>
        <v>596.82000000000005</v>
      </c>
      <c r="I504" s="67">
        <f t="shared" si="26"/>
        <v>737.61</v>
      </c>
    </row>
    <row r="505" spans="1:9" x14ac:dyDescent="0.25">
      <c r="A505" s="65" t="s">
        <v>96</v>
      </c>
      <c r="B505" s="66">
        <v>1</v>
      </c>
      <c r="C505" s="66">
        <f t="shared" si="29"/>
        <v>209</v>
      </c>
      <c r="D505" s="66">
        <v>168</v>
      </c>
      <c r="E505" s="66">
        <v>41</v>
      </c>
      <c r="F505" s="67"/>
      <c r="G505" s="67">
        <v>4.6500000000000004</v>
      </c>
      <c r="H505" s="67">
        <f t="shared" si="25"/>
        <v>381.3</v>
      </c>
      <c r="I505" s="67">
        <f t="shared" si="26"/>
        <v>471.25</v>
      </c>
    </row>
    <row r="506" spans="1:9" x14ac:dyDescent="0.25">
      <c r="A506" s="65" t="s">
        <v>96</v>
      </c>
      <c r="B506" s="66">
        <v>1</v>
      </c>
      <c r="C506" s="66">
        <f t="shared" si="29"/>
        <v>217</v>
      </c>
      <c r="D506" s="66">
        <v>168</v>
      </c>
      <c r="E506" s="66">
        <v>49</v>
      </c>
      <c r="F506" s="67"/>
      <c r="G506" s="67">
        <v>6.09</v>
      </c>
      <c r="H506" s="67">
        <f t="shared" si="25"/>
        <v>596.82000000000005</v>
      </c>
      <c r="I506" s="67">
        <f t="shared" si="26"/>
        <v>737.61</v>
      </c>
    </row>
    <row r="507" spans="1:9" x14ac:dyDescent="0.25">
      <c r="A507" s="65" t="s">
        <v>96</v>
      </c>
      <c r="B507" s="66">
        <v>1</v>
      </c>
      <c r="C507" s="66">
        <f t="shared" si="29"/>
        <v>192</v>
      </c>
      <c r="D507" s="66">
        <v>168</v>
      </c>
      <c r="E507" s="66">
        <v>24</v>
      </c>
      <c r="F507" s="67"/>
      <c r="G507" s="67">
        <v>4.6500000000000004</v>
      </c>
      <c r="H507" s="67">
        <f t="shared" si="25"/>
        <v>223.2</v>
      </c>
      <c r="I507" s="67">
        <f t="shared" si="26"/>
        <v>275.85000000000002</v>
      </c>
    </row>
    <row r="508" spans="1:9" x14ac:dyDescent="0.25">
      <c r="A508" s="65" t="s">
        <v>96</v>
      </c>
      <c r="B508" s="66">
        <v>1</v>
      </c>
      <c r="C508" s="66">
        <f t="shared" si="29"/>
        <v>176</v>
      </c>
      <c r="D508" s="66">
        <v>168</v>
      </c>
      <c r="E508" s="66">
        <v>8</v>
      </c>
      <c r="F508" s="67"/>
      <c r="G508" s="67">
        <v>4.6500000000000004</v>
      </c>
      <c r="H508" s="67">
        <f t="shared" si="25"/>
        <v>74.400000000000006</v>
      </c>
      <c r="I508" s="67">
        <f t="shared" si="26"/>
        <v>91.95</v>
      </c>
    </row>
    <row r="509" spans="1:9" x14ac:dyDescent="0.25">
      <c r="A509" s="65" t="s">
        <v>96</v>
      </c>
      <c r="B509" s="66">
        <v>1</v>
      </c>
      <c r="C509" s="66">
        <f t="shared" si="29"/>
        <v>216</v>
      </c>
      <c r="D509" s="66">
        <v>168</v>
      </c>
      <c r="E509" s="66">
        <v>48</v>
      </c>
      <c r="F509" s="67"/>
      <c r="G509" s="67">
        <v>6.09</v>
      </c>
      <c r="H509" s="67">
        <f t="shared" si="25"/>
        <v>584.64</v>
      </c>
      <c r="I509" s="67">
        <f t="shared" si="26"/>
        <v>722.56</v>
      </c>
    </row>
    <row r="510" spans="1:9" x14ac:dyDescent="0.25">
      <c r="A510" s="65" t="s">
        <v>96</v>
      </c>
      <c r="B510" s="66">
        <v>1</v>
      </c>
      <c r="C510" s="66">
        <f t="shared" si="29"/>
        <v>217</v>
      </c>
      <c r="D510" s="66">
        <v>168</v>
      </c>
      <c r="E510" s="66">
        <v>49</v>
      </c>
      <c r="F510" s="67"/>
      <c r="G510" s="67">
        <v>6.09</v>
      </c>
      <c r="H510" s="67">
        <f t="shared" si="25"/>
        <v>596.82000000000005</v>
      </c>
      <c r="I510" s="67">
        <f t="shared" si="26"/>
        <v>737.61</v>
      </c>
    </row>
    <row r="511" spans="1:9" x14ac:dyDescent="0.25">
      <c r="A511" s="65" t="s">
        <v>96</v>
      </c>
      <c r="B511" s="66">
        <v>1</v>
      </c>
      <c r="C511" s="66">
        <f t="shared" si="29"/>
        <v>220</v>
      </c>
      <c r="D511" s="66">
        <v>168</v>
      </c>
      <c r="E511" s="66">
        <v>52</v>
      </c>
      <c r="F511" s="67"/>
      <c r="G511" s="67">
        <v>4.6500000000000004</v>
      </c>
      <c r="H511" s="67">
        <f t="shared" si="25"/>
        <v>483.6</v>
      </c>
      <c r="I511" s="67">
        <f t="shared" si="26"/>
        <v>597.67999999999995</v>
      </c>
    </row>
    <row r="512" spans="1:9" x14ac:dyDescent="0.25">
      <c r="A512" s="65" t="s">
        <v>96</v>
      </c>
      <c r="B512" s="66">
        <v>1</v>
      </c>
      <c r="C512" s="66">
        <f t="shared" si="29"/>
        <v>217</v>
      </c>
      <c r="D512" s="66">
        <v>168</v>
      </c>
      <c r="E512" s="66">
        <v>49</v>
      </c>
      <c r="F512" s="67"/>
      <c r="G512" s="67">
        <v>6.09</v>
      </c>
      <c r="H512" s="67">
        <f t="shared" si="25"/>
        <v>596.82000000000005</v>
      </c>
      <c r="I512" s="67">
        <f t="shared" si="26"/>
        <v>737.61</v>
      </c>
    </row>
    <row r="513" spans="1:9" x14ac:dyDescent="0.25">
      <c r="A513" s="65" t="s">
        <v>96</v>
      </c>
      <c r="B513" s="66">
        <v>1</v>
      </c>
      <c r="C513" s="66">
        <f t="shared" si="29"/>
        <v>216</v>
      </c>
      <c r="D513" s="66">
        <v>168</v>
      </c>
      <c r="E513" s="66">
        <v>48</v>
      </c>
      <c r="F513" s="67"/>
      <c r="G513" s="67">
        <v>4.6500000000000004</v>
      </c>
      <c r="H513" s="67">
        <f t="shared" si="25"/>
        <v>446.4</v>
      </c>
      <c r="I513" s="67">
        <f t="shared" si="26"/>
        <v>551.71</v>
      </c>
    </row>
    <row r="514" spans="1:9" x14ac:dyDescent="0.25">
      <c r="A514" s="65" t="s">
        <v>96</v>
      </c>
      <c r="B514" s="66">
        <v>1</v>
      </c>
      <c r="C514" s="66">
        <f t="shared" si="29"/>
        <v>240</v>
      </c>
      <c r="D514" s="66">
        <v>168</v>
      </c>
      <c r="E514" s="66">
        <v>72</v>
      </c>
      <c r="F514" s="67"/>
      <c r="G514" s="67">
        <v>4.6500000000000004</v>
      </c>
      <c r="H514" s="67">
        <f t="shared" si="25"/>
        <v>669.6</v>
      </c>
      <c r="I514" s="67">
        <f t="shared" si="26"/>
        <v>827.56</v>
      </c>
    </row>
    <row r="515" spans="1:9" x14ac:dyDescent="0.25">
      <c r="A515" s="65" t="s">
        <v>96</v>
      </c>
      <c r="B515" s="66">
        <v>1</v>
      </c>
      <c r="C515" s="66">
        <f t="shared" si="29"/>
        <v>209</v>
      </c>
      <c r="D515" s="66">
        <v>168</v>
      </c>
      <c r="E515" s="66">
        <v>41</v>
      </c>
      <c r="F515" s="67"/>
      <c r="G515" s="67">
        <v>4.6500000000000004</v>
      </c>
      <c r="H515" s="67">
        <f t="shared" si="25"/>
        <v>381.3</v>
      </c>
      <c r="I515" s="67">
        <f t="shared" si="26"/>
        <v>471.25</v>
      </c>
    </row>
    <row r="516" spans="1:9" x14ac:dyDescent="0.25">
      <c r="A516" s="65" t="s">
        <v>96</v>
      </c>
      <c r="B516" s="66">
        <v>1</v>
      </c>
      <c r="C516" s="66">
        <f t="shared" si="29"/>
        <v>240</v>
      </c>
      <c r="D516" s="66">
        <v>168</v>
      </c>
      <c r="E516" s="66">
        <v>72</v>
      </c>
      <c r="F516" s="67"/>
      <c r="G516" s="67">
        <v>4.6500000000000004</v>
      </c>
      <c r="H516" s="67">
        <f t="shared" si="25"/>
        <v>669.6</v>
      </c>
      <c r="I516" s="67">
        <f t="shared" si="26"/>
        <v>827.56</v>
      </c>
    </row>
    <row r="517" spans="1:9" x14ac:dyDescent="0.25">
      <c r="A517" s="65" t="s">
        <v>96</v>
      </c>
      <c r="B517" s="66">
        <v>1</v>
      </c>
      <c r="C517" s="66">
        <f t="shared" si="29"/>
        <v>200</v>
      </c>
      <c r="D517" s="66">
        <v>168</v>
      </c>
      <c r="E517" s="66">
        <v>32</v>
      </c>
      <c r="F517" s="67"/>
      <c r="G517" s="67">
        <v>6.09</v>
      </c>
      <c r="H517" s="67">
        <f t="shared" si="25"/>
        <v>389.76</v>
      </c>
      <c r="I517" s="67">
        <f t="shared" si="26"/>
        <v>481.7</v>
      </c>
    </row>
    <row r="518" spans="1:9" x14ac:dyDescent="0.25">
      <c r="A518" s="65" t="s">
        <v>96</v>
      </c>
      <c r="B518" s="66">
        <v>1</v>
      </c>
      <c r="C518" s="66">
        <f t="shared" si="29"/>
        <v>229</v>
      </c>
      <c r="D518" s="66">
        <v>168</v>
      </c>
      <c r="E518" s="66">
        <v>61</v>
      </c>
      <c r="F518" s="67"/>
      <c r="G518" s="67">
        <v>6.09</v>
      </c>
      <c r="H518" s="67">
        <f t="shared" si="25"/>
        <v>742.98</v>
      </c>
      <c r="I518" s="67">
        <f t="shared" si="26"/>
        <v>918.25</v>
      </c>
    </row>
    <row r="519" spans="1:9" x14ac:dyDescent="0.25">
      <c r="A519" s="65" t="s">
        <v>96</v>
      </c>
      <c r="B519" s="66">
        <v>1</v>
      </c>
      <c r="C519" s="66">
        <f t="shared" si="29"/>
        <v>216</v>
      </c>
      <c r="D519" s="66">
        <v>168</v>
      </c>
      <c r="E519" s="66">
        <v>48</v>
      </c>
      <c r="F519" s="67"/>
      <c r="G519" s="67">
        <v>4.6500000000000004</v>
      </c>
      <c r="H519" s="67">
        <f t="shared" si="25"/>
        <v>446.4</v>
      </c>
      <c r="I519" s="67">
        <f t="shared" si="26"/>
        <v>551.71</v>
      </c>
    </row>
    <row r="520" spans="1:9" x14ac:dyDescent="0.25">
      <c r="A520" s="65" t="s">
        <v>96</v>
      </c>
      <c r="B520" s="66">
        <v>1</v>
      </c>
      <c r="C520" s="66">
        <f t="shared" si="29"/>
        <v>200</v>
      </c>
      <c r="D520" s="66">
        <v>168</v>
      </c>
      <c r="E520" s="66">
        <v>32</v>
      </c>
      <c r="F520" s="67"/>
      <c r="G520" s="67">
        <v>6.09</v>
      </c>
      <c r="H520" s="67">
        <f t="shared" si="25"/>
        <v>389.76</v>
      </c>
      <c r="I520" s="67">
        <f t="shared" si="26"/>
        <v>481.7</v>
      </c>
    </row>
    <row r="521" spans="1:9" x14ac:dyDescent="0.25">
      <c r="A521" s="65" t="s">
        <v>96</v>
      </c>
      <c r="B521" s="66">
        <v>1</v>
      </c>
      <c r="C521" s="66">
        <f t="shared" si="29"/>
        <v>188</v>
      </c>
      <c r="D521" s="66">
        <v>168</v>
      </c>
      <c r="E521" s="66">
        <v>20</v>
      </c>
      <c r="F521" s="67"/>
      <c r="G521" s="67">
        <v>4.6500000000000004</v>
      </c>
      <c r="H521" s="67">
        <f t="shared" si="25"/>
        <v>186</v>
      </c>
      <c r="I521" s="67">
        <f t="shared" si="26"/>
        <v>229.88</v>
      </c>
    </row>
    <row r="522" spans="1:9" x14ac:dyDescent="0.25">
      <c r="A522" s="65" t="s">
        <v>96</v>
      </c>
      <c r="B522" s="66">
        <v>1</v>
      </c>
      <c r="C522" s="66">
        <f t="shared" si="29"/>
        <v>240</v>
      </c>
      <c r="D522" s="66">
        <v>168</v>
      </c>
      <c r="E522" s="66">
        <v>72</v>
      </c>
      <c r="F522" s="67"/>
      <c r="G522" s="67">
        <v>4.6500000000000004</v>
      </c>
      <c r="H522" s="67">
        <f t="shared" si="25"/>
        <v>669.6</v>
      </c>
      <c r="I522" s="67">
        <f t="shared" si="26"/>
        <v>827.56</v>
      </c>
    </row>
    <row r="523" spans="1:9" x14ac:dyDescent="0.25">
      <c r="A523" s="65" t="s">
        <v>96</v>
      </c>
      <c r="B523" s="66">
        <v>1</v>
      </c>
      <c r="C523" s="66">
        <f t="shared" si="29"/>
        <v>217</v>
      </c>
      <c r="D523" s="66">
        <v>168</v>
      </c>
      <c r="E523" s="66">
        <v>49</v>
      </c>
      <c r="F523" s="67"/>
      <c r="G523" s="67">
        <v>4.6500000000000004</v>
      </c>
      <c r="H523" s="67">
        <f t="shared" si="25"/>
        <v>455.7</v>
      </c>
      <c r="I523" s="67">
        <f t="shared" si="26"/>
        <v>563.20000000000005</v>
      </c>
    </row>
    <row r="524" spans="1:9" x14ac:dyDescent="0.25">
      <c r="A524" s="65" t="s">
        <v>96</v>
      </c>
      <c r="B524" s="66">
        <v>1</v>
      </c>
      <c r="C524" s="66">
        <f t="shared" si="29"/>
        <v>200</v>
      </c>
      <c r="D524" s="66">
        <v>168</v>
      </c>
      <c r="E524" s="66">
        <v>32</v>
      </c>
      <c r="F524" s="67"/>
      <c r="G524" s="67">
        <v>4.6500000000000004</v>
      </c>
      <c r="H524" s="67">
        <f t="shared" si="25"/>
        <v>297.60000000000002</v>
      </c>
      <c r="I524" s="67">
        <f t="shared" si="26"/>
        <v>367.8</v>
      </c>
    </row>
    <row r="525" spans="1:9" x14ac:dyDescent="0.25">
      <c r="A525" s="65" t="s">
        <v>96</v>
      </c>
      <c r="B525" s="66">
        <v>1</v>
      </c>
      <c r="C525" s="66">
        <f t="shared" si="29"/>
        <v>213</v>
      </c>
      <c r="D525" s="66">
        <v>168</v>
      </c>
      <c r="E525" s="66">
        <v>45</v>
      </c>
      <c r="F525" s="67"/>
      <c r="G525" s="67">
        <v>4.6500000000000004</v>
      </c>
      <c r="H525" s="67">
        <f t="shared" si="25"/>
        <v>418.5</v>
      </c>
      <c r="I525" s="67">
        <f t="shared" si="26"/>
        <v>517.22</v>
      </c>
    </row>
    <row r="526" spans="1:9" x14ac:dyDescent="0.25">
      <c r="A526" s="65" t="s">
        <v>96</v>
      </c>
      <c r="B526" s="66">
        <v>1</v>
      </c>
      <c r="C526" s="66">
        <f t="shared" si="29"/>
        <v>202</v>
      </c>
      <c r="D526" s="66">
        <v>168</v>
      </c>
      <c r="E526" s="66">
        <v>34</v>
      </c>
      <c r="F526" s="67"/>
      <c r="G526" s="67">
        <v>6.09</v>
      </c>
      <c r="H526" s="67">
        <f t="shared" ref="H526:H589" si="30">ROUND(G526*E526*2,2)</f>
        <v>414.12</v>
      </c>
      <c r="I526" s="67">
        <f t="shared" ref="I526:I589" si="31">ROUND(H526*1.2359,2)</f>
        <v>511.81</v>
      </c>
    </row>
    <row r="527" spans="1:9" x14ac:dyDescent="0.25">
      <c r="A527" s="65" t="s">
        <v>96</v>
      </c>
      <c r="B527" s="66">
        <v>1</v>
      </c>
      <c r="C527" s="66">
        <f t="shared" si="29"/>
        <v>208</v>
      </c>
      <c r="D527" s="66">
        <v>168</v>
      </c>
      <c r="E527" s="66">
        <v>40</v>
      </c>
      <c r="F527" s="67"/>
      <c r="G527" s="67">
        <v>4.6500000000000004</v>
      </c>
      <c r="H527" s="67">
        <f t="shared" si="30"/>
        <v>372</v>
      </c>
      <c r="I527" s="67">
        <f t="shared" si="31"/>
        <v>459.75</v>
      </c>
    </row>
    <row r="528" spans="1:9" x14ac:dyDescent="0.25">
      <c r="A528" s="65" t="s">
        <v>96</v>
      </c>
      <c r="B528" s="66">
        <v>1</v>
      </c>
      <c r="C528" s="66">
        <f t="shared" si="29"/>
        <v>200</v>
      </c>
      <c r="D528" s="66">
        <v>168</v>
      </c>
      <c r="E528" s="66">
        <v>32</v>
      </c>
      <c r="F528" s="67"/>
      <c r="G528" s="67">
        <v>6.09</v>
      </c>
      <c r="H528" s="67">
        <f t="shared" si="30"/>
        <v>389.76</v>
      </c>
      <c r="I528" s="67">
        <f t="shared" si="31"/>
        <v>481.7</v>
      </c>
    </row>
    <row r="529" spans="1:9" x14ac:dyDescent="0.25">
      <c r="A529" s="65" t="s">
        <v>96</v>
      </c>
      <c r="B529" s="66">
        <v>1</v>
      </c>
      <c r="C529" s="66">
        <f t="shared" si="29"/>
        <v>217</v>
      </c>
      <c r="D529" s="66">
        <v>168</v>
      </c>
      <c r="E529" s="66">
        <v>49</v>
      </c>
      <c r="F529" s="67"/>
      <c r="G529" s="67">
        <v>6.09</v>
      </c>
      <c r="H529" s="67">
        <f t="shared" si="30"/>
        <v>596.82000000000005</v>
      </c>
      <c r="I529" s="67">
        <f t="shared" si="31"/>
        <v>737.61</v>
      </c>
    </row>
    <row r="530" spans="1:9" x14ac:dyDescent="0.25">
      <c r="A530" s="65" t="s">
        <v>96</v>
      </c>
      <c r="B530" s="66">
        <v>1</v>
      </c>
      <c r="C530" s="66">
        <f t="shared" si="29"/>
        <v>233</v>
      </c>
      <c r="D530" s="66">
        <v>168</v>
      </c>
      <c r="E530" s="66">
        <v>65</v>
      </c>
      <c r="F530" s="67"/>
      <c r="G530" s="67">
        <v>6.09</v>
      </c>
      <c r="H530" s="67">
        <f t="shared" si="30"/>
        <v>791.7</v>
      </c>
      <c r="I530" s="67">
        <f t="shared" si="31"/>
        <v>978.46</v>
      </c>
    </row>
    <row r="531" spans="1:9" x14ac:dyDescent="0.25">
      <c r="A531" s="65" t="s">
        <v>96</v>
      </c>
      <c r="B531" s="66">
        <v>1</v>
      </c>
      <c r="C531" s="66">
        <f t="shared" si="29"/>
        <v>184</v>
      </c>
      <c r="D531" s="66">
        <v>168</v>
      </c>
      <c r="E531" s="66">
        <v>16</v>
      </c>
      <c r="F531" s="67"/>
      <c r="G531" s="67">
        <v>6.09</v>
      </c>
      <c r="H531" s="67">
        <f t="shared" si="30"/>
        <v>194.88</v>
      </c>
      <c r="I531" s="67">
        <f t="shared" si="31"/>
        <v>240.85</v>
      </c>
    </row>
    <row r="532" spans="1:9" x14ac:dyDescent="0.25">
      <c r="A532" s="65" t="s">
        <v>96</v>
      </c>
      <c r="B532" s="66">
        <v>1</v>
      </c>
      <c r="C532" s="66">
        <f t="shared" si="29"/>
        <v>220</v>
      </c>
      <c r="D532" s="66">
        <v>168</v>
      </c>
      <c r="E532" s="66">
        <v>52</v>
      </c>
      <c r="F532" s="67"/>
      <c r="G532" s="67">
        <v>4.6500000000000004</v>
      </c>
      <c r="H532" s="67">
        <f t="shared" si="30"/>
        <v>483.6</v>
      </c>
      <c r="I532" s="67">
        <f t="shared" si="31"/>
        <v>597.67999999999995</v>
      </c>
    </row>
    <row r="533" spans="1:9" x14ac:dyDescent="0.25">
      <c r="A533" s="65" t="s">
        <v>96</v>
      </c>
      <c r="B533" s="66">
        <v>1</v>
      </c>
      <c r="C533" s="66">
        <f t="shared" si="29"/>
        <v>216</v>
      </c>
      <c r="D533" s="66">
        <v>168</v>
      </c>
      <c r="E533" s="66">
        <v>48</v>
      </c>
      <c r="F533" s="67"/>
      <c r="G533" s="67">
        <v>4.6500000000000004</v>
      </c>
      <c r="H533" s="67">
        <f t="shared" si="30"/>
        <v>446.4</v>
      </c>
      <c r="I533" s="67">
        <f t="shared" si="31"/>
        <v>551.71</v>
      </c>
    </row>
    <row r="534" spans="1:9" x14ac:dyDescent="0.25">
      <c r="A534" s="65" t="s">
        <v>96</v>
      </c>
      <c r="B534" s="66">
        <v>1</v>
      </c>
      <c r="C534" s="66">
        <f t="shared" si="29"/>
        <v>192</v>
      </c>
      <c r="D534" s="66">
        <v>168</v>
      </c>
      <c r="E534" s="66">
        <v>24</v>
      </c>
      <c r="F534" s="67"/>
      <c r="G534" s="67">
        <v>4.6500000000000004</v>
      </c>
      <c r="H534" s="67">
        <f t="shared" si="30"/>
        <v>223.2</v>
      </c>
      <c r="I534" s="67">
        <f t="shared" si="31"/>
        <v>275.85000000000002</v>
      </c>
    </row>
    <row r="535" spans="1:9" x14ac:dyDescent="0.25">
      <c r="A535" s="65" t="s">
        <v>309</v>
      </c>
      <c r="B535" s="66">
        <v>1</v>
      </c>
      <c r="C535" s="66">
        <f t="shared" si="29"/>
        <v>188</v>
      </c>
      <c r="D535" s="66">
        <v>168</v>
      </c>
      <c r="E535" s="66">
        <v>20</v>
      </c>
      <c r="F535" s="67"/>
      <c r="G535" s="67">
        <v>4.75</v>
      </c>
      <c r="H535" s="67">
        <f t="shared" si="30"/>
        <v>190</v>
      </c>
      <c r="I535" s="67">
        <f t="shared" si="31"/>
        <v>234.82</v>
      </c>
    </row>
    <row r="536" spans="1:9" x14ac:dyDescent="0.25">
      <c r="A536" s="65" t="s">
        <v>309</v>
      </c>
      <c r="B536" s="66">
        <v>1</v>
      </c>
      <c r="C536" s="66">
        <f t="shared" si="29"/>
        <v>184</v>
      </c>
      <c r="D536" s="66">
        <v>168</v>
      </c>
      <c r="E536" s="66">
        <v>16</v>
      </c>
      <c r="F536" s="67"/>
      <c r="G536" s="67">
        <v>4.75</v>
      </c>
      <c r="H536" s="67">
        <f t="shared" si="30"/>
        <v>152</v>
      </c>
      <c r="I536" s="67">
        <f t="shared" si="31"/>
        <v>187.86</v>
      </c>
    </row>
    <row r="537" spans="1:9" x14ac:dyDescent="0.25">
      <c r="A537" s="65" t="s">
        <v>309</v>
      </c>
      <c r="B537" s="66">
        <v>1</v>
      </c>
      <c r="C537" s="66">
        <f t="shared" si="29"/>
        <v>194</v>
      </c>
      <c r="D537" s="66">
        <v>168</v>
      </c>
      <c r="E537" s="66">
        <v>26</v>
      </c>
      <c r="F537" s="67"/>
      <c r="G537" s="67">
        <v>4.75</v>
      </c>
      <c r="H537" s="67">
        <f t="shared" si="30"/>
        <v>247</v>
      </c>
      <c r="I537" s="67">
        <f t="shared" si="31"/>
        <v>305.27</v>
      </c>
    </row>
    <row r="538" spans="1:9" x14ac:dyDescent="0.25">
      <c r="A538" s="65" t="s">
        <v>309</v>
      </c>
      <c r="B538" s="66">
        <v>1</v>
      </c>
      <c r="C538" s="66">
        <f t="shared" si="29"/>
        <v>216</v>
      </c>
      <c r="D538" s="66">
        <v>168</v>
      </c>
      <c r="E538" s="66">
        <v>48</v>
      </c>
      <c r="F538" s="67"/>
      <c r="G538" s="67">
        <v>4.75</v>
      </c>
      <c r="H538" s="67">
        <f t="shared" si="30"/>
        <v>456</v>
      </c>
      <c r="I538" s="67">
        <f t="shared" si="31"/>
        <v>563.57000000000005</v>
      </c>
    </row>
    <row r="539" spans="1:9" ht="33" x14ac:dyDescent="0.25">
      <c r="A539" s="162" t="s">
        <v>651</v>
      </c>
      <c r="B539" s="63">
        <f t="shared" ref="B539" si="32">SUM(B540:B697)</f>
        <v>158</v>
      </c>
      <c r="C539" s="63"/>
      <c r="D539" s="63"/>
      <c r="E539" s="63">
        <f>SUM(E540:E697)</f>
        <v>4374.5</v>
      </c>
      <c r="F539" s="63"/>
      <c r="G539" s="63"/>
      <c r="H539" s="64">
        <f t="shared" ref="H539:I539" si="33">SUM(H540:H697)</f>
        <v>42803.44000000001</v>
      </c>
      <c r="I539" s="64">
        <f t="shared" si="33"/>
        <v>52900.780000000013</v>
      </c>
    </row>
    <row r="540" spans="1:9" x14ac:dyDescent="0.25">
      <c r="A540" s="70" t="s">
        <v>310</v>
      </c>
      <c r="B540" s="66">
        <v>1</v>
      </c>
      <c r="C540" s="66">
        <f t="shared" ref="C540:C603" si="34">D540+E540</f>
        <v>193</v>
      </c>
      <c r="D540" s="66">
        <v>168</v>
      </c>
      <c r="E540" s="66">
        <v>25</v>
      </c>
      <c r="F540" s="67"/>
      <c r="G540" s="67">
        <v>4.75</v>
      </c>
      <c r="H540" s="67">
        <f t="shared" si="30"/>
        <v>237.5</v>
      </c>
      <c r="I540" s="67">
        <f t="shared" si="31"/>
        <v>293.52999999999997</v>
      </c>
    </row>
    <row r="541" spans="1:9" x14ac:dyDescent="0.25">
      <c r="A541" s="70" t="s">
        <v>310</v>
      </c>
      <c r="B541" s="66">
        <v>1</v>
      </c>
      <c r="C541" s="66">
        <f t="shared" si="34"/>
        <v>232</v>
      </c>
      <c r="D541" s="66">
        <v>168</v>
      </c>
      <c r="E541" s="66">
        <v>64</v>
      </c>
      <c r="F541" s="67"/>
      <c r="G541" s="67">
        <v>4.75</v>
      </c>
      <c r="H541" s="67">
        <f t="shared" si="30"/>
        <v>608</v>
      </c>
      <c r="I541" s="67">
        <f t="shared" si="31"/>
        <v>751.43</v>
      </c>
    </row>
    <row r="542" spans="1:9" x14ac:dyDescent="0.25">
      <c r="A542" s="70" t="s">
        <v>310</v>
      </c>
      <c r="B542" s="66">
        <v>1</v>
      </c>
      <c r="C542" s="66">
        <f t="shared" si="34"/>
        <v>208</v>
      </c>
      <c r="D542" s="66">
        <v>168</v>
      </c>
      <c r="E542" s="66">
        <v>40</v>
      </c>
      <c r="F542" s="67"/>
      <c r="G542" s="67">
        <v>4.75</v>
      </c>
      <c r="H542" s="67">
        <f t="shared" si="30"/>
        <v>380</v>
      </c>
      <c r="I542" s="67">
        <f t="shared" si="31"/>
        <v>469.64</v>
      </c>
    </row>
    <row r="543" spans="1:9" x14ac:dyDescent="0.25">
      <c r="A543" s="70" t="s">
        <v>310</v>
      </c>
      <c r="B543" s="66">
        <v>1</v>
      </c>
      <c r="C543" s="66">
        <f t="shared" si="34"/>
        <v>200</v>
      </c>
      <c r="D543" s="66">
        <v>168</v>
      </c>
      <c r="E543" s="66">
        <v>32</v>
      </c>
      <c r="F543" s="67"/>
      <c r="G543" s="67">
        <v>4.75</v>
      </c>
      <c r="H543" s="67">
        <f t="shared" si="30"/>
        <v>304</v>
      </c>
      <c r="I543" s="67">
        <f t="shared" si="31"/>
        <v>375.71</v>
      </c>
    </row>
    <row r="544" spans="1:9" x14ac:dyDescent="0.25">
      <c r="A544" s="70" t="s">
        <v>9</v>
      </c>
      <c r="B544" s="66">
        <v>1</v>
      </c>
      <c r="C544" s="66">
        <f t="shared" si="34"/>
        <v>184</v>
      </c>
      <c r="D544" s="66">
        <v>168</v>
      </c>
      <c r="E544" s="66">
        <v>16</v>
      </c>
      <c r="F544" s="67"/>
      <c r="G544" s="67">
        <v>4.2</v>
      </c>
      <c r="H544" s="67">
        <f t="shared" si="30"/>
        <v>134.4</v>
      </c>
      <c r="I544" s="67">
        <f t="shared" si="31"/>
        <v>166.1</v>
      </c>
    </row>
    <row r="545" spans="1:9" x14ac:dyDescent="0.25">
      <c r="A545" s="70" t="s">
        <v>9</v>
      </c>
      <c r="B545" s="66">
        <v>1</v>
      </c>
      <c r="C545" s="66">
        <f t="shared" si="34"/>
        <v>220</v>
      </c>
      <c r="D545" s="66">
        <v>168</v>
      </c>
      <c r="E545" s="66">
        <v>52</v>
      </c>
      <c r="F545" s="67"/>
      <c r="G545" s="67">
        <v>4.2</v>
      </c>
      <c r="H545" s="67">
        <f t="shared" si="30"/>
        <v>436.8</v>
      </c>
      <c r="I545" s="67">
        <f t="shared" si="31"/>
        <v>539.84</v>
      </c>
    </row>
    <row r="546" spans="1:9" x14ac:dyDescent="0.25">
      <c r="A546" s="70" t="s">
        <v>9</v>
      </c>
      <c r="B546" s="66">
        <v>1</v>
      </c>
      <c r="C546" s="66">
        <f t="shared" si="34"/>
        <v>169</v>
      </c>
      <c r="D546" s="66">
        <v>168</v>
      </c>
      <c r="E546" s="66">
        <v>1</v>
      </c>
      <c r="F546" s="67"/>
      <c r="G546" s="67">
        <v>4.2</v>
      </c>
      <c r="H546" s="67">
        <f t="shared" si="30"/>
        <v>8.4</v>
      </c>
      <c r="I546" s="67">
        <f t="shared" si="31"/>
        <v>10.38</v>
      </c>
    </row>
    <row r="547" spans="1:9" x14ac:dyDescent="0.25">
      <c r="A547" s="70" t="s">
        <v>9</v>
      </c>
      <c r="B547" s="66">
        <v>1</v>
      </c>
      <c r="C547" s="66">
        <f t="shared" si="34"/>
        <v>192</v>
      </c>
      <c r="D547" s="66">
        <v>168</v>
      </c>
      <c r="E547" s="66">
        <v>24</v>
      </c>
      <c r="F547" s="67"/>
      <c r="G547" s="67">
        <v>4.2</v>
      </c>
      <c r="H547" s="67">
        <f t="shared" si="30"/>
        <v>201.6</v>
      </c>
      <c r="I547" s="67">
        <f t="shared" si="31"/>
        <v>249.16</v>
      </c>
    </row>
    <row r="548" spans="1:9" x14ac:dyDescent="0.25">
      <c r="A548" s="70" t="s">
        <v>9</v>
      </c>
      <c r="B548" s="66">
        <v>1</v>
      </c>
      <c r="C548" s="66">
        <f t="shared" si="34"/>
        <v>188</v>
      </c>
      <c r="D548" s="66">
        <v>168</v>
      </c>
      <c r="E548" s="66">
        <v>20</v>
      </c>
      <c r="F548" s="67"/>
      <c r="G548" s="67">
        <v>4.2</v>
      </c>
      <c r="H548" s="67">
        <f t="shared" si="30"/>
        <v>168</v>
      </c>
      <c r="I548" s="67">
        <f t="shared" si="31"/>
        <v>207.63</v>
      </c>
    </row>
    <row r="549" spans="1:9" x14ac:dyDescent="0.25">
      <c r="A549" s="70" t="s">
        <v>339</v>
      </c>
      <c r="B549" s="66">
        <v>1</v>
      </c>
      <c r="C549" s="66">
        <f t="shared" si="34"/>
        <v>186</v>
      </c>
      <c r="D549" s="66">
        <v>168</v>
      </c>
      <c r="E549" s="66">
        <v>18</v>
      </c>
      <c r="F549" s="67"/>
      <c r="G549" s="67">
        <v>5.33</v>
      </c>
      <c r="H549" s="67">
        <f t="shared" si="30"/>
        <v>191.88</v>
      </c>
      <c r="I549" s="67">
        <f t="shared" si="31"/>
        <v>237.14</v>
      </c>
    </row>
    <row r="550" spans="1:9" x14ac:dyDescent="0.25">
      <c r="A550" s="70" t="s">
        <v>311</v>
      </c>
      <c r="B550" s="66">
        <v>1</v>
      </c>
      <c r="C550" s="66">
        <f t="shared" si="34"/>
        <v>201</v>
      </c>
      <c r="D550" s="66">
        <v>168</v>
      </c>
      <c r="E550" s="66">
        <v>33</v>
      </c>
      <c r="F550" s="67"/>
      <c r="G550" s="67">
        <v>4.3</v>
      </c>
      <c r="H550" s="67">
        <f t="shared" si="30"/>
        <v>283.8</v>
      </c>
      <c r="I550" s="67">
        <f t="shared" si="31"/>
        <v>350.75</v>
      </c>
    </row>
    <row r="551" spans="1:9" x14ac:dyDescent="0.25">
      <c r="A551" s="70" t="s">
        <v>311</v>
      </c>
      <c r="B551" s="66">
        <v>1</v>
      </c>
      <c r="C551" s="66">
        <f t="shared" si="34"/>
        <v>184</v>
      </c>
      <c r="D551" s="66">
        <v>168</v>
      </c>
      <c r="E551" s="66">
        <v>16</v>
      </c>
      <c r="F551" s="67"/>
      <c r="G551" s="67">
        <v>5.49</v>
      </c>
      <c r="H551" s="67">
        <f t="shared" si="30"/>
        <v>175.68</v>
      </c>
      <c r="I551" s="67">
        <f t="shared" si="31"/>
        <v>217.12</v>
      </c>
    </row>
    <row r="552" spans="1:9" x14ac:dyDescent="0.25">
      <c r="A552" s="70" t="s">
        <v>311</v>
      </c>
      <c r="B552" s="66">
        <v>1</v>
      </c>
      <c r="C552" s="66">
        <f t="shared" si="34"/>
        <v>184</v>
      </c>
      <c r="D552" s="66">
        <v>168</v>
      </c>
      <c r="E552" s="66">
        <v>16</v>
      </c>
      <c r="F552" s="67"/>
      <c r="G552" s="67">
        <v>5.49</v>
      </c>
      <c r="H552" s="67">
        <f t="shared" si="30"/>
        <v>175.68</v>
      </c>
      <c r="I552" s="67">
        <f t="shared" si="31"/>
        <v>217.12</v>
      </c>
    </row>
    <row r="553" spans="1:9" x14ac:dyDescent="0.25">
      <c r="A553" s="70" t="s">
        <v>311</v>
      </c>
      <c r="B553" s="66">
        <v>1</v>
      </c>
      <c r="C553" s="66">
        <f t="shared" si="34"/>
        <v>201</v>
      </c>
      <c r="D553" s="66">
        <v>168</v>
      </c>
      <c r="E553" s="66">
        <v>33</v>
      </c>
      <c r="F553" s="67"/>
      <c r="G553" s="67">
        <v>4.3</v>
      </c>
      <c r="H553" s="67">
        <f t="shared" si="30"/>
        <v>283.8</v>
      </c>
      <c r="I553" s="67">
        <f t="shared" si="31"/>
        <v>350.75</v>
      </c>
    </row>
    <row r="554" spans="1:9" x14ac:dyDescent="0.25">
      <c r="A554" s="70" t="s">
        <v>311</v>
      </c>
      <c r="B554" s="66">
        <v>1</v>
      </c>
      <c r="C554" s="66">
        <f t="shared" si="34"/>
        <v>225</v>
      </c>
      <c r="D554" s="66">
        <v>168</v>
      </c>
      <c r="E554" s="66">
        <v>57</v>
      </c>
      <c r="F554" s="67"/>
      <c r="G554" s="67">
        <v>4.3</v>
      </c>
      <c r="H554" s="67">
        <f t="shared" si="30"/>
        <v>490.2</v>
      </c>
      <c r="I554" s="67">
        <f t="shared" si="31"/>
        <v>605.84</v>
      </c>
    </row>
    <row r="555" spans="1:9" x14ac:dyDescent="0.25">
      <c r="A555" s="70" t="s">
        <v>311</v>
      </c>
      <c r="B555" s="66">
        <v>1</v>
      </c>
      <c r="C555" s="66">
        <f t="shared" si="34"/>
        <v>201</v>
      </c>
      <c r="D555" s="66">
        <v>168</v>
      </c>
      <c r="E555" s="66">
        <v>33</v>
      </c>
      <c r="F555" s="67"/>
      <c r="G555" s="67">
        <v>4.3</v>
      </c>
      <c r="H555" s="67">
        <f t="shared" si="30"/>
        <v>283.8</v>
      </c>
      <c r="I555" s="67">
        <f t="shared" si="31"/>
        <v>350.75</v>
      </c>
    </row>
    <row r="556" spans="1:9" x14ac:dyDescent="0.25">
      <c r="A556" s="70" t="s">
        <v>311</v>
      </c>
      <c r="B556" s="66">
        <v>1</v>
      </c>
      <c r="C556" s="66">
        <f t="shared" si="34"/>
        <v>216</v>
      </c>
      <c r="D556" s="66">
        <v>168</v>
      </c>
      <c r="E556" s="66">
        <v>48</v>
      </c>
      <c r="F556" s="67"/>
      <c r="G556" s="67">
        <v>5.49</v>
      </c>
      <c r="H556" s="67">
        <f t="shared" si="30"/>
        <v>527.04</v>
      </c>
      <c r="I556" s="67">
        <f t="shared" si="31"/>
        <v>651.37</v>
      </c>
    </row>
    <row r="557" spans="1:9" x14ac:dyDescent="0.25">
      <c r="A557" s="70" t="s">
        <v>311</v>
      </c>
      <c r="B557" s="66">
        <v>1</v>
      </c>
      <c r="C557" s="66">
        <f t="shared" si="34"/>
        <v>176</v>
      </c>
      <c r="D557" s="66">
        <v>168</v>
      </c>
      <c r="E557" s="66">
        <v>8</v>
      </c>
      <c r="F557" s="67"/>
      <c r="G557" s="67">
        <v>4.3</v>
      </c>
      <c r="H557" s="67">
        <f t="shared" si="30"/>
        <v>68.8</v>
      </c>
      <c r="I557" s="67">
        <f t="shared" si="31"/>
        <v>85.03</v>
      </c>
    </row>
    <row r="558" spans="1:9" x14ac:dyDescent="0.25">
      <c r="A558" s="70" t="s">
        <v>311</v>
      </c>
      <c r="B558" s="66">
        <v>1</v>
      </c>
      <c r="C558" s="66">
        <f t="shared" si="34"/>
        <v>208</v>
      </c>
      <c r="D558" s="66">
        <v>168</v>
      </c>
      <c r="E558" s="66">
        <v>40</v>
      </c>
      <c r="F558" s="67"/>
      <c r="G558" s="67">
        <v>5.49</v>
      </c>
      <c r="H558" s="67">
        <f t="shared" si="30"/>
        <v>439.2</v>
      </c>
      <c r="I558" s="67">
        <f t="shared" si="31"/>
        <v>542.80999999999995</v>
      </c>
    </row>
    <row r="559" spans="1:9" x14ac:dyDescent="0.25">
      <c r="A559" s="70" t="s">
        <v>311</v>
      </c>
      <c r="B559" s="66">
        <v>1</v>
      </c>
      <c r="C559" s="66">
        <f t="shared" si="34"/>
        <v>184</v>
      </c>
      <c r="D559" s="66">
        <v>168</v>
      </c>
      <c r="E559" s="66">
        <v>16</v>
      </c>
      <c r="F559" s="67"/>
      <c r="G559" s="67">
        <v>5.49</v>
      </c>
      <c r="H559" s="67">
        <f t="shared" si="30"/>
        <v>175.68</v>
      </c>
      <c r="I559" s="67">
        <f t="shared" si="31"/>
        <v>217.12</v>
      </c>
    </row>
    <row r="560" spans="1:9" x14ac:dyDescent="0.25">
      <c r="A560" s="70" t="s">
        <v>311</v>
      </c>
      <c r="B560" s="66">
        <v>1</v>
      </c>
      <c r="C560" s="66">
        <f t="shared" si="34"/>
        <v>204</v>
      </c>
      <c r="D560" s="66">
        <v>168</v>
      </c>
      <c r="E560" s="66">
        <v>36</v>
      </c>
      <c r="F560" s="67"/>
      <c r="G560" s="67">
        <v>4.3</v>
      </c>
      <c r="H560" s="67">
        <f t="shared" si="30"/>
        <v>309.60000000000002</v>
      </c>
      <c r="I560" s="67">
        <f t="shared" si="31"/>
        <v>382.63</v>
      </c>
    </row>
    <row r="561" spans="1:9" x14ac:dyDescent="0.25">
      <c r="A561" s="70" t="s">
        <v>311</v>
      </c>
      <c r="B561" s="66">
        <v>1</v>
      </c>
      <c r="C561" s="66">
        <f t="shared" si="34"/>
        <v>248</v>
      </c>
      <c r="D561" s="66">
        <v>168</v>
      </c>
      <c r="E561" s="66">
        <v>80</v>
      </c>
      <c r="F561" s="67"/>
      <c r="G561" s="67">
        <v>4.3</v>
      </c>
      <c r="H561" s="67">
        <f t="shared" si="30"/>
        <v>688</v>
      </c>
      <c r="I561" s="67">
        <f t="shared" si="31"/>
        <v>850.3</v>
      </c>
    </row>
    <row r="562" spans="1:9" x14ac:dyDescent="0.25">
      <c r="A562" s="70" t="s">
        <v>311</v>
      </c>
      <c r="B562" s="66">
        <v>1</v>
      </c>
      <c r="C562" s="66">
        <f t="shared" si="34"/>
        <v>192</v>
      </c>
      <c r="D562" s="66">
        <v>168</v>
      </c>
      <c r="E562" s="66">
        <v>24</v>
      </c>
      <c r="F562" s="67"/>
      <c r="G562" s="67">
        <v>5.49</v>
      </c>
      <c r="H562" s="67">
        <f t="shared" si="30"/>
        <v>263.52</v>
      </c>
      <c r="I562" s="67">
        <f t="shared" si="31"/>
        <v>325.68</v>
      </c>
    </row>
    <row r="563" spans="1:9" x14ac:dyDescent="0.25">
      <c r="A563" s="70" t="s">
        <v>311</v>
      </c>
      <c r="B563" s="66">
        <v>1</v>
      </c>
      <c r="C563" s="66">
        <f t="shared" si="34"/>
        <v>202</v>
      </c>
      <c r="D563" s="66">
        <v>168</v>
      </c>
      <c r="E563" s="66">
        <v>34</v>
      </c>
      <c r="F563" s="67"/>
      <c r="G563" s="67">
        <v>4.3</v>
      </c>
      <c r="H563" s="67">
        <f t="shared" si="30"/>
        <v>292.39999999999998</v>
      </c>
      <c r="I563" s="67">
        <f t="shared" si="31"/>
        <v>361.38</v>
      </c>
    </row>
    <row r="564" spans="1:9" x14ac:dyDescent="0.25">
      <c r="A564" s="70" t="s">
        <v>311</v>
      </c>
      <c r="B564" s="66">
        <v>1</v>
      </c>
      <c r="C564" s="66">
        <f t="shared" si="34"/>
        <v>178</v>
      </c>
      <c r="D564" s="66">
        <v>168</v>
      </c>
      <c r="E564" s="66">
        <v>10</v>
      </c>
      <c r="F564" s="67"/>
      <c r="G564" s="67">
        <v>4.3</v>
      </c>
      <c r="H564" s="67">
        <f t="shared" si="30"/>
        <v>86</v>
      </c>
      <c r="I564" s="67">
        <f t="shared" si="31"/>
        <v>106.29</v>
      </c>
    </row>
    <row r="565" spans="1:9" x14ac:dyDescent="0.25">
      <c r="A565" s="70" t="s">
        <v>311</v>
      </c>
      <c r="B565" s="66">
        <v>1</v>
      </c>
      <c r="C565" s="66">
        <f t="shared" si="34"/>
        <v>192</v>
      </c>
      <c r="D565" s="66">
        <v>168</v>
      </c>
      <c r="E565" s="66">
        <v>24</v>
      </c>
      <c r="F565" s="67"/>
      <c r="G565" s="67">
        <v>4.3</v>
      </c>
      <c r="H565" s="67">
        <f t="shared" si="30"/>
        <v>206.4</v>
      </c>
      <c r="I565" s="67">
        <f t="shared" si="31"/>
        <v>255.09</v>
      </c>
    </row>
    <row r="566" spans="1:9" x14ac:dyDescent="0.25">
      <c r="A566" s="70" t="s">
        <v>311</v>
      </c>
      <c r="B566" s="66">
        <v>1</v>
      </c>
      <c r="C566" s="66">
        <f t="shared" si="34"/>
        <v>188</v>
      </c>
      <c r="D566" s="66">
        <v>168</v>
      </c>
      <c r="E566" s="66">
        <v>20</v>
      </c>
      <c r="F566" s="67"/>
      <c r="G566" s="67">
        <v>5.49</v>
      </c>
      <c r="H566" s="67">
        <f t="shared" si="30"/>
        <v>219.6</v>
      </c>
      <c r="I566" s="67">
        <f t="shared" si="31"/>
        <v>271.39999999999998</v>
      </c>
    </row>
    <row r="567" spans="1:9" x14ac:dyDescent="0.25">
      <c r="A567" s="70" t="s">
        <v>311</v>
      </c>
      <c r="B567" s="66">
        <v>1</v>
      </c>
      <c r="C567" s="66">
        <f t="shared" si="34"/>
        <v>203</v>
      </c>
      <c r="D567" s="66">
        <v>168</v>
      </c>
      <c r="E567" s="66">
        <v>35</v>
      </c>
      <c r="F567" s="67"/>
      <c r="G567" s="67">
        <v>5.49</v>
      </c>
      <c r="H567" s="67">
        <f t="shared" si="30"/>
        <v>384.3</v>
      </c>
      <c r="I567" s="67">
        <f t="shared" si="31"/>
        <v>474.96</v>
      </c>
    </row>
    <row r="568" spans="1:9" x14ac:dyDescent="0.25">
      <c r="A568" s="70" t="s">
        <v>311</v>
      </c>
      <c r="B568" s="66">
        <v>1</v>
      </c>
      <c r="C568" s="66">
        <f t="shared" si="34"/>
        <v>240</v>
      </c>
      <c r="D568" s="66">
        <v>168</v>
      </c>
      <c r="E568" s="66">
        <v>72</v>
      </c>
      <c r="F568" s="67"/>
      <c r="G568" s="67">
        <v>4.3</v>
      </c>
      <c r="H568" s="67">
        <f t="shared" si="30"/>
        <v>619.20000000000005</v>
      </c>
      <c r="I568" s="67">
        <f t="shared" si="31"/>
        <v>765.27</v>
      </c>
    </row>
    <row r="569" spans="1:9" x14ac:dyDescent="0.25">
      <c r="A569" s="70" t="s">
        <v>311</v>
      </c>
      <c r="B569" s="66">
        <v>1</v>
      </c>
      <c r="C569" s="66">
        <f t="shared" si="34"/>
        <v>184</v>
      </c>
      <c r="D569" s="66">
        <v>168</v>
      </c>
      <c r="E569" s="66">
        <v>16</v>
      </c>
      <c r="F569" s="67"/>
      <c r="G569" s="67">
        <v>4.3</v>
      </c>
      <c r="H569" s="67">
        <f t="shared" si="30"/>
        <v>137.6</v>
      </c>
      <c r="I569" s="67">
        <f t="shared" si="31"/>
        <v>170.06</v>
      </c>
    </row>
    <row r="570" spans="1:9" x14ac:dyDescent="0.25">
      <c r="A570" s="70" t="s">
        <v>311</v>
      </c>
      <c r="B570" s="66">
        <v>1</v>
      </c>
      <c r="C570" s="66">
        <f t="shared" si="34"/>
        <v>193</v>
      </c>
      <c r="D570" s="66">
        <v>168</v>
      </c>
      <c r="E570" s="66">
        <v>25</v>
      </c>
      <c r="F570" s="67"/>
      <c r="G570" s="67">
        <v>4.3</v>
      </c>
      <c r="H570" s="67">
        <f t="shared" si="30"/>
        <v>215</v>
      </c>
      <c r="I570" s="67">
        <f t="shared" si="31"/>
        <v>265.72000000000003</v>
      </c>
    </row>
    <row r="571" spans="1:9" x14ac:dyDescent="0.25">
      <c r="A571" s="70" t="s">
        <v>311</v>
      </c>
      <c r="B571" s="66">
        <v>1</v>
      </c>
      <c r="C571" s="66">
        <f t="shared" si="34"/>
        <v>184</v>
      </c>
      <c r="D571" s="66">
        <v>168</v>
      </c>
      <c r="E571" s="66">
        <v>16</v>
      </c>
      <c r="F571" s="67"/>
      <c r="G571" s="67">
        <v>5.49</v>
      </c>
      <c r="H571" s="67">
        <f t="shared" si="30"/>
        <v>175.68</v>
      </c>
      <c r="I571" s="67">
        <f t="shared" si="31"/>
        <v>217.12</v>
      </c>
    </row>
    <row r="572" spans="1:9" x14ac:dyDescent="0.25">
      <c r="A572" s="70" t="s">
        <v>311</v>
      </c>
      <c r="B572" s="66">
        <v>1</v>
      </c>
      <c r="C572" s="66">
        <f t="shared" si="34"/>
        <v>192</v>
      </c>
      <c r="D572" s="66">
        <v>168</v>
      </c>
      <c r="E572" s="66">
        <v>24</v>
      </c>
      <c r="F572" s="67"/>
      <c r="G572" s="67">
        <v>5.49</v>
      </c>
      <c r="H572" s="67">
        <f t="shared" si="30"/>
        <v>263.52</v>
      </c>
      <c r="I572" s="67">
        <f t="shared" si="31"/>
        <v>325.68</v>
      </c>
    </row>
    <row r="573" spans="1:9" x14ac:dyDescent="0.25">
      <c r="A573" s="70" t="s">
        <v>311</v>
      </c>
      <c r="B573" s="66">
        <v>1</v>
      </c>
      <c r="C573" s="66">
        <f t="shared" si="34"/>
        <v>208</v>
      </c>
      <c r="D573" s="66">
        <v>168</v>
      </c>
      <c r="E573" s="66">
        <v>40</v>
      </c>
      <c r="F573" s="67"/>
      <c r="G573" s="67">
        <v>4.3</v>
      </c>
      <c r="H573" s="67">
        <f t="shared" si="30"/>
        <v>344</v>
      </c>
      <c r="I573" s="67">
        <f t="shared" si="31"/>
        <v>425.15</v>
      </c>
    </row>
    <row r="574" spans="1:9" x14ac:dyDescent="0.25">
      <c r="A574" s="70" t="s">
        <v>311</v>
      </c>
      <c r="B574" s="66">
        <v>1</v>
      </c>
      <c r="C574" s="66">
        <f t="shared" si="34"/>
        <v>200</v>
      </c>
      <c r="D574" s="66">
        <v>168</v>
      </c>
      <c r="E574" s="66">
        <v>32</v>
      </c>
      <c r="F574" s="67"/>
      <c r="G574" s="67">
        <v>5.49</v>
      </c>
      <c r="H574" s="67">
        <f t="shared" si="30"/>
        <v>351.36</v>
      </c>
      <c r="I574" s="67">
        <f t="shared" si="31"/>
        <v>434.25</v>
      </c>
    </row>
    <row r="575" spans="1:9" x14ac:dyDescent="0.25">
      <c r="A575" s="70" t="s">
        <v>311</v>
      </c>
      <c r="B575" s="66">
        <v>1</v>
      </c>
      <c r="C575" s="66">
        <f t="shared" si="34"/>
        <v>237</v>
      </c>
      <c r="D575" s="66">
        <v>168</v>
      </c>
      <c r="E575" s="66">
        <v>69</v>
      </c>
      <c r="F575" s="67"/>
      <c r="G575" s="67">
        <v>4.3</v>
      </c>
      <c r="H575" s="67">
        <f t="shared" si="30"/>
        <v>593.4</v>
      </c>
      <c r="I575" s="67">
        <f t="shared" si="31"/>
        <v>733.38</v>
      </c>
    </row>
    <row r="576" spans="1:9" x14ac:dyDescent="0.25">
      <c r="A576" s="70" t="s">
        <v>311</v>
      </c>
      <c r="B576" s="66">
        <v>1</v>
      </c>
      <c r="C576" s="66">
        <f t="shared" si="34"/>
        <v>208</v>
      </c>
      <c r="D576" s="66">
        <v>168</v>
      </c>
      <c r="E576" s="66">
        <v>40</v>
      </c>
      <c r="F576" s="67"/>
      <c r="G576" s="67">
        <v>4.3</v>
      </c>
      <c r="H576" s="67">
        <f t="shared" si="30"/>
        <v>344</v>
      </c>
      <c r="I576" s="67">
        <f t="shared" si="31"/>
        <v>425.15</v>
      </c>
    </row>
    <row r="577" spans="1:9" x14ac:dyDescent="0.25">
      <c r="A577" s="70" t="s">
        <v>311</v>
      </c>
      <c r="B577" s="66">
        <v>1</v>
      </c>
      <c r="C577" s="66">
        <f t="shared" si="34"/>
        <v>216</v>
      </c>
      <c r="D577" s="66">
        <v>168</v>
      </c>
      <c r="E577" s="66">
        <v>48</v>
      </c>
      <c r="F577" s="67"/>
      <c r="G577" s="67">
        <v>5.49</v>
      </c>
      <c r="H577" s="67">
        <f t="shared" si="30"/>
        <v>527.04</v>
      </c>
      <c r="I577" s="67">
        <f t="shared" si="31"/>
        <v>651.37</v>
      </c>
    </row>
    <row r="578" spans="1:9" x14ac:dyDescent="0.25">
      <c r="A578" s="70" t="s">
        <v>311</v>
      </c>
      <c r="B578" s="66">
        <v>1</v>
      </c>
      <c r="C578" s="66">
        <f t="shared" si="34"/>
        <v>217</v>
      </c>
      <c r="D578" s="66">
        <v>168</v>
      </c>
      <c r="E578" s="66">
        <v>49</v>
      </c>
      <c r="F578" s="67"/>
      <c r="G578" s="67">
        <v>4.3</v>
      </c>
      <c r="H578" s="67">
        <f t="shared" si="30"/>
        <v>421.4</v>
      </c>
      <c r="I578" s="67">
        <f t="shared" si="31"/>
        <v>520.80999999999995</v>
      </c>
    </row>
    <row r="579" spans="1:9" x14ac:dyDescent="0.25">
      <c r="A579" s="70" t="s">
        <v>311</v>
      </c>
      <c r="B579" s="66">
        <v>1</v>
      </c>
      <c r="C579" s="66">
        <f t="shared" si="34"/>
        <v>196</v>
      </c>
      <c r="D579" s="66">
        <v>168</v>
      </c>
      <c r="E579" s="66">
        <v>28</v>
      </c>
      <c r="F579" s="67"/>
      <c r="G579" s="67">
        <v>4.3</v>
      </c>
      <c r="H579" s="67">
        <f t="shared" si="30"/>
        <v>240.8</v>
      </c>
      <c r="I579" s="67">
        <f t="shared" si="31"/>
        <v>297.60000000000002</v>
      </c>
    </row>
    <row r="580" spans="1:9" x14ac:dyDescent="0.25">
      <c r="A580" s="70" t="s">
        <v>311</v>
      </c>
      <c r="B580" s="66">
        <v>1</v>
      </c>
      <c r="C580" s="66">
        <f t="shared" si="34"/>
        <v>224</v>
      </c>
      <c r="D580" s="66">
        <v>168</v>
      </c>
      <c r="E580" s="66">
        <v>56</v>
      </c>
      <c r="F580" s="67"/>
      <c r="G580" s="67">
        <v>5.49</v>
      </c>
      <c r="H580" s="67">
        <f t="shared" si="30"/>
        <v>614.88</v>
      </c>
      <c r="I580" s="67">
        <f t="shared" si="31"/>
        <v>759.93</v>
      </c>
    </row>
    <row r="581" spans="1:9" x14ac:dyDescent="0.25">
      <c r="A581" s="70" t="s">
        <v>311</v>
      </c>
      <c r="B581" s="66">
        <v>1</v>
      </c>
      <c r="C581" s="66">
        <f t="shared" si="34"/>
        <v>216</v>
      </c>
      <c r="D581" s="66">
        <v>168</v>
      </c>
      <c r="E581" s="66">
        <v>48</v>
      </c>
      <c r="F581" s="67"/>
      <c r="G581" s="67">
        <v>5.49</v>
      </c>
      <c r="H581" s="67">
        <f t="shared" si="30"/>
        <v>527.04</v>
      </c>
      <c r="I581" s="67">
        <f t="shared" si="31"/>
        <v>651.37</v>
      </c>
    </row>
    <row r="582" spans="1:9" x14ac:dyDescent="0.25">
      <c r="A582" s="70" t="s">
        <v>311</v>
      </c>
      <c r="B582" s="66">
        <v>1</v>
      </c>
      <c r="C582" s="66">
        <f t="shared" si="34"/>
        <v>216</v>
      </c>
      <c r="D582" s="66">
        <v>168</v>
      </c>
      <c r="E582" s="66">
        <v>48</v>
      </c>
      <c r="F582" s="67"/>
      <c r="G582" s="67">
        <v>5.49</v>
      </c>
      <c r="H582" s="67">
        <f t="shared" si="30"/>
        <v>527.04</v>
      </c>
      <c r="I582" s="67">
        <f t="shared" si="31"/>
        <v>651.37</v>
      </c>
    </row>
    <row r="583" spans="1:9" x14ac:dyDescent="0.25">
      <c r="A583" s="70" t="s">
        <v>311</v>
      </c>
      <c r="B583" s="66">
        <v>1</v>
      </c>
      <c r="C583" s="66">
        <f t="shared" si="34"/>
        <v>196</v>
      </c>
      <c r="D583" s="66">
        <v>168</v>
      </c>
      <c r="E583" s="66">
        <v>28</v>
      </c>
      <c r="F583" s="67"/>
      <c r="G583" s="67">
        <v>5.49</v>
      </c>
      <c r="H583" s="67">
        <f t="shared" si="30"/>
        <v>307.44</v>
      </c>
      <c r="I583" s="67">
        <f t="shared" si="31"/>
        <v>379.97</v>
      </c>
    </row>
    <row r="584" spans="1:9" x14ac:dyDescent="0.25">
      <c r="A584" s="70" t="s">
        <v>311</v>
      </c>
      <c r="B584" s="66">
        <v>1</v>
      </c>
      <c r="C584" s="66">
        <f t="shared" si="34"/>
        <v>192</v>
      </c>
      <c r="D584" s="66">
        <v>168</v>
      </c>
      <c r="E584" s="66">
        <v>24</v>
      </c>
      <c r="F584" s="67"/>
      <c r="G584" s="67">
        <v>5.49</v>
      </c>
      <c r="H584" s="67">
        <f t="shared" si="30"/>
        <v>263.52</v>
      </c>
      <c r="I584" s="67">
        <f t="shared" si="31"/>
        <v>325.68</v>
      </c>
    </row>
    <row r="585" spans="1:9" x14ac:dyDescent="0.25">
      <c r="A585" s="70" t="s">
        <v>311</v>
      </c>
      <c r="B585" s="66">
        <v>1</v>
      </c>
      <c r="C585" s="66">
        <f t="shared" si="34"/>
        <v>224</v>
      </c>
      <c r="D585" s="66">
        <v>168</v>
      </c>
      <c r="E585" s="66">
        <v>56</v>
      </c>
      <c r="F585" s="67"/>
      <c r="G585" s="67">
        <v>5.49</v>
      </c>
      <c r="H585" s="67">
        <f t="shared" si="30"/>
        <v>614.88</v>
      </c>
      <c r="I585" s="67">
        <f t="shared" si="31"/>
        <v>759.93</v>
      </c>
    </row>
    <row r="586" spans="1:9" x14ac:dyDescent="0.25">
      <c r="A586" s="70" t="s">
        <v>311</v>
      </c>
      <c r="B586" s="66">
        <v>1</v>
      </c>
      <c r="C586" s="66">
        <f t="shared" si="34"/>
        <v>188</v>
      </c>
      <c r="D586" s="66">
        <v>168</v>
      </c>
      <c r="E586" s="66">
        <v>20</v>
      </c>
      <c r="F586" s="67"/>
      <c r="G586" s="67">
        <v>4.3</v>
      </c>
      <c r="H586" s="67">
        <f t="shared" si="30"/>
        <v>172</v>
      </c>
      <c r="I586" s="67">
        <f t="shared" si="31"/>
        <v>212.57</v>
      </c>
    </row>
    <row r="587" spans="1:9" x14ac:dyDescent="0.25">
      <c r="A587" s="70" t="s">
        <v>311</v>
      </c>
      <c r="B587" s="66">
        <v>1</v>
      </c>
      <c r="C587" s="66">
        <f t="shared" si="34"/>
        <v>184</v>
      </c>
      <c r="D587" s="66">
        <v>168</v>
      </c>
      <c r="E587" s="66">
        <v>16</v>
      </c>
      <c r="F587" s="67"/>
      <c r="G587" s="67">
        <v>4.3</v>
      </c>
      <c r="H587" s="67">
        <f t="shared" si="30"/>
        <v>137.6</v>
      </c>
      <c r="I587" s="67">
        <f t="shared" si="31"/>
        <v>170.06</v>
      </c>
    </row>
    <row r="588" spans="1:9" x14ac:dyDescent="0.25">
      <c r="A588" s="70" t="s">
        <v>311</v>
      </c>
      <c r="B588" s="66">
        <v>1</v>
      </c>
      <c r="C588" s="66">
        <f t="shared" si="34"/>
        <v>200</v>
      </c>
      <c r="D588" s="66">
        <v>168</v>
      </c>
      <c r="E588" s="66">
        <v>32</v>
      </c>
      <c r="F588" s="67"/>
      <c r="G588" s="67">
        <v>5.49</v>
      </c>
      <c r="H588" s="67">
        <f t="shared" si="30"/>
        <v>351.36</v>
      </c>
      <c r="I588" s="67">
        <f t="shared" si="31"/>
        <v>434.25</v>
      </c>
    </row>
    <row r="589" spans="1:9" x14ac:dyDescent="0.25">
      <c r="A589" s="70" t="s">
        <v>311</v>
      </c>
      <c r="B589" s="66">
        <v>1</v>
      </c>
      <c r="C589" s="66">
        <f t="shared" si="34"/>
        <v>201</v>
      </c>
      <c r="D589" s="66">
        <v>168</v>
      </c>
      <c r="E589" s="66">
        <v>33</v>
      </c>
      <c r="F589" s="67"/>
      <c r="G589" s="67">
        <v>5.49</v>
      </c>
      <c r="H589" s="67">
        <f t="shared" si="30"/>
        <v>362.34</v>
      </c>
      <c r="I589" s="67">
        <f t="shared" si="31"/>
        <v>447.82</v>
      </c>
    </row>
    <row r="590" spans="1:9" x14ac:dyDescent="0.25">
      <c r="A590" s="70" t="s">
        <v>311</v>
      </c>
      <c r="B590" s="66">
        <v>1</v>
      </c>
      <c r="C590" s="66">
        <f t="shared" si="34"/>
        <v>169</v>
      </c>
      <c r="D590" s="66">
        <v>168</v>
      </c>
      <c r="E590" s="66">
        <v>1</v>
      </c>
      <c r="F590" s="67"/>
      <c r="G590" s="67">
        <v>5.49</v>
      </c>
      <c r="H590" s="67">
        <f t="shared" ref="H590:H653" si="35">ROUND(G590*E590*2,2)</f>
        <v>10.98</v>
      </c>
      <c r="I590" s="67">
        <f t="shared" ref="I590:I653" si="36">ROUND(H590*1.2359,2)</f>
        <v>13.57</v>
      </c>
    </row>
    <row r="591" spans="1:9" x14ac:dyDescent="0.25">
      <c r="A591" s="70" t="s">
        <v>311</v>
      </c>
      <c r="B591" s="66">
        <v>1</v>
      </c>
      <c r="C591" s="66">
        <f t="shared" si="34"/>
        <v>216</v>
      </c>
      <c r="D591" s="66">
        <v>168</v>
      </c>
      <c r="E591" s="66">
        <v>48</v>
      </c>
      <c r="F591" s="67"/>
      <c r="G591" s="67">
        <v>5.49</v>
      </c>
      <c r="H591" s="67">
        <f t="shared" si="35"/>
        <v>527.04</v>
      </c>
      <c r="I591" s="67">
        <f t="shared" si="36"/>
        <v>651.37</v>
      </c>
    </row>
    <row r="592" spans="1:9" x14ac:dyDescent="0.25">
      <c r="A592" s="70" t="s">
        <v>311</v>
      </c>
      <c r="B592" s="66">
        <v>1</v>
      </c>
      <c r="C592" s="66">
        <f t="shared" si="34"/>
        <v>211</v>
      </c>
      <c r="D592" s="66">
        <v>168</v>
      </c>
      <c r="E592" s="66">
        <v>43</v>
      </c>
      <c r="F592" s="67"/>
      <c r="G592" s="67">
        <v>5.49</v>
      </c>
      <c r="H592" s="67">
        <f t="shared" si="35"/>
        <v>472.14</v>
      </c>
      <c r="I592" s="67">
        <f t="shared" si="36"/>
        <v>583.52</v>
      </c>
    </row>
    <row r="593" spans="1:9" x14ac:dyDescent="0.25">
      <c r="A593" s="70" t="s">
        <v>311</v>
      </c>
      <c r="B593" s="66">
        <v>1</v>
      </c>
      <c r="C593" s="66">
        <f t="shared" si="34"/>
        <v>189</v>
      </c>
      <c r="D593" s="66">
        <v>168</v>
      </c>
      <c r="E593" s="66">
        <v>21</v>
      </c>
      <c r="F593" s="67"/>
      <c r="G593" s="67">
        <v>5.49</v>
      </c>
      <c r="H593" s="67">
        <f t="shared" si="35"/>
        <v>230.58</v>
      </c>
      <c r="I593" s="67">
        <f t="shared" si="36"/>
        <v>284.97000000000003</v>
      </c>
    </row>
    <row r="594" spans="1:9" x14ac:dyDescent="0.25">
      <c r="A594" s="70" t="s">
        <v>311</v>
      </c>
      <c r="B594" s="66">
        <v>1</v>
      </c>
      <c r="C594" s="66">
        <f t="shared" si="34"/>
        <v>183</v>
      </c>
      <c r="D594" s="66">
        <v>168</v>
      </c>
      <c r="E594" s="66">
        <v>15</v>
      </c>
      <c r="F594" s="67"/>
      <c r="G594" s="67">
        <v>4.3</v>
      </c>
      <c r="H594" s="67">
        <f t="shared" si="35"/>
        <v>129</v>
      </c>
      <c r="I594" s="67">
        <f t="shared" si="36"/>
        <v>159.43</v>
      </c>
    </row>
    <row r="595" spans="1:9" x14ac:dyDescent="0.25">
      <c r="A595" s="70" t="s">
        <v>311</v>
      </c>
      <c r="B595" s="66">
        <v>1</v>
      </c>
      <c r="C595" s="66">
        <f t="shared" si="34"/>
        <v>208</v>
      </c>
      <c r="D595" s="66">
        <v>168</v>
      </c>
      <c r="E595" s="66">
        <v>40</v>
      </c>
      <c r="F595" s="67"/>
      <c r="G595" s="67">
        <v>5.49</v>
      </c>
      <c r="H595" s="67">
        <f t="shared" si="35"/>
        <v>439.2</v>
      </c>
      <c r="I595" s="67">
        <f t="shared" si="36"/>
        <v>542.80999999999995</v>
      </c>
    </row>
    <row r="596" spans="1:9" x14ac:dyDescent="0.25">
      <c r="A596" s="70" t="s">
        <v>311</v>
      </c>
      <c r="B596" s="66">
        <v>1</v>
      </c>
      <c r="C596" s="66">
        <f t="shared" si="34"/>
        <v>201</v>
      </c>
      <c r="D596" s="66">
        <v>168</v>
      </c>
      <c r="E596" s="66">
        <v>33</v>
      </c>
      <c r="F596" s="67"/>
      <c r="G596" s="67">
        <v>5.49</v>
      </c>
      <c r="H596" s="67">
        <f t="shared" si="35"/>
        <v>362.34</v>
      </c>
      <c r="I596" s="67">
        <f t="shared" si="36"/>
        <v>447.82</v>
      </c>
    </row>
    <row r="597" spans="1:9" x14ac:dyDescent="0.25">
      <c r="A597" s="70" t="s">
        <v>311</v>
      </c>
      <c r="B597" s="66">
        <v>1</v>
      </c>
      <c r="C597" s="66">
        <f t="shared" si="34"/>
        <v>232</v>
      </c>
      <c r="D597" s="66">
        <v>168</v>
      </c>
      <c r="E597" s="66">
        <v>64</v>
      </c>
      <c r="F597" s="67"/>
      <c r="G597" s="67">
        <v>5.49</v>
      </c>
      <c r="H597" s="67">
        <f t="shared" si="35"/>
        <v>702.72</v>
      </c>
      <c r="I597" s="67">
        <f t="shared" si="36"/>
        <v>868.49</v>
      </c>
    </row>
    <row r="598" spans="1:9" x14ac:dyDescent="0.25">
      <c r="A598" s="70" t="s">
        <v>311</v>
      </c>
      <c r="B598" s="66">
        <v>1</v>
      </c>
      <c r="C598" s="66">
        <f t="shared" si="34"/>
        <v>208</v>
      </c>
      <c r="D598" s="66">
        <v>168</v>
      </c>
      <c r="E598" s="66">
        <v>40</v>
      </c>
      <c r="F598" s="67"/>
      <c r="G598" s="67">
        <v>5.49</v>
      </c>
      <c r="H598" s="67">
        <f t="shared" si="35"/>
        <v>439.2</v>
      </c>
      <c r="I598" s="67">
        <f t="shared" si="36"/>
        <v>542.80999999999995</v>
      </c>
    </row>
    <row r="599" spans="1:9" x14ac:dyDescent="0.25">
      <c r="A599" s="70" t="s">
        <v>311</v>
      </c>
      <c r="B599" s="66">
        <v>1</v>
      </c>
      <c r="C599" s="66">
        <f t="shared" si="34"/>
        <v>176</v>
      </c>
      <c r="D599" s="66">
        <v>168</v>
      </c>
      <c r="E599" s="66">
        <v>8</v>
      </c>
      <c r="F599" s="67"/>
      <c r="G599" s="67">
        <v>5.49</v>
      </c>
      <c r="H599" s="67">
        <f t="shared" si="35"/>
        <v>87.84</v>
      </c>
      <c r="I599" s="67">
        <f t="shared" si="36"/>
        <v>108.56</v>
      </c>
    </row>
    <row r="600" spans="1:9" x14ac:dyDescent="0.25">
      <c r="A600" s="70" t="s">
        <v>311</v>
      </c>
      <c r="B600" s="66">
        <v>1</v>
      </c>
      <c r="C600" s="66">
        <f t="shared" si="34"/>
        <v>216</v>
      </c>
      <c r="D600" s="66">
        <v>168</v>
      </c>
      <c r="E600" s="66">
        <v>48</v>
      </c>
      <c r="F600" s="67"/>
      <c r="G600" s="67">
        <v>4.3</v>
      </c>
      <c r="H600" s="67">
        <f t="shared" si="35"/>
        <v>412.8</v>
      </c>
      <c r="I600" s="67">
        <f t="shared" si="36"/>
        <v>510.18</v>
      </c>
    </row>
    <row r="601" spans="1:9" x14ac:dyDescent="0.25">
      <c r="A601" s="70" t="s">
        <v>311</v>
      </c>
      <c r="B601" s="66">
        <v>1</v>
      </c>
      <c r="C601" s="66">
        <f t="shared" si="34"/>
        <v>192</v>
      </c>
      <c r="D601" s="66">
        <v>168</v>
      </c>
      <c r="E601" s="66">
        <v>24</v>
      </c>
      <c r="F601" s="67"/>
      <c r="G601" s="67">
        <v>4.3</v>
      </c>
      <c r="H601" s="67">
        <f t="shared" si="35"/>
        <v>206.4</v>
      </c>
      <c r="I601" s="67">
        <f t="shared" si="36"/>
        <v>255.09</v>
      </c>
    </row>
    <row r="602" spans="1:9" x14ac:dyDescent="0.25">
      <c r="A602" s="70" t="s">
        <v>311</v>
      </c>
      <c r="B602" s="66">
        <v>1</v>
      </c>
      <c r="C602" s="66">
        <f t="shared" si="34"/>
        <v>192</v>
      </c>
      <c r="D602" s="66">
        <v>168</v>
      </c>
      <c r="E602" s="66">
        <v>24</v>
      </c>
      <c r="F602" s="67"/>
      <c r="G602" s="67">
        <v>4.3</v>
      </c>
      <c r="H602" s="67">
        <f t="shared" si="35"/>
        <v>206.4</v>
      </c>
      <c r="I602" s="67">
        <f t="shared" si="36"/>
        <v>255.09</v>
      </c>
    </row>
    <row r="603" spans="1:9" x14ac:dyDescent="0.25">
      <c r="A603" s="70" t="s">
        <v>311</v>
      </c>
      <c r="B603" s="66">
        <v>1</v>
      </c>
      <c r="C603" s="66">
        <f t="shared" si="34"/>
        <v>184</v>
      </c>
      <c r="D603" s="66">
        <v>168</v>
      </c>
      <c r="E603" s="66">
        <v>16</v>
      </c>
      <c r="F603" s="67"/>
      <c r="G603" s="67">
        <v>5.49</v>
      </c>
      <c r="H603" s="67">
        <f t="shared" si="35"/>
        <v>175.68</v>
      </c>
      <c r="I603" s="67">
        <f t="shared" si="36"/>
        <v>217.12</v>
      </c>
    </row>
    <row r="604" spans="1:9" x14ac:dyDescent="0.25">
      <c r="A604" s="70" t="s">
        <v>311</v>
      </c>
      <c r="B604" s="66">
        <v>1</v>
      </c>
      <c r="C604" s="66">
        <f t="shared" ref="C604:C667" si="37">D604+E604</f>
        <v>192</v>
      </c>
      <c r="D604" s="66">
        <v>168</v>
      </c>
      <c r="E604" s="66">
        <v>24</v>
      </c>
      <c r="F604" s="67"/>
      <c r="G604" s="67">
        <v>4.3</v>
      </c>
      <c r="H604" s="67">
        <f t="shared" si="35"/>
        <v>206.4</v>
      </c>
      <c r="I604" s="67">
        <f t="shared" si="36"/>
        <v>255.09</v>
      </c>
    </row>
    <row r="605" spans="1:9" x14ac:dyDescent="0.25">
      <c r="A605" s="70" t="s">
        <v>311</v>
      </c>
      <c r="B605" s="66">
        <v>1</v>
      </c>
      <c r="C605" s="66">
        <f t="shared" si="37"/>
        <v>216</v>
      </c>
      <c r="D605" s="66">
        <v>168</v>
      </c>
      <c r="E605" s="66">
        <v>48</v>
      </c>
      <c r="F605" s="67"/>
      <c r="G605" s="67">
        <v>4.3</v>
      </c>
      <c r="H605" s="67">
        <f t="shared" si="35"/>
        <v>412.8</v>
      </c>
      <c r="I605" s="67">
        <f t="shared" si="36"/>
        <v>510.18</v>
      </c>
    </row>
    <row r="606" spans="1:9" x14ac:dyDescent="0.25">
      <c r="A606" s="70" t="s">
        <v>311</v>
      </c>
      <c r="B606" s="66">
        <v>1</v>
      </c>
      <c r="C606" s="66">
        <f t="shared" si="37"/>
        <v>200</v>
      </c>
      <c r="D606" s="66">
        <v>168</v>
      </c>
      <c r="E606" s="66">
        <v>32</v>
      </c>
      <c r="F606" s="67"/>
      <c r="G606" s="67">
        <v>5.49</v>
      </c>
      <c r="H606" s="67">
        <f t="shared" si="35"/>
        <v>351.36</v>
      </c>
      <c r="I606" s="67">
        <f t="shared" si="36"/>
        <v>434.25</v>
      </c>
    </row>
    <row r="607" spans="1:9" x14ac:dyDescent="0.25">
      <c r="A607" s="70" t="s">
        <v>311</v>
      </c>
      <c r="B607" s="66">
        <v>1</v>
      </c>
      <c r="C607" s="66">
        <f t="shared" si="37"/>
        <v>176</v>
      </c>
      <c r="D607" s="66">
        <v>168</v>
      </c>
      <c r="E607" s="66">
        <v>8</v>
      </c>
      <c r="F607" s="67"/>
      <c r="G607" s="67">
        <v>5.49</v>
      </c>
      <c r="H607" s="67">
        <f t="shared" si="35"/>
        <v>87.84</v>
      </c>
      <c r="I607" s="67">
        <f t="shared" si="36"/>
        <v>108.56</v>
      </c>
    </row>
    <row r="608" spans="1:9" x14ac:dyDescent="0.25">
      <c r="A608" s="70" t="s">
        <v>311</v>
      </c>
      <c r="B608" s="66">
        <v>1</v>
      </c>
      <c r="C608" s="66">
        <f t="shared" si="37"/>
        <v>193</v>
      </c>
      <c r="D608" s="66">
        <v>168</v>
      </c>
      <c r="E608" s="66">
        <v>25</v>
      </c>
      <c r="F608" s="67"/>
      <c r="G608" s="67">
        <v>5.49</v>
      </c>
      <c r="H608" s="67">
        <f t="shared" si="35"/>
        <v>274.5</v>
      </c>
      <c r="I608" s="67">
        <f t="shared" si="36"/>
        <v>339.25</v>
      </c>
    </row>
    <row r="609" spans="1:9" x14ac:dyDescent="0.25">
      <c r="A609" s="70" t="s">
        <v>311</v>
      </c>
      <c r="B609" s="66">
        <v>1</v>
      </c>
      <c r="C609" s="66">
        <f t="shared" si="37"/>
        <v>184</v>
      </c>
      <c r="D609" s="66">
        <v>168</v>
      </c>
      <c r="E609" s="66">
        <v>16</v>
      </c>
      <c r="F609" s="67"/>
      <c r="G609" s="67">
        <v>5.49</v>
      </c>
      <c r="H609" s="67">
        <f t="shared" si="35"/>
        <v>175.68</v>
      </c>
      <c r="I609" s="67">
        <f t="shared" si="36"/>
        <v>217.12</v>
      </c>
    </row>
    <row r="610" spans="1:9" x14ac:dyDescent="0.25">
      <c r="A610" s="70" t="s">
        <v>312</v>
      </c>
      <c r="B610" s="66">
        <v>1</v>
      </c>
      <c r="C610" s="66">
        <f t="shared" si="37"/>
        <v>184</v>
      </c>
      <c r="D610" s="66">
        <v>168</v>
      </c>
      <c r="E610" s="66">
        <v>16</v>
      </c>
      <c r="F610" s="67"/>
      <c r="G610" s="67">
        <v>6</v>
      </c>
      <c r="H610" s="67">
        <f t="shared" si="35"/>
        <v>192</v>
      </c>
      <c r="I610" s="67">
        <f t="shared" si="36"/>
        <v>237.29</v>
      </c>
    </row>
    <row r="611" spans="1:9" x14ac:dyDescent="0.25">
      <c r="A611" s="70" t="s">
        <v>312</v>
      </c>
      <c r="B611" s="66">
        <v>1</v>
      </c>
      <c r="C611" s="66">
        <f t="shared" si="37"/>
        <v>178</v>
      </c>
      <c r="D611" s="66">
        <v>168</v>
      </c>
      <c r="E611" s="66">
        <v>10</v>
      </c>
      <c r="F611" s="67"/>
      <c r="G611" s="67">
        <v>6</v>
      </c>
      <c r="H611" s="67">
        <f t="shared" si="35"/>
        <v>120</v>
      </c>
      <c r="I611" s="67">
        <f t="shared" si="36"/>
        <v>148.31</v>
      </c>
    </row>
    <row r="612" spans="1:9" x14ac:dyDescent="0.25">
      <c r="A612" s="70" t="s">
        <v>312</v>
      </c>
      <c r="B612" s="66">
        <v>1</v>
      </c>
      <c r="C612" s="66">
        <f t="shared" si="37"/>
        <v>192</v>
      </c>
      <c r="D612" s="66">
        <v>168</v>
      </c>
      <c r="E612" s="66">
        <v>24</v>
      </c>
      <c r="F612" s="67"/>
      <c r="G612" s="67">
        <v>6</v>
      </c>
      <c r="H612" s="67">
        <f t="shared" si="35"/>
        <v>288</v>
      </c>
      <c r="I612" s="67">
        <f t="shared" si="36"/>
        <v>355.94</v>
      </c>
    </row>
    <row r="613" spans="1:9" x14ac:dyDescent="0.25">
      <c r="A613" s="70" t="s">
        <v>312</v>
      </c>
      <c r="B613" s="66">
        <v>1</v>
      </c>
      <c r="C613" s="66">
        <f t="shared" si="37"/>
        <v>173</v>
      </c>
      <c r="D613" s="66">
        <v>168</v>
      </c>
      <c r="E613" s="66">
        <v>5</v>
      </c>
      <c r="F613" s="67"/>
      <c r="G613" s="67">
        <v>6</v>
      </c>
      <c r="H613" s="67">
        <f t="shared" si="35"/>
        <v>60</v>
      </c>
      <c r="I613" s="67">
        <f t="shared" si="36"/>
        <v>74.150000000000006</v>
      </c>
    </row>
    <row r="614" spans="1:9" x14ac:dyDescent="0.25">
      <c r="A614" s="70" t="s">
        <v>312</v>
      </c>
      <c r="B614" s="66">
        <v>1</v>
      </c>
      <c r="C614" s="66">
        <f t="shared" si="37"/>
        <v>175</v>
      </c>
      <c r="D614" s="66">
        <v>168</v>
      </c>
      <c r="E614" s="66">
        <v>7</v>
      </c>
      <c r="F614" s="67"/>
      <c r="G614" s="67">
        <v>6</v>
      </c>
      <c r="H614" s="67">
        <f t="shared" si="35"/>
        <v>84</v>
      </c>
      <c r="I614" s="67">
        <f t="shared" si="36"/>
        <v>103.82</v>
      </c>
    </row>
    <row r="615" spans="1:9" x14ac:dyDescent="0.25">
      <c r="A615" s="70" t="s">
        <v>312</v>
      </c>
      <c r="B615" s="66">
        <v>1</v>
      </c>
      <c r="C615" s="66">
        <f t="shared" si="37"/>
        <v>200</v>
      </c>
      <c r="D615" s="66">
        <v>168</v>
      </c>
      <c r="E615" s="66">
        <v>32</v>
      </c>
      <c r="F615" s="67"/>
      <c r="G615" s="67">
        <v>6</v>
      </c>
      <c r="H615" s="67">
        <f t="shared" si="35"/>
        <v>384</v>
      </c>
      <c r="I615" s="67">
        <f t="shared" si="36"/>
        <v>474.59</v>
      </c>
    </row>
    <row r="616" spans="1:9" x14ac:dyDescent="0.25">
      <c r="A616" s="70" t="s">
        <v>312</v>
      </c>
      <c r="B616" s="66">
        <v>1</v>
      </c>
      <c r="C616" s="66">
        <f t="shared" si="37"/>
        <v>186</v>
      </c>
      <c r="D616" s="66">
        <v>168</v>
      </c>
      <c r="E616" s="66">
        <v>18</v>
      </c>
      <c r="F616" s="67"/>
      <c r="G616" s="67">
        <v>6</v>
      </c>
      <c r="H616" s="67">
        <f t="shared" si="35"/>
        <v>216</v>
      </c>
      <c r="I616" s="67">
        <f t="shared" si="36"/>
        <v>266.95</v>
      </c>
    </row>
    <row r="617" spans="1:9" x14ac:dyDescent="0.25">
      <c r="A617" s="70" t="s">
        <v>312</v>
      </c>
      <c r="B617" s="66">
        <v>1</v>
      </c>
      <c r="C617" s="66">
        <f t="shared" si="37"/>
        <v>189</v>
      </c>
      <c r="D617" s="66">
        <v>168</v>
      </c>
      <c r="E617" s="66">
        <v>21</v>
      </c>
      <c r="F617" s="67"/>
      <c r="G617" s="67">
        <v>6</v>
      </c>
      <c r="H617" s="67">
        <f t="shared" si="35"/>
        <v>252</v>
      </c>
      <c r="I617" s="67">
        <f t="shared" si="36"/>
        <v>311.45</v>
      </c>
    </row>
    <row r="618" spans="1:9" x14ac:dyDescent="0.25">
      <c r="A618" s="70" t="s">
        <v>312</v>
      </c>
      <c r="B618" s="66">
        <v>1</v>
      </c>
      <c r="C618" s="66">
        <f t="shared" si="37"/>
        <v>198</v>
      </c>
      <c r="D618" s="66">
        <v>168</v>
      </c>
      <c r="E618" s="66">
        <v>30</v>
      </c>
      <c r="F618" s="67"/>
      <c r="G618" s="67">
        <v>6</v>
      </c>
      <c r="H618" s="67">
        <f t="shared" si="35"/>
        <v>360</v>
      </c>
      <c r="I618" s="67">
        <f t="shared" si="36"/>
        <v>444.92</v>
      </c>
    </row>
    <row r="619" spans="1:9" x14ac:dyDescent="0.25">
      <c r="A619" s="70" t="s">
        <v>312</v>
      </c>
      <c r="B619" s="66">
        <v>1</v>
      </c>
      <c r="C619" s="66">
        <f t="shared" si="37"/>
        <v>200</v>
      </c>
      <c r="D619" s="66">
        <v>168</v>
      </c>
      <c r="E619" s="66">
        <v>32</v>
      </c>
      <c r="F619" s="67"/>
      <c r="G619" s="67">
        <v>6</v>
      </c>
      <c r="H619" s="67">
        <f t="shared" si="35"/>
        <v>384</v>
      </c>
      <c r="I619" s="67">
        <f t="shared" si="36"/>
        <v>474.59</v>
      </c>
    </row>
    <row r="620" spans="1:9" x14ac:dyDescent="0.25">
      <c r="A620" s="70" t="s">
        <v>312</v>
      </c>
      <c r="B620" s="66">
        <v>1</v>
      </c>
      <c r="C620" s="66">
        <f t="shared" si="37"/>
        <v>176</v>
      </c>
      <c r="D620" s="66">
        <v>168</v>
      </c>
      <c r="E620" s="66">
        <v>8</v>
      </c>
      <c r="F620" s="67"/>
      <c r="G620" s="67">
        <v>6</v>
      </c>
      <c r="H620" s="67">
        <f t="shared" si="35"/>
        <v>96</v>
      </c>
      <c r="I620" s="67">
        <f t="shared" si="36"/>
        <v>118.65</v>
      </c>
    </row>
    <row r="621" spans="1:9" x14ac:dyDescent="0.25">
      <c r="A621" s="70" t="s">
        <v>312</v>
      </c>
      <c r="B621" s="66">
        <v>1</v>
      </c>
      <c r="C621" s="66">
        <f t="shared" si="37"/>
        <v>172</v>
      </c>
      <c r="D621" s="66">
        <v>168</v>
      </c>
      <c r="E621" s="66">
        <v>4</v>
      </c>
      <c r="F621" s="67"/>
      <c r="G621" s="67">
        <v>6</v>
      </c>
      <c r="H621" s="67">
        <f t="shared" si="35"/>
        <v>48</v>
      </c>
      <c r="I621" s="67">
        <f t="shared" si="36"/>
        <v>59.32</v>
      </c>
    </row>
    <row r="622" spans="1:9" x14ac:dyDescent="0.25">
      <c r="A622" s="70" t="s">
        <v>312</v>
      </c>
      <c r="B622" s="66">
        <v>1</v>
      </c>
      <c r="C622" s="66">
        <f t="shared" si="37"/>
        <v>200</v>
      </c>
      <c r="D622" s="66">
        <v>168</v>
      </c>
      <c r="E622" s="66">
        <v>32</v>
      </c>
      <c r="F622" s="67"/>
      <c r="G622" s="67">
        <v>6</v>
      </c>
      <c r="H622" s="67">
        <f t="shared" si="35"/>
        <v>384</v>
      </c>
      <c r="I622" s="67">
        <f t="shared" si="36"/>
        <v>474.59</v>
      </c>
    </row>
    <row r="623" spans="1:9" x14ac:dyDescent="0.25">
      <c r="A623" s="70" t="s">
        <v>312</v>
      </c>
      <c r="B623" s="66">
        <v>1</v>
      </c>
      <c r="C623" s="66">
        <f t="shared" si="37"/>
        <v>181</v>
      </c>
      <c r="D623" s="66">
        <v>168</v>
      </c>
      <c r="E623" s="66">
        <v>13</v>
      </c>
      <c r="F623" s="67"/>
      <c r="G623" s="67">
        <v>6</v>
      </c>
      <c r="H623" s="67">
        <f t="shared" si="35"/>
        <v>156</v>
      </c>
      <c r="I623" s="67">
        <f t="shared" si="36"/>
        <v>192.8</v>
      </c>
    </row>
    <row r="624" spans="1:9" x14ac:dyDescent="0.25">
      <c r="A624" s="70" t="s">
        <v>312</v>
      </c>
      <c r="B624" s="66">
        <v>1</v>
      </c>
      <c r="C624" s="66">
        <f t="shared" si="37"/>
        <v>170</v>
      </c>
      <c r="D624" s="66">
        <v>168</v>
      </c>
      <c r="E624" s="66">
        <v>2</v>
      </c>
      <c r="F624" s="67"/>
      <c r="G624" s="67">
        <v>6</v>
      </c>
      <c r="H624" s="67">
        <f t="shared" si="35"/>
        <v>24</v>
      </c>
      <c r="I624" s="67">
        <f t="shared" si="36"/>
        <v>29.66</v>
      </c>
    </row>
    <row r="625" spans="1:9" x14ac:dyDescent="0.25">
      <c r="A625" s="70" t="s">
        <v>312</v>
      </c>
      <c r="B625" s="66">
        <v>1</v>
      </c>
      <c r="C625" s="66">
        <f t="shared" si="37"/>
        <v>195</v>
      </c>
      <c r="D625" s="66">
        <v>168</v>
      </c>
      <c r="E625" s="66">
        <v>27</v>
      </c>
      <c r="F625" s="67"/>
      <c r="G625" s="67">
        <v>6</v>
      </c>
      <c r="H625" s="67">
        <f t="shared" si="35"/>
        <v>324</v>
      </c>
      <c r="I625" s="67">
        <f t="shared" si="36"/>
        <v>400.43</v>
      </c>
    </row>
    <row r="626" spans="1:9" x14ac:dyDescent="0.25">
      <c r="A626" s="70" t="s">
        <v>312</v>
      </c>
      <c r="B626" s="66">
        <v>1</v>
      </c>
      <c r="C626" s="66">
        <f t="shared" si="37"/>
        <v>174</v>
      </c>
      <c r="D626" s="66">
        <v>168</v>
      </c>
      <c r="E626" s="66">
        <v>6</v>
      </c>
      <c r="F626" s="67"/>
      <c r="G626" s="67">
        <v>5.7</v>
      </c>
      <c r="H626" s="67">
        <f t="shared" si="35"/>
        <v>68.400000000000006</v>
      </c>
      <c r="I626" s="67">
        <f t="shared" si="36"/>
        <v>84.54</v>
      </c>
    </row>
    <row r="627" spans="1:9" x14ac:dyDescent="0.25">
      <c r="A627" s="70" t="s">
        <v>312</v>
      </c>
      <c r="B627" s="66">
        <v>1</v>
      </c>
      <c r="C627" s="66">
        <f t="shared" si="37"/>
        <v>172.5</v>
      </c>
      <c r="D627" s="66">
        <v>168</v>
      </c>
      <c r="E627" s="66">
        <v>4.5</v>
      </c>
      <c r="F627" s="67"/>
      <c r="G627" s="67">
        <v>6</v>
      </c>
      <c r="H627" s="67">
        <f t="shared" si="35"/>
        <v>54</v>
      </c>
      <c r="I627" s="67">
        <f t="shared" si="36"/>
        <v>66.739999999999995</v>
      </c>
    </row>
    <row r="628" spans="1:9" x14ac:dyDescent="0.25">
      <c r="A628" s="70" t="s">
        <v>312</v>
      </c>
      <c r="B628" s="66">
        <v>1</v>
      </c>
      <c r="C628" s="66">
        <f t="shared" si="37"/>
        <v>193</v>
      </c>
      <c r="D628" s="66">
        <v>168</v>
      </c>
      <c r="E628" s="66">
        <v>25</v>
      </c>
      <c r="F628" s="67"/>
      <c r="G628" s="67">
        <v>6</v>
      </c>
      <c r="H628" s="67">
        <f t="shared" si="35"/>
        <v>300</v>
      </c>
      <c r="I628" s="67">
        <f t="shared" si="36"/>
        <v>370.77</v>
      </c>
    </row>
    <row r="629" spans="1:9" x14ac:dyDescent="0.25">
      <c r="A629" s="70" t="s">
        <v>312</v>
      </c>
      <c r="B629" s="66">
        <v>1</v>
      </c>
      <c r="C629" s="66">
        <f t="shared" si="37"/>
        <v>192</v>
      </c>
      <c r="D629" s="66">
        <v>168</v>
      </c>
      <c r="E629" s="66">
        <v>24</v>
      </c>
      <c r="F629" s="67"/>
      <c r="G629" s="67">
        <v>6</v>
      </c>
      <c r="H629" s="67">
        <f t="shared" si="35"/>
        <v>288</v>
      </c>
      <c r="I629" s="67">
        <f t="shared" si="36"/>
        <v>355.94</v>
      </c>
    </row>
    <row r="630" spans="1:9" x14ac:dyDescent="0.25">
      <c r="A630" s="70" t="s">
        <v>312</v>
      </c>
      <c r="B630" s="66">
        <v>1</v>
      </c>
      <c r="C630" s="66">
        <f t="shared" si="37"/>
        <v>194</v>
      </c>
      <c r="D630" s="66">
        <v>168</v>
      </c>
      <c r="E630" s="66">
        <v>26</v>
      </c>
      <c r="F630" s="67"/>
      <c r="G630" s="67">
        <v>6</v>
      </c>
      <c r="H630" s="67">
        <f t="shared" si="35"/>
        <v>312</v>
      </c>
      <c r="I630" s="67">
        <f t="shared" si="36"/>
        <v>385.6</v>
      </c>
    </row>
    <row r="631" spans="1:9" x14ac:dyDescent="0.25">
      <c r="A631" s="70" t="s">
        <v>312</v>
      </c>
      <c r="B631" s="66">
        <v>1</v>
      </c>
      <c r="C631" s="66">
        <f t="shared" si="37"/>
        <v>192</v>
      </c>
      <c r="D631" s="66">
        <v>168</v>
      </c>
      <c r="E631" s="66">
        <v>24</v>
      </c>
      <c r="F631" s="67"/>
      <c r="G631" s="67">
        <v>6</v>
      </c>
      <c r="H631" s="67">
        <f t="shared" si="35"/>
        <v>288</v>
      </c>
      <c r="I631" s="67">
        <f t="shared" si="36"/>
        <v>355.94</v>
      </c>
    </row>
    <row r="632" spans="1:9" x14ac:dyDescent="0.25">
      <c r="A632" s="70" t="s">
        <v>312</v>
      </c>
      <c r="B632" s="66">
        <v>1</v>
      </c>
      <c r="C632" s="66">
        <f t="shared" si="37"/>
        <v>200</v>
      </c>
      <c r="D632" s="66">
        <v>168</v>
      </c>
      <c r="E632" s="66">
        <v>32</v>
      </c>
      <c r="F632" s="67"/>
      <c r="G632" s="67">
        <v>6</v>
      </c>
      <c r="H632" s="67">
        <f t="shared" si="35"/>
        <v>384</v>
      </c>
      <c r="I632" s="67">
        <f t="shared" si="36"/>
        <v>474.59</v>
      </c>
    </row>
    <row r="633" spans="1:9" x14ac:dyDescent="0.25">
      <c r="A633" s="70" t="s">
        <v>312</v>
      </c>
      <c r="B633" s="66">
        <v>1</v>
      </c>
      <c r="C633" s="66">
        <f t="shared" si="37"/>
        <v>174</v>
      </c>
      <c r="D633" s="66">
        <v>168</v>
      </c>
      <c r="E633" s="66">
        <v>6</v>
      </c>
      <c r="F633" s="67"/>
      <c r="G633" s="67">
        <v>6</v>
      </c>
      <c r="H633" s="67">
        <f t="shared" si="35"/>
        <v>72</v>
      </c>
      <c r="I633" s="67">
        <f t="shared" si="36"/>
        <v>88.98</v>
      </c>
    </row>
    <row r="634" spans="1:9" x14ac:dyDescent="0.25">
      <c r="A634" s="70" t="s">
        <v>312</v>
      </c>
      <c r="B634" s="66">
        <v>1</v>
      </c>
      <c r="C634" s="66">
        <f t="shared" si="37"/>
        <v>173</v>
      </c>
      <c r="D634" s="66">
        <v>168</v>
      </c>
      <c r="E634" s="66">
        <v>5</v>
      </c>
      <c r="F634" s="67"/>
      <c r="G634" s="67">
        <v>5.7</v>
      </c>
      <c r="H634" s="67">
        <f t="shared" si="35"/>
        <v>57</v>
      </c>
      <c r="I634" s="67">
        <f t="shared" si="36"/>
        <v>70.45</v>
      </c>
    </row>
    <row r="635" spans="1:9" x14ac:dyDescent="0.25">
      <c r="A635" s="70" t="s">
        <v>312</v>
      </c>
      <c r="B635" s="66">
        <v>1</v>
      </c>
      <c r="C635" s="66">
        <f t="shared" si="37"/>
        <v>173</v>
      </c>
      <c r="D635" s="66">
        <v>168</v>
      </c>
      <c r="E635" s="66">
        <v>5</v>
      </c>
      <c r="F635" s="67"/>
      <c r="G635" s="67">
        <v>5.7</v>
      </c>
      <c r="H635" s="67">
        <f t="shared" si="35"/>
        <v>57</v>
      </c>
      <c r="I635" s="67">
        <f t="shared" si="36"/>
        <v>70.45</v>
      </c>
    </row>
    <row r="636" spans="1:9" x14ac:dyDescent="0.25">
      <c r="A636" s="70" t="s">
        <v>312</v>
      </c>
      <c r="B636" s="66">
        <v>1</v>
      </c>
      <c r="C636" s="66">
        <f t="shared" si="37"/>
        <v>173</v>
      </c>
      <c r="D636" s="66">
        <v>168</v>
      </c>
      <c r="E636" s="66">
        <v>5</v>
      </c>
      <c r="F636" s="67"/>
      <c r="G636" s="67">
        <v>5.7</v>
      </c>
      <c r="H636" s="67">
        <f t="shared" si="35"/>
        <v>57</v>
      </c>
      <c r="I636" s="67">
        <f t="shared" si="36"/>
        <v>70.45</v>
      </c>
    </row>
    <row r="637" spans="1:9" x14ac:dyDescent="0.25">
      <c r="A637" s="70" t="s">
        <v>340</v>
      </c>
      <c r="B637" s="66">
        <v>1</v>
      </c>
      <c r="C637" s="66">
        <f t="shared" si="37"/>
        <v>188</v>
      </c>
      <c r="D637" s="66">
        <v>168</v>
      </c>
      <c r="E637" s="66">
        <v>20</v>
      </c>
      <c r="F637" s="67"/>
      <c r="G637" s="67">
        <v>4.2</v>
      </c>
      <c r="H637" s="67">
        <f t="shared" si="35"/>
        <v>168</v>
      </c>
      <c r="I637" s="67">
        <f t="shared" si="36"/>
        <v>207.63</v>
      </c>
    </row>
    <row r="638" spans="1:9" x14ac:dyDescent="0.25">
      <c r="A638" s="70" t="s">
        <v>340</v>
      </c>
      <c r="B638" s="66">
        <v>1</v>
      </c>
      <c r="C638" s="66">
        <f t="shared" si="37"/>
        <v>224</v>
      </c>
      <c r="D638" s="66">
        <v>168</v>
      </c>
      <c r="E638" s="66">
        <v>56</v>
      </c>
      <c r="F638" s="67"/>
      <c r="G638" s="67">
        <v>4.2</v>
      </c>
      <c r="H638" s="67">
        <f t="shared" si="35"/>
        <v>470.4</v>
      </c>
      <c r="I638" s="67">
        <f t="shared" si="36"/>
        <v>581.37</v>
      </c>
    </row>
    <row r="639" spans="1:9" x14ac:dyDescent="0.25">
      <c r="A639" s="70" t="s">
        <v>340</v>
      </c>
      <c r="B639" s="66">
        <v>1</v>
      </c>
      <c r="C639" s="66">
        <f t="shared" si="37"/>
        <v>200</v>
      </c>
      <c r="D639" s="66">
        <v>168</v>
      </c>
      <c r="E639" s="66">
        <v>32</v>
      </c>
      <c r="F639" s="67"/>
      <c r="G639" s="67">
        <v>4.2</v>
      </c>
      <c r="H639" s="67">
        <f t="shared" si="35"/>
        <v>268.8</v>
      </c>
      <c r="I639" s="67">
        <f t="shared" si="36"/>
        <v>332.21</v>
      </c>
    </row>
    <row r="640" spans="1:9" x14ac:dyDescent="0.25">
      <c r="A640" s="70" t="s">
        <v>340</v>
      </c>
      <c r="B640" s="66">
        <v>1</v>
      </c>
      <c r="C640" s="66">
        <f t="shared" si="37"/>
        <v>188</v>
      </c>
      <c r="D640" s="66">
        <v>168</v>
      </c>
      <c r="E640" s="66">
        <v>20</v>
      </c>
      <c r="F640" s="67"/>
      <c r="G640" s="67">
        <v>4.2</v>
      </c>
      <c r="H640" s="67">
        <f t="shared" si="35"/>
        <v>168</v>
      </c>
      <c r="I640" s="67">
        <f t="shared" si="36"/>
        <v>207.63</v>
      </c>
    </row>
    <row r="641" spans="1:9" x14ac:dyDescent="0.25">
      <c r="A641" s="70" t="s">
        <v>340</v>
      </c>
      <c r="B641" s="66">
        <v>1</v>
      </c>
      <c r="C641" s="66">
        <f t="shared" si="37"/>
        <v>192</v>
      </c>
      <c r="D641" s="66">
        <v>168</v>
      </c>
      <c r="E641" s="66">
        <v>24</v>
      </c>
      <c r="F641" s="67"/>
      <c r="G641" s="67">
        <v>4.2</v>
      </c>
      <c r="H641" s="67">
        <f t="shared" si="35"/>
        <v>201.6</v>
      </c>
      <c r="I641" s="67">
        <f t="shared" si="36"/>
        <v>249.16</v>
      </c>
    </row>
    <row r="642" spans="1:9" x14ac:dyDescent="0.25">
      <c r="A642" s="70" t="s">
        <v>340</v>
      </c>
      <c r="B642" s="66">
        <v>1</v>
      </c>
      <c r="C642" s="66">
        <f t="shared" si="37"/>
        <v>180</v>
      </c>
      <c r="D642" s="66">
        <v>168</v>
      </c>
      <c r="E642" s="66">
        <v>12</v>
      </c>
      <c r="F642" s="67"/>
      <c r="G642" s="67">
        <v>4.2</v>
      </c>
      <c r="H642" s="67">
        <f t="shared" si="35"/>
        <v>100.8</v>
      </c>
      <c r="I642" s="67">
        <f t="shared" si="36"/>
        <v>124.58</v>
      </c>
    </row>
    <row r="643" spans="1:9" x14ac:dyDescent="0.25">
      <c r="A643" s="70" t="s">
        <v>340</v>
      </c>
      <c r="B643" s="66">
        <v>1</v>
      </c>
      <c r="C643" s="66">
        <f t="shared" si="37"/>
        <v>256</v>
      </c>
      <c r="D643" s="66">
        <v>168</v>
      </c>
      <c r="E643" s="66">
        <v>88</v>
      </c>
      <c r="F643" s="67"/>
      <c r="G643" s="67">
        <v>4.2</v>
      </c>
      <c r="H643" s="67">
        <f t="shared" si="35"/>
        <v>739.2</v>
      </c>
      <c r="I643" s="67">
        <f t="shared" si="36"/>
        <v>913.58</v>
      </c>
    </row>
    <row r="644" spans="1:9" x14ac:dyDescent="0.25">
      <c r="A644" s="70" t="s">
        <v>340</v>
      </c>
      <c r="B644" s="66">
        <v>1</v>
      </c>
      <c r="C644" s="66">
        <f t="shared" si="37"/>
        <v>204</v>
      </c>
      <c r="D644" s="66">
        <v>168</v>
      </c>
      <c r="E644" s="66">
        <v>36</v>
      </c>
      <c r="F644" s="67"/>
      <c r="G644" s="67">
        <v>4.2</v>
      </c>
      <c r="H644" s="67">
        <f t="shared" si="35"/>
        <v>302.39999999999998</v>
      </c>
      <c r="I644" s="67">
        <f t="shared" si="36"/>
        <v>373.74</v>
      </c>
    </row>
    <row r="645" spans="1:9" x14ac:dyDescent="0.25">
      <c r="A645" s="70" t="s">
        <v>340</v>
      </c>
      <c r="B645" s="66">
        <v>1</v>
      </c>
      <c r="C645" s="66">
        <f t="shared" si="37"/>
        <v>202</v>
      </c>
      <c r="D645" s="66">
        <v>168</v>
      </c>
      <c r="E645" s="66">
        <v>34</v>
      </c>
      <c r="F645" s="67"/>
      <c r="G645" s="67">
        <v>4.2</v>
      </c>
      <c r="H645" s="67">
        <f t="shared" si="35"/>
        <v>285.60000000000002</v>
      </c>
      <c r="I645" s="67">
        <f t="shared" si="36"/>
        <v>352.97</v>
      </c>
    </row>
    <row r="646" spans="1:9" x14ac:dyDescent="0.25">
      <c r="A646" s="70" t="s">
        <v>340</v>
      </c>
      <c r="B646" s="66">
        <v>1</v>
      </c>
      <c r="C646" s="66">
        <f t="shared" si="37"/>
        <v>212</v>
      </c>
      <c r="D646" s="66">
        <v>168</v>
      </c>
      <c r="E646" s="66">
        <v>44</v>
      </c>
      <c r="F646" s="67"/>
      <c r="G646" s="67">
        <v>4.2</v>
      </c>
      <c r="H646" s="67">
        <f t="shared" si="35"/>
        <v>369.6</v>
      </c>
      <c r="I646" s="67">
        <f t="shared" si="36"/>
        <v>456.79</v>
      </c>
    </row>
    <row r="647" spans="1:9" x14ac:dyDescent="0.25">
      <c r="A647" s="70" t="s">
        <v>313</v>
      </c>
      <c r="B647" s="66">
        <v>1</v>
      </c>
      <c r="C647" s="66">
        <f t="shared" si="37"/>
        <v>178</v>
      </c>
      <c r="D647" s="66">
        <v>168</v>
      </c>
      <c r="E647" s="66">
        <v>10</v>
      </c>
      <c r="F647" s="67"/>
      <c r="G647" s="67">
        <v>9.83</v>
      </c>
      <c r="H647" s="67">
        <f t="shared" si="35"/>
        <v>196.6</v>
      </c>
      <c r="I647" s="67">
        <f t="shared" si="36"/>
        <v>242.98</v>
      </c>
    </row>
    <row r="648" spans="1:9" x14ac:dyDescent="0.25">
      <c r="A648" s="70" t="s">
        <v>153</v>
      </c>
      <c r="B648" s="66">
        <v>1</v>
      </c>
      <c r="C648" s="66">
        <f t="shared" si="37"/>
        <v>192</v>
      </c>
      <c r="D648" s="66">
        <v>168</v>
      </c>
      <c r="E648" s="66">
        <v>24</v>
      </c>
      <c r="F648" s="67"/>
      <c r="G648" s="67">
        <v>6.5</v>
      </c>
      <c r="H648" s="67">
        <f t="shared" si="35"/>
        <v>312</v>
      </c>
      <c r="I648" s="67">
        <f t="shared" si="36"/>
        <v>385.6</v>
      </c>
    </row>
    <row r="649" spans="1:9" x14ac:dyDescent="0.25">
      <c r="A649" s="70" t="s">
        <v>153</v>
      </c>
      <c r="B649" s="66">
        <v>1</v>
      </c>
      <c r="C649" s="66">
        <f t="shared" si="37"/>
        <v>204</v>
      </c>
      <c r="D649" s="66">
        <v>168</v>
      </c>
      <c r="E649" s="66">
        <v>36</v>
      </c>
      <c r="F649" s="67"/>
      <c r="G649" s="67">
        <v>5</v>
      </c>
      <c r="H649" s="67">
        <f t="shared" si="35"/>
        <v>360</v>
      </c>
      <c r="I649" s="67">
        <f t="shared" si="36"/>
        <v>444.92</v>
      </c>
    </row>
    <row r="650" spans="1:9" x14ac:dyDescent="0.25">
      <c r="A650" s="70" t="s">
        <v>153</v>
      </c>
      <c r="B650" s="66">
        <v>1</v>
      </c>
      <c r="C650" s="66">
        <f t="shared" si="37"/>
        <v>182</v>
      </c>
      <c r="D650" s="66">
        <v>168</v>
      </c>
      <c r="E650" s="66">
        <v>14</v>
      </c>
      <c r="F650" s="67"/>
      <c r="G650" s="67">
        <v>6.5</v>
      </c>
      <c r="H650" s="67">
        <f t="shared" si="35"/>
        <v>182</v>
      </c>
      <c r="I650" s="67">
        <f t="shared" si="36"/>
        <v>224.93</v>
      </c>
    </row>
    <row r="651" spans="1:9" x14ac:dyDescent="0.25">
      <c r="A651" s="70" t="s">
        <v>341</v>
      </c>
      <c r="B651" s="66">
        <v>1</v>
      </c>
      <c r="C651" s="66">
        <f t="shared" si="37"/>
        <v>189</v>
      </c>
      <c r="D651" s="66">
        <v>168</v>
      </c>
      <c r="E651" s="66">
        <v>21</v>
      </c>
      <c r="F651" s="67"/>
      <c r="G651" s="67">
        <v>5.5</v>
      </c>
      <c r="H651" s="67">
        <f t="shared" si="35"/>
        <v>231</v>
      </c>
      <c r="I651" s="67">
        <f t="shared" si="36"/>
        <v>285.49</v>
      </c>
    </row>
    <row r="652" spans="1:9" x14ac:dyDescent="0.25">
      <c r="A652" s="70" t="s">
        <v>342</v>
      </c>
      <c r="B652" s="66">
        <v>1</v>
      </c>
      <c r="C652" s="66">
        <f t="shared" si="37"/>
        <v>184</v>
      </c>
      <c r="D652" s="66">
        <v>168</v>
      </c>
      <c r="E652" s="66">
        <v>16</v>
      </c>
      <c r="F652" s="67"/>
      <c r="G652" s="67">
        <v>5.33</v>
      </c>
      <c r="H652" s="67">
        <f t="shared" si="35"/>
        <v>170.56</v>
      </c>
      <c r="I652" s="67">
        <f t="shared" si="36"/>
        <v>210.8</v>
      </c>
    </row>
    <row r="653" spans="1:9" x14ac:dyDescent="0.25">
      <c r="A653" s="70" t="s">
        <v>342</v>
      </c>
      <c r="B653" s="66">
        <v>1</v>
      </c>
      <c r="C653" s="66">
        <f t="shared" si="37"/>
        <v>200</v>
      </c>
      <c r="D653" s="66">
        <v>168</v>
      </c>
      <c r="E653" s="66">
        <v>32</v>
      </c>
      <c r="F653" s="67"/>
      <c r="G653" s="67">
        <v>5.33</v>
      </c>
      <c r="H653" s="67">
        <f t="shared" si="35"/>
        <v>341.12</v>
      </c>
      <c r="I653" s="67">
        <f t="shared" si="36"/>
        <v>421.59</v>
      </c>
    </row>
    <row r="654" spans="1:9" x14ac:dyDescent="0.25">
      <c r="A654" s="70" t="s">
        <v>314</v>
      </c>
      <c r="B654" s="66">
        <v>1</v>
      </c>
      <c r="C654" s="66">
        <f t="shared" si="37"/>
        <v>188</v>
      </c>
      <c r="D654" s="66">
        <v>168</v>
      </c>
      <c r="E654" s="66">
        <v>20</v>
      </c>
      <c r="F654" s="67"/>
      <c r="G654" s="67">
        <v>4.4000000000000004</v>
      </c>
      <c r="H654" s="67">
        <f t="shared" ref="H654:H697" si="38">ROUND(G654*E654*2,2)</f>
        <v>176</v>
      </c>
      <c r="I654" s="67">
        <f t="shared" ref="I654:I697" si="39">ROUND(H654*1.2359,2)</f>
        <v>217.52</v>
      </c>
    </row>
    <row r="655" spans="1:9" x14ac:dyDescent="0.25">
      <c r="A655" s="70" t="s">
        <v>314</v>
      </c>
      <c r="B655" s="66">
        <v>1</v>
      </c>
      <c r="C655" s="66">
        <f t="shared" si="37"/>
        <v>192</v>
      </c>
      <c r="D655" s="66">
        <v>168</v>
      </c>
      <c r="E655" s="66">
        <v>24</v>
      </c>
      <c r="F655" s="67"/>
      <c r="G655" s="67">
        <v>4.4000000000000004</v>
      </c>
      <c r="H655" s="67">
        <f t="shared" si="38"/>
        <v>211.2</v>
      </c>
      <c r="I655" s="67">
        <f t="shared" si="39"/>
        <v>261.02</v>
      </c>
    </row>
    <row r="656" spans="1:9" x14ac:dyDescent="0.25">
      <c r="A656" s="70" t="s">
        <v>314</v>
      </c>
      <c r="B656" s="66">
        <v>1</v>
      </c>
      <c r="C656" s="66">
        <f t="shared" si="37"/>
        <v>184</v>
      </c>
      <c r="D656" s="66">
        <v>168</v>
      </c>
      <c r="E656" s="66">
        <v>16</v>
      </c>
      <c r="F656" s="67"/>
      <c r="G656" s="67">
        <v>4.4000000000000004</v>
      </c>
      <c r="H656" s="67">
        <f t="shared" si="38"/>
        <v>140.80000000000001</v>
      </c>
      <c r="I656" s="67">
        <f t="shared" si="39"/>
        <v>174.01</v>
      </c>
    </row>
    <row r="657" spans="1:9" x14ac:dyDescent="0.25">
      <c r="A657" s="70" t="s">
        <v>314</v>
      </c>
      <c r="B657" s="66">
        <v>1</v>
      </c>
      <c r="C657" s="66">
        <f t="shared" si="37"/>
        <v>200</v>
      </c>
      <c r="D657" s="66">
        <v>168</v>
      </c>
      <c r="E657" s="66">
        <v>32</v>
      </c>
      <c r="F657" s="67"/>
      <c r="G657" s="67">
        <v>4.4000000000000004</v>
      </c>
      <c r="H657" s="67">
        <f t="shared" si="38"/>
        <v>281.60000000000002</v>
      </c>
      <c r="I657" s="67">
        <f t="shared" si="39"/>
        <v>348.03</v>
      </c>
    </row>
    <row r="658" spans="1:9" x14ac:dyDescent="0.25">
      <c r="A658" s="70" t="s">
        <v>314</v>
      </c>
      <c r="B658" s="66">
        <v>1</v>
      </c>
      <c r="C658" s="66">
        <f t="shared" si="37"/>
        <v>200</v>
      </c>
      <c r="D658" s="66">
        <v>168</v>
      </c>
      <c r="E658" s="66">
        <v>32</v>
      </c>
      <c r="F658" s="67"/>
      <c r="G658" s="67">
        <v>4.4000000000000004</v>
      </c>
      <c r="H658" s="67">
        <f t="shared" si="38"/>
        <v>281.60000000000002</v>
      </c>
      <c r="I658" s="67">
        <f t="shared" si="39"/>
        <v>348.03</v>
      </c>
    </row>
    <row r="659" spans="1:9" x14ac:dyDescent="0.25">
      <c r="A659" s="70" t="s">
        <v>314</v>
      </c>
      <c r="B659" s="66">
        <v>1</v>
      </c>
      <c r="C659" s="66">
        <f t="shared" si="37"/>
        <v>205</v>
      </c>
      <c r="D659" s="66">
        <v>168</v>
      </c>
      <c r="E659" s="66">
        <v>37</v>
      </c>
      <c r="F659" s="67"/>
      <c r="G659" s="67">
        <v>4.4000000000000004</v>
      </c>
      <c r="H659" s="67">
        <f t="shared" si="38"/>
        <v>325.60000000000002</v>
      </c>
      <c r="I659" s="67">
        <f t="shared" si="39"/>
        <v>402.41</v>
      </c>
    </row>
    <row r="660" spans="1:9" x14ac:dyDescent="0.25">
      <c r="A660" s="70" t="s">
        <v>314</v>
      </c>
      <c r="B660" s="66">
        <v>1</v>
      </c>
      <c r="C660" s="66">
        <f t="shared" si="37"/>
        <v>224</v>
      </c>
      <c r="D660" s="66">
        <v>168</v>
      </c>
      <c r="E660" s="66">
        <v>56</v>
      </c>
      <c r="F660" s="67"/>
      <c r="G660" s="67">
        <v>4.4000000000000004</v>
      </c>
      <c r="H660" s="67">
        <f t="shared" si="38"/>
        <v>492.8</v>
      </c>
      <c r="I660" s="67">
        <f t="shared" si="39"/>
        <v>609.04999999999995</v>
      </c>
    </row>
    <row r="661" spans="1:9" x14ac:dyDescent="0.25">
      <c r="A661" s="70" t="s">
        <v>314</v>
      </c>
      <c r="B661" s="66">
        <v>1</v>
      </c>
      <c r="C661" s="66">
        <f t="shared" si="37"/>
        <v>216</v>
      </c>
      <c r="D661" s="66">
        <v>168</v>
      </c>
      <c r="E661" s="66">
        <v>48</v>
      </c>
      <c r="F661" s="67"/>
      <c r="G661" s="67">
        <v>4.4000000000000004</v>
      </c>
      <c r="H661" s="67">
        <f t="shared" si="38"/>
        <v>422.4</v>
      </c>
      <c r="I661" s="67">
        <f t="shared" si="39"/>
        <v>522.04</v>
      </c>
    </row>
    <row r="662" spans="1:9" x14ac:dyDescent="0.25">
      <c r="A662" s="70" t="s">
        <v>314</v>
      </c>
      <c r="B662" s="66">
        <v>1</v>
      </c>
      <c r="C662" s="66">
        <f t="shared" si="37"/>
        <v>180</v>
      </c>
      <c r="D662" s="66">
        <v>168</v>
      </c>
      <c r="E662" s="66">
        <v>12</v>
      </c>
      <c r="F662" s="67"/>
      <c r="G662" s="67">
        <v>4.4000000000000004</v>
      </c>
      <c r="H662" s="67">
        <f t="shared" si="38"/>
        <v>105.6</v>
      </c>
      <c r="I662" s="67">
        <f t="shared" si="39"/>
        <v>130.51</v>
      </c>
    </row>
    <row r="663" spans="1:9" x14ac:dyDescent="0.25">
      <c r="A663" s="70" t="s">
        <v>314</v>
      </c>
      <c r="B663" s="66">
        <v>1</v>
      </c>
      <c r="C663" s="66">
        <f t="shared" si="37"/>
        <v>180</v>
      </c>
      <c r="D663" s="66">
        <v>168</v>
      </c>
      <c r="E663" s="66">
        <v>12</v>
      </c>
      <c r="F663" s="67"/>
      <c r="G663" s="67">
        <v>4.4000000000000004</v>
      </c>
      <c r="H663" s="67">
        <f t="shared" si="38"/>
        <v>105.6</v>
      </c>
      <c r="I663" s="67">
        <f t="shared" si="39"/>
        <v>130.51</v>
      </c>
    </row>
    <row r="664" spans="1:9" x14ac:dyDescent="0.25">
      <c r="A664" s="70" t="s">
        <v>314</v>
      </c>
      <c r="B664" s="66">
        <v>1</v>
      </c>
      <c r="C664" s="66">
        <f t="shared" si="37"/>
        <v>232</v>
      </c>
      <c r="D664" s="66">
        <v>168</v>
      </c>
      <c r="E664" s="66">
        <v>64</v>
      </c>
      <c r="F664" s="67"/>
      <c r="G664" s="67">
        <v>4.4000000000000004</v>
      </c>
      <c r="H664" s="67">
        <f t="shared" si="38"/>
        <v>563.20000000000005</v>
      </c>
      <c r="I664" s="67">
        <f t="shared" si="39"/>
        <v>696.06</v>
      </c>
    </row>
    <row r="665" spans="1:9" x14ac:dyDescent="0.25">
      <c r="A665" s="70" t="s">
        <v>315</v>
      </c>
      <c r="B665" s="66">
        <v>1</v>
      </c>
      <c r="C665" s="66">
        <f t="shared" si="37"/>
        <v>224</v>
      </c>
      <c r="D665" s="66">
        <v>168</v>
      </c>
      <c r="E665" s="66">
        <v>56</v>
      </c>
      <c r="F665" s="67"/>
      <c r="G665" s="67">
        <v>4.4000000000000004</v>
      </c>
      <c r="H665" s="67">
        <f t="shared" si="38"/>
        <v>492.8</v>
      </c>
      <c r="I665" s="67">
        <f t="shared" si="39"/>
        <v>609.04999999999995</v>
      </c>
    </row>
    <row r="666" spans="1:9" x14ac:dyDescent="0.25">
      <c r="A666" s="70" t="s">
        <v>315</v>
      </c>
      <c r="B666" s="66">
        <v>1</v>
      </c>
      <c r="C666" s="66">
        <f t="shared" si="37"/>
        <v>208</v>
      </c>
      <c r="D666" s="66">
        <v>168</v>
      </c>
      <c r="E666" s="66">
        <v>40</v>
      </c>
      <c r="F666" s="67"/>
      <c r="G666" s="67">
        <v>4.4000000000000004</v>
      </c>
      <c r="H666" s="67">
        <f t="shared" si="38"/>
        <v>352</v>
      </c>
      <c r="I666" s="67">
        <f t="shared" si="39"/>
        <v>435.04</v>
      </c>
    </row>
    <row r="667" spans="1:9" x14ac:dyDescent="0.25">
      <c r="A667" s="70" t="s">
        <v>315</v>
      </c>
      <c r="B667" s="66">
        <v>1</v>
      </c>
      <c r="C667" s="66">
        <f t="shared" si="37"/>
        <v>176</v>
      </c>
      <c r="D667" s="66">
        <v>168</v>
      </c>
      <c r="E667" s="66">
        <v>8</v>
      </c>
      <c r="F667" s="67"/>
      <c r="G667" s="67">
        <v>4.4000000000000004</v>
      </c>
      <c r="H667" s="67">
        <f t="shared" si="38"/>
        <v>70.400000000000006</v>
      </c>
      <c r="I667" s="67">
        <f t="shared" si="39"/>
        <v>87.01</v>
      </c>
    </row>
    <row r="668" spans="1:9" x14ac:dyDescent="0.25">
      <c r="A668" s="70" t="s">
        <v>315</v>
      </c>
      <c r="B668" s="66">
        <v>1</v>
      </c>
      <c r="C668" s="66">
        <f t="shared" ref="C668:C697" si="40">D668+E668</f>
        <v>201</v>
      </c>
      <c r="D668" s="66">
        <v>168</v>
      </c>
      <c r="E668" s="66">
        <v>33</v>
      </c>
      <c r="F668" s="67"/>
      <c r="G668" s="67">
        <v>4.4000000000000004</v>
      </c>
      <c r="H668" s="67">
        <f t="shared" si="38"/>
        <v>290.39999999999998</v>
      </c>
      <c r="I668" s="67">
        <f t="shared" si="39"/>
        <v>358.91</v>
      </c>
    </row>
    <row r="669" spans="1:9" x14ac:dyDescent="0.25">
      <c r="A669" s="70" t="s">
        <v>315</v>
      </c>
      <c r="B669" s="66">
        <v>1</v>
      </c>
      <c r="C669" s="66">
        <f t="shared" si="40"/>
        <v>192</v>
      </c>
      <c r="D669" s="66">
        <v>168</v>
      </c>
      <c r="E669" s="66">
        <v>24</v>
      </c>
      <c r="F669" s="67"/>
      <c r="G669" s="67">
        <v>4.4000000000000004</v>
      </c>
      <c r="H669" s="67">
        <f t="shared" si="38"/>
        <v>211.2</v>
      </c>
      <c r="I669" s="67">
        <f t="shared" si="39"/>
        <v>261.02</v>
      </c>
    </row>
    <row r="670" spans="1:9" x14ac:dyDescent="0.25">
      <c r="A670" s="70" t="s">
        <v>315</v>
      </c>
      <c r="B670" s="66">
        <v>1</v>
      </c>
      <c r="C670" s="66">
        <f t="shared" si="40"/>
        <v>200</v>
      </c>
      <c r="D670" s="66">
        <v>168</v>
      </c>
      <c r="E670" s="66">
        <v>32</v>
      </c>
      <c r="F670" s="67"/>
      <c r="G670" s="67">
        <v>4.4000000000000004</v>
      </c>
      <c r="H670" s="67">
        <f t="shared" si="38"/>
        <v>281.60000000000002</v>
      </c>
      <c r="I670" s="67">
        <f t="shared" si="39"/>
        <v>348.03</v>
      </c>
    </row>
    <row r="671" spans="1:9" x14ac:dyDescent="0.25">
      <c r="A671" s="70" t="s">
        <v>315</v>
      </c>
      <c r="B671" s="66">
        <v>1</v>
      </c>
      <c r="C671" s="66">
        <f t="shared" si="40"/>
        <v>192</v>
      </c>
      <c r="D671" s="66">
        <v>168</v>
      </c>
      <c r="E671" s="66">
        <v>24</v>
      </c>
      <c r="F671" s="67"/>
      <c r="G671" s="67">
        <v>4.4000000000000004</v>
      </c>
      <c r="H671" s="67">
        <f t="shared" si="38"/>
        <v>211.2</v>
      </c>
      <c r="I671" s="67">
        <f t="shared" si="39"/>
        <v>261.02</v>
      </c>
    </row>
    <row r="672" spans="1:9" x14ac:dyDescent="0.25">
      <c r="A672" s="70" t="s">
        <v>315</v>
      </c>
      <c r="B672" s="66">
        <v>1</v>
      </c>
      <c r="C672" s="66">
        <f t="shared" si="40"/>
        <v>232</v>
      </c>
      <c r="D672" s="66">
        <v>168</v>
      </c>
      <c r="E672" s="66">
        <v>64</v>
      </c>
      <c r="F672" s="67"/>
      <c r="G672" s="67">
        <v>4.4000000000000004</v>
      </c>
      <c r="H672" s="67">
        <f t="shared" si="38"/>
        <v>563.20000000000005</v>
      </c>
      <c r="I672" s="67">
        <f t="shared" si="39"/>
        <v>696.06</v>
      </c>
    </row>
    <row r="673" spans="1:9" x14ac:dyDescent="0.25">
      <c r="A673" s="70" t="s">
        <v>315</v>
      </c>
      <c r="B673" s="66">
        <v>1</v>
      </c>
      <c r="C673" s="66">
        <f t="shared" si="40"/>
        <v>216</v>
      </c>
      <c r="D673" s="66">
        <v>168</v>
      </c>
      <c r="E673" s="66">
        <v>48</v>
      </c>
      <c r="F673" s="67"/>
      <c r="G673" s="67">
        <v>4.4000000000000004</v>
      </c>
      <c r="H673" s="67">
        <f t="shared" si="38"/>
        <v>422.4</v>
      </c>
      <c r="I673" s="67">
        <f t="shared" si="39"/>
        <v>522.04</v>
      </c>
    </row>
    <row r="674" spans="1:9" x14ac:dyDescent="0.25">
      <c r="A674" s="70" t="s">
        <v>315</v>
      </c>
      <c r="B674" s="66">
        <v>1</v>
      </c>
      <c r="C674" s="66">
        <f t="shared" si="40"/>
        <v>232</v>
      </c>
      <c r="D674" s="66">
        <v>168</v>
      </c>
      <c r="E674" s="66">
        <v>64</v>
      </c>
      <c r="F674" s="67"/>
      <c r="G674" s="67">
        <v>4.4000000000000004</v>
      </c>
      <c r="H674" s="67">
        <f t="shared" si="38"/>
        <v>563.20000000000005</v>
      </c>
      <c r="I674" s="67">
        <f t="shared" si="39"/>
        <v>696.06</v>
      </c>
    </row>
    <row r="675" spans="1:9" x14ac:dyDescent="0.25">
      <c r="A675" s="70" t="s">
        <v>315</v>
      </c>
      <c r="B675" s="66">
        <v>1</v>
      </c>
      <c r="C675" s="66">
        <f t="shared" si="40"/>
        <v>208</v>
      </c>
      <c r="D675" s="66">
        <v>168</v>
      </c>
      <c r="E675" s="66">
        <v>40</v>
      </c>
      <c r="F675" s="67"/>
      <c r="G675" s="67">
        <v>4.4000000000000004</v>
      </c>
      <c r="H675" s="67">
        <f t="shared" si="38"/>
        <v>352</v>
      </c>
      <c r="I675" s="67">
        <f t="shared" si="39"/>
        <v>435.04</v>
      </c>
    </row>
    <row r="676" spans="1:9" x14ac:dyDescent="0.25">
      <c r="A676" s="70" t="s">
        <v>315</v>
      </c>
      <c r="B676" s="66">
        <v>1</v>
      </c>
      <c r="C676" s="66">
        <f t="shared" si="40"/>
        <v>192</v>
      </c>
      <c r="D676" s="66">
        <v>168</v>
      </c>
      <c r="E676" s="66">
        <v>24</v>
      </c>
      <c r="F676" s="67"/>
      <c r="G676" s="67">
        <v>4.4000000000000004</v>
      </c>
      <c r="H676" s="67">
        <f t="shared" si="38"/>
        <v>211.2</v>
      </c>
      <c r="I676" s="67">
        <f t="shared" si="39"/>
        <v>261.02</v>
      </c>
    </row>
    <row r="677" spans="1:9" x14ac:dyDescent="0.25">
      <c r="A677" s="70" t="s">
        <v>315</v>
      </c>
      <c r="B677" s="66">
        <v>1</v>
      </c>
      <c r="C677" s="66">
        <f t="shared" si="40"/>
        <v>207</v>
      </c>
      <c r="D677" s="66">
        <v>168</v>
      </c>
      <c r="E677" s="66">
        <v>39</v>
      </c>
      <c r="F677" s="67"/>
      <c r="G677" s="67">
        <v>4.4000000000000004</v>
      </c>
      <c r="H677" s="67">
        <f t="shared" si="38"/>
        <v>343.2</v>
      </c>
      <c r="I677" s="67">
        <f t="shared" si="39"/>
        <v>424.16</v>
      </c>
    </row>
    <row r="678" spans="1:9" x14ac:dyDescent="0.25">
      <c r="A678" s="70" t="s">
        <v>315</v>
      </c>
      <c r="B678" s="66">
        <v>1</v>
      </c>
      <c r="C678" s="66">
        <f t="shared" si="40"/>
        <v>184</v>
      </c>
      <c r="D678" s="66">
        <v>168</v>
      </c>
      <c r="E678" s="66">
        <v>16</v>
      </c>
      <c r="F678" s="67"/>
      <c r="G678" s="67">
        <v>4.4000000000000004</v>
      </c>
      <c r="H678" s="67">
        <f t="shared" si="38"/>
        <v>140.80000000000001</v>
      </c>
      <c r="I678" s="67">
        <f t="shared" si="39"/>
        <v>174.01</v>
      </c>
    </row>
    <row r="679" spans="1:9" x14ac:dyDescent="0.25">
      <c r="A679" s="70" t="s">
        <v>315</v>
      </c>
      <c r="B679" s="66">
        <v>1</v>
      </c>
      <c r="C679" s="66">
        <f t="shared" si="40"/>
        <v>186</v>
      </c>
      <c r="D679" s="66">
        <v>168</v>
      </c>
      <c r="E679" s="66">
        <v>18</v>
      </c>
      <c r="F679" s="67"/>
      <c r="G679" s="67">
        <v>4.4000000000000004</v>
      </c>
      <c r="H679" s="67">
        <f t="shared" si="38"/>
        <v>158.4</v>
      </c>
      <c r="I679" s="67">
        <f t="shared" si="39"/>
        <v>195.77</v>
      </c>
    </row>
    <row r="680" spans="1:9" x14ac:dyDescent="0.25">
      <c r="A680" s="70" t="s">
        <v>315</v>
      </c>
      <c r="B680" s="66">
        <v>1</v>
      </c>
      <c r="C680" s="66">
        <f t="shared" si="40"/>
        <v>224</v>
      </c>
      <c r="D680" s="66">
        <v>168</v>
      </c>
      <c r="E680" s="66">
        <v>56</v>
      </c>
      <c r="F680" s="67"/>
      <c r="G680" s="67">
        <v>4.4000000000000004</v>
      </c>
      <c r="H680" s="67">
        <f t="shared" si="38"/>
        <v>492.8</v>
      </c>
      <c r="I680" s="67">
        <f t="shared" si="39"/>
        <v>609.04999999999995</v>
      </c>
    </row>
    <row r="681" spans="1:9" x14ac:dyDescent="0.25">
      <c r="A681" s="70" t="s">
        <v>343</v>
      </c>
      <c r="B681" s="66">
        <v>1</v>
      </c>
      <c r="C681" s="66">
        <f t="shared" si="40"/>
        <v>172</v>
      </c>
      <c r="D681" s="66">
        <v>168</v>
      </c>
      <c r="E681" s="66">
        <v>4</v>
      </c>
      <c r="F681" s="67"/>
      <c r="G681" s="67">
        <v>5.33</v>
      </c>
      <c r="H681" s="67">
        <f t="shared" si="38"/>
        <v>42.64</v>
      </c>
      <c r="I681" s="67">
        <f t="shared" si="39"/>
        <v>52.7</v>
      </c>
    </row>
    <row r="682" spans="1:9" x14ac:dyDescent="0.25">
      <c r="A682" s="70" t="s">
        <v>344</v>
      </c>
      <c r="B682" s="66">
        <v>1</v>
      </c>
      <c r="C682" s="66">
        <f t="shared" si="40"/>
        <v>200</v>
      </c>
      <c r="D682" s="66">
        <v>168</v>
      </c>
      <c r="E682" s="66">
        <v>32</v>
      </c>
      <c r="F682" s="67"/>
      <c r="G682" s="67">
        <v>5.25</v>
      </c>
      <c r="H682" s="67">
        <f t="shared" si="38"/>
        <v>336</v>
      </c>
      <c r="I682" s="67">
        <f t="shared" si="39"/>
        <v>415.26</v>
      </c>
    </row>
    <row r="683" spans="1:9" x14ac:dyDescent="0.25">
      <c r="A683" s="70" t="s">
        <v>345</v>
      </c>
      <c r="B683" s="66">
        <v>1</v>
      </c>
      <c r="C683" s="66">
        <f t="shared" si="40"/>
        <v>176</v>
      </c>
      <c r="D683" s="66">
        <v>168</v>
      </c>
      <c r="E683" s="66">
        <v>8</v>
      </c>
      <c r="F683" s="67"/>
      <c r="G683" s="67">
        <v>7.92</v>
      </c>
      <c r="H683" s="67">
        <f t="shared" si="38"/>
        <v>126.72</v>
      </c>
      <c r="I683" s="67">
        <f t="shared" si="39"/>
        <v>156.61000000000001</v>
      </c>
    </row>
    <row r="684" spans="1:9" x14ac:dyDescent="0.25">
      <c r="A684" s="70" t="s">
        <v>346</v>
      </c>
      <c r="B684" s="66">
        <v>1</v>
      </c>
      <c r="C684" s="66">
        <f t="shared" si="40"/>
        <v>176</v>
      </c>
      <c r="D684" s="66">
        <v>168</v>
      </c>
      <c r="E684" s="66">
        <v>8</v>
      </c>
      <c r="F684" s="67"/>
      <c r="G684" s="67">
        <v>9.5</v>
      </c>
      <c r="H684" s="67">
        <f t="shared" si="38"/>
        <v>152</v>
      </c>
      <c r="I684" s="67">
        <f t="shared" si="39"/>
        <v>187.86</v>
      </c>
    </row>
    <row r="685" spans="1:9" x14ac:dyDescent="0.25">
      <c r="A685" s="70" t="s">
        <v>347</v>
      </c>
      <c r="B685" s="66">
        <v>1</v>
      </c>
      <c r="C685" s="66">
        <f t="shared" si="40"/>
        <v>200</v>
      </c>
      <c r="D685" s="66">
        <v>168</v>
      </c>
      <c r="E685" s="66">
        <v>32</v>
      </c>
      <c r="F685" s="67"/>
      <c r="G685" s="67">
        <v>6.72</v>
      </c>
      <c r="H685" s="67">
        <f t="shared" si="38"/>
        <v>430.08</v>
      </c>
      <c r="I685" s="67">
        <f t="shared" si="39"/>
        <v>531.54</v>
      </c>
    </row>
    <row r="686" spans="1:9" x14ac:dyDescent="0.25">
      <c r="A686" s="70" t="s">
        <v>347</v>
      </c>
      <c r="B686" s="66">
        <v>1</v>
      </c>
      <c r="C686" s="66">
        <f t="shared" si="40"/>
        <v>170</v>
      </c>
      <c r="D686" s="66">
        <v>168</v>
      </c>
      <c r="E686" s="66">
        <v>2</v>
      </c>
      <c r="F686" s="67"/>
      <c r="G686" s="67">
        <v>6.72</v>
      </c>
      <c r="H686" s="67">
        <f t="shared" si="38"/>
        <v>26.88</v>
      </c>
      <c r="I686" s="67">
        <f t="shared" si="39"/>
        <v>33.22</v>
      </c>
    </row>
    <row r="687" spans="1:9" x14ac:dyDescent="0.25">
      <c r="A687" s="70" t="s">
        <v>348</v>
      </c>
      <c r="B687" s="66">
        <v>1</v>
      </c>
      <c r="C687" s="66">
        <f t="shared" si="40"/>
        <v>184</v>
      </c>
      <c r="D687" s="66">
        <v>168</v>
      </c>
      <c r="E687" s="66">
        <v>16</v>
      </c>
      <c r="F687" s="67"/>
      <c r="G687" s="67">
        <v>7.92</v>
      </c>
      <c r="H687" s="67">
        <f t="shared" si="38"/>
        <v>253.44</v>
      </c>
      <c r="I687" s="67">
        <f t="shared" si="39"/>
        <v>313.23</v>
      </c>
    </row>
    <row r="688" spans="1:9" x14ac:dyDescent="0.25">
      <c r="A688" s="70" t="s">
        <v>349</v>
      </c>
      <c r="B688" s="66">
        <v>1</v>
      </c>
      <c r="C688" s="66">
        <f t="shared" si="40"/>
        <v>188</v>
      </c>
      <c r="D688" s="66">
        <v>168</v>
      </c>
      <c r="E688" s="66">
        <v>20</v>
      </c>
      <c r="F688" s="67"/>
      <c r="G688" s="67">
        <v>5.75</v>
      </c>
      <c r="H688" s="67">
        <f t="shared" si="38"/>
        <v>230</v>
      </c>
      <c r="I688" s="67">
        <f t="shared" si="39"/>
        <v>284.26</v>
      </c>
    </row>
    <row r="689" spans="1:9" x14ac:dyDescent="0.25">
      <c r="A689" s="70" t="s">
        <v>316</v>
      </c>
      <c r="B689" s="66">
        <v>1</v>
      </c>
      <c r="C689" s="66">
        <f t="shared" si="40"/>
        <v>180</v>
      </c>
      <c r="D689" s="66">
        <v>168</v>
      </c>
      <c r="E689" s="66">
        <v>12</v>
      </c>
      <c r="F689" s="67"/>
      <c r="G689" s="67">
        <v>3.67</v>
      </c>
      <c r="H689" s="67">
        <f t="shared" si="38"/>
        <v>88.08</v>
      </c>
      <c r="I689" s="67">
        <f t="shared" si="39"/>
        <v>108.86</v>
      </c>
    </row>
    <row r="690" spans="1:9" x14ac:dyDescent="0.25">
      <c r="A690" s="70" t="s">
        <v>316</v>
      </c>
      <c r="B690" s="66">
        <v>1</v>
      </c>
      <c r="C690" s="66">
        <f t="shared" si="40"/>
        <v>170</v>
      </c>
      <c r="D690" s="66">
        <v>168</v>
      </c>
      <c r="E690" s="66">
        <v>2</v>
      </c>
      <c r="F690" s="67"/>
      <c r="G690" s="67">
        <v>3.67</v>
      </c>
      <c r="H690" s="67">
        <f t="shared" si="38"/>
        <v>14.68</v>
      </c>
      <c r="I690" s="67">
        <f t="shared" si="39"/>
        <v>18.14</v>
      </c>
    </row>
    <row r="691" spans="1:9" x14ac:dyDescent="0.25">
      <c r="A691" s="70" t="s">
        <v>316</v>
      </c>
      <c r="B691" s="66">
        <v>1</v>
      </c>
      <c r="C691" s="66">
        <f t="shared" si="40"/>
        <v>182</v>
      </c>
      <c r="D691" s="66">
        <v>168</v>
      </c>
      <c r="E691" s="66">
        <v>14</v>
      </c>
      <c r="F691" s="67"/>
      <c r="G691" s="67">
        <v>3.67</v>
      </c>
      <c r="H691" s="67">
        <f t="shared" si="38"/>
        <v>102.76</v>
      </c>
      <c r="I691" s="67">
        <f t="shared" si="39"/>
        <v>127</v>
      </c>
    </row>
    <row r="692" spans="1:9" x14ac:dyDescent="0.25">
      <c r="A692" s="70" t="s">
        <v>316</v>
      </c>
      <c r="B692" s="66">
        <v>1</v>
      </c>
      <c r="C692" s="66">
        <f t="shared" si="40"/>
        <v>180</v>
      </c>
      <c r="D692" s="66">
        <v>168</v>
      </c>
      <c r="E692" s="66">
        <v>12</v>
      </c>
      <c r="F692" s="67"/>
      <c r="G692" s="67">
        <v>3.67</v>
      </c>
      <c r="H692" s="67">
        <f t="shared" si="38"/>
        <v>88.08</v>
      </c>
      <c r="I692" s="67">
        <f t="shared" si="39"/>
        <v>108.86</v>
      </c>
    </row>
    <row r="693" spans="1:9" x14ac:dyDescent="0.25">
      <c r="A693" s="70" t="s">
        <v>316</v>
      </c>
      <c r="B693" s="66">
        <v>1</v>
      </c>
      <c r="C693" s="66">
        <f t="shared" si="40"/>
        <v>182</v>
      </c>
      <c r="D693" s="66">
        <v>168</v>
      </c>
      <c r="E693" s="66">
        <v>14</v>
      </c>
      <c r="F693" s="67"/>
      <c r="G693" s="67">
        <v>3.67</v>
      </c>
      <c r="H693" s="67">
        <f t="shared" si="38"/>
        <v>102.76</v>
      </c>
      <c r="I693" s="67">
        <f t="shared" si="39"/>
        <v>127</v>
      </c>
    </row>
    <row r="694" spans="1:9" x14ac:dyDescent="0.25">
      <c r="A694" s="70" t="s">
        <v>316</v>
      </c>
      <c r="B694" s="66">
        <v>1</v>
      </c>
      <c r="C694" s="66">
        <f t="shared" si="40"/>
        <v>183</v>
      </c>
      <c r="D694" s="66">
        <v>168</v>
      </c>
      <c r="E694" s="66">
        <v>15</v>
      </c>
      <c r="F694" s="67"/>
      <c r="G694" s="67">
        <v>3.67</v>
      </c>
      <c r="H694" s="67">
        <f t="shared" si="38"/>
        <v>110.1</v>
      </c>
      <c r="I694" s="67">
        <f t="shared" si="39"/>
        <v>136.07</v>
      </c>
    </row>
    <row r="695" spans="1:9" x14ac:dyDescent="0.25">
      <c r="A695" s="70" t="s">
        <v>316</v>
      </c>
      <c r="B695" s="66">
        <v>1</v>
      </c>
      <c r="C695" s="66">
        <f t="shared" si="40"/>
        <v>182</v>
      </c>
      <c r="D695" s="66">
        <v>168</v>
      </c>
      <c r="E695" s="66">
        <v>14</v>
      </c>
      <c r="F695" s="67"/>
      <c r="G695" s="67">
        <v>3.67</v>
      </c>
      <c r="H695" s="67">
        <f t="shared" si="38"/>
        <v>102.76</v>
      </c>
      <c r="I695" s="67">
        <f t="shared" si="39"/>
        <v>127</v>
      </c>
    </row>
    <row r="696" spans="1:9" x14ac:dyDescent="0.25">
      <c r="A696" s="70" t="s">
        <v>316</v>
      </c>
      <c r="B696" s="66">
        <v>1</v>
      </c>
      <c r="C696" s="66">
        <f t="shared" si="40"/>
        <v>176</v>
      </c>
      <c r="D696" s="66">
        <v>168</v>
      </c>
      <c r="E696" s="66">
        <v>8</v>
      </c>
      <c r="F696" s="67"/>
      <c r="G696" s="67">
        <v>3.67</v>
      </c>
      <c r="H696" s="67">
        <f t="shared" si="38"/>
        <v>58.72</v>
      </c>
      <c r="I696" s="67">
        <f t="shared" si="39"/>
        <v>72.569999999999993</v>
      </c>
    </row>
    <row r="697" spans="1:9" x14ac:dyDescent="0.25">
      <c r="A697" s="70" t="s">
        <v>316</v>
      </c>
      <c r="B697" s="66">
        <v>1</v>
      </c>
      <c r="C697" s="66">
        <f t="shared" si="40"/>
        <v>175</v>
      </c>
      <c r="D697" s="66">
        <v>168</v>
      </c>
      <c r="E697" s="66">
        <v>7</v>
      </c>
      <c r="F697" s="67"/>
      <c r="G697" s="67">
        <v>3.67</v>
      </c>
      <c r="H697" s="67">
        <f t="shared" si="38"/>
        <v>51.38</v>
      </c>
      <c r="I697" s="67">
        <f t="shared" si="39"/>
        <v>63.5</v>
      </c>
    </row>
  </sheetData>
  <mergeCells count="12">
    <mergeCell ref="H1:I1"/>
    <mergeCell ref="A2:I2"/>
    <mergeCell ref="A7:A9"/>
    <mergeCell ref="B7:B9"/>
    <mergeCell ref="C7:E7"/>
    <mergeCell ref="F7:F9"/>
    <mergeCell ref="G7:G9"/>
    <mergeCell ref="H7:H9"/>
    <mergeCell ref="I7:I9"/>
    <mergeCell ref="C8:C9"/>
    <mergeCell ref="D8:D9"/>
    <mergeCell ref="E8:E9"/>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204B84-FE2D-4142-85B6-ABDC15EF4C30}">
  <sheetPr>
    <tabColor theme="9" tint="0.59999389629810485"/>
  </sheetPr>
  <dimension ref="A1:I676"/>
  <sheetViews>
    <sheetView zoomScale="80" zoomScaleNormal="80" workbookViewId="0">
      <selection activeCell="O7" sqref="O7"/>
    </sheetView>
  </sheetViews>
  <sheetFormatPr defaultRowHeight="16.5" x14ac:dyDescent="0.25"/>
  <cols>
    <col min="1" max="1" width="76.140625" style="55" customWidth="1"/>
    <col min="2" max="2" width="15.28515625" style="55" customWidth="1"/>
    <col min="3" max="3" width="11.5703125" style="55" customWidth="1"/>
    <col min="4" max="4" width="12.140625" style="55" customWidth="1"/>
    <col min="5" max="5" width="18.42578125" style="55" customWidth="1"/>
    <col min="6" max="6" width="11.85546875" style="55" customWidth="1"/>
    <col min="7" max="7" width="17.42578125" style="55" customWidth="1"/>
    <col min="8" max="8" width="18.28515625" style="55" customWidth="1"/>
    <col min="9" max="9" width="16.42578125" style="55" customWidth="1"/>
    <col min="10" max="16384" width="9.140625" style="55"/>
  </cols>
  <sheetData>
    <row r="1" spans="1:9" x14ac:dyDescent="0.25">
      <c r="H1" s="402" t="s">
        <v>794</v>
      </c>
      <c r="I1" s="402"/>
    </row>
    <row r="2" spans="1:9" s="56" customFormat="1" ht="30.75" customHeight="1" x14ac:dyDescent="0.25">
      <c r="A2" s="409" t="s">
        <v>720</v>
      </c>
      <c r="B2" s="409"/>
      <c r="C2" s="409"/>
      <c r="D2" s="409"/>
      <c r="E2" s="409"/>
      <c r="F2" s="409"/>
      <c r="G2" s="409"/>
      <c r="H2" s="409"/>
      <c r="I2" s="409"/>
    </row>
    <row r="4" spans="1:9" x14ac:dyDescent="0.25">
      <c r="A4" s="55" t="s">
        <v>743</v>
      </c>
    </row>
    <row r="5" spans="1:9" x14ac:dyDescent="0.25">
      <c r="A5" s="55" t="s">
        <v>744</v>
      </c>
    </row>
    <row r="6" spans="1:9" x14ac:dyDescent="0.25">
      <c r="E6" s="57"/>
      <c r="H6" s="58"/>
    </row>
    <row r="7" spans="1:9" ht="27" customHeight="1" x14ac:dyDescent="0.25">
      <c r="A7" s="403"/>
      <c r="B7" s="403" t="s">
        <v>4</v>
      </c>
      <c r="C7" s="404" t="s">
        <v>5</v>
      </c>
      <c r="D7" s="404"/>
      <c r="E7" s="404"/>
      <c r="F7" s="404" t="s">
        <v>3</v>
      </c>
      <c r="G7" s="404" t="s">
        <v>728</v>
      </c>
      <c r="H7" s="405" t="s">
        <v>280</v>
      </c>
      <c r="I7" s="406" t="s">
        <v>281</v>
      </c>
    </row>
    <row r="8" spans="1:9" ht="24" customHeight="1" x14ac:dyDescent="0.25">
      <c r="A8" s="403"/>
      <c r="B8" s="403"/>
      <c r="C8" s="407" t="s">
        <v>81</v>
      </c>
      <c r="D8" s="407" t="s">
        <v>738</v>
      </c>
      <c r="E8" s="404" t="s">
        <v>282</v>
      </c>
      <c r="F8" s="404"/>
      <c r="G8" s="404"/>
      <c r="H8" s="405"/>
      <c r="I8" s="406"/>
    </row>
    <row r="9" spans="1:9" ht="38.25" customHeight="1" x14ac:dyDescent="0.25">
      <c r="A9" s="403"/>
      <c r="B9" s="403"/>
      <c r="C9" s="408"/>
      <c r="D9" s="408"/>
      <c r="E9" s="404"/>
      <c r="F9" s="404"/>
      <c r="G9" s="404"/>
      <c r="H9" s="405"/>
      <c r="I9" s="406"/>
    </row>
    <row r="10" spans="1:9" x14ac:dyDescent="0.25">
      <c r="A10" s="161">
        <v>1</v>
      </c>
      <c r="B10" s="161">
        <v>2</v>
      </c>
      <c r="C10" s="161" t="s">
        <v>82</v>
      </c>
      <c r="D10" s="161">
        <v>4</v>
      </c>
      <c r="E10" s="161">
        <v>5</v>
      </c>
      <c r="F10" s="161">
        <v>6</v>
      </c>
      <c r="G10" s="161">
        <v>7</v>
      </c>
      <c r="H10" s="161">
        <v>8</v>
      </c>
      <c r="I10" s="161" t="s">
        <v>567</v>
      </c>
    </row>
    <row r="11" spans="1:9" s="56" customFormat="1" ht="17.25" customHeight="1" x14ac:dyDescent="0.25">
      <c r="A11" s="59" t="s">
        <v>0</v>
      </c>
      <c r="B11" s="60">
        <f t="shared" ref="B11:H11" si="0">B12+B232+B483+B558</f>
        <v>661</v>
      </c>
      <c r="C11" s="60"/>
      <c r="D11" s="60"/>
      <c r="E11" s="60">
        <f t="shared" si="0"/>
        <v>18401.8</v>
      </c>
      <c r="F11" s="61"/>
      <c r="G11" s="61"/>
      <c r="H11" s="61">
        <f t="shared" si="0"/>
        <v>322940.72999999986</v>
      </c>
      <c r="I11" s="61">
        <f>I12+I232+I483+I558</f>
        <v>399122.38000000006</v>
      </c>
    </row>
    <row r="12" spans="1:9" x14ac:dyDescent="0.25">
      <c r="A12" s="162" t="s">
        <v>739</v>
      </c>
      <c r="B12" s="63">
        <f t="shared" ref="B12:H12" si="1">SUM(B13:B231)</f>
        <v>219</v>
      </c>
      <c r="C12" s="63"/>
      <c r="D12" s="63"/>
      <c r="E12" s="63">
        <f t="shared" si="1"/>
        <v>7559.7999999999993</v>
      </c>
      <c r="F12" s="64"/>
      <c r="G12" s="64"/>
      <c r="H12" s="64">
        <f t="shared" si="1"/>
        <v>167982.72999999984</v>
      </c>
      <c r="I12" s="64">
        <f>SUM(I13:I231)</f>
        <v>207609.86999999988</v>
      </c>
    </row>
    <row r="13" spans="1:9" x14ac:dyDescent="0.25">
      <c r="A13" s="65" t="s">
        <v>283</v>
      </c>
      <c r="B13" s="66">
        <v>1</v>
      </c>
      <c r="C13" s="66">
        <f t="shared" ref="C13:C124" si="2">D13+E13</f>
        <v>190</v>
      </c>
      <c r="D13" s="66">
        <v>167</v>
      </c>
      <c r="E13" s="66">
        <v>23</v>
      </c>
      <c r="F13" s="67"/>
      <c r="G13" s="67">
        <v>15.21</v>
      </c>
      <c r="H13" s="67">
        <f>ROUND(G13*E13*2,2)</f>
        <v>699.66</v>
      </c>
      <c r="I13" s="67">
        <f>ROUND(H13*1.2359,2)</f>
        <v>864.71</v>
      </c>
    </row>
    <row r="14" spans="1:9" x14ac:dyDescent="0.25">
      <c r="A14" s="65" t="s">
        <v>283</v>
      </c>
      <c r="B14" s="66">
        <v>1</v>
      </c>
      <c r="C14" s="66">
        <f t="shared" si="2"/>
        <v>254</v>
      </c>
      <c r="D14" s="66">
        <v>167</v>
      </c>
      <c r="E14" s="66">
        <v>87</v>
      </c>
      <c r="F14" s="67"/>
      <c r="G14" s="67">
        <v>15.06</v>
      </c>
      <c r="H14" s="67">
        <f t="shared" ref="H14:H77" si="3">ROUND(G14*E14*2,2)</f>
        <v>2620.44</v>
      </c>
      <c r="I14" s="67">
        <f t="shared" ref="I14:I77" si="4">ROUND(H14*1.2359,2)</f>
        <v>3238.6</v>
      </c>
    </row>
    <row r="15" spans="1:9" x14ac:dyDescent="0.25">
      <c r="A15" s="65" t="s">
        <v>284</v>
      </c>
      <c r="B15" s="66">
        <v>1</v>
      </c>
      <c r="C15" s="66">
        <f t="shared" si="2"/>
        <v>204</v>
      </c>
      <c r="D15" s="66">
        <v>167</v>
      </c>
      <c r="E15" s="66">
        <v>37</v>
      </c>
      <c r="F15" s="67"/>
      <c r="G15" s="67">
        <v>12.42</v>
      </c>
      <c r="H15" s="67">
        <f t="shared" si="3"/>
        <v>919.08</v>
      </c>
      <c r="I15" s="67">
        <f t="shared" si="4"/>
        <v>1135.8900000000001</v>
      </c>
    </row>
    <row r="16" spans="1:9" x14ac:dyDescent="0.25">
      <c r="A16" s="65" t="s">
        <v>284</v>
      </c>
      <c r="B16" s="66">
        <v>1</v>
      </c>
      <c r="C16" s="66">
        <f t="shared" si="2"/>
        <v>196</v>
      </c>
      <c r="D16" s="66">
        <v>167</v>
      </c>
      <c r="E16" s="66">
        <v>29</v>
      </c>
      <c r="F16" s="67"/>
      <c r="G16" s="67">
        <v>12.42</v>
      </c>
      <c r="H16" s="67">
        <f t="shared" si="3"/>
        <v>720.36</v>
      </c>
      <c r="I16" s="67">
        <f t="shared" si="4"/>
        <v>890.29</v>
      </c>
    </row>
    <row r="17" spans="1:9" x14ac:dyDescent="0.25">
      <c r="A17" s="65" t="s">
        <v>284</v>
      </c>
      <c r="B17" s="66">
        <v>1</v>
      </c>
      <c r="C17" s="66">
        <f t="shared" si="2"/>
        <v>187</v>
      </c>
      <c r="D17" s="66">
        <v>167</v>
      </c>
      <c r="E17" s="66">
        <v>20</v>
      </c>
      <c r="F17" s="67"/>
      <c r="G17" s="67">
        <v>12.42</v>
      </c>
      <c r="H17" s="67">
        <f t="shared" si="3"/>
        <v>496.8</v>
      </c>
      <c r="I17" s="67">
        <f t="shared" si="4"/>
        <v>614</v>
      </c>
    </row>
    <row r="18" spans="1:9" x14ac:dyDescent="0.25">
      <c r="A18" s="65" t="s">
        <v>154</v>
      </c>
      <c r="B18" s="66">
        <v>1</v>
      </c>
      <c r="C18" s="66">
        <f t="shared" si="2"/>
        <v>243</v>
      </c>
      <c r="D18" s="66">
        <v>167</v>
      </c>
      <c r="E18" s="66">
        <v>76</v>
      </c>
      <c r="F18" s="67"/>
      <c r="G18" s="67">
        <v>9.39</v>
      </c>
      <c r="H18" s="67">
        <f t="shared" si="3"/>
        <v>1427.28</v>
      </c>
      <c r="I18" s="67">
        <f t="shared" si="4"/>
        <v>1763.98</v>
      </c>
    </row>
    <row r="19" spans="1:9" x14ac:dyDescent="0.25">
      <c r="A19" s="65" t="s">
        <v>154</v>
      </c>
      <c r="B19" s="66">
        <v>1</v>
      </c>
      <c r="C19" s="66">
        <f t="shared" si="2"/>
        <v>183</v>
      </c>
      <c r="D19" s="66">
        <v>167</v>
      </c>
      <c r="E19" s="66">
        <v>16</v>
      </c>
      <c r="F19" s="67"/>
      <c r="G19" s="67">
        <v>9.39</v>
      </c>
      <c r="H19" s="67">
        <f t="shared" si="3"/>
        <v>300.48</v>
      </c>
      <c r="I19" s="67">
        <f t="shared" si="4"/>
        <v>371.36</v>
      </c>
    </row>
    <row r="20" spans="1:9" x14ac:dyDescent="0.25">
      <c r="A20" s="65" t="s">
        <v>154</v>
      </c>
      <c r="B20" s="66">
        <v>1</v>
      </c>
      <c r="C20" s="66">
        <f t="shared" si="2"/>
        <v>174</v>
      </c>
      <c r="D20" s="66">
        <v>167</v>
      </c>
      <c r="E20" s="66">
        <v>7</v>
      </c>
      <c r="F20" s="67"/>
      <c r="G20" s="67">
        <v>9.39</v>
      </c>
      <c r="H20" s="67">
        <f t="shared" si="3"/>
        <v>131.46</v>
      </c>
      <c r="I20" s="67">
        <f t="shared" si="4"/>
        <v>162.47</v>
      </c>
    </row>
    <row r="21" spans="1:9" x14ac:dyDescent="0.25">
      <c r="A21" s="65" t="s">
        <v>154</v>
      </c>
      <c r="B21" s="66">
        <v>1</v>
      </c>
      <c r="C21" s="66">
        <f t="shared" si="2"/>
        <v>199</v>
      </c>
      <c r="D21" s="66">
        <v>167</v>
      </c>
      <c r="E21" s="66">
        <v>32</v>
      </c>
      <c r="F21" s="67"/>
      <c r="G21" s="67">
        <v>8.5399999999999991</v>
      </c>
      <c r="H21" s="67">
        <f t="shared" si="3"/>
        <v>546.55999999999995</v>
      </c>
      <c r="I21" s="67">
        <f t="shared" si="4"/>
        <v>675.49</v>
      </c>
    </row>
    <row r="22" spans="1:9" x14ac:dyDescent="0.25">
      <c r="A22" s="65" t="s">
        <v>154</v>
      </c>
      <c r="B22" s="66">
        <v>1</v>
      </c>
      <c r="C22" s="66">
        <f t="shared" si="2"/>
        <v>223</v>
      </c>
      <c r="D22" s="66">
        <v>167</v>
      </c>
      <c r="E22" s="66">
        <v>56</v>
      </c>
      <c r="F22" s="67"/>
      <c r="G22" s="67">
        <v>9.39</v>
      </c>
      <c r="H22" s="67">
        <f t="shared" si="3"/>
        <v>1051.68</v>
      </c>
      <c r="I22" s="67">
        <f t="shared" si="4"/>
        <v>1299.77</v>
      </c>
    </row>
    <row r="23" spans="1:9" x14ac:dyDescent="0.25">
      <c r="A23" s="65" t="s">
        <v>285</v>
      </c>
      <c r="B23" s="66">
        <v>1</v>
      </c>
      <c r="C23" s="66">
        <f t="shared" si="2"/>
        <v>236</v>
      </c>
      <c r="D23" s="66">
        <v>167</v>
      </c>
      <c r="E23" s="66">
        <v>69</v>
      </c>
      <c r="F23" s="67"/>
      <c r="G23" s="67">
        <v>14.75</v>
      </c>
      <c r="H23" s="67">
        <f t="shared" si="3"/>
        <v>2035.5</v>
      </c>
      <c r="I23" s="67">
        <f t="shared" si="4"/>
        <v>2515.67</v>
      </c>
    </row>
    <row r="24" spans="1:9" x14ac:dyDescent="0.25">
      <c r="A24" s="65" t="s">
        <v>285</v>
      </c>
      <c r="B24" s="66">
        <v>1</v>
      </c>
      <c r="C24" s="66">
        <f t="shared" si="2"/>
        <v>192</v>
      </c>
      <c r="D24" s="66">
        <v>167</v>
      </c>
      <c r="E24" s="66">
        <v>25</v>
      </c>
      <c r="F24" s="67"/>
      <c r="G24" s="67">
        <v>10.56</v>
      </c>
      <c r="H24" s="67">
        <f t="shared" si="3"/>
        <v>528</v>
      </c>
      <c r="I24" s="67">
        <f t="shared" si="4"/>
        <v>652.55999999999995</v>
      </c>
    </row>
    <row r="25" spans="1:9" x14ac:dyDescent="0.25">
      <c r="A25" s="65" t="s">
        <v>285</v>
      </c>
      <c r="B25" s="66">
        <v>1</v>
      </c>
      <c r="C25" s="66">
        <f t="shared" si="2"/>
        <v>179</v>
      </c>
      <c r="D25" s="66">
        <v>167</v>
      </c>
      <c r="E25" s="66">
        <v>12</v>
      </c>
      <c r="F25" s="67"/>
      <c r="G25" s="67">
        <v>10.56</v>
      </c>
      <c r="H25" s="67">
        <f t="shared" si="3"/>
        <v>253.44</v>
      </c>
      <c r="I25" s="67">
        <f t="shared" si="4"/>
        <v>313.23</v>
      </c>
    </row>
    <row r="26" spans="1:9" x14ac:dyDescent="0.25">
      <c r="A26" s="65" t="s">
        <v>285</v>
      </c>
      <c r="B26" s="66">
        <v>1</v>
      </c>
      <c r="C26" s="66">
        <f t="shared" si="2"/>
        <v>176</v>
      </c>
      <c r="D26" s="66">
        <v>167</v>
      </c>
      <c r="E26" s="66">
        <v>9</v>
      </c>
      <c r="F26" s="67"/>
      <c r="G26" s="67">
        <v>10.56</v>
      </c>
      <c r="H26" s="67">
        <f t="shared" si="3"/>
        <v>190.08</v>
      </c>
      <c r="I26" s="67">
        <f t="shared" si="4"/>
        <v>234.92</v>
      </c>
    </row>
    <row r="27" spans="1:9" x14ac:dyDescent="0.25">
      <c r="A27" s="65" t="s">
        <v>285</v>
      </c>
      <c r="B27" s="66">
        <v>1</v>
      </c>
      <c r="C27" s="66">
        <f t="shared" si="2"/>
        <v>201.6</v>
      </c>
      <c r="D27" s="66">
        <v>167</v>
      </c>
      <c r="E27" s="66">
        <v>34.599999999999994</v>
      </c>
      <c r="F27" s="67"/>
      <c r="G27" s="67">
        <v>14.75</v>
      </c>
      <c r="H27" s="67">
        <f t="shared" si="3"/>
        <v>1020.7</v>
      </c>
      <c r="I27" s="67">
        <f t="shared" si="4"/>
        <v>1261.48</v>
      </c>
    </row>
    <row r="28" spans="1:9" x14ac:dyDescent="0.25">
      <c r="A28" s="65" t="s">
        <v>285</v>
      </c>
      <c r="B28" s="66">
        <v>1</v>
      </c>
      <c r="C28" s="66">
        <f t="shared" si="2"/>
        <v>182</v>
      </c>
      <c r="D28" s="66">
        <v>167</v>
      </c>
      <c r="E28" s="66">
        <v>15</v>
      </c>
      <c r="F28" s="67"/>
      <c r="G28" s="67">
        <v>10.56</v>
      </c>
      <c r="H28" s="67">
        <f t="shared" si="3"/>
        <v>316.8</v>
      </c>
      <c r="I28" s="67">
        <f t="shared" si="4"/>
        <v>391.53</v>
      </c>
    </row>
    <row r="29" spans="1:9" x14ac:dyDescent="0.25">
      <c r="A29" s="65" t="s">
        <v>285</v>
      </c>
      <c r="B29" s="66">
        <v>1</v>
      </c>
      <c r="C29" s="66">
        <f t="shared" si="2"/>
        <v>225</v>
      </c>
      <c r="D29" s="66">
        <v>167</v>
      </c>
      <c r="E29" s="66">
        <v>58</v>
      </c>
      <c r="F29" s="67"/>
      <c r="G29" s="67">
        <v>14.75</v>
      </c>
      <c r="H29" s="67">
        <f t="shared" si="3"/>
        <v>1711</v>
      </c>
      <c r="I29" s="67">
        <f t="shared" si="4"/>
        <v>2114.62</v>
      </c>
    </row>
    <row r="30" spans="1:9" x14ac:dyDescent="0.25">
      <c r="A30" s="65" t="s">
        <v>285</v>
      </c>
      <c r="B30" s="66">
        <v>1</v>
      </c>
      <c r="C30" s="66">
        <f t="shared" si="2"/>
        <v>200</v>
      </c>
      <c r="D30" s="66">
        <v>167</v>
      </c>
      <c r="E30" s="66">
        <v>33</v>
      </c>
      <c r="F30" s="67"/>
      <c r="G30" s="67">
        <v>14.75</v>
      </c>
      <c r="H30" s="67">
        <f t="shared" si="3"/>
        <v>973.5</v>
      </c>
      <c r="I30" s="67">
        <f t="shared" si="4"/>
        <v>1203.1500000000001</v>
      </c>
    </row>
    <row r="31" spans="1:9" x14ac:dyDescent="0.25">
      <c r="A31" s="65" t="s">
        <v>285</v>
      </c>
      <c r="B31" s="66">
        <v>1</v>
      </c>
      <c r="C31" s="66">
        <f t="shared" si="2"/>
        <v>195</v>
      </c>
      <c r="D31" s="66">
        <v>167</v>
      </c>
      <c r="E31" s="66">
        <v>28</v>
      </c>
      <c r="F31" s="67"/>
      <c r="G31" s="67">
        <v>10.56</v>
      </c>
      <c r="H31" s="67">
        <f t="shared" si="3"/>
        <v>591.36</v>
      </c>
      <c r="I31" s="67">
        <f t="shared" si="4"/>
        <v>730.86</v>
      </c>
    </row>
    <row r="32" spans="1:9" x14ac:dyDescent="0.25">
      <c r="A32" s="65" t="s">
        <v>285</v>
      </c>
      <c r="B32" s="66">
        <v>1</v>
      </c>
      <c r="C32" s="66">
        <f t="shared" si="2"/>
        <v>197.5</v>
      </c>
      <c r="D32" s="66">
        <v>167</v>
      </c>
      <c r="E32" s="66">
        <v>30.5</v>
      </c>
      <c r="F32" s="67"/>
      <c r="G32" s="67">
        <v>14.61</v>
      </c>
      <c r="H32" s="67">
        <f t="shared" si="3"/>
        <v>891.21</v>
      </c>
      <c r="I32" s="67">
        <f t="shared" si="4"/>
        <v>1101.45</v>
      </c>
    </row>
    <row r="33" spans="1:9" x14ac:dyDescent="0.25">
      <c r="A33" s="65" t="s">
        <v>285</v>
      </c>
      <c r="B33" s="66">
        <v>1</v>
      </c>
      <c r="C33" s="66">
        <f t="shared" si="2"/>
        <v>203</v>
      </c>
      <c r="D33" s="66">
        <v>167</v>
      </c>
      <c r="E33" s="66">
        <v>36</v>
      </c>
      <c r="F33" s="67"/>
      <c r="G33" s="67">
        <v>10.35</v>
      </c>
      <c r="H33" s="67">
        <f t="shared" si="3"/>
        <v>745.2</v>
      </c>
      <c r="I33" s="67">
        <f t="shared" si="4"/>
        <v>920.99</v>
      </c>
    </row>
    <row r="34" spans="1:9" x14ac:dyDescent="0.25">
      <c r="A34" s="65" t="s">
        <v>285</v>
      </c>
      <c r="B34" s="66">
        <v>1</v>
      </c>
      <c r="C34" s="66">
        <f t="shared" si="2"/>
        <v>190</v>
      </c>
      <c r="D34" s="66">
        <v>167</v>
      </c>
      <c r="E34" s="66">
        <v>23</v>
      </c>
      <c r="F34" s="67"/>
      <c r="G34" s="67">
        <v>14.61</v>
      </c>
      <c r="H34" s="67">
        <f t="shared" si="3"/>
        <v>672.06</v>
      </c>
      <c r="I34" s="67">
        <f t="shared" si="4"/>
        <v>830.6</v>
      </c>
    </row>
    <row r="35" spans="1:9" x14ac:dyDescent="0.25">
      <c r="A35" s="65" t="s">
        <v>285</v>
      </c>
      <c r="B35" s="66">
        <v>1</v>
      </c>
      <c r="C35" s="66">
        <f t="shared" si="2"/>
        <v>176</v>
      </c>
      <c r="D35" s="66">
        <v>167</v>
      </c>
      <c r="E35" s="66">
        <v>9</v>
      </c>
      <c r="F35" s="67"/>
      <c r="G35" s="67">
        <v>10.35</v>
      </c>
      <c r="H35" s="67">
        <f t="shared" si="3"/>
        <v>186.3</v>
      </c>
      <c r="I35" s="67">
        <f t="shared" si="4"/>
        <v>230.25</v>
      </c>
    </row>
    <row r="36" spans="1:9" x14ac:dyDescent="0.25">
      <c r="A36" s="65" t="s">
        <v>285</v>
      </c>
      <c r="B36" s="66">
        <v>1</v>
      </c>
      <c r="C36" s="66">
        <f t="shared" si="2"/>
        <v>174</v>
      </c>
      <c r="D36" s="66">
        <v>167</v>
      </c>
      <c r="E36" s="66">
        <v>7</v>
      </c>
      <c r="F36" s="67"/>
      <c r="G36" s="67">
        <v>14.46</v>
      </c>
      <c r="H36" s="67">
        <f t="shared" si="3"/>
        <v>202.44</v>
      </c>
      <c r="I36" s="67">
        <f t="shared" si="4"/>
        <v>250.2</v>
      </c>
    </row>
    <row r="37" spans="1:9" x14ac:dyDescent="0.25">
      <c r="A37" s="65" t="s">
        <v>285</v>
      </c>
      <c r="B37" s="66">
        <v>1</v>
      </c>
      <c r="C37" s="66">
        <f t="shared" si="2"/>
        <v>189</v>
      </c>
      <c r="D37" s="66">
        <v>167</v>
      </c>
      <c r="E37" s="66">
        <v>22</v>
      </c>
      <c r="F37" s="67"/>
      <c r="G37" s="67">
        <v>10.35</v>
      </c>
      <c r="H37" s="67">
        <f t="shared" si="3"/>
        <v>455.4</v>
      </c>
      <c r="I37" s="67">
        <f t="shared" si="4"/>
        <v>562.83000000000004</v>
      </c>
    </row>
    <row r="38" spans="1:9" x14ac:dyDescent="0.25">
      <c r="A38" s="65" t="s">
        <v>285</v>
      </c>
      <c r="B38" s="66">
        <v>1</v>
      </c>
      <c r="C38" s="66">
        <f t="shared" si="2"/>
        <v>252</v>
      </c>
      <c r="D38" s="66">
        <v>167</v>
      </c>
      <c r="E38" s="66">
        <v>85</v>
      </c>
      <c r="F38" s="67"/>
      <c r="G38" s="67">
        <v>10.35</v>
      </c>
      <c r="H38" s="67">
        <f t="shared" si="3"/>
        <v>1759.5</v>
      </c>
      <c r="I38" s="67">
        <f t="shared" si="4"/>
        <v>2174.5700000000002</v>
      </c>
    </row>
    <row r="39" spans="1:9" x14ac:dyDescent="0.25">
      <c r="A39" s="65" t="s">
        <v>285</v>
      </c>
      <c r="B39" s="66">
        <v>1</v>
      </c>
      <c r="C39" s="66">
        <f t="shared" si="2"/>
        <v>197</v>
      </c>
      <c r="D39" s="66">
        <v>167</v>
      </c>
      <c r="E39" s="66">
        <v>30</v>
      </c>
      <c r="F39" s="67"/>
      <c r="G39" s="67">
        <v>14.25</v>
      </c>
      <c r="H39" s="67">
        <f t="shared" si="3"/>
        <v>855</v>
      </c>
      <c r="I39" s="67">
        <f t="shared" si="4"/>
        <v>1056.69</v>
      </c>
    </row>
    <row r="40" spans="1:9" x14ac:dyDescent="0.25">
      <c r="A40" s="65" t="s">
        <v>285</v>
      </c>
      <c r="B40" s="66">
        <v>1</v>
      </c>
      <c r="C40" s="66">
        <f t="shared" si="2"/>
        <v>201</v>
      </c>
      <c r="D40" s="66">
        <v>167</v>
      </c>
      <c r="E40" s="66">
        <v>34</v>
      </c>
      <c r="F40" s="67"/>
      <c r="G40" s="67">
        <v>14.75</v>
      </c>
      <c r="H40" s="67">
        <f t="shared" si="3"/>
        <v>1003</v>
      </c>
      <c r="I40" s="67">
        <f t="shared" si="4"/>
        <v>1239.6099999999999</v>
      </c>
    </row>
    <row r="41" spans="1:9" x14ac:dyDescent="0.25">
      <c r="A41" s="65" t="s">
        <v>285</v>
      </c>
      <c r="B41" s="66">
        <v>1</v>
      </c>
      <c r="C41" s="66">
        <f t="shared" si="2"/>
        <v>175</v>
      </c>
      <c r="D41" s="66">
        <v>167</v>
      </c>
      <c r="E41" s="66">
        <v>8</v>
      </c>
      <c r="F41" s="67"/>
      <c r="G41" s="67">
        <v>14.25</v>
      </c>
      <c r="H41" s="67">
        <f t="shared" si="3"/>
        <v>228</v>
      </c>
      <c r="I41" s="67">
        <f t="shared" si="4"/>
        <v>281.79000000000002</v>
      </c>
    </row>
    <row r="42" spans="1:9" x14ac:dyDescent="0.25">
      <c r="A42" s="65" t="s">
        <v>285</v>
      </c>
      <c r="B42" s="66">
        <v>1</v>
      </c>
      <c r="C42" s="66">
        <f t="shared" si="2"/>
        <v>180</v>
      </c>
      <c r="D42" s="66">
        <v>167</v>
      </c>
      <c r="E42" s="66">
        <v>13</v>
      </c>
      <c r="F42" s="67"/>
      <c r="G42" s="67">
        <v>10.199999999999999</v>
      </c>
      <c r="H42" s="67">
        <f t="shared" si="3"/>
        <v>265.2</v>
      </c>
      <c r="I42" s="67">
        <f t="shared" si="4"/>
        <v>327.76</v>
      </c>
    </row>
    <row r="43" spans="1:9" x14ac:dyDescent="0.25">
      <c r="A43" s="65" t="s">
        <v>285</v>
      </c>
      <c r="B43" s="66">
        <v>1</v>
      </c>
      <c r="C43" s="66">
        <f t="shared" si="2"/>
        <v>179</v>
      </c>
      <c r="D43" s="66">
        <v>167</v>
      </c>
      <c r="E43" s="66">
        <v>12</v>
      </c>
      <c r="F43" s="67"/>
      <c r="G43" s="67">
        <v>14.46</v>
      </c>
      <c r="H43" s="67">
        <f t="shared" si="3"/>
        <v>347.04</v>
      </c>
      <c r="I43" s="67">
        <f t="shared" si="4"/>
        <v>428.91</v>
      </c>
    </row>
    <row r="44" spans="1:9" x14ac:dyDescent="0.25">
      <c r="A44" s="65" t="s">
        <v>350</v>
      </c>
      <c r="B44" s="66">
        <v>1</v>
      </c>
      <c r="C44" s="66">
        <f t="shared" si="2"/>
        <v>174</v>
      </c>
      <c r="D44" s="66">
        <v>167</v>
      </c>
      <c r="E44" s="66">
        <v>7</v>
      </c>
      <c r="F44" s="67"/>
      <c r="G44" s="67">
        <v>15.62</v>
      </c>
      <c r="H44" s="67">
        <f t="shared" si="3"/>
        <v>218.68</v>
      </c>
      <c r="I44" s="67">
        <f t="shared" si="4"/>
        <v>270.27</v>
      </c>
    </row>
    <row r="45" spans="1:9" x14ac:dyDescent="0.25">
      <c r="A45" s="65" t="s">
        <v>317</v>
      </c>
      <c r="B45" s="66">
        <v>1</v>
      </c>
      <c r="C45" s="66">
        <f t="shared" si="2"/>
        <v>247</v>
      </c>
      <c r="D45" s="66">
        <v>167</v>
      </c>
      <c r="E45" s="66">
        <v>80</v>
      </c>
      <c r="F45" s="67"/>
      <c r="G45" s="67">
        <v>15.62</v>
      </c>
      <c r="H45" s="67">
        <f t="shared" si="3"/>
        <v>2499.1999999999998</v>
      </c>
      <c r="I45" s="67">
        <f t="shared" si="4"/>
        <v>3088.76</v>
      </c>
    </row>
    <row r="46" spans="1:9" x14ac:dyDescent="0.25">
      <c r="A46" s="65" t="s">
        <v>317</v>
      </c>
      <c r="B46" s="66">
        <v>1</v>
      </c>
      <c r="C46" s="66">
        <f t="shared" si="2"/>
        <v>215</v>
      </c>
      <c r="D46" s="66">
        <v>167</v>
      </c>
      <c r="E46" s="66">
        <v>48</v>
      </c>
      <c r="F46" s="67"/>
      <c r="G46" s="67">
        <v>15.47</v>
      </c>
      <c r="H46" s="67">
        <f t="shared" si="3"/>
        <v>1485.12</v>
      </c>
      <c r="I46" s="67">
        <f t="shared" si="4"/>
        <v>1835.46</v>
      </c>
    </row>
    <row r="47" spans="1:9" x14ac:dyDescent="0.25">
      <c r="A47" s="65" t="s">
        <v>317</v>
      </c>
      <c r="B47" s="66">
        <v>1</v>
      </c>
      <c r="C47" s="66">
        <f t="shared" si="2"/>
        <v>199</v>
      </c>
      <c r="D47" s="66">
        <v>167</v>
      </c>
      <c r="E47" s="66">
        <v>32</v>
      </c>
      <c r="F47" s="67"/>
      <c r="G47" s="67">
        <v>15.47</v>
      </c>
      <c r="H47" s="67">
        <f t="shared" si="3"/>
        <v>990.08</v>
      </c>
      <c r="I47" s="67">
        <f t="shared" si="4"/>
        <v>1223.6400000000001</v>
      </c>
    </row>
    <row r="48" spans="1:9" x14ac:dyDescent="0.25">
      <c r="A48" s="65" t="s">
        <v>318</v>
      </c>
      <c r="B48" s="66">
        <v>1</v>
      </c>
      <c r="C48" s="66">
        <f t="shared" si="2"/>
        <v>183</v>
      </c>
      <c r="D48" s="66">
        <v>167</v>
      </c>
      <c r="E48" s="66">
        <v>16</v>
      </c>
      <c r="F48" s="67"/>
      <c r="G48" s="67">
        <v>18.14</v>
      </c>
      <c r="H48" s="67">
        <f t="shared" si="3"/>
        <v>580.48</v>
      </c>
      <c r="I48" s="67">
        <f t="shared" si="4"/>
        <v>717.42</v>
      </c>
    </row>
    <row r="49" spans="1:9" x14ac:dyDescent="0.25">
      <c r="A49" s="65" t="s">
        <v>320</v>
      </c>
      <c r="B49" s="66">
        <v>1</v>
      </c>
      <c r="C49" s="66">
        <f t="shared" si="2"/>
        <v>187</v>
      </c>
      <c r="D49" s="66">
        <v>167</v>
      </c>
      <c r="E49" s="66">
        <v>20</v>
      </c>
      <c r="F49" s="67"/>
      <c r="G49" s="67">
        <v>15.47</v>
      </c>
      <c r="H49" s="67">
        <f t="shared" si="3"/>
        <v>618.79999999999995</v>
      </c>
      <c r="I49" s="67">
        <f t="shared" si="4"/>
        <v>764.77</v>
      </c>
    </row>
    <row r="50" spans="1:9" x14ac:dyDescent="0.25">
      <c r="A50" s="65" t="s">
        <v>321</v>
      </c>
      <c r="B50" s="66">
        <v>1</v>
      </c>
      <c r="C50" s="66">
        <f t="shared" si="2"/>
        <v>179</v>
      </c>
      <c r="D50" s="66">
        <v>167</v>
      </c>
      <c r="E50" s="66">
        <v>12</v>
      </c>
      <c r="F50" s="67"/>
      <c r="G50" s="67">
        <v>12.96</v>
      </c>
      <c r="H50" s="67">
        <f t="shared" si="3"/>
        <v>311.04000000000002</v>
      </c>
      <c r="I50" s="67">
        <f t="shared" si="4"/>
        <v>384.41</v>
      </c>
    </row>
    <row r="51" spans="1:9" x14ac:dyDescent="0.25">
      <c r="A51" s="65" t="s">
        <v>286</v>
      </c>
      <c r="B51" s="66">
        <v>1</v>
      </c>
      <c r="C51" s="66">
        <f t="shared" si="2"/>
        <v>168</v>
      </c>
      <c r="D51" s="66">
        <v>167</v>
      </c>
      <c r="E51" s="66">
        <v>1</v>
      </c>
      <c r="F51" s="67"/>
      <c r="G51" s="67">
        <v>10.46</v>
      </c>
      <c r="H51" s="67">
        <f t="shared" si="3"/>
        <v>20.92</v>
      </c>
      <c r="I51" s="67">
        <f t="shared" si="4"/>
        <v>25.86</v>
      </c>
    </row>
    <row r="52" spans="1:9" x14ac:dyDescent="0.25">
      <c r="A52" s="65" t="s">
        <v>322</v>
      </c>
      <c r="B52" s="66">
        <v>1</v>
      </c>
      <c r="C52" s="66">
        <f t="shared" si="2"/>
        <v>223</v>
      </c>
      <c r="D52" s="66">
        <v>167</v>
      </c>
      <c r="E52" s="66">
        <v>56</v>
      </c>
      <c r="F52" s="67"/>
      <c r="G52" s="67">
        <v>13.15</v>
      </c>
      <c r="H52" s="67">
        <f t="shared" si="3"/>
        <v>1472.8</v>
      </c>
      <c r="I52" s="67">
        <f t="shared" si="4"/>
        <v>1820.23</v>
      </c>
    </row>
    <row r="53" spans="1:9" x14ac:dyDescent="0.25">
      <c r="A53" s="65" t="s">
        <v>162</v>
      </c>
      <c r="B53" s="66">
        <v>1</v>
      </c>
      <c r="C53" s="66">
        <f t="shared" si="2"/>
        <v>245</v>
      </c>
      <c r="D53" s="66">
        <v>167</v>
      </c>
      <c r="E53" s="66">
        <v>78</v>
      </c>
      <c r="F53" s="67"/>
      <c r="G53" s="67">
        <v>10.199999999999999</v>
      </c>
      <c r="H53" s="67">
        <f t="shared" si="3"/>
        <v>1591.2</v>
      </c>
      <c r="I53" s="67">
        <f t="shared" si="4"/>
        <v>1966.56</v>
      </c>
    </row>
    <row r="54" spans="1:9" x14ac:dyDescent="0.25">
      <c r="A54" s="65" t="s">
        <v>162</v>
      </c>
      <c r="B54" s="66">
        <v>1</v>
      </c>
      <c r="C54" s="66">
        <f t="shared" si="2"/>
        <v>215</v>
      </c>
      <c r="D54" s="66">
        <v>167</v>
      </c>
      <c r="E54" s="66">
        <v>48</v>
      </c>
      <c r="F54" s="67"/>
      <c r="G54" s="67">
        <v>12.96</v>
      </c>
      <c r="H54" s="67">
        <f t="shared" si="3"/>
        <v>1244.1600000000001</v>
      </c>
      <c r="I54" s="67">
        <f t="shared" si="4"/>
        <v>1537.66</v>
      </c>
    </row>
    <row r="55" spans="1:9" x14ac:dyDescent="0.25">
      <c r="A55" s="65" t="s">
        <v>287</v>
      </c>
      <c r="B55" s="66">
        <v>1</v>
      </c>
      <c r="C55" s="66">
        <f t="shared" si="2"/>
        <v>185</v>
      </c>
      <c r="D55" s="66">
        <v>167</v>
      </c>
      <c r="E55" s="66">
        <v>18</v>
      </c>
      <c r="F55" s="67"/>
      <c r="G55" s="67">
        <v>10.17</v>
      </c>
      <c r="H55" s="67">
        <f t="shared" si="3"/>
        <v>366.12</v>
      </c>
      <c r="I55" s="67">
        <f t="shared" si="4"/>
        <v>452.49</v>
      </c>
    </row>
    <row r="56" spans="1:9" x14ac:dyDescent="0.25">
      <c r="A56" s="65" t="s">
        <v>287</v>
      </c>
      <c r="B56" s="66">
        <v>1</v>
      </c>
      <c r="C56" s="66">
        <f t="shared" si="2"/>
        <v>183</v>
      </c>
      <c r="D56" s="66">
        <v>167</v>
      </c>
      <c r="E56" s="66">
        <v>16</v>
      </c>
      <c r="F56" s="67"/>
      <c r="G56" s="67">
        <v>10.17</v>
      </c>
      <c r="H56" s="67">
        <f t="shared" si="3"/>
        <v>325.44</v>
      </c>
      <c r="I56" s="67">
        <f t="shared" si="4"/>
        <v>402.21</v>
      </c>
    </row>
    <row r="57" spans="1:9" x14ac:dyDescent="0.25">
      <c r="A57" s="65" t="s">
        <v>287</v>
      </c>
      <c r="B57" s="66">
        <v>1</v>
      </c>
      <c r="C57" s="66">
        <f t="shared" si="2"/>
        <v>171</v>
      </c>
      <c r="D57" s="66">
        <v>167</v>
      </c>
      <c r="E57" s="66">
        <v>4</v>
      </c>
      <c r="F57" s="67"/>
      <c r="G57" s="67">
        <v>10.17</v>
      </c>
      <c r="H57" s="67">
        <f t="shared" si="3"/>
        <v>81.36</v>
      </c>
      <c r="I57" s="67">
        <f t="shared" si="4"/>
        <v>100.55</v>
      </c>
    </row>
    <row r="58" spans="1:9" x14ac:dyDescent="0.25">
      <c r="A58" s="65" t="s">
        <v>287</v>
      </c>
      <c r="B58" s="66">
        <v>1</v>
      </c>
      <c r="C58" s="66">
        <f t="shared" si="2"/>
        <v>199</v>
      </c>
      <c r="D58" s="66">
        <v>167</v>
      </c>
      <c r="E58" s="66">
        <v>32</v>
      </c>
      <c r="F58" s="67"/>
      <c r="G58" s="67">
        <v>10.17</v>
      </c>
      <c r="H58" s="67">
        <f t="shared" si="3"/>
        <v>650.88</v>
      </c>
      <c r="I58" s="67">
        <f t="shared" si="4"/>
        <v>804.42</v>
      </c>
    </row>
    <row r="59" spans="1:9" x14ac:dyDescent="0.25">
      <c r="A59" s="65" t="s">
        <v>287</v>
      </c>
      <c r="B59" s="66">
        <v>1</v>
      </c>
      <c r="C59" s="66">
        <f t="shared" si="2"/>
        <v>191</v>
      </c>
      <c r="D59" s="66">
        <v>167</v>
      </c>
      <c r="E59" s="66">
        <v>24</v>
      </c>
      <c r="F59" s="67"/>
      <c r="G59" s="67">
        <v>10.17</v>
      </c>
      <c r="H59" s="67">
        <f t="shared" si="3"/>
        <v>488.16</v>
      </c>
      <c r="I59" s="67">
        <f t="shared" si="4"/>
        <v>603.32000000000005</v>
      </c>
    </row>
    <row r="60" spans="1:9" x14ac:dyDescent="0.25">
      <c r="A60" s="65" t="s">
        <v>287</v>
      </c>
      <c r="B60" s="66">
        <v>1</v>
      </c>
      <c r="C60" s="66">
        <f t="shared" si="2"/>
        <v>183</v>
      </c>
      <c r="D60" s="66">
        <v>167</v>
      </c>
      <c r="E60" s="66">
        <v>16</v>
      </c>
      <c r="F60" s="67"/>
      <c r="G60" s="67">
        <v>13.41</v>
      </c>
      <c r="H60" s="67">
        <f t="shared" si="3"/>
        <v>429.12</v>
      </c>
      <c r="I60" s="67">
        <f t="shared" si="4"/>
        <v>530.35</v>
      </c>
    </row>
    <row r="61" spans="1:9" x14ac:dyDescent="0.25">
      <c r="A61" s="65" t="s">
        <v>287</v>
      </c>
      <c r="B61" s="66">
        <v>1</v>
      </c>
      <c r="C61" s="66">
        <f t="shared" si="2"/>
        <v>172</v>
      </c>
      <c r="D61" s="66">
        <v>167</v>
      </c>
      <c r="E61" s="66">
        <v>5</v>
      </c>
      <c r="F61" s="67"/>
      <c r="G61" s="67">
        <v>10.56</v>
      </c>
      <c r="H61" s="67">
        <f t="shared" si="3"/>
        <v>105.6</v>
      </c>
      <c r="I61" s="67">
        <f t="shared" si="4"/>
        <v>130.51</v>
      </c>
    </row>
    <row r="62" spans="1:9" x14ac:dyDescent="0.25">
      <c r="A62" s="65" t="s">
        <v>287</v>
      </c>
      <c r="B62" s="66">
        <v>1</v>
      </c>
      <c r="C62" s="66">
        <f t="shared" si="2"/>
        <v>232</v>
      </c>
      <c r="D62" s="66">
        <v>167</v>
      </c>
      <c r="E62" s="66">
        <v>65</v>
      </c>
      <c r="F62" s="67"/>
      <c r="G62" s="67">
        <v>14.61</v>
      </c>
      <c r="H62" s="67">
        <f t="shared" si="3"/>
        <v>1899.3</v>
      </c>
      <c r="I62" s="67">
        <f t="shared" si="4"/>
        <v>2347.34</v>
      </c>
    </row>
    <row r="63" spans="1:9" x14ac:dyDescent="0.25">
      <c r="A63" s="65" t="s">
        <v>287</v>
      </c>
      <c r="B63" s="66">
        <v>1</v>
      </c>
      <c r="C63" s="66">
        <f t="shared" si="2"/>
        <v>245</v>
      </c>
      <c r="D63" s="66">
        <v>167</v>
      </c>
      <c r="E63" s="66">
        <v>78</v>
      </c>
      <c r="F63" s="67"/>
      <c r="G63" s="67">
        <v>10.56</v>
      </c>
      <c r="H63" s="67">
        <f t="shared" si="3"/>
        <v>1647.36</v>
      </c>
      <c r="I63" s="67">
        <f t="shared" si="4"/>
        <v>2035.97</v>
      </c>
    </row>
    <row r="64" spans="1:9" x14ac:dyDescent="0.25">
      <c r="A64" s="65" t="s">
        <v>287</v>
      </c>
      <c r="B64" s="66">
        <v>1</v>
      </c>
      <c r="C64" s="66">
        <f t="shared" si="2"/>
        <v>180</v>
      </c>
      <c r="D64" s="66">
        <v>167</v>
      </c>
      <c r="E64" s="66">
        <v>13</v>
      </c>
      <c r="F64" s="67"/>
      <c r="G64" s="67">
        <v>14.46</v>
      </c>
      <c r="H64" s="67">
        <f t="shared" si="3"/>
        <v>375.96</v>
      </c>
      <c r="I64" s="67">
        <f t="shared" si="4"/>
        <v>464.65</v>
      </c>
    </row>
    <row r="65" spans="1:9" x14ac:dyDescent="0.25">
      <c r="A65" s="65" t="s">
        <v>287</v>
      </c>
      <c r="B65" s="66">
        <v>1</v>
      </c>
      <c r="C65" s="66">
        <f t="shared" si="2"/>
        <v>227</v>
      </c>
      <c r="D65" s="66">
        <v>167</v>
      </c>
      <c r="E65" s="66">
        <v>60</v>
      </c>
      <c r="F65" s="67"/>
      <c r="G65" s="67">
        <v>9.98</v>
      </c>
      <c r="H65" s="67">
        <f t="shared" si="3"/>
        <v>1197.5999999999999</v>
      </c>
      <c r="I65" s="67">
        <f t="shared" si="4"/>
        <v>1480.11</v>
      </c>
    </row>
    <row r="66" spans="1:9" x14ac:dyDescent="0.25">
      <c r="A66" s="65" t="s">
        <v>287</v>
      </c>
      <c r="B66" s="66">
        <v>1</v>
      </c>
      <c r="C66" s="66">
        <f t="shared" si="2"/>
        <v>176</v>
      </c>
      <c r="D66" s="66">
        <v>167</v>
      </c>
      <c r="E66" s="66">
        <v>9</v>
      </c>
      <c r="F66" s="67"/>
      <c r="G66" s="67">
        <v>9.98</v>
      </c>
      <c r="H66" s="67">
        <f t="shared" si="3"/>
        <v>179.64</v>
      </c>
      <c r="I66" s="67">
        <f t="shared" si="4"/>
        <v>222.02</v>
      </c>
    </row>
    <row r="67" spans="1:9" x14ac:dyDescent="0.25">
      <c r="A67" s="65" t="s">
        <v>287</v>
      </c>
      <c r="B67" s="66">
        <v>1</v>
      </c>
      <c r="C67" s="66">
        <f t="shared" si="2"/>
        <v>192</v>
      </c>
      <c r="D67" s="66">
        <v>167</v>
      </c>
      <c r="E67" s="66">
        <v>25</v>
      </c>
      <c r="F67" s="67"/>
      <c r="G67" s="67">
        <v>14.46</v>
      </c>
      <c r="H67" s="67">
        <f t="shared" si="3"/>
        <v>723</v>
      </c>
      <c r="I67" s="67">
        <f t="shared" si="4"/>
        <v>893.56</v>
      </c>
    </row>
    <row r="68" spans="1:9" x14ac:dyDescent="0.25">
      <c r="A68" s="65" t="s">
        <v>287</v>
      </c>
      <c r="B68" s="66">
        <v>1</v>
      </c>
      <c r="C68" s="66">
        <f t="shared" si="2"/>
        <v>251</v>
      </c>
      <c r="D68" s="66">
        <v>167</v>
      </c>
      <c r="E68" s="66">
        <v>84</v>
      </c>
      <c r="F68" s="67"/>
      <c r="G68" s="67">
        <v>14.25</v>
      </c>
      <c r="H68" s="67">
        <f t="shared" si="3"/>
        <v>2394</v>
      </c>
      <c r="I68" s="67">
        <f t="shared" si="4"/>
        <v>2958.74</v>
      </c>
    </row>
    <row r="69" spans="1:9" x14ac:dyDescent="0.25">
      <c r="A69" s="65" t="s">
        <v>287</v>
      </c>
      <c r="B69" s="66">
        <v>1</v>
      </c>
      <c r="C69" s="66">
        <f t="shared" si="2"/>
        <v>177</v>
      </c>
      <c r="D69" s="66">
        <v>167</v>
      </c>
      <c r="E69" s="66">
        <v>10</v>
      </c>
      <c r="F69" s="67"/>
      <c r="G69" s="67">
        <v>10.08</v>
      </c>
      <c r="H69" s="67">
        <f t="shared" si="3"/>
        <v>201.6</v>
      </c>
      <c r="I69" s="67">
        <f t="shared" si="4"/>
        <v>249.16</v>
      </c>
    </row>
    <row r="70" spans="1:9" x14ac:dyDescent="0.25">
      <c r="A70" s="65" t="s">
        <v>287</v>
      </c>
      <c r="B70" s="66">
        <v>1</v>
      </c>
      <c r="C70" s="66">
        <f t="shared" si="2"/>
        <v>211</v>
      </c>
      <c r="D70" s="66">
        <v>167</v>
      </c>
      <c r="E70" s="66">
        <v>44</v>
      </c>
      <c r="F70" s="67"/>
      <c r="G70" s="67">
        <v>9.98</v>
      </c>
      <c r="H70" s="67">
        <f t="shared" si="3"/>
        <v>878.24</v>
      </c>
      <c r="I70" s="67">
        <f t="shared" si="4"/>
        <v>1085.42</v>
      </c>
    </row>
    <row r="71" spans="1:9" x14ac:dyDescent="0.25">
      <c r="A71" s="65" t="s">
        <v>287</v>
      </c>
      <c r="B71" s="66">
        <v>1</v>
      </c>
      <c r="C71" s="66">
        <f t="shared" si="2"/>
        <v>199</v>
      </c>
      <c r="D71" s="66">
        <v>167</v>
      </c>
      <c r="E71" s="66">
        <v>32</v>
      </c>
      <c r="F71" s="67"/>
      <c r="G71" s="67">
        <v>9.83</v>
      </c>
      <c r="H71" s="67">
        <f t="shared" si="3"/>
        <v>629.12</v>
      </c>
      <c r="I71" s="67">
        <f t="shared" si="4"/>
        <v>777.53</v>
      </c>
    </row>
    <row r="72" spans="1:9" x14ac:dyDescent="0.25">
      <c r="A72" s="65" t="s">
        <v>287</v>
      </c>
      <c r="B72" s="66">
        <v>1</v>
      </c>
      <c r="C72" s="66">
        <f t="shared" si="2"/>
        <v>187</v>
      </c>
      <c r="D72" s="66">
        <v>167</v>
      </c>
      <c r="E72" s="66">
        <v>20</v>
      </c>
      <c r="F72" s="67"/>
      <c r="G72" s="67">
        <v>9.83</v>
      </c>
      <c r="H72" s="67">
        <f t="shared" si="3"/>
        <v>393.2</v>
      </c>
      <c r="I72" s="67">
        <f t="shared" si="4"/>
        <v>485.96</v>
      </c>
    </row>
    <row r="73" spans="1:9" x14ac:dyDescent="0.25">
      <c r="A73" s="65" t="s">
        <v>287</v>
      </c>
      <c r="B73" s="66">
        <v>1</v>
      </c>
      <c r="C73" s="66">
        <f t="shared" si="2"/>
        <v>183</v>
      </c>
      <c r="D73" s="66">
        <v>167</v>
      </c>
      <c r="E73" s="66">
        <v>16</v>
      </c>
      <c r="F73" s="67"/>
      <c r="G73" s="67">
        <v>10.199999999999999</v>
      </c>
      <c r="H73" s="67">
        <f t="shared" si="3"/>
        <v>326.39999999999998</v>
      </c>
      <c r="I73" s="67">
        <f t="shared" si="4"/>
        <v>403.4</v>
      </c>
    </row>
    <row r="74" spans="1:9" x14ac:dyDescent="0.25">
      <c r="A74" s="65" t="s">
        <v>287</v>
      </c>
      <c r="B74" s="66">
        <v>1</v>
      </c>
      <c r="C74" s="66">
        <f t="shared" si="2"/>
        <v>238</v>
      </c>
      <c r="D74" s="66">
        <v>167</v>
      </c>
      <c r="E74" s="66">
        <v>71</v>
      </c>
      <c r="F74" s="67"/>
      <c r="G74" s="67">
        <v>9.83</v>
      </c>
      <c r="H74" s="67">
        <f t="shared" si="3"/>
        <v>1395.86</v>
      </c>
      <c r="I74" s="67">
        <f t="shared" si="4"/>
        <v>1725.14</v>
      </c>
    </row>
    <row r="75" spans="1:9" x14ac:dyDescent="0.25">
      <c r="A75" s="65" t="s">
        <v>288</v>
      </c>
      <c r="B75" s="66">
        <v>1</v>
      </c>
      <c r="C75" s="66">
        <f t="shared" si="2"/>
        <v>207.5</v>
      </c>
      <c r="D75" s="66">
        <v>167</v>
      </c>
      <c r="E75" s="66">
        <v>40.5</v>
      </c>
      <c r="F75" s="67"/>
      <c r="G75" s="67">
        <v>12.42</v>
      </c>
      <c r="H75" s="67">
        <f t="shared" si="3"/>
        <v>1006.02</v>
      </c>
      <c r="I75" s="67">
        <f t="shared" si="4"/>
        <v>1243.3399999999999</v>
      </c>
    </row>
    <row r="76" spans="1:9" x14ac:dyDescent="0.25">
      <c r="A76" s="65" t="s">
        <v>288</v>
      </c>
      <c r="B76" s="66">
        <v>1</v>
      </c>
      <c r="C76" s="66">
        <f t="shared" si="2"/>
        <v>206.2</v>
      </c>
      <c r="D76" s="66">
        <v>167</v>
      </c>
      <c r="E76" s="66">
        <v>39.199999999999989</v>
      </c>
      <c r="F76" s="67"/>
      <c r="G76" s="67">
        <v>12.42</v>
      </c>
      <c r="H76" s="67">
        <f t="shared" si="3"/>
        <v>973.73</v>
      </c>
      <c r="I76" s="67">
        <f t="shared" si="4"/>
        <v>1203.43</v>
      </c>
    </row>
    <row r="77" spans="1:9" x14ac:dyDescent="0.25">
      <c r="A77" s="65" t="s">
        <v>288</v>
      </c>
      <c r="B77" s="66">
        <v>1</v>
      </c>
      <c r="C77" s="66">
        <f t="shared" si="2"/>
        <v>212</v>
      </c>
      <c r="D77" s="66">
        <v>167</v>
      </c>
      <c r="E77" s="66">
        <v>45</v>
      </c>
      <c r="F77" s="67"/>
      <c r="G77" s="67">
        <v>12.18</v>
      </c>
      <c r="H77" s="67">
        <f t="shared" si="3"/>
        <v>1096.2</v>
      </c>
      <c r="I77" s="67">
        <f t="shared" si="4"/>
        <v>1354.79</v>
      </c>
    </row>
    <row r="78" spans="1:9" x14ac:dyDescent="0.25">
      <c r="A78" s="65" t="s">
        <v>288</v>
      </c>
      <c r="B78" s="66">
        <v>1</v>
      </c>
      <c r="C78" s="66">
        <f t="shared" si="2"/>
        <v>196</v>
      </c>
      <c r="D78" s="66">
        <v>167</v>
      </c>
      <c r="E78" s="66">
        <v>29</v>
      </c>
      <c r="F78" s="67"/>
      <c r="G78" s="67">
        <v>12</v>
      </c>
      <c r="H78" s="67">
        <f t="shared" ref="H78:H141" si="5">ROUND(G78*E78*2,2)</f>
        <v>696</v>
      </c>
      <c r="I78" s="67">
        <f t="shared" ref="I78:I141" si="6">ROUND(H78*1.2359,2)</f>
        <v>860.19</v>
      </c>
    </row>
    <row r="79" spans="1:9" x14ac:dyDescent="0.25">
      <c r="A79" s="65" t="s">
        <v>323</v>
      </c>
      <c r="B79" s="66">
        <v>1</v>
      </c>
      <c r="C79" s="66">
        <f t="shared" si="2"/>
        <v>199</v>
      </c>
      <c r="D79" s="66">
        <v>167</v>
      </c>
      <c r="E79" s="66">
        <v>32</v>
      </c>
      <c r="F79" s="67"/>
      <c r="G79" s="67">
        <v>15.24</v>
      </c>
      <c r="H79" s="67">
        <f t="shared" si="5"/>
        <v>975.36</v>
      </c>
      <c r="I79" s="67">
        <f t="shared" si="6"/>
        <v>1205.45</v>
      </c>
    </row>
    <row r="80" spans="1:9" x14ac:dyDescent="0.25">
      <c r="A80" s="65" t="s">
        <v>324</v>
      </c>
      <c r="B80" s="66">
        <v>1</v>
      </c>
      <c r="C80" s="66">
        <f t="shared" si="2"/>
        <v>188</v>
      </c>
      <c r="D80" s="66">
        <v>167</v>
      </c>
      <c r="E80" s="66">
        <v>21</v>
      </c>
      <c r="F80" s="67"/>
      <c r="G80" s="67">
        <v>12.96</v>
      </c>
      <c r="H80" s="67">
        <f t="shared" si="5"/>
        <v>544.32000000000005</v>
      </c>
      <c r="I80" s="67">
        <f t="shared" si="6"/>
        <v>672.73</v>
      </c>
    </row>
    <row r="81" spans="1:9" x14ac:dyDescent="0.25">
      <c r="A81" s="65" t="s">
        <v>325</v>
      </c>
      <c r="B81" s="66">
        <v>1</v>
      </c>
      <c r="C81" s="66">
        <f t="shared" si="2"/>
        <v>184</v>
      </c>
      <c r="D81" s="66">
        <v>167</v>
      </c>
      <c r="E81" s="66">
        <v>17</v>
      </c>
      <c r="F81" s="67"/>
      <c r="G81" s="67">
        <v>12.96</v>
      </c>
      <c r="H81" s="67">
        <f t="shared" si="5"/>
        <v>440.64</v>
      </c>
      <c r="I81" s="67">
        <f t="shared" si="6"/>
        <v>544.59</v>
      </c>
    </row>
    <row r="82" spans="1:9" x14ac:dyDescent="0.25">
      <c r="A82" s="65" t="s">
        <v>289</v>
      </c>
      <c r="B82" s="66">
        <v>1</v>
      </c>
      <c r="C82" s="66">
        <f t="shared" si="2"/>
        <v>195</v>
      </c>
      <c r="D82" s="66">
        <v>167</v>
      </c>
      <c r="E82" s="66">
        <v>28</v>
      </c>
      <c r="F82" s="67"/>
      <c r="G82" s="67">
        <v>10.17</v>
      </c>
      <c r="H82" s="67">
        <f t="shared" si="5"/>
        <v>569.52</v>
      </c>
      <c r="I82" s="67">
        <f t="shared" si="6"/>
        <v>703.87</v>
      </c>
    </row>
    <row r="83" spans="1:9" x14ac:dyDescent="0.25">
      <c r="A83" s="65" t="s">
        <v>289</v>
      </c>
      <c r="B83" s="66">
        <v>1</v>
      </c>
      <c r="C83" s="66">
        <f t="shared" si="2"/>
        <v>183</v>
      </c>
      <c r="D83" s="66">
        <v>167</v>
      </c>
      <c r="E83" s="66">
        <v>16</v>
      </c>
      <c r="F83" s="67"/>
      <c r="G83" s="67">
        <v>10.17</v>
      </c>
      <c r="H83" s="67">
        <f t="shared" si="5"/>
        <v>325.44</v>
      </c>
      <c r="I83" s="67">
        <f t="shared" si="6"/>
        <v>402.21</v>
      </c>
    </row>
    <row r="84" spans="1:9" x14ac:dyDescent="0.25">
      <c r="A84" s="65" t="s">
        <v>289</v>
      </c>
      <c r="B84" s="66">
        <v>1</v>
      </c>
      <c r="C84" s="66">
        <f t="shared" si="2"/>
        <v>180</v>
      </c>
      <c r="D84" s="66">
        <v>167</v>
      </c>
      <c r="E84" s="66">
        <v>13</v>
      </c>
      <c r="F84" s="67"/>
      <c r="G84" s="67">
        <v>9.83</v>
      </c>
      <c r="H84" s="67">
        <f t="shared" si="5"/>
        <v>255.58</v>
      </c>
      <c r="I84" s="67">
        <f t="shared" si="6"/>
        <v>315.87</v>
      </c>
    </row>
    <row r="85" spans="1:9" x14ac:dyDescent="0.25">
      <c r="A85" s="65" t="s">
        <v>289</v>
      </c>
      <c r="B85" s="66">
        <v>1</v>
      </c>
      <c r="C85" s="66">
        <f t="shared" si="2"/>
        <v>224</v>
      </c>
      <c r="D85" s="66">
        <v>167</v>
      </c>
      <c r="E85" s="66">
        <v>57</v>
      </c>
      <c r="F85" s="67"/>
      <c r="G85" s="67">
        <v>9.83</v>
      </c>
      <c r="H85" s="67">
        <f t="shared" si="5"/>
        <v>1120.6199999999999</v>
      </c>
      <c r="I85" s="67">
        <f t="shared" si="6"/>
        <v>1384.97</v>
      </c>
    </row>
    <row r="86" spans="1:9" x14ac:dyDescent="0.25">
      <c r="A86" s="65" t="s">
        <v>289</v>
      </c>
      <c r="B86" s="66">
        <v>1</v>
      </c>
      <c r="C86" s="66">
        <f t="shared" si="2"/>
        <v>179</v>
      </c>
      <c r="D86" s="66">
        <v>167</v>
      </c>
      <c r="E86" s="66">
        <v>12</v>
      </c>
      <c r="F86" s="67"/>
      <c r="G86" s="67">
        <v>9.83</v>
      </c>
      <c r="H86" s="67">
        <f t="shared" si="5"/>
        <v>235.92</v>
      </c>
      <c r="I86" s="67">
        <f t="shared" si="6"/>
        <v>291.57</v>
      </c>
    </row>
    <row r="87" spans="1:9" x14ac:dyDescent="0.25">
      <c r="A87" s="65" t="s">
        <v>289</v>
      </c>
      <c r="B87" s="66">
        <v>1</v>
      </c>
      <c r="C87" s="66">
        <f t="shared" si="2"/>
        <v>174</v>
      </c>
      <c r="D87" s="66">
        <v>167</v>
      </c>
      <c r="E87" s="66">
        <v>7</v>
      </c>
      <c r="F87" s="67"/>
      <c r="G87" s="67">
        <v>9.98</v>
      </c>
      <c r="H87" s="67">
        <f t="shared" si="5"/>
        <v>139.72</v>
      </c>
      <c r="I87" s="67">
        <f t="shared" si="6"/>
        <v>172.68</v>
      </c>
    </row>
    <row r="88" spans="1:9" x14ac:dyDescent="0.25">
      <c r="A88" s="65" t="s">
        <v>289</v>
      </c>
      <c r="B88" s="66">
        <v>1</v>
      </c>
      <c r="C88" s="66">
        <f t="shared" si="2"/>
        <v>198</v>
      </c>
      <c r="D88" s="66">
        <v>167</v>
      </c>
      <c r="E88" s="66">
        <v>31</v>
      </c>
      <c r="F88" s="67"/>
      <c r="G88" s="67">
        <v>9.83</v>
      </c>
      <c r="H88" s="67">
        <f t="shared" si="5"/>
        <v>609.46</v>
      </c>
      <c r="I88" s="67">
        <f t="shared" si="6"/>
        <v>753.23</v>
      </c>
    </row>
    <row r="89" spans="1:9" x14ac:dyDescent="0.25">
      <c r="A89" s="65" t="s">
        <v>289</v>
      </c>
      <c r="B89" s="66">
        <v>1</v>
      </c>
      <c r="C89" s="66">
        <f t="shared" si="2"/>
        <v>175</v>
      </c>
      <c r="D89" s="66">
        <v>167</v>
      </c>
      <c r="E89" s="66">
        <v>8</v>
      </c>
      <c r="F89" s="67"/>
      <c r="G89" s="67">
        <v>9.83</v>
      </c>
      <c r="H89" s="67">
        <f t="shared" si="5"/>
        <v>157.28</v>
      </c>
      <c r="I89" s="67">
        <f t="shared" si="6"/>
        <v>194.38</v>
      </c>
    </row>
    <row r="90" spans="1:9" x14ac:dyDescent="0.25">
      <c r="A90" s="65" t="s">
        <v>289</v>
      </c>
      <c r="B90" s="66">
        <v>1</v>
      </c>
      <c r="C90" s="66">
        <f t="shared" si="2"/>
        <v>208</v>
      </c>
      <c r="D90" s="66">
        <v>167</v>
      </c>
      <c r="E90" s="66">
        <v>41</v>
      </c>
      <c r="F90" s="67"/>
      <c r="G90" s="67">
        <v>9.83</v>
      </c>
      <c r="H90" s="67">
        <f t="shared" si="5"/>
        <v>806.06</v>
      </c>
      <c r="I90" s="67">
        <f t="shared" si="6"/>
        <v>996.21</v>
      </c>
    </row>
    <row r="91" spans="1:9" x14ac:dyDescent="0.25">
      <c r="A91" s="65" t="s">
        <v>289</v>
      </c>
      <c r="B91" s="66">
        <v>1</v>
      </c>
      <c r="C91" s="66">
        <f t="shared" si="2"/>
        <v>191</v>
      </c>
      <c r="D91" s="66">
        <v>167</v>
      </c>
      <c r="E91" s="66">
        <v>24</v>
      </c>
      <c r="F91" s="67"/>
      <c r="G91" s="67">
        <v>9.83</v>
      </c>
      <c r="H91" s="67">
        <f t="shared" si="5"/>
        <v>471.84</v>
      </c>
      <c r="I91" s="67">
        <f t="shared" si="6"/>
        <v>583.15</v>
      </c>
    </row>
    <row r="92" spans="1:9" x14ac:dyDescent="0.25">
      <c r="A92" s="65" t="s">
        <v>289</v>
      </c>
      <c r="B92" s="66">
        <v>1</v>
      </c>
      <c r="C92" s="66">
        <f t="shared" si="2"/>
        <v>216</v>
      </c>
      <c r="D92" s="66">
        <v>167</v>
      </c>
      <c r="E92" s="66">
        <v>49</v>
      </c>
      <c r="F92" s="67"/>
      <c r="G92" s="67">
        <v>9.83</v>
      </c>
      <c r="H92" s="67">
        <f t="shared" si="5"/>
        <v>963.34</v>
      </c>
      <c r="I92" s="67">
        <f t="shared" si="6"/>
        <v>1190.5899999999999</v>
      </c>
    </row>
    <row r="93" spans="1:9" x14ac:dyDescent="0.25">
      <c r="A93" s="65" t="s">
        <v>326</v>
      </c>
      <c r="B93" s="66">
        <v>1</v>
      </c>
      <c r="C93" s="66">
        <f t="shared" si="2"/>
        <v>184</v>
      </c>
      <c r="D93" s="66">
        <v>167</v>
      </c>
      <c r="E93" s="66">
        <v>17</v>
      </c>
      <c r="F93" s="67"/>
      <c r="G93" s="67">
        <v>10.56</v>
      </c>
      <c r="H93" s="67">
        <f t="shared" si="5"/>
        <v>359.04</v>
      </c>
      <c r="I93" s="67">
        <f t="shared" si="6"/>
        <v>443.74</v>
      </c>
    </row>
    <row r="94" spans="1:9" x14ac:dyDescent="0.25">
      <c r="A94" s="65" t="s">
        <v>290</v>
      </c>
      <c r="B94" s="66">
        <v>1</v>
      </c>
      <c r="C94" s="66">
        <f t="shared" si="2"/>
        <v>240</v>
      </c>
      <c r="D94" s="66">
        <v>167</v>
      </c>
      <c r="E94" s="66">
        <v>73</v>
      </c>
      <c r="F94" s="67"/>
      <c r="G94" s="67">
        <v>10.56</v>
      </c>
      <c r="H94" s="67">
        <f t="shared" si="5"/>
        <v>1541.76</v>
      </c>
      <c r="I94" s="67">
        <f t="shared" si="6"/>
        <v>1905.46</v>
      </c>
    </row>
    <row r="95" spans="1:9" x14ac:dyDescent="0.25">
      <c r="A95" s="65" t="s">
        <v>290</v>
      </c>
      <c r="B95" s="66">
        <v>1</v>
      </c>
      <c r="C95" s="66">
        <f t="shared" si="2"/>
        <v>224</v>
      </c>
      <c r="D95" s="66">
        <v>167</v>
      </c>
      <c r="E95" s="66">
        <v>57</v>
      </c>
      <c r="F95" s="67"/>
      <c r="G95" s="67">
        <v>10.56</v>
      </c>
      <c r="H95" s="67">
        <f t="shared" si="5"/>
        <v>1203.8399999999999</v>
      </c>
      <c r="I95" s="67">
        <f t="shared" si="6"/>
        <v>1487.83</v>
      </c>
    </row>
    <row r="96" spans="1:9" x14ac:dyDescent="0.25">
      <c r="A96" s="65" t="s">
        <v>290</v>
      </c>
      <c r="B96" s="66">
        <v>1</v>
      </c>
      <c r="C96" s="66">
        <f t="shared" si="2"/>
        <v>224</v>
      </c>
      <c r="D96" s="66">
        <v>167</v>
      </c>
      <c r="E96" s="66">
        <v>57</v>
      </c>
      <c r="F96" s="67"/>
      <c r="G96" s="67">
        <v>10.46</v>
      </c>
      <c r="H96" s="67">
        <f t="shared" si="5"/>
        <v>1192.44</v>
      </c>
      <c r="I96" s="67">
        <f t="shared" si="6"/>
        <v>1473.74</v>
      </c>
    </row>
    <row r="97" spans="1:9" x14ac:dyDescent="0.25">
      <c r="A97" s="65" t="s">
        <v>290</v>
      </c>
      <c r="B97" s="66">
        <v>1</v>
      </c>
      <c r="C97" s="66">
        <f t="shared" si="2"/>
        <v>216</v>
      </c>
      <c r="D97" s="66">
        <v>167</v>
      </c>
      <c r="E97" s="66">
        <v>49</v>
      </c>
      <c r="F97" s="67"/>
      <c r="G97" s="67">
        <v>10.56</v>
      </c>
      <c r="H97" s="67">
        <f t="shared" si="5"/>
        <v>1034.8800000000001</v>
      </c>
      <c r="I97" s="67">
        <f t="shared" si="6"/>
        <v>1279.01</v>
      </c>
    </row>
    <row r="98" spans="1:9" x14ac:dyDescent="0.25">
      <c r="A98" s="65" t="s">
        <v>290</v>
      </c>
      <c r="B98" s="66">
        <v>1</v>
      </c>
      <c r="C98" s="66">
        <f t="shared" si="2"/>
        <v>208</v>
      </c>
      <c r="D98" s="66">
        <v>167</v>
      </c>
      <c r="E98" s="66">
        <v>41</v>
      </c>
      <c r="F98" s="67"/>
      <c r="G98" s="67">
        <v>10.35</v>
      </c>
      <c r="H98" s="67">
        <f t="shared" si="5"/>
        <v>848.7</v>
      </c>
      <c r="I98" s="67">
        <f t="shared" si="6"/>
        <v>1048.9100000000001</v>
      </c>
    </row>
    <row r="99" spans="1:9" x14ac:dyDescent="0.25">
      <c r="A99" s="65" t="s">
        <v>290</v>
      </c>
      <c r="B99" s="66">
        <v>1</v>
      </c>
      <c r="C99" s="66">
        <f t="shared" si="2"/>
        <v>208</v>
      </c>
      <c r="D99" s="66">
        <v>167</v>
      </c>
      <c r="E99" s="66">
        <v>41</v>
      </c>
      <c r="F99" s="67"/>
      <c r="G99" s="67">
        <v>10.199999999999999</v>
      </c>
      <c r="H99" s="67">
        <f t="shared" si="5"/>
        <v>836.4</v>
      </c>
      <c r="I99" s="67">
        <f t="shared" si="6"/>
        <v>1033.71</v>
      </c>
    </row>
    <row r="100" spans="1:9" x14ac:dyDescent="0.25">
      <c r="A100" s="65" t="s">
        <v>290</v>
      </c>
      <c r="B100" s="66">
        <v>1</v>
      </c>
      <c r="C100" s="66">
        <f t="shared" si="2"/>
        <v>216</v>
      </c>
      <c r="D100" s="66">
        <v>167</v>
      </c>
      <c r="E100" s="66">
        <v>49</v>
      </c>
      <c r="F100" s="67"/>
      <c r="G100" s="67">
        <v>10.199999999999999</v>
      </c>
      <c r="H100" s="67">
        <f t="shared" si="5"/>
        <v>999.6</v>
      </c>
      <c r="I100" s="67">
        <f t="shared" si="6"/>
        <v>1235.4100000000001</v>
      </c>
    </row>
    <row r="101" spans="1:9" x14ac:dyDescent="0.25">
      <c r="A101" s="65" t="s">
        <v>290</v>
      </c>
      <c r="B101" s="66">
        <v>1</v>
      </c>
      <c r="C101" s="66">
        <f t="shared" si="2"/>
        <v>183</v>
      </c>
      <c r="D101" s="66">
        <v>167</v>
      </c>
      <c r="E101" s="66">
        <v>16</v>
      </c>
      <c r="F101" s="67"/>
      <c r="G101" s="67">
        <v>10.199999999999999</v>
      </c>
      <c r="H101" s="67">
        <f t="shared" si="5"/>
        <v>326.39999999999998</v>
      </c>
      <c r="I101" s="67">
        <f t="shared" si="6"/>
        <v>403.4</v>
      </c>
    </row>
    <row r="102" spans="1:9" x14ac:dyDescent="0.25">
      <c r="A102" s="65" t="s">
        <v>291</v>
      </c>
      <c r="B102" s="66">
        <v>1</v>
      </c>
      <c r="C102" s="66">
        <f t="shared" si="2"/>
        <v>215</v>
      </c>
      <c r="D102" s="66">
        <v>167</v>
      </c>
      <c r="E102" s="66">
        <v>48</v>
      </c>
      <c r="F102" s="67"/>
      <c r="G102" s="67">
        <v>15.24</v>
      </c>
      <c r="H102" s="67">
        <f t="shared" si="5"/>
        <v>1463.04</v>
      </c>
      <c r="I102" s="67">
        <f t="shared" si="6"/>
        <v>1808.17</v>
      </c>
    </row>
    <row r="103" spans="1:9" x14ac:dyDescent="0.25">
      <c r="A103" s="65" t="s">
        <v>291</v>
      </c>
      <c r="B103" s="66">
        <v>1</v>
      </c>
      <c r="C103" s="66">
        <f t="shared" si="2"/>
        <v>247</v>
      </c>
      <c r="D103" s="66">
        <v>167</v>
      </c>
      <c r="E103" s="66">
        <v>80</v>
      </c>
      <c r="F103" s="67"/>
      <c r="G103" s="67">
        <v>15.24</v>
      </c>
      <c r="H103" s="67">
        <f t="shared" si="5"/>
        <v>2438.4</v>
      </c>
      <c r="I103" s="67">
        <f t="shared" si="6"/>
        <v>3013.62</v>
      </c>
    </row>
    <row r="104" spans="1:9" x14ac:dyDescent="0.25">
      <c r="A104" s="65" t="s">
        <v>291</v>
      </c>
      <c r="B104" s="66">
        <v>1</v>
      </c>
      <c r="C104" s="66">
        <f t="shared" si="2"/>
        <v>216</v>
      </c>
      <c r="D104" s="66">
        <v>167</v>
      </c>
      <c r="E104" s="66">
        <v>49</v>
      </c>
      <c r="F104" s="67"/>
      <c r="G104" s="67">
        <v>15.24</v>
      </c>
      <c r="H104" s="67">
        <f t="shared" si="5"/>
        <v>1493.52</v>
      </c>
      <c r="I104" s="67">
        <f t="shared" si="6"/>
        <v>1845.84</v>
      </c>
    </row>
    <row r="105" spans="1:9" x14ac:dyDescent="0.25">
      <c r="A105" s="65" t="s">
        <v>292</v>
      </c>
      <c r="B105" s="66">
        <v>1</v>
      </c>
      <c r="C105" s="66">
        <f t="shared" si="2"/>
        <v>212</v>
      </c>
      <c r="D105" s="66">
        <v>167</v>
      </c>
      <c r="E105" s="66">
        <v>45</v>
      </c>
      <c r="F105" s="67"/>
      <c r="G105" s="67">
        <v>12.96</v>
      </c>
      <c r="H105" s="67">
        <f t="shared" si="5"/>
        <v>1166.4000000000001</v>
      </c>
      <c r="I105" s="67">
        <f t="shared" si="6"/>
        <v>1441.55</v>
      </c>
    </row>
    <row r="106" spans="1:9" x14ac:dyDescent="0.25">
      <c r="A106" s="65" t="s">
        <v>292</v>
      </c>
      <c r="B106" s="66">
        <v>1</v>
      </c>
      <c r="C106" s="66">
        <f t="shared" si="2"/>
        <v>196</v>
      </c>
      <c r="D106" s="66">
        <v>167</v>
      </c>
      <c r="E106" s="66">
        <v>29</v>
      </c>
      <c r="F106" s="67"/>
      <c r="G106" s="67">
        <v>12.96</v>
      </c>
      <c r="H106" s="67">
        <f t="shared" si="5"/>
        <v>751.68</v>
      </c>
      <c r="I106" s="67">
        <f t="shared" si="6"/>
        <v>929</v>
      </c>
    </row>
    <row r="107" spans="1:9" x14ac:dyDescent="0.25">
      <c r="A107" s="65" t="s">
        <v>292</v>
      </c>
      <c r="B107" s="66">
        <v>1</v>
      </c>
      <c r="C107" s="66">
        <f t="shared" si="2"/>
        <v>228</v>
      </c>
      <c r="D107" s="66">
        <v>167</v>
      </c>
      <c r="E107" s="66">
        <v>61</v>
      </c>
      <c r="F107" s="67"/>
      <c r="G107" s="67">
        <v>12.96</v>
      </c>
      <c r="H107" s="67">
        <f t="shared" si="5"/>
        <v>1581.12</v>
      </c>
      <c r="I107" s="67">
        <f t="shared" si="6"/>
        <v>1954.11</v>
      </c>
    </row>
    <row r="108" spans="1:9" x14ac:dyDescent="0.25">
      <c r="A108" s="65" t="s">
        <v>329</v>
      </c>
      <c r="B108" s="66">
        <v>1</v>
      </c>
      <c r="C108" s="66">
        <f t="shared" si="2"/>
        <v>183</v>
      </c>
      <c r="D108" s="66">
        <v>167</v>
      </c>
      <c r="E108" s="66">
        <v>16</v>
      </c>
      <c r="F108" s="67"/>
      <c r="G108" s="67">
        <v>12.96</v>
      </c>
      <c r="H108" s="67">
        <f t="shared" si="5"/>
        <v>414.72</v>
      </c>
      <c r="I108" s="67">
        <f t="shared" si="6"/>
        <v>512.54999999999995</v>
      </c>
    </row>
    <row r="109" spans="1:9" x14ac:dyDescent="0.25">
      <c r="A109" s="65" t="s">
        <v>330</v>
      </c>
      <c r="B109" s="66">
        <v>1</v>
      </c>
      <c r="C109" s="66">
        <f t="shared" si="2"/>
        <v>168</v>
      </c>
      <c r="D109" s="66">
        <v>167</v>
      </c>
      <c r="E109" s="66">
        <v>1</v>
      </c>
      <c r="F109" s="67"/>
      <c r="G109" s="67">
        <v>10.56</v>
      </c>
      <c r="H109" s="67">
        <f t="shared" si="5"/>
        <v>21.12</v>
      </c>
      <c r="I109" s="67">
        <f t="shared" si="6"/>
        <v>26.1</v>
      </c>
    </row>
    <row r="110" spans="1:9" x14ac:dyDescent="0.25">
      <c r="A110" s="65" t="s">
        <v>351</v>
      </c>
      <c r="B110" s="66">
        <v>1</v>
      </c>
      <c r="C110" s="66">
        <f t="shared" si="2"/>
        <v>185</v>
      </c>
      <c r="D110" s="66">
        <v>167</v>
      </c>
      <c r="E110" s="66">
        <v>18</v>
      </c>
      <c r="F110" s="67"/>
      <c r="G110" s="67">
        <v>10.56</v>
      </c>
      <c r="H110" s="67">
        <f t="shared" si="5"/>
        <v>380.16</v>
      </c>
      <c r="I110" s="67">
        <f t="shared" si="6"/>
        <v>469.84</v>
      </c>
    </row>
    <row r="111" spans="1:9" x14ac:dyDescent="0.25">
      <c r="A111" s="65" t="s">
        <v>293</v>
      </c>
      <c r="B111" s="66">
        <v>1</v>
      </c>
      <c r="C111" s="66">
        <f t="shared" si="2"/>
        <v>240</v>
      </c>
      <c r="D111" s="66">
        <v>167</v>
      </c>
      <c r="E111" s="66">
        <v>73</v>
      </c>
      <c r="F111" s="67"/>
      <c r="G111" s="67">
        <v>16.77</v>
      </c>
      <c r="H111" s="67">
        <f t="shared" si="5"/>
        <v>2448.42</v>
      </c>
      <c r="I111" s="67">
        <f t="shared" si="6"/>
        <v>3026</v>
      </c>
    </row>
    <row r="112" spans="1:9" x14ac:dyDescent="0.25">
      <c r="A112" s="65" t="s">
        <v>331</v>
      </c>
      <c r="B112" s="66">
        <v>1</v>
      </c>
      <c r="C112" s="66">
        <f t="shared" si="2"/>
        <v>191</v>
      </c>
      <c r="D112" s="66">
        <v>167</v>
      </c>
      <c r="E112" s="66">
        <v>24</v>
      </c>
      <c r="F112" s="67"/>
      <c r="G112" s="67">
        <v>14.01</v>
      </c>
      <c r="H112" s="67">
        <f t="shared" si="5"/>
        <v>672.48</v>
      </c>
      <c r="I112" s="67">
        <f t="shared" si="6"/>
        <v>831.12</v>
      </c>
    </row>
    <row r="113" spans="1:9" x14ac:dyDescent="0.25">
      <c r="A113" s="65" t="s">
        <v>331</v>
      </c>
      <c r="B113" s="66">
        <v>1</v>
      </c>
      <c r="C113" s="66">
        <f t="shared" si="2"/>
        <v>191</v>
      </c>
      <c r="D113" s="66">
        <v>167</v>
      </c>
      <c r="E113" s="66">
        <v>24</v>
      </c>
      <c r="F113" s="67"/>
      <c r="G113" s="67">
        <v>14.01</v>
      </c>
      <c r="H113" s="67">
        <f t="shared" si="5"/>
        <v>672.48</v>
      </c>
      <c r="I113" s="67">
        <f t="shared" si="6"/>
        <v>831.12</v>
      </c>
    </row>
    <row r="114" spans="1:9" x14ac:dyDescent="0.25">
      <c r="A114" s="65" t="s">
        <v>331</v>
      </c>
      <c r="B114" s="66">
        <v>1</v>
      </c>
      <c r="C114" s="66">
        <f t="shared" si="2"/>
        <v>168</v>
      </c>
      <c r="D114" s="66">
        <v>167</v>
      </c>
      <c r="E114" s="66">
        <v>1</v>
      </c>
      <c r="F114" s="67"/>
      <c r="G114" s="67">
        <v>14.01</v>
      </c>
      <c r="H114" s="67">
        <f t="shared" si="5"/>
        <v>28.02</v>
      </c>
      <c r="I114" s="67">
        <f t="shared" si="6"/>
        <v>34.630000000000003</v>
      </c>
    </row>
    <row r="115" spans="1:9" x14ac:dyDescent="0.25">
      <c r="A115" s="65" t="s">
        <v>331</v>
      </c>
      <c r="B115" s="66">
        <v>1</v>
      </c>
      <c r="C115" s="66">
        <f t="shared" si="2"/>
        <v>183</v>
      </c>
      <c r="D115" s="66">
        <v>167</v>
      </c>
      <c r="E115" s="66">
        <v>16</v>
      </c>
      <c r="F115" s="67"/>
      <c r="G115" s="67">
        <v>13.74</v>
      </c>
      <c r="H115" s="67">
        <f t="shared" si="5"/>
        <v>439.68</v>
      </c>
      <c r="I115" s="67">
        <f t="shared" si="6"/>
        <v>543.4</v>
      </c>
    </row>
    <row r="116" spans="1:9" x14ac:dyDescent="0.25">
      <c r="A116" s="65" t="s">
        <v>331</v>
      </c>
      <c r="B116" s="66">
        <v>1</v>
      </c>
      <c r="C116" s="66">
        <f t="shared" si="2"/>
        <v>191</v>
      </c>
      <c r="D116" s="66">
        <v>167</v>
      </c>
      <c r="E116" s="66">
        <v>24</v>
      </c>
      <c r="F116" s="67"/>
      <c r="G116" s="67">
        <v>13.74</v>
      </c>
      <c r="H116" s="67">
        <f t="shared" si="5"/>
        <v>659.52</v>
      </c>
      <c r="I116" s="67">
        <f t="shared" si="6"/>
        <v>815.1</v>
      </c>
    </row>
    <row r="117" spans="1:9" x14ac:dyDescent="0.25">
      <c r="A117" s="65" t="s">
        <v>331</v>
      </c>
      <c r="B117" s="66">
        <v>1</v>
      </c>
      <c r="C117" s="66">
        <f t="shared" si="2"/>
        <v>191</v>
      </c>
      <c r="D117" s="66">
        <v>167</v>
      </c>
      <c r="E117" s="66">
        <v>24</v>
      </c>
      <c r="F117" s="67"/>
      <c r="G117" s="67">
        <v>13.54</v>
      </c>
      <c r="H117" s="67">
        <f t="shared" si="5"/>
        <v>649.91999999999996</v>
      </c>
      <c r="I117" s="67">
        <f t="shared" si="6"/>
        <v>803.24</v>
      </c>
    </row>
    <row r="118" spans="1:9" x14ac:dyDescent="0.25">
      <c r="A118" s="65" t="s">
        <v>294</v>
      </c>
      <c r="B118" s="66">
        <v>1</v>
      </c>
      <c r="C118" s="66">
        <f t="shared" si="2"/>
        <v>176</v>
      </c>
      <c r="D118" s="66">
        <v>167</v>
      </c>
      <c r="E118" s="66">
        <v>9</v>
      </c>
      <c r="F118" s="67"/>
      <c r="G118" s="67">
        <v>10.199999999999999</v>
      </c>
      <c r="H118" s="67">
        <f t="shared" si="5"/>
        <v>183.6</v>
      </c>
      <c r="I118" s="67">
        <f t="shared" si="6"/>
        <v>226.91</v>
      </c>
    </row>
    <row r="119" spans="1:9" x14ac:dyDescent="0.25">
      <c r="A119" s="65" t="s">
        <v>294</v>
      </c>
      <c r="B119" s="66">
        <v>1</v>
      </c>
      <c r="C119" s="66">
        <f t="shared" si="2"/>
        <v>183</v>
      </c>
      <c r="D119" s="66">
        <v>167</v>
      </c>
      <c r="E119" s="66">
        <v>16</v>
      </c>
      <c r="F119" s="67"/>
      <c r="G119" s="67">
        <v>10.199999999999999</v>
      </c>
      <c r="H119" s="67">
        <f t="shared" si="5"/>
        <v>326.39999999999998</v>
      </c>
      <c r="I119" s="67">
        <f t="shared" si="6"/>
        <v>403.4</v>
      </c>
    </row>
    <row r="120" spans="1:9" x14ac:dyDescent="0.25">
      <c r="A120" s="65" t="s">
        <v>295</v>
      </c>
      <c r="B120" s="66">
        <v>1</v>
      </c>
      <c r="C120" s="66">
        <f t="shared" si="2"/>
        <v>213</v>
      </c>
      <c r="D120" s="66">
        <v>167</v>
      </c>
      <c r="E120" s="66">
        <v>46</v>
      </c>
      <c r="F120" s="67"/>
      <c r="G120" s="67">
        <v>9.83</v>
      </c>
      <c r="H120" s="67">
        <f t="shared" si="5"/>
        <v>904.36</v>
      </c>
      <c r="I120" s="67">
        <f t="shared" si="6"/>
        <v>1117.7</v>
      </c>
    </row>
    <row r="121" spans="1:9" x14ac:dyDescent="0.25">
      <c r="A121" s="65" t="s">
        <v>295</v>
      </c>
      <c r="B121" s="66">
        <v>1</v>
      </c>
      <c r="C121" s="66">
        <f t="shared" si="2"/>
        <v>213</v>
      </c>
      <c r="D121" s="66">
        <v>167</v>
      </c>
      <c r="E121" s="66">
        <v>46</v>
      </c>
      <c r="F121" s="67"/>
      <c r="G121" s="67">
        <v>9.83</v>
      </c>
      <c r="H121" s="67">
        <f t="shared" si="5"/>
        <v>904.36</v>
      </c>
      <c r="I121" s="67">
        <f t="shared" si="6"/>
        <v>1117.7</v>
      </c>
    </row>
    <row r="122" spans="1:9" x14ac:dyDescent="0.25">
      <c r="A122" s="65" t="s">
        <v>332</v>
      </c>
      <c r="B122" s="66">
        <v>1</v>
      </c>
      <c r="C122" s="66">
        <f t="shared" si="2"/>
        <v>180</v>
      </c>
      <c r="D122" s="66">
        <v>167</v>
      </c>
      <c r="E122" s="66">
        <v>13</v>
      </c>
      <c r="F122" s="67"/>
      <c r="G122" s="67">
        <v>14.78</v>
      </c>
      <c r="H122" s="67">
        <f t="shared" si="5"/>
        <v>384.28</v>
      </c>
      <c r="I122" s="67">
        <f t="shared" si="6"/>
        <v>474.93</v>
      </c>
    </row>
    <row r="123" spans="1:9" x14ac:dyDescent="0.25">
      <c r="A123" s="65" t="s">
        <v>296</v>
      </c>
      <c r="B123" s="66">
        <v>1</v>
      </c>
      <c r="C123" s="66">
        <f t="shared" si="2"/>
        <v>204</v>
      </c>
      <c r="D123" s="66">
        <v>167</v>
      </c>
      <c r="E123" s="66">
        <v>37</v>
      </c>
      <c r="F123" s="67"/>
      <c r="G123" s="67">
        <v>16.75</v>
      </c>
      <c r="H123" s="67">
        <f t="shared" si="5"/>
        <v>1239.5</v>
      </c>
      <c r="I123" s="67">
        <f t="shared" si="6"/>
        <v>1531.9</v>
      </c>
    </row>
    <row r="124" spans="1:9" x14ac:dyDescent="0.25">
      <c r="A124" s="65" t="s">
        <v>296</v>
      </c>
      <c r="B124" s="66">
        <v>1</v>
      </c>
      <c r="C124" s="66">
        <f t="shared" si="2"/>
        <v>196</v>
      </c>
      <c r="D124" s="66">
        <v>167</v>
      </c>
      <c r="E124" s="66">
        <v>29</v>
      </c>
      <c r="F124" s="67"/>
      <c r="G124" s="67">
        <v>16.75</v>
      </c>
      <c r="H124" s="67">
        <f t="shared" si="5"/>
        <v>971.5</v>
      </c>
      <c r="I124" s="67">
        <f t="shared" si="6"/>
        <v>1200.68</v>
      </c>
    </row>
    <row r="125" spans="1:9" x14ac:dyDescent="0.25">
      <c r="A125" s="65" t="s">
        <v>92</v>
      </c>
      <c r="B125" s="66">
        <v>1</v>
      </c>
      <c r="C125" s="66">
        <f t="shared" ref="C125:C188" si="7">D125+E125</f>
        <v>168</v>
      </c>
      <c r="D125" s="66">
        <v>167</v>
      </c>
      <c r="E125" s="66">
        <v>1</v>
      </c>
      <c r="F125" s="73">
        <v>1572.39</v>
      </c>
      <c r="G125" s="67">
        <f>F125/167.42</f>
        <v>9.3918886632421472</v>
      </c>
      <c r="H125" s="67">
        <f t="shared" si="5"/>
        <v>18.78</v>
      </c>
      <c r="I125" s="67">
        <f t="shared" si="6"/>
        <v>23.21</v>
      </c>
    </row>
    <row r="126" spans="1:9" x14ac:dyDescent="0.25">
      <c r="A126" s="65" t="s">
        <v>92</v>
      </c>
      <c r="B126" s="66">
        <v>1</v>
      </c>
      <c r="C126" s="66">
        <f t="shared" si="7"/>
        <v>196</v>
      </c>
      <c r="D126" s="66">
        <v>167</v>
      </c>
      <c r="E126" s="66">
        <v>29</v>
      </c>
      <c r="F126" s="73">
        <v>1572.39</v>
      </c>
      <c r="G126" s="67">
        <f t="shared" ref="G126:G189" si="8">F126/167.42</f>
        <v>9.3918886632421472</v>
      </c>
      <c r="H126" s="67">
        <f t="shared" si="5"/>
        <v>544.73</v>
      </c>
      <c r="I126" s="67">
        <f t="shared" si="6"/>
        <v>673.23</v>
      </c>
    </row>
    <row r="127" spans="1:9" x14ac:dyDescent="0.25">
      <c r="A127" s="65" t="s">
        <v>92</v>
      </c>
      <c r="B127" s="66">
        <v>1</v>
      </c>
      <c r="C127" s="66">
        <f t="shared" si="7"/>
        <v>190</v>
      </c>
      <c r="D127" s="66">
        <v>167</v>
      </c>
      <c r="E127" s="66">
        <v>23</v>
      </c>
      <c r="F127" s="73">
        <v>1572.39</v>
      </c>
      <c r="G127" s="67">
        <f t="shared" si="8"/>
        <v>9.3918886632421472</v>
      </c>
      <c r="H127" s="67">
        <f t="shared" si="5"/>
        <v>432.03</v>
      </c>
      <c r="I127" s="67">
        <f t="shared" si="6"/>
        <v>533.95000000000005</v>
      </c>
    </row>
    <row r="128" spans="1:9" x14ac:dyDescent="0.25">
      <c r="A128" s="65" t="s">
        <v>92</v>
      </c>
      <c r="B128" s="66">
        <v>1</v>
      </c>
      <c r="C128" s="66">
        <f t="shared" si="7"/>
        <v>232</v>
      </c>
      <c r="D128" s="66">
        <v>167</v>
      </c>
      <c r="E128" s="66">
        <v>65</v>
      </c>
      <c r="F128" s="73">
        <v>1572.39</v>
      </c>
      <c r="G128" s="67">
        <f t="shared" si="8"/>
        <v>9.3918886632421472</v>
      </c>
      <c r="H128" s="67">
        <f t="shared" si="5"/>
        <v>1220.95</v>
      </c>
      <c r="I128" s="67">
        <f t="shared" si="6"/>
        <v>1508.97</v>
      </c>
    </row>
    <row r="129" spans="1:9" x14ac:dyDescent="0.25">
      <c r="A129" s="65" t="s">
        <v>92</v>
      </c>
      <c r="B129" s="66">
        <v>1</v>
      </c>
      <c r="C129" s="66">
        <f t="shared" si="7"/>
        <v>199</v>
      </c>
      <c r="D129" s="66">
        <v>167</v>
      </c>
      <c r="E129" s="66">
        <v>32</v>
      </c>
      <c r="F129" s="73">
        <v>1572.39</v>
      </c>
      <c r="G129" s="67">
        <f t="shared" si="8"/>
        <v>9.3918886632421472</v>
      </c>
      <c r="H129" s="67">
        <f t="shared" si="5"/>
        <v>601.08000000000004</v>
      </c>
      <c r="I129" s="67">
        <f t="shared" si="6"/>
        <v>742.87</v>
      </c>
    </row>
    <row r="130" spans="1:9" x14ac:dyDescent="0.25">
      <c r="A130" s="65" t="s">
        <v>92</v>
      </c>
      <c r="B130" s="66">
        <v>1</v>
      </c>
      <c r="C130" s="66">
        <f t="shared" si="7"/>
        <v>209</v>
      </c>
      <c r="D130" s="66">
        <v>167</v>
      </c>
      <c r="E130" s="66">
        <v>42</v>
      </c>
      <c r="F130" s="73">
        <v>1572.39</v>
      </c>
      <c r="G130" s="67">
        <f t="shared" si="8"/>
        <v>9.3918886632421472</v>
      </c>
      <c r="H130" s="67">
        <f t="shared" si="5"/>
        <v>788.92</v>
      </c>
      <c r="I130" s="67">
        <f t="shared" si="6"/>
        <v>975.03</v>
      </c>
    </row>
    <row r="131" spans="1:9" x14ac:dyDescent="0.25">
      <c r="A131" s="65" t="s">
        <v>92</v>
      </c>
      <c r="B131" s="66">
        <v>1</v>
      </c>
      <c r="C131" s="66">
        <f t="shared" si="7"/>
        <v>215</v>
      </c>
      <c r="D131" s="66">
        <v>167</v>
      </c>
      <c r="E131" s="66">
        <v>48</v>
      </c>
      <c r="F131" s="73">
        <v>1572.39</v>
      </c>
      <c r="G131" s="67">
        <f t="shared" si="8"/>
        <v>9.3918886632421472</v>
      </c>
      <c r="H131" s="67">
        <f t="shared" si="5"/>
        <v>901.62</v>
      </c>
      <c r="I131" s="67">
        <f t="shared" si="6"/>
        <v>1114.31</v>
      </c>
    </row>
    <row r="132" spans="1:9" x14ac:dyDescent="0.25">
      <c r="A132" s="65" t="s">
        <v>92</v>
      </c>
      <c r="B132" s="66">
        <v>1</v>
      </c>
      <c r="C132" s="66">
        <f t="shared" si="7"/>
        <v>183</v>
      </c>
      <c r="D132" s="66">
        <v>167</v>
      </c>
      <c r="E132" s="66">
        <v>16</v>
      </c>
      <c r="F132" s="73">
        <v>1572.39</v>
      </c>
      <c r="G132" s="67">
        <f t="shared" si="8"/>
        <v>9.3918886632421472</v>
      </c>
      <c r="H132" s="67">
        <f t="shared" si="5"/>
        <v>300.54000000000002</v>
      </c>
      <c r="I132" s="67">
        <f t="shared" si="6"/>
        <v>371.44</v>
      </c>
    </row>
    <row r="133" spans="1:9" x14ac:dyDescent="0.25">
      <c r="A133" s="65" t="s">
        <v>92</v>
      </c>
      <c r="B133" s="66">
        <v>1</v>
      </c>
      <c r="C133" s="66">
        <f t="shared" si="7"/>
        <v>221</v>
      </c>
      <c r="D133" s="66">
        <v>167</v>
      </c>
      <c r="E133" s="66">
        <v>54</v>
      </c>
      <c r="F133" s="73">
        <v>1572.39</v>
      </c>
      <c r="G133" s="67">
        <f t="shared" si="8"/>
        <v>9.3918886632421472</v>
      </c>
      <c r="H133" s="67">
        <f t="shared" si="5"/>
        <v>1014.32</v>
      </c>
      <c r="I133" s="67">
        <f t="shared" si="6"/>
        <v>1253.5999999999999</v>
      </c>
    </row>
    <row r="134" spans="1:9" x14ac:dyDescent="0.25">
      <c r="A134" s="65" t="s">
        <v>92</v>
      </c>
      <c r="B134" s="66">
        <v>1</v>
      </c>
      <c r="C134" s="66">
        <f t="shared" si="7"/>
        <v>185</v>
      </c>
      <c r="D134" s="66">
        <v>167</v>
      </c>
      <c r="E134" s="66">
        <v>18</v>
      </c>
      <c r="F134" s="73">
        <v>1572.39</v>
      </c>
      <c r="G134" s="67">
        <f t="shared" si="8"/>
        <v>9.3918886632421472</v>
      </c>
      <c r="H134" s="67">
        <f t="shared" si="5"/>
        <v>338.11</v>
      </c>
      <c r="I134" s="67">
        <f t="shared" si="6"/>
        <v>417.87</v>
      </c>
    </row>
    <row r="135" spans="1:9" x14ac:dyDescent="0.25">
      <c r="A135" s="65" t="s">
        <v>92</v>
      </c>
      <c r="B135" s="66">
        <v>1</v>
      </c>
      <c r="C135" s="66">
        <f t="shared" si="7"/>
        <v>231</v>
      </c>
      <c r="D135" s="66">
        <v>167</v>
      </c>
      <c r="E135" s="66">
        <v>64</v>
      </c>
      <c r="F135" s="73">
        <v>1572.39</v>
      </c>
      <c r="G135" s="67">
        <f t="shared" si="8"/>
        <v>9.3918886632421472</v>
      </c>
      <c r="H135" s="67">
        <f t="shared" si="5"/>
        <v>1202.1600000000001</v>
      </c>
      <c r="I135" s="67">
        <f t="shared" si="6"/>
        <v>1485.75</v>
      </c>
    </row>
    <row r="136" spans="1:9" x14ac:dyDescent="0.25">
      <c r="A136" s="65" t="s">
        <v>92</v>
      </c>
      <c r="B136" s="66">
        <v>1</v>
      </c>
      <c r="C136" s="66">
        <f t="shared" si="7"/>
        <v>217</v>
      </c>
      <c r="D136" s="66">
        <v>167</v>
      </c>
      <c r="E136" s="66">
        <v>50</v>
      </c>
      <c r="F136" s="73">
        <v>1572.39</v>
      </c>
      <c r="G136" s="67">
        <f t="shared" si="8"/>
        <v>9.3918886632421472</v>
      </c>
      <c r="H136" s="67">
        <f t="shared" si="5"/>
        <v>939.19</v>
      </c>
      <c r="I136" s="67">
        <f t="shared" si="6"/>
        <v>1160.74</v>
      </c>
    </row>
    <row r="137" spans="1:9" x14ac:dyDescent="0.25">
      <c r="A137" s="65" t="s">
        <v>92</v>
      </c>
      <c r="B137" s="66">
        <v>1</v>
      </c>
      <c r="C137" s="66">
        <f t="shared" si="7"/>
        <v>181</v>
      </c>
      <c r="D137" s="66">
        <v>167</v>
      </c>
      <c r="E137" s="66">
        <v>14</v>
      </c>
      <c r="F137" s="73">
        <v>1572.39</v>
      </c>
      <c r="G137" s="67">
        <f t="shared" si="8"/>
        <v>9.3918886632421472</v>
      </c>
      <c r="H137" s="67">
        <f t="shared" si="5"/>
        <v>262.97000000000003</v>
      </c>
      <c r="I137" s="67">
        <f t="shared" si="6"/>
        <v>325</v>
      </c>
    </row>
    <row r="138" spans="1:9" x14ac:dyDescent="0.25">
      <c r="A138" s="65" t="s">
        <v>92</v>
      </c>
      <c r="B138" s="66">
        <v>1</v>
      </c>
      <c r="C138" s="66">
        <f t="shared" si="7"/>
        <v>189</v>
      </c>
      <c r="D138" s="66">
        <v>167</v>
      </c>
      <c r="E138" s="66">
        <v>22</v>
      </c>
      <c r="F138" s="73">
        <v>1572.39</v>
      </c>
      <c r="G138" s="67">
        <f t="shared" si="8"/>
        <v>9.3918886632421472</v>
      </c>
      <c r="H138" s="67">
        <f t="shared" si="5"/>
        <v>413.24</v>
      </c>
      <c r="I138" s="67">
        <f t="shared" si="6"/>
        <v>510.72</v>
      </c>
    </row>
    <row r="139" spans="1:9" x14ac:dyDescent="0.25">
      <c r="A139" s="65" t="s">
        <v>92</v>
      </c>
      <c r="B139" s="66">
        <v>1</v>
      </c>
      <c r="C139" s="66">
        <f t="shared" si="7"/>
        <v>176</v>
      </c>
      <c r="D139" s="66">
        <v>167</v>
      </c>
      <c r="E139" s="66">
        <v>9</v>
      </c>
      <c r="F139" s="73">
        <v>1429.45</v>
      </c>
      <c r="G139" s="67">
        <f t="shared" si="8"/>
        <v>8.5381077529566376</v>
      </c>
      <c r="H139" s="67">
        <f t="shared" si="5"/>
        <v>153.69</v>
      </c>
      <c r="I139" s="67">
        <f t="shared" si="6"/>
        <v>189.95</v>
      </c>
    </row>
    <row r="140" spans="1:9" x14ac:dyDescent="0.25">
      <c r="A140" s="65" t="s">
        <v>92</v>
      </c>
      <c r="B140" s="66">
        <v>1</v>
      </c>
      <c r="C140" s="66">
        <f t="shared" si="7"/>
        <v>192</v>
      </c>
      <c r="D140" s="66">
        <v>167</v>
      </c>
      <c r="E140" s="66">
        <v>25</v>
      </c>
      <c r="F140" s="73">
        <v>1429.45</v>
      </c>
      <c r="G140" s="67">
        <f t="shared" si="8"/>
        <v>8.5381077529566376</v>
      </c>
      <c r="H140" s="67">
        <f t="shared" si="5"/>
        <v>426.91</v>
      </c>
      <c r="I140" s="67">
        <f t="shared" si="6"/>
        <v>527.62</v>
      </c>
    </row>
    <row r="141" spans="1:9" x14ac:dyDescent="0.25">
      <c r="A141" s="65" t="s">
        <v>92</v>
      </c>
      <c r="B141" s="66">
        <v>1</v>
      </c>
      <c r="C141" s="66">
        <f t="shared" si="7"/>
        <v>219</v>
      </c>
      <c r="D141" s="66">
        <v>167</v>
      </c>
      <c r="E141" s="66">
        <v>52</v>
      </c>
      <c r="F141" s="73">
        <v>1429.45</v>
      </c>
      <c r="G141" s="67">
        <f t="shared" si="8"/>
        <v>8.5381077529566376</v>
      </c>
      <c r="H141" s="67">
        <f t="shared" si="5"/>
        <v>887.96</v>
      </c>
      <c r="I141" s="67">
        <f t="shared" si="6"/>
        <v>1097.43</v>
      </c>
    </row>
    <row r="142" spans="1:9" x14ac:dyDescent="0.25">
      <c r="A142" s="65" t="s">
        <v>92</v>
      </c>
      <c r="B142" s="66">
        <v>1</v>
      </c>
      <c r="C142" s="66">
        <f t="shared" si="7"/>
        <v>215</v>
      </c>
      <c r="D142" s="66">
        <v>167</v>
      </c>
      <c r="E142" s="66">
        <v>48</v>
      </c>
      <c r="F142" s="73">
        <v>1429.45</v>
      </c>
      <c r="G142" s="67">
        <f t="shared" si="8"/>
        <v>8.5381077529566376</v>
      </c>
      <c r="H142" s="67">
        <f t="shared" ref="H142:H205" si="9">ROUND(G142*E142*2,2)</f>
        <v>819.66</v>
      </c>
      <c r="I142" s="67">
        <f t="shared" ref="I142:I205" si="10">ROUND(H142*1.2359,2)</f>
        <v>1013.02</v>
      </c>
    </row>
    <row r="143" spans="1:9" x14ac:dyDescent="0.25">
      <c r="A143" s="65" t="s">
        <v>92</v>
      </c>
      <c r="B143" s="66">
        <v>1</v>
      </c>
      <c r="C143" s="66">
        <f t="shared" si="7"/>
        <v>179</v>
      </c>
      <c r="D143" s="66">
        <v>167</v>
      </c>
      <c r="E143" s="66">
        <v>12</v>
      </c>
      <c r="F143" s="73">
        <v>1429.45</v>
      </c>
      <c r="G143" s="67">
        <f t="shared" si="8"/>
        <v>8.5381077529566376</v>
      </c>
      <c r="H143" s="67">
        <f t="shared" si="9"/>
        <v>204.91</v>
      </c>
      <c r="I143" s="67">
        <f t="shared" si="10"/>
        <v>253.25</v>
      </c>
    </row>
    <row r="144" spans="1:9" x14ac:dyDescent="0.25">
      <c r="A144" s="65" t="s">
        <v>92</v>
      </c>
      <c r="B144" s="66">
        <v>1</v>
      </c>
      <c r="C144" s="66">
        <f t="shared" si="7"/>
        <v>237</v>
      </c>
      <c r="D144" s="66">
        <v>167</v>
      </c>
      <c r="E144" s="66">
        <v>70</v>
      </c>
      <c r="F144" s="73">
        <v>1572.39</v>
      </c>
      <c r="G144" s="67">
        <f t="shared" si="8"/>
        <v>9.3918886632421472</v>
      </c>
      <c r="H144" s="67">
        <f t="shared" si="9"/>
        <v>1314.86</v>
      </c>
      <c r="I144" s="67">
        <f t="shared" si="10"/>
        <v>1625.04</v>
      </c>
    </row>
    <row r="145" spans="1:9" x14ac:dyDescent="0.25">
      <c r="A145" s="65" t="s">
        <v>92</v>
      </c>
      <c r="B145" s="66">
        <v>1</v>
      </c>
      <c r="C145" s="66">
        <f t="shared" si="7"/>
        <v>217</v>
      </c>
      <c r="D145" s="66">
        <v>167</v>
      </c>
      <c r="E145" s="66">
        <v>50</v>
      </c>
      <c r="F145" s="73">
        <v>1572.39</v>
      </c>
      <c r="G145" s="67">
        <f t="shared" si="8"/>
        <v>9.3918886632421472</v>
      </c>
      <c r="H145" s="67">
        <f t="shared" si="9"/>
        <v>939.19</v>
      </c>
      <c r="I145" s="67">
        <f t="shared" si="10"/>
        <v>1160.74</v>
      </c>
    </row>
    <row r="146" spans="1:9" x14ac:dyDescent="0.25">
      <c r="A146" s="65" t="s">
        <v>92</v>
      </c>
      <c r="B146" s="66">
        <v>1</v>
      </c>
      <c r="C146" s="66">
        <f t="shared" si="7"/>
        <v>236</v>
      </c>
      <c r="D146" s="66">
        <v>167</v>
      </c>
      <c r="E146" s="66">
        <v>69</v>
      </c>
      <c r="F146" s="73">
        <v>1572.39</v>
      </c>
      <c r="G146" s="67">
        <f t="shared" si="8"/>
        <v>9.3918886632421472</v>
      </c>
      <c r="H146" s="67">
        <f t="shared" si="9"/>
        <v>1296.08</v>
      </c>
      <c r="I146" s="67">
        <f t="shared" si="10"/>
        <v>1601.83</v>
      </c>
    </row>
    <row r="147" spans="1:9" x14ac:dyDescent="0.25">
      <c r="A147" s="65" t="s">
        <v>92</v>
      </c>
      <c r="B147" s="66">
        <v>1</v>
      </c>
      <c r="C147" s="66">
        <f t="shared" si="7"/>
        <v>217</v>
      </c>
      <c r="D147" s="66">
        <v>167</v>
      </c>
      <c r="E147" s="66">
        <v>50</v>
      </c>
      <c r="F147" s="73">
        <v>1572.39</v>
      </c>
      <c r="G147" s="67">
        <f t="shared" si="8"/>
        <v>9.3918886632421472</v>
      </c>
      <c r="H147" s="67">
        <f t="shared" si="9"/>
        <v>939.19</v>
      </c>
      <c r="I147" s="67">
        <f t="shared" si="10"/>
        <v>1160.74</v>
      </c>
    </row>
    <row r="148" spans="1:9" x14ac:dyDescent="0.25">
      <c r="A148" s="65" t="s">
        <v>92</v>
      </c>
      <c r="B148" s="66">
        <v>1</v>
      </c>
      <c r="C148" s="66">
        <f t="shared" si="7"/>
        <v>236</v>
      </c>
      <c r="D148" s="66">
        <v>167</v>
      </c>
      <c r="E148" s="66">
        <v>69</v>
      </c>
      <c r="F148" s="73">
        <v>1429.45</v>
      </c>
      <c r="G148" s="67">
        <f t="shared" si="8"/>
        <v>8.5381077529566376</v>
      </c>
      <c r="H148" s="67">
        <f t="shared" si="9"/>
        <v>1178.26</v>
      </c>
      <c r="I148" s="67">
        <f t="shared" si="10"/>
        <v>1456.21</v>
      </c>
    </row>
    <row r="149" spans="1:9" x14ac:dyDescent="0.25">
      <c r="A149" s="65" t="s">
        <v>92</v>
      </c>
      <c r="B149" s="66">
        <v>1</v>
      </c>
      <c r="C149" s="66">
        <f t="shared" si="7"/>
        <v>224</v>
      </c>
      <c r="D149" s="66">
        <v>167</v>
      </c>
      <c r="E149" s="66">
        <v>57</v>
      </c>
      <c r="F149" s="73">
        <v>1572.39</v>
      </c>
      <c r="G149" s="67">
        <f t="shared" si="8"/>
        <v>9.3918886632421472</v>
      </c>
      <c r="H149" s="67">
        <f t="shared" si="9"/>
        <v>1070.68</v>
      </c>
      <c r="I149" s="67">
        <f t="shared" si="10"/>
        <v>1323.25</v>
      </c>
    </row>
    <row r="150" spans="1:9" x14ac:dyDescent="0.25">
      <c r="A150" s="65" t="s">
        <v>92</v>
      </c>
      <c r="B150" s="66">
        <v>1</v>
      </c>
      <c r="C150" s="66">
        <f t="shared" si="7"/>
        <v>179</v>
      </c>
      <c r="D150" s="66">
        <v>167</v>
      </c>
      <c r="E150" s="66">
        <v>12</v>
      </c>
      <c r="F150" s="73">
        <v>1572.39</v>
      </c>
      <c r="G150" s="67">
        <f t="shared" si="8"/>
        <v>9.3918886632421472</v>
      </c>
      <c r="H150" s="67">
        <f t="shared" si="9"/>
        <v>225.41</v>
      </c>
      <c r="I150" s="67">
        <f t="shared" si="10"/>
        <v>278.58</v>
      </c>
    </row>
    <row r="151" spans="1:9" x14ac:dyDescent="0.25">
      <c r="A151" s="65" t="s">
        <v>92</v>
      </c>
      <c r="B151" s="66">
        <v>1</v>
      </c>
      <c r="C151" s="66">
        <f t="shared" si="7"/>
        <v>220</v>
      </c>
      <c r="D151" s="66">
        <v>167</v>
      </c>
      <c r="E151" s="66">
        <v>53</v>
      </c>
      <c r="F151" s="73">
        <v>1572.39</v>
      </c>
      <c r="G151" s="67">
        <f t="shared" si="8"/>
        <v>9.3918886632421472</v>
      </c>
      <c r="H151" s="67">
        <f t="shared" si="9"/>
        <v>995.54</v>
      </c>
      <c r="I151" s="67">
        <f t="shared" si="10"/>
        <v>1230.3900000000001</v>
      </c>
    </row>
    <row r="152" spans="1:9" x14ac:dyDescent="0.25">
      <c r="A152" s="65" t="s">
        <v>92</v>
      </c>
      <c r="B152" s="66">
        <v>1</v>
      </c>
      <c r="C152" s="66">
        <f t="shared" si="7"/>
        <v>199</v>
      </c>
      <c r="D152" s="66">
        <v>167</v>
      </c>
      <c r="E152" s="66">
        <v>32</v>
      </c>
      <c r="F152" s="73">
        <v>1572.39</v>
      </c>
      <c r="G152" s="67">
        <f t="shared" si="8"/>
        <v>9.3918886632421472</v>
      </c>
      <c r="H152" s="67">
        <f t="shared" si="9"/>
        <v>601.08000000000004</v>
      </c>
      <c r="I152" s="67">
        <f t="shared" si="10"/>
        <v>742.87</v>
      </c>
    </row>
    <row r="153" spans="1:9" x14ac:dyDescent="0.25">
      <c r="A153" s="65" t="s">
        <v>92</v>
      </c>
      <c r="B153" s="66">
        <v>1</v>
      </c>
      <c r="C153" s="66">
        <f t="shared" si="7"/>
        <v>220</v>
      </c>
      <c r="D153" s="66">
        <v>167</v>
      </c>
      <c r="E153" s="66">
        <v>53</v>
      </c>
      <c r="F153" s="73">
        <v>1572.39</v>
      </c>
      <c r="G153" s="67">
        <f t="shared" si="8"/>
        <v>9.3918886632421472</v>
      </c>
      <c r="H153" s="67">
        <f t="shared" si="9"/>
        <v>995.54</v>
      </c>
      <c r="I153" s="67">
        <f t="shared" si="10"/>
        <v>1230.3900000000001</v>
      </c>
    </row>
    <row r="154" spans="1:9" x14ac:dyDescent="0.25">
      <c r="A154" s="65" t="s">
        <v>92</v>
      </c>
      <c r="B154" s="66">
        <v>1</v>
      </c>
      <c r="C154" s="66">
        <f t="shared" si="7"/>
        <v>220</v>
      </c>
      <c r="D154" s="66">
        <v>167</v>
      </c>
      <c r="E154" s="66">
        <v>53</v>
      </c>
      <c r="F154" s="73">
        <v>1572.39</v>
      </c>
      <c r="G154" s="67">
        <f t="shared" si="8"/>
        <v>9.3918886632421472</v>
      </c>
      <c r="H154" s="67">
        <f t="shared" si="9"/>
        <v>995.54</v>
      </c>
      <c r="I154" s="67">
        <f t="shared" si="10"/>
        <v>1230.3900000000001</v>
      </c>
    </row>
    <row r="155" spans="1:9" x14ac:dyDescent="0.25">
      <c r="A155" s="65" t="s">
        <v>92</v>
      </c>
      <c r="B155" s="66">
        <v>1</v>
      </c>
      <c r="C155" s="66">
        <f t="shared" si="7"/>
        <v>196</v>
      </c>
      <c r="D155" s="66">
        <v>167</v>
      </c>
      <c r="E155" s="66">
        <v>29</v>
      </c>
      <c r="F155" s="73">
        <v>1572.39</v>
      </c>
      <c r="G155" s="67">
        <f t="shared" si="8"/>
        <v>9.3918886632421472</v>
      </c>
      <c r="H155" s="67">
        <f t="shared" si="9"/>
        <v>544.73</v>
      </c>
      <c r="I155" s="67">
        <f t="shared" si="10"/>
        <v>673.23</v>
      </c>
    </row>
    <row r="156" spans="1:9" x14ac:dyDescent="0.25">
      <c r="A156" s="65" t="s">
        <v>92</v>
      </c>
      <c r="B156" s="66">
        <v>1</v>
      </c>
      <c r="C156" s="66">
        <f t="shared" si="7"/>
        <v>188</v>
      </c>
      <c r="D156" s="66">
        <v>167</v>
      </c>
      <c r="E156" s="66">
        <v>21</v>
      </c>
      <c r="F156" s="73">
        <v>1572.39</v>
      </c>
      <c r="G156" s="67">
        <f t="shared" si="8"/>
        <v>9.3918886632421472</v>
      </c>
      <c r="H156" s="67">
        <f t="shared" si="9"/>
        <v>394.46</v>
      </c>
      <c r="I156" s="67">
        <f t="shared" si="10"/>
        <v>487.51</v>
      </c>
    </row>
    <row r="157" spans="1:9" x14ac:dyDescent="0.25">
      <c r="A157" s="65" t="s">
        <v>92</v>
      </c>
      <c r="B157" s="66">
        <v>1</v>
      </c>
      <c r="C157" s="66">
        <f t="shared" si="7"/>
        <v>179</v>
      </c>
      <c r="D157" s="66">
        <v>167</v>
      </c>
      <c r="E157" s="66">
        <v>12</v>
      </c>
      <c r="F157" s="73">
        <v>1572.39</v>
      </c>
      <c r="G157" s="67">
        <f t="shared" si="8"/>
        <v>9.3918886632421472</v>
      </c>
      <c r="H157" s="67">
        <f t="shared" si="9"/>
        <v>225.41</v>
      </c>
      <c r="I157" s="67">
        <f t="shared" si="10"/>
        <v>278.58</v>
      </c>
    </row>
    <row r="158" spans="1:9" x14ac:dyDescent="0.25">
      <c r="A158" s="65" t="s">
        <v>92</v>
      </c>
      <c r="B158" s="66">
        <v>1</v>
      </c>
      <c r="C158" s="66">
        <f t="shared" si="7"/>
        <v>208</v>
      </c>
      <c r="D158" s="66">
        <v>167</v>
      </c>
      <c r="E158" s="66">
        <v>41</v>
      </c>
      <c r="F158" s="73">
        <v>1572.39</v>
      </c>
      <c r="G158" s="67">
        <f t="shared" si="8"/>
        <v>9.3918886632421472</v>
      </c>
      <c r="H158" s="67">
        <f t="shared" si="9"/>
        <v>770.13</v>
      </c>
      <c r="I158" s="67">
        <f t="shared" si="10"/>
        <v>951.8</v>
      </c>
    </row>
    <row r="159" spans="1:9" x14ac:dyDescent="0.25">
      <c r="A159" s="65" t="s">
        <v>92</v>
      </c>
      <c r="B159" s="66">
        <v>1</v>
      </c>
      <c r="C159" s="66">
        <f t="shared" si="7"/>
        <v>204</v>
      </c>
      <c r="D159" s="66">
        <v>167</v>
      </c>
      <c r="E159" s="66">
        <v>37</v>
      </c>
      <c r="F159" s="73">
        <v>1572.39</v>
      </c>
      <c r="G159" s="67">
        <f t="shared" si="8"/>
        <v>9.3918886632421472</v>
      </c>
      <c r="H159" s="67">
        <f t="shared" si="9"/>
        <v>695</v>
      </c>
      <c r="I159" s="67">
        <f t="shared" si="10"/>
        <v>858.95</v>
      </c>
    </row>
    <row r="160" spans="1:9" x14ac:dyDescent="0.25">
      <c r="A160" s="65" t="s">
        <v>92</v>
      </c>
      <c r="B160" s="66">
        <v>1</v>
      </c>
      <c r="C160" s="66">
        <f t="shared" si="7"/>
        <v>219</v>
      </c>
      <c r="D160" s="66">
        <v>167</v>
      </c>
      <c r="E160" s="66">
        <v>52</v>
      </c>
      <c r="F160" s="73">
        <v>1572.39</v>
      </c>
      <c r="G160" s="67">
        <f t="shared" si="8"/>
        <v>9.3918886632421472</v>
      </c>
      <c r="H160" s="67">
        <f t="shared" si="9"/>
        <v>976.76</v>
      </c>
      <c r="I160" s="67">
        <f t="shared" si="10"/>
        <v>1207.18</v>
      </c>
    </row>
    <row r="161" spans="1:9" x14ac:dyDescent="0.25">
      <c r="A161" s="65" t="s">
        <v>92</v>
      </c>
      <c r="B161" s="66">
        <v>1</v>
      </c>
      <c r="C161" s="66">
        <f t="shared" si="7"/>
        <v>191</v>
      </c>
      <c r="D161" s="66">
        <v>167</v>
      </c>
      <c r="E161" s="66">
        <v>24</v>
      </c>
      <c r="F161" s="73">
        <v>1572.39</v>
      </c>
      <c r="G161" s="67">
        <f t="shared" si="8"/>
        <v>9.3918886632421472</v>
      </c>
      <c r="H161" s="67">
        <f t="shared" si="9"/>
        <v>450.81</v>
      </c>
      <c r="I161" s="67">
        <f t="shared" si="10"/>
        <v>557.16</v>
      </c>
    </row>
    <row r="162" spans="1:9" x14ac:dyDescent="0.25">
      <c r="A162" s="65" t="s">
        <v>92</v>
      </c>
      <c r="B162" s="66">
        <v>1</v>
      </c>
      <c r="C162" s="66">
        <f t="shared" si="7"/>
        <v>203</v>
      </c>
      <c r="D162" s="66">
        <v>167</v>
      </c>
      <c r="E162" s="66">
        <v>36</v>
      </c>
      <c r="F162" s="73">
        <v>1572.39</v>
      </c>
      <c r="G162" s="67">
        <f t="shared" si="8"/>
        <v>9.3918886632421472</v>
      </c>
      <c r="H162" s="67">
        <f t="shared" si="9"/>
        <v>676.22</v>
      </c>
      <c r="I162" s="67">
        <f t="shared" si="10"/>
        <v>835.74</v>
      </c>
    </row>
    <row r="163" spans="1:9" x14ac:dyDescent="0.25">
      <c r="A163" s="65" t="s">
        <v>92</v>
      </c>
      <c r="B163" s="66">
        <v>1</v>
      </c>
      <c r="C163" s="66">
        <f t="shared" si="7"/>
        <v>203</v>
      </c>
      <c r="D163" s="66">
        <v>167</v>
      </c>
      <c r="E163" s="66">
        <v>36</v>
      </c>
      <c r="F163" s="73">
        <v>1429.45</v>
      </c>
      <c r="G163" s="67">
        <f t="shared" si="8"/>
        <v>8.5381077529566376</v>
      </c>
      <c r="H163" s="67">
        <f t="shared" si="9"/>
        <v>614.74</v>
      </c>
      <c r="I163" s="67">
        <f t="shared" si="10"/>
        <v>759.76</v>
      </c>
    </row>
    <row r="164" spans="1:9" x14ac:dyDescent="0.25">
      <c r="A164" s="65" t="s">
        <v>92</v>
      </c>
      <c r="B164" s="66">
        <v>1</v>
      </c>
      <c r="C164" s="66">
        <f t="shared" si="7"/>
        <v>236</v>
      </c>
      <c r="D164" s="66">
        <v>167</v>
      </c>
      <c r="E164" s="66">
        <v>69</v>
      </c>
      <c r="F164" s="73">
        <v>1572.39</v>
      </c>
      <c r="G164" s="67">
        <f t="shared" si="8"/>
        <v>9.3918886632421472</v>
      </c>
      <c r="H164" s="67">
        <f t="shared" si="9"/>
        <v>1296.08</v>
      </c>
      <c r="I164" s="67">
        <f t="shared" si="10"/>
        <v>1601.83</v>
      </c>
    </row>
    <row r="165" spans="1:9" x14ac:dyDescent="0.25">
      <c r="A165" s="65" t="s">
        <v>92</v>
      </c>
      <c r="B165" s="66">
        <v>1</v>
      </c>
      <c r="C165" s="66">
        <f t="shared" si="7"/>
        <v>200</v>
      </c>
      <c r="D165" s="66">
        <v>167</v>
      </c>
      <c r="E165" s="66">
        <v>33</v>
      </c>
      <c r="F165" s="73">
        <v>1429.45</v>
      </c>
      <c r="G165" s="67">
        <f t="shared" si="8"/>
        <v>8.5381077529566376</v>
      </c>
      <c r="H165" s="67">
        <f t="shared" si="9"/>
        <v>563.52</v>
      </c>
      <c r="I165" s="67">
        <f t="shared" si="10"/>
        <v>696.45</v>
      </c>
    </row>
    <row r="166" spans="1:9" x14ac:dyDescent="0.25">
      <c r="A166" s="65" t="s">
        <v>92</v>
      </c>
      <c r="B166" s="66">
        <v>1</v>
      </c>
      <c r="C166" s="66">
        <f t="shared" si="7"/>
        <v>217</v>
      </c>
      <c r="D166" s="66">
        <v>167</v>
      </c>
      <c r="E166" s="66">
        <v>50</v>
      </c>
      <c r="F166" s="73">
        <v>1572.39</v>
      </c>
      <c r="G166" s="67">
        <f t="shared" si="8"/>
        <v>9.3918886632421472</v>
      </c>
      <c r="H166" s="67">
        <f t="shared" si="9"/>
        <v>939.19</v>
      </c>
      <c r="I166" s="67">
        <f t="shared" si="10"/>
        <v>1160.74</v>
      </c>
    </row>
    <row r="167" spans="1:9" x14ac:dyDescent="0.25">
      <c r="A167" s="65" t="s">
        <v>92</v>
      </c>
      <c r="B167" s="66">
        <v>1</v>
      </c>
      <c r="C167" s="66">
        <f t="shared" si="7"/>
        <v>239</v>
      </c>
      <c r="D167" s="66">
        <v>167</v>
      </c>
      <c r="E167" s="66">
        <v>72</v>
      </c>
      <c r="F167" s="73">
        <v>1572.39</v>
      </c>
      <c r="G167" s="67">
        <f t="shared" si="8"/>
        <v>9.3918886632421472</v>
      </c>
      <c r="H167" s="67">
        <f t="shared" si="9"/>
        <v>1352.43</v>
      </c>
      <c r="I167" s="67">
        <f t="shared" si="10"/>
        <v>1671.47</v>
      </c>
    </row>
    <row r="168" spans="1:9" x14ac:dyDescent="0.25">
      <c r="A168" s="65" t="s">
        <v>92</v>
      </c>
      <c r="B168" s="66">
        <v>1</v>
      </c>
      <c r="C168" s="66">
        <f t="shared" si="7"/>
        <v>168</v>
      </c>
      <c r="D168" s="66">
        <v>167</v>
      </c>
      <c r="E168" s="66">
        <v>1</v>
      </c>
      <c r="F168" s="73">
        <v>1572.39</v>
      </c>
      <c r="G168" s="67">
        <f t="shared" si="8"/>
        <v>9.3918886632421472</v>
      </c>
      <c r="H168" s="67">
        <f t="shared" si="9"/>
        <v>18.78</v>
      </c>
      <c r="I168" s="67">
        <f t="shared" si="10"/>
        <v>23.21</v>
      </c>
    </row>
    <row r="169" spans="1:9" x14ac:dyDescent="0.25">
      <c r="A169" s="65" t="s">
        <v>92</v>
      </c>
      <c r="B169" s="66">
        <v>1</v>
      </c>
      <c r="C169" s="66">
        <f t="shared" si="7"/>
        <v>193</v>
      </c>
      <c r="D169" s="66">
        <v>167</v>
      </c>
      <c r="E169" s="66">
        <v>26</v>
      </c>
      <c r="F169" s="73">
        <v>1572.39</v>
      </c>
      <c r="G169" s="67">
        <f t="shared" si="8"/>
        <v>9.3918886632421472</v>
      </c>
      <c r="H169" s="67">
        <f t="shared" si="9"/>
        <v>488.38</v>
      </c>
      <c r="I169" s="67">
        <f t="shared" si="10"/>
        <v>603.59</v>
      </c>
    </row>
    <row r="170" spans="1:9" x14ac:dyDescent="0.25">
      <c r="A170" s="65" t="s">
        <v>92</v>
      </c>
      <c r="B170" s="66">
        <v>1</v>
      </c>
      <c r="C170" s="66">
        <f t="shared" si="7"/>
        <v>199</v>
      </c>
      <c r="D170" s="66">
        <v>167</v>
      </c>
      <c r="E170" s="66">
        <v>32</v>
      </c>
      <c r="F170" s="73">
        <v>1572.39</v>
      </c>
      <c r="G170" s="67">
        <f t="shared" si="8"/>
        <v>9.3918886632421472</v>
      </c>
      <c r="H170" s="67">
        <f t="shared" si="9"/>
        <v>601.08000000000004</v>
      </c>
      <c r="I170" s="67">
        <f t="shared" si="10"/>
        <v>742.87</v>
      </c>
    </row>
    <row r="171" spans="1:9" x14ac:dyDescent="0.25">
      <c r="A171" s="65" t="s">
        <v>92</v>
      </c>
      <c r="B171" s="66">
        <v>1</v>
      </c>
      <c r="C171" s="66">
        <f t="shared" si="7"/>
        <v>203</v>
      </c>
      <c r="D171" s="66">
        <v>167</v>
      </c>
      <c r="E171" s="66">
        <v>36</v>
      </c>
      <c r="F171" s="73">
        <v>1572.39</v>
      </c>
      <c r="G171" s="67">
        <f t="shared" si="8"/>
        <v>9.3918886632421472</v>
      </c>
      <c r="H171" s="67">
        <f t="shared" si="9"/>
        <v>676.22</v>
      </c>
      <c r="I171" s="67">
        <f t="shared" si="10"/>
        <v>835.74</v>
      </c>
    </row>
    <row r="172" spans="1:9" x14ac:dyDescent="0.25">
      <c r="A172" s="65" t="s">
        <v>92</v>
      </c>
      <c r="B172" s="66">
        <v>1</v>
      </c>
      <c r="C172" s="66">
        <f t="shared" si="7"/>
        <v>228</v>
      </c>
      <c r="D172" s="66">
        <v>167</v>
      </c>
      <c r="E172" s="66">
        <v>61</v>
      </c>
      <c r="F172" s="73">
        <v>1572.39</v>
      </c>
      <c r="G172" s="67">
        <f t="shared" si="8"/>
        <v>9.3918886632421472</v>
      </c>
      <c r="H172" s="67">
        <f t="shared" si="9"/>
        <v>1145.81</v>
      </c>
      <c r="I172" s="67">
        <f t="shared" si="10"/>
        <v>1416.11</v>
      </c>
    </row>
    <row r="173" spans="1:9" x14ac:dyDescent="0.25">
      <c r="A173" s="65" t="s">
        <v>92</v>
      </c>
      <c r="B173" s="66">
        <v>1</v>
      </c>
      <c r="C173" s="66">
        <f t="shared" si="7"/>
        <v>187</v>
      </c>
      <c r="D173" s="66">
        <v>167</v>
      </c>
      <c r="E173" s="66">
        <v>20</v>
      </c>
      <c r="F173" s="73">
        <v>1572.39</v>
      </c>
      <c r="G173" s="67">
        <f t="shared" si="8"/>
        <v>9.3918886632421472</v>
      </c>
      <c r="H173" s="67">
        <f t="shared" si="9"/>
        <v>375.68</v>
      </c>
      <c r="I173" s="67">
        <f t="shared" si="10"/>
        <v>464.3</v>
      </c>
    </row>
    <row r="174" spans="1:9" x14ac:dyDescent="0.25">
      <c r="A174" s="65" t="s">
        <v>92</v>
      </c>
      <c r="B174" s="66">
        <v>1</v>
      </c>
      <c r="C174" s="66">
        <f t="shared" si="7"/>
        <v>198</v>
      </c>
      <c r="D174" s="66">
        <v>167</v>
      </c>
      <c r="E174" s="66">
        <v>31</v>
      </c>
      <c r="F174" s="73">
        <v>1572.39</v>
      </c>
      <c r="G174" s="67">
        <f t="shared" si="8"/>
        <v>9.3918886632421472</v>
      </c>
      <c r="H174" s="67">
        <f t="shared" si="9"/>
        <v>582.29999999999995</v>
      </c>
      <c r="I174" s="67">
        <f t="shared" si="10"/>
        <v>719.66</v>
      </c>
    </row>
    <row r="175" spans="1:9" x14ac:dyDescent="0.25">
      <c r="A175" s="65" t="s">
        <v>92</v>
      </c>
      <c r="B175" s="66">
        <v>1</v>
      </c>
      <c r="C175" s="66">
        <f t="shared" si="7"/>
        <v>183</v>
      </c>
      <c r="D175" s="66">
        <v>167</v>
      </c>
      <c r="E175" s="66">
        <v>16</v>
      </c>
      <c r="F175" s="73">
        <v>1572.39</v>
      </c>
      <c r="G175" s="67">
        <f t="shared" si="8"/>
        <v>9.3918886632421472</v>
      </c>
      <c r="H175" s="67">
        <f t="shared" si="9"/>
        <v>300.54000000000002</v>
      </c>
      <c r="I175" s="67">
        <f t="shared" si="10"/>
        <v>371.44</v>
      </c>
    </row>
    <row r="176" spans="1:9" x14ac:dyDescent="0.25">
      <c r="A176" s="65" t="s">
        <v>92</v>
      </c>
      <c r="B176" s="66">
        <v>1</v>
      </c>
      <c r="C176" s="66">
        <f t="shared" si="7"/>
        <v>223</v>
      </c>
      <c r="D176" s="66">
        <v>167</v>
      </c>
      <c r="E176" s="66">
        <v>56</v>
      </c>
      <c r="F176" s="73">
        <v>1572.39</v>
      </c>
      <c r="G176" s="67">
        <f t="shared" si="8"/>
        <v>9.3918886632421472</v>
      </c>
      <c r="H176" s="67">
        <f t="shared" si="9"/>
        <v>1051.8900000000001</v>
      </c>
      <c r="I176" s="67">
        <f t="shared" si="10"/>
        <v>1300.03</v>
      </c>
    </row>
    <row r="177" spans="1:9" x14ac:dyDescent="0.25">
      <c r="A177" s="65" t="s">
        <v>92</v>
      </c>
      <c r="B177" s="66">
        <v>1</v>
      </c>
      <c r="C177" s="66">
        <f t="shared" si="7"/>
        <v>191</v>
      </c>
      <c r="D177" s="66">
        <v>167</v>
      </c>
      <c r="E177" s="66">
        <v>24</v>
      </c>
      <c r="F177" s="73">
        <v>1572.39</v>
      </c>
      <c r="G177" s="67">
        <f t="shared" si="8"/>
        <v>9.3918886632421472</v>
      </c>
      <c r="H177" s="67">
        <f t="shared" si="9"/>
        <v>450.81</v>
      </c>
      <c r="I177" s="67">
        <f t="shared" si="10"/>
        <v>557.16</v>
      </c>
    </row>
    <row r="178" spans="1:9" x14ac:dyDescent="0.25">
      <c r="A178" s="65" t="s">
        <v>92</v>
      </c>
      <c r="B178" s="66">
        <v>1</v>
      </c>
      <c r="C178" s="66">
        <f t="shared" si="7"/>
        <v>186</v>
      </c>
      <c r="D178" s="66">
        <v>167</v>
      </c>
      <c r="E178" s="66">
        <v>19</v>
      </c>
      <c r="F178" s="73">
        <v>1429.45</v>
      </c>
      <c r="G178" s="67">
        <f t="shared" si="8"/>
        <v>8.5381077529566376</v>
      </c>
      <c r="H178" s="67">
        <f t="shared" si="9"/>
        <v>324.45</v>
      </c>
      <c r="I178" s="67">
        <f t="shared" si="10"/>
        <v>400.99</v>
      </c>
    </row>
    <row r="179" spans="1:9" x14ac:dyDescent="0.25">
      <c r="A179" s="65" t="s">
        <v>92</v>
      </c>
      <c r="B179" s="66">
        <v>1</v>
      </c>
      <c r="C179" s="66">
        <f t="shared" si="7"/>
        <v>185</v>
      </c>
      <c r="D179" s="66">
        <v>167</v>
      </c>
      <c r="E179" s="66">
        <v>18</v>
      </c>
      <c r="F179" s="73">
        <v>1429.45</v>
      </c>
      <c r="G179" s="67">
        <f t="shared" si="8"/>
        <v>8.5381077529566376</v>
      </c>
      <c r="H179" s="67">
        <f t="shared" si="9"/>
        <v>307.37</v>
      </c>
      <c r="I179" s="67">
        <f t="shared" si="10"/>
        <v>379.88</v>
      </c>
    </row>
    <row r="180" spans="1:9" x14ac:dyDescent="0.25">
      <c r="A180" s="65" t="s">
        <v>92</v>
      </c>
      <c r="B180" s="66">
        <v>1</v>
      </c>
      <c r="C180" s="66">
        <f t="shared" si="7"/>
        <v>218</v>
      </c>
      <c r="D180" s="66">
        <v>167</v>
      </c>
      <c r="E180" s="66">
        <v>51</v>
      </c>
      <c r="F180" s="73">
        <v>1429.45</v>
      </c>
      <c r="G180" s="67">
        <f t="shared" si="8"/>
        <v>8.5381077529566376</v>
      </c>
      <c r="H180" s="67">
        <f t="shared" si="9"/>
        <v>870.89</v>
      </c>
      <c r="I180" s="67">
        <f t="shared" si="10"/>
        <v>1076.33</v>
      </c>
    </row>
    <row r="181" spans="1:9" x14ac:dyDescent="0.25">
      <c r="A181" s="65" t="s">
        <v>92</v>
      </c>
      <c r="B181" s="66">
        <v>1</v>
      </c>
      <c r="C181" s="66">
        <f t="shared" si="7"/>
        <v>180</v>
      </c>
      <c r="D181" s="66">
        <v>167</v>
      </c>
      <c r="E181" s="66">
        <v>13</v>
      </c>
      <c r="F181" s="73">
        <v>1572.39</v>
      </c>
      <c r="G181" s="67">
        <f t="shared" si="8"/>
        <v>9.3918886632421472</v>
      </c>
      <c r="H181" s="67">
        <f t="shared" si="9"/>
        <v>244.19</v>
      </c>
      <c r="I181" s="67">
        <f t="shared" si="10"/>
        <v>301.79000000000002</v>
      </c>
    </row>
    <row r="182" spans="1:9" x14ac:dyDescent="0.25">
      <c r="A182" s="65" t="s">
        <v>92</v>
      </c>
      <c r="B182" s="66">
        <v>1</v>
      </c>
      <c r="C182" s="66">
        <f t="shared" si="7"/>
        <v>222</v>
      </c>
      <c r="D182" s="66">
        <v>167</v>
      </c>
      <c r="E182" s="66">
        <v>55</v>
      </c>
      <c r="F182" s="73">
        <v>1572.39</v>
      </c>
      <c r="G182" s="67">
        <f t="shared" si="8"/>
        <v>9.3918886632421472</v>
      </c>
      <c r="H182" s="67">
        <f t="shared" si="9"/>
        <v>1033.1099999999999</v>
      </c>
      <c r="I182" s="67">
        <f t="shared" si="10"/>
        <v>1276.82</v>
      </c>
    </row>
    <row r="183" spans="1:9" x14ac:dyDescent="0.25">
      <c r="A183" s="65" t="s">
        <v>92</v>
      </c>
      <c r="B183" s="66">
        <v>1</v>
      </c>
      <c r="C183" s="66">
        <f t="shared" si="7"/>
        <v>228</v>
      </c>
      <c r="D183" s="66">
        <v>167</v>
      </c>
      <c r="E183" s="66">
        <v>61</v>
      </c>
      <c r="F183" s="73">
        <v>1572.39</v>
      </c>
      <c r="G183" s="67">
        <f t="shared" si="8"/>
        <v>9.3918886632421472</v>
      </c>
      <c r="H183" s="67">
        <f t="shared" si="9"/>
        <v>1145.81</v>
      </c>
      <c r="I183" s="67">
        <f t="shared" si="10"/>
        <v>1416.11</v>
      </c>
    </row>
    <row r="184" spans="1:9" x14ac:dyDescent="0.25">
      <c r="A184" s="65" t="s">
        <v>92</v>
      </c>
      <c r="B184" s="66">
        <v>1</v>
      </c>
      <c r="C184" s="66">
        <f t="shared" si="7"/>
        <v>215</v>
      </c>
      <c r="D184" s="66">
        <v>167</v>
      </c>
      <c r="E184" s="66">
        <v>48</v>
      </c>
      <c r="F184" s="73">
        <v>1572.39</v>
      </c>
      <c r="G184" s="67">
        <f t="shared" si="8"/>
        <v>9.3918886632421472</v>
      </c>
      <c r="H184" s="67">
        <f t="shared" si="9"/>
        <v>901.62</v>
      </c>
      <c r="I184" s="67">
        <f t="shared" si="10"/>
        <v>1114.31</v>
      </c>
    </row>
    <row r="185" spans="1:9" x14ac:dyDescent="0.25">
      <c r="A185" s="65" t="s">
        <v>92</v>
      </c>
      <c r="B185" s="66">
        <v>1</v>
      </c>
      <c r="C185" s="66">
        <f t="shared" si="7"/>
        <v>217</v>
      </c>
      <c r="D185" s="66">
        <v>167</v>
      </c>
      <c r="E185" s="66">
        <v>50</v>
      </c>
      <c r="F185" s="73">
        <v>1572.39</v>
      </c>
      <c r="G185" s="67">
        <f t="shared" si="8"/>
        <v>9.3918886632421472</v>
      </c>
      <c r="H185" s="67">
        <f t="shared" si="9"/>
        <v>939.19</v>
      </c>
      <c r="I185" s="67">
        <f t="shared" si="10"/>
        <v>1160.74</v>
      </c>
    </row>
    <row r="186" spans="1:9" x14ac:dyDescent="0.25">
      <c r="A186" s="65" t="s">
        <v>92</v>
      </c>
      <c r="B186" s="66">
        <v>1</v>
      </c>
      <c r="C186" s="66">
        <f t="shared" si="7"/>
        <v>219</v>
      </c>
      <c r="D186" s="66">
        <v>167</v>
      </c>
      <c r="E186" s="66">
        <v>52</v>
      </c>
      <c r="F186" s="73">
        <v>1572.39</v>
      </c>
      <c r="G186" s="67">
        <f t="shared" si="8"/>
        <v>9.3918886632421472</v>
      </c>
      <c r="H186" s="67">
        <f t="shared" si="9"/>
        <v>976.76</v>
      </c>
      <c r="I186" s="67">
        <f t="shared" si="10"/>
        <v>1207.18</v>
      </c>
    </row>
    <row r="187" spans="1:9" x14ac:dyDescent="0.25">
      <c r="A187" s="65" t="s">
        <v>92</v>
      </c>
      <c r="B187" s="66">
        <v>1</v>
      </c>
      <c r="C187" s="66">
        <f t="shared" si="7"/>
        <v>228</v>
      </c>
      <c r="D187" s="66">
        <v>167</v>
      </c>
      <c r="E187" s="66">
        <v>61</v>
      </c>
      <c r="F187" s="73">
        <v>1572.39</v>
      </c>
      <c r="G187" s="67">
        <f t="shared" si="8"/>
        <v>9.3918886632421472</v>
      </c>
      <c r="H187" s="67">
        <f t="shared" si="9"/>
        <v>1145.81</v>
      </c>
      <c r="I187" s="67">
        <f t="shared" si="10"/>
        <v>1416.11</v>
      </c>
    </row>
    <row r="188" spans="1:9" x14ac:dyDescent="0.25">
      <c r="A188" s="65" t="s">
        <v>92</v>
      </c>
      <c r="B188" s="66">
        <v>1</v>
      </c>
      <c r="C188" s="66">
        <f t="shared" si="7"/>
        <v>184</v>
      </c>
      <c r="D188" s="66">
        <v>167</v>
      </c>
      <c r="E188" s="66">
        <v>17</v>
      </c>
      <c r="F188" s="73">
        <v>1572.39</v>
      </c>
      <c r="G188" s="67">
        <f t="shared" si="8"/>
        <v>9.3918886632421472</v>
      </c>
      <c r="H188" s="67">
        <f t="shared" si="9"/>
        <v>319.32</v>
      </c>
      <c r="I188" s="67">
        <f t="shared" si="10"/>
        <v>394.65</v>
      </c>
    </row>
    <row r="189" spans="1:9" x14ac:dyDescent="0.25">
      <c r="A189" s="65" t="s">
        <v>92</v>
      </c>
      <c r="B189" s="66">
        <v>1</v>
      </c>
      <c r="C189" s="66">
        <f t="shared" ref="C189:C231" si="11">D189+E189</f>
        <v>196</v>
      </c>
      <c r="D189" s="66">
        <v>167</v>
      </c>
      <c r="E189" s="66">
        <v>29</v>
      </c>
      <c r="F189" s="73">
        <v>1572.39</v>
      </c>
      <c r="G189" s="67">
        <f t="shared" si="8"/>
        <v>9.3918886632421472</v>
      </c>
      <c r="H189" s="67">
        <f t="shared" si="9"/>
        <v>544.73</v>
      </c>
      <c r="I189" s="67">
        <f t="shared" si="10"/>
        <v>673.23</v>
      </c>
    </row>
    <row r="190" spans="1:9" x14ac:dyDescent="0.25">
      <c r="A190" s="65" t="s">
        <v>92</v>
      </c>
      <c r="B190" s="66">
        <v>1</v>
      </c>
      <c r="C190" s="66">
        <f t="shared" si="11"/>
        <v>217</v>
      </c>
      <c r="D190" s="66">
        <v>167</v>
      </c>
      <c r="E190" s="66">
        <v>50</v>
      </c>
      <c r="F190" s="73">
        <v>1572.39</v>
      </c>
      <c r="G190" s="67">
        <f t="shared" ref="G190:G222" si="12">F190/167.42</f>
        <v>9.3918886632421472</v>
      </c>
      <c r="H190" s="67">
        <f t="shared" si="9"/>
        <v>939.19</v>
      </c>
      <c r="I190" s="67">
        <f t="shared" si="10"/>
        <v>1160.74</v>
      </c>
    </row>
    <row r="191" spans="1:9" x14ac:dyDescent="0.25">
      <c r="A191" s="65" t="s">
        <v>92</v>
      </c>
      <c r="B191" s="66">
        <v>1</v>
      </c>
      <c r="C191" s="66">
        <f t="shared" si="11"/>
        <v>192</v>
      </c>
      <c r="D191" s="66">
        <v>167</v>
      </c>
      <c r="E191" s="66">
        <v>25</v>
      </c>
      <c r="F191" s="73">
        <v>1572.39</v>
      </c>
      <c r="G191" s="67">
        <f t="shared" si="12"/>
        <v>9.3918886632421472</v>
      </c>
      <c r="H191" s="67">
        <f t="shared" si="9"/>
        <v>469.59</v>
      </c>
      <c r="I191" s="67">
        <f t="shared" si="10"/>
        <v>580.37</v>
      </c>
    </row>
    <row r="192" spans="1:9" x14ac:dyDescent="0.25">
      <c r="A192" s="65" t="s">
        <v>92</v>
      </c>
      <c r="B192" s="66">
        <v>1</v>
      </c>
      <c r="C192" s="66">
        <f t="shared" si="11"/>
        <v>206</v>
      </c>
      <c r="D192" s="66">
        <v>167</v>
      </c>
      <c r="E192" s="66">
        <v>39</v>
      </c>
      <c r="F192" s="73">
        <v>1572.39</v>
      </c>
      <c r="G192" s="67">
        <f t="shared" si="12"/>
        <v>9.3918886632421472</v>
      </c>
      <c r="H192" s="67">
        <f t="shared" si="9"/>
        <v>732.57</v>
      </c>
      <c r="I192" s="67">
        <f t="shared" si="10"/>
        <v>905.38</v>
      </c>
    </row>
    <row r="193" spans="1:9" x14ac:dyDescent="0.25">
      <c r="A193" s="65" t="s">
        <v>92</v>
      </c>
      <c r="B193" s="66">
        <v>1</v>
      </c>
      <c r="C193" s="66">
        <f t="shared" si="11"/>
        <v>201</v>
      </c>
      <c r="D193" s="66">
        <v>167</v>
      </c>
      <c r="E193" s="66">
        <v>34</v>
      </c>
      <c r="F193" s="73">
        <v>1572.39</v>
      </c>
      <c r="G193" s="67">
        <f t="shared" si="12"/>
        <v>9.3918886632421472</v>
      </c>
      <c r="H193" s="67">
        <f t="shared" si="9"/>
        <v>638.65</v>
      </c>
      <c r="I193" s="67">
        <f t="shared" si="10"/>
        <v>789.31</v>
      </c>
    </row>
    <row r="194" spans="1:9" x14ac:dyDescent="0.25">
      <c r="A194" s="65" t="s">
        <v>92</v>
      </c>
      <c r="B194" s="66">
        <v>1</v>
      </c>
      <c r="C194" s="66">
        <f t="shared" si="11"/>
        <v>242</v>
      </c>
      <c r="D194" s="66">
        <v>167</v>
      </c>
      <c r="E194" s="66">
        <v>75</v>
      </c>
      <c r="F194" s="73">
        <v>1572.39</v>
      </c>
      <c r="G194" s="67">
        <f t="shared" si="12"/>
        <v>9.3918886632421472</v>
      </c>
      <c r="H194" s="67">
        <f t="shared" si="9"/>
        <v>1408.78</v>
      </c>
      <c r="I194" s="67">
        <f t="shared" si="10"/>
        <v>1741.11</v>
      </c>
    </row>
    <row r="195" spans="1:9" x14ac:dyDescent="0.25">
      <c r="A195" s="65" t="s">
        <v>92</v>
      </c>
      <c r="B195" s="66">
        <v>1</v>
      </c>
      <c r="C195" s="66">
        <f t="shared" si="11"/>
        <v>207</v>
      </c>
      <c r="D195" s="66">
        <v>167</v>
      </c>
      <c r="E195" s="66">
        <v>40</v>
      </c>
      <c r="F195" s="73">
        <v>1572.39</v>
      </c>
      <c r="G195" s="67">
        <f t="shared" si="12"/>
        <v>9.3918886632421472</v>
      </c>
      <c r="H195" s="67">
        <f t="shared" si="9"/>
        <v>751.35</v>
      </c>
      <c r="I195" s="67">
        <f t="shared" si="10"/>
        <v>928.59</v>
      </c>
    </row>
    <row r="196" spans="1:9" x14ac:dyDescent="0.25">
      <c r="A196" s="65" t="s">
        <v>92</v>
      </c>
      <c r="B196" s="66">
        <v>1</v>
      </c>
      <c r="C196" s="66">
        <f t="shared" si="11"/>
        <v>220</v>
      </c>
      <c r="D196" s="66">
        <v>167</v>
      </c>
      <c r="E196" s="66">
        <v>53</v>
      </c>
      <c r="F196" s="73">
        <v>1572.39</v>
      </c>
      <c r="G196" s="67">
        <f t="shared" si="12"/>
        <v>9.3918886632421472</v>
      </c>
      <c r="H196" s="67">
        <f t="shared" si="9"/>
        <v>995.54</v>
      </c>
      <c r="I196" s="67">
        <f t="shared" si="10"/>
        <v>1230.3900000000001</v>
      </c>
    </row>
    <row r="197" spans="1:9" x14ac:dyDescent="0.25">
      <c r="A197" s="65" t="s">
        <v>92</v>
      </c>
      <c r="B197" s="66">
        <v>1</v>
      </c>
      <c r="C197" s="66">
        <f t="shared" si="11"/>
        <v>173</v>
      </c>
      <c r="D197" s="66">
        <v>167</v>
      </c>
      <c r="E197" s="66">
        <v>6</v>
      </c>
      <c r="F197" s="73">
        <v>1429.45</v>
      </c>
      <c r="G197" s="67">
        <f t="shared" si="12"/>
        <v>8.5381077529566376</v>
      </c>
      <c r="H197" s="67">
        <f t="shared" si="9"/>
        <v>102.46</v>
      </c>
      <c r="I197" s="67">
        <f t="shared" si="10"/>
        <v>126.63</v>
      </c>
    </row>
    <row r="198" spans="1:9" x14ac:dyDescent="0.25">
      <c r="A198" s="65" t="s">
        <v>92</v>
      </c>
      <c r="B198" s="66">
        <v>1</v>
      </c>
      <c r="C198" s="66">
        <f t="shared" si="11"/>
        <v>177</v>
      </c>
      <c r="D198" s="66">
        <v>167</v>
      </c>
      <c r="E198" s="66">
        <v>10</v>
      </c>
      <c r="F198" s="73">
        <v>1429.45</v>
      </c>
      <c r="G198" s="67">
        <f t="shared" si="12"/>
        <v>8.5381077529566376</v>
      </c>
      <c r="H198" s="67">
        <f t="shared" si="9"/>
        <v>170.76</v>
      </c>
      <c r="I198" s="67">
        <f t="shared" si="10"/>
        <v>211.04</v>
      </c>
    </row>
    <row r="199" spans="1:9" x14ac:dyDescent="0.25">
      <c r="A199" s="65" t="s">
        <v>92</v>
      </c>
      <c r="B199" s="66">
        <v>1</v>
      </c>
      <c r="C199" s="66">
        <f t="shared" si="11"/>
        <v>233</v>
      </c>
      <c r="D199" s="66">
        <v>167</v>
      </c>
      <c r="E199" s="66">
        <v>66</v>
      </c>
      <c r="F199" s="73">
        <v>1429.45</v>
      </c>
      <c r="G199" s="67">
        <f t="shared" si="12"/>
        <v>8.5381077529566376</v>
      </c>
      <c r="H199" s="67">
        <f t="shared" si="9"/>
        <v>1127.03</v>
      </c>
      <c r="I199" s="67">
        <f t="shared" si="10"/>
        <v>1392.9</v>
      </c>
    </row>
    <row r="200" spans="1:9" x14ac:dyDescent="0.25">
      <c r="A200" s="65" t="s">
        <v>92</v>
      </c>
      <c r="B200" s="66">
        <v>1</v>
      </c>
      <c r="C200" s="66">
        <f t="shared" si="11"/>
        <v>208</v>
      </c>
      <c r="D200" s="66">
        <v>167</v>
      </c>
      <c r="E200" s="66">
        <v>41</v>
      </c>
      <c r="F200" s="73">
        <v>1429.45</v>
      </c>
      <c r="G200" s="67">
        <f t="shared" si="12"/>
        <v>8.5381077529566376</v>
      </c>
      <c r="H200" s="67">
        <f t="shared" si="9"/>
        <v>700.12</v>
      </c>
      <c r="I200" s="67">
        <f t="shared" si="10"/>
        <v>865.28</v>
      </c>
    </row>
    <row r="201" spans="1:9" x14ac:dyDescent="0.25">
      <c r="A201" s="65" t="s">
        <v>92</v>
      </c>
      <c r="B201" s="66">
        <v>1</v>
      </c>
      <c r="C201" s="66">
        <f t="shared" si="11"/>
        <v>188</v>
      </c>
      <c r="D201" s="66">
        <v>167</v>
      </c>
      <c r="E201" s="66">
        <v>21</v>
      </c>
      <c r="F201" s="73">
        <v>1429.45</v>
      </c>
      <c r="G201" s="67">
        <f t="shared" si="12"/>
        <v>8.5381077529566376</v>
      </c>
      <c r="H201" s="67">
        <f t="shared" si="9"/>
        <v>358.6</v>
      </c>
      <c r="I201" s="67">
        <f t="shared" si="10"/>
        <v>443.19</v>
      </c>
    </row>
    <row r="202" spans="1:9" x14ac:dyDescent="0.25">
      <c r="A202" s="65" t="s">
        <v>92</v>
      </c>
      <c r="B202" s="66">
        <v>1</v>
      </c>
      <c r="C202" s="66">
        <f t="shared" si="11"/>
        <v>179</v>
      </c>
      <c r="D202" s="66">
        <v>167</v>
      </c>
      <c r="E202" s="66">
        <v>12</v>
      </c>
      <c r="F202" s="73">
        <v>1429.45</v>
      </c>
      <c r="G202" s="67">
        <f t="shared" si="12"/>
        <v>8.5381077529566376</v>
      </c>
      <c r="H202" s="67">
        <f t="shared" si="9"/>
        <v>204.91</v>
      </c>
      <c r="I202" s="67">
        <f t="shared" si="10"/>
        <v>253.25</v>
      </c>
    </row>
    <row r="203" spans="1:9" x14ac:dyDescent="0.25">
      <c r="A203" s="65" t="s">
        <v>92</v>
      </c>
      <c r="B203" s="66">
        <v>1</v>
      </c>
      <c r="C203" s="66">
        <f t="shared" si="11"/>
        <v>203</v>
      </c>
      <c r="D203" s="66">
        <v>167</v>
      </c>
      <c r="E203" s="66">
        <v>36</v>
      </c>
      <c r="F203" s="73">
        <v>1429.45</v>
      </c>
      <c r="G203" s="67">
        <f t="shared" si="12"/>
        <v>8.5381077529566376</v>
      </c>
      <c r="H203" s="67">
        <f t="shared" si="9"/>
        <v>614.74</v>
      </c>
      <c r="I203" s="67">
        <f t="shared" si="10"/>
        <v>759.76</v>
      </c>
    </row>
    <row r="204" spans="1:9" x14ac:dyDescent="0.25">
      <c r="A204" s="65" t="s">
        <v>92</v>
      </c>
      <c r="B204" s="66">
        <v>1</v>
      </c>
      <c r="C204" s="66">
        <f t="shared" si="11"/>
        <v>192</v>
      </c>
      <c r="D204" s="66">
        <v>167</v>
      </c>
      <c r="E204" s="66">
        <v>25</v>
      </c>
      <c r="F204" s="73">
        <v>1572.39</v>
      </c>
      <c r="G204" s="67">
        <f t="shared" si="12"/>
        <v>9.3918886632421472</v>
      </c>
      <c r="H204" s="67">
        <f t="shared" si="9"/>
        <v>469.59</v>
      </c>
      <c r="I204" s="67">
        <f t="shared" si="10"/>
        <v>580.37</v>
      </c>
    </row>
    <row r="205" spans="1:9" x14ac:dyDescent="0.25">
      <c r="A205" s="65" t="s">
        <v>92</v>
      </c>
      <c r="B205" s="66">
        <v>1</v>
      </c>
      <c r="C205" s="66">
        <f t="shared" si="11"/>
        <v>186</v>
      </c>
      <c r="D205" s="66">
        <v>167</v>
      </c>
      <c r="E205" s="66">
        <v>19</v>
      </c>
      <c r="F205" s="73">
        <v>1429.45</v>
      </c>
      <c r="G205" s="67">
        <f t="shared" si="12"/>
        <v>8.5381077529566376</v>
      </c>
      <c r="H205" s="67">
        <f t="shared" si="9"/>
        <v>324.45</v>
      </c>
      <c r="I205" s="67">
        <f t="shared" si="10"/>
        <v>400.99</v>
      </c>
    </row>
    <row r="206" spans="1:9" x14ac:dyDescent="0.25">
      <c r="A206" s="65" t="s">
        <v>92</v>
      </c>
      <c r="B206" s="66">
        <v>1</v>
      </c>
      <c r="C206" s="66">
        <f t="shared" si="11"/>
        <v>217</v>
      </c>
      <c r="D206" s="66">
        <v>167</v>
      </c>
      <c r="E206" s="66">
        <v>50</v>
      </c>
      <c r="F206" s="73">
        <v>1429.45</v>
      </c>
      <c r="G206" s="67">
        <f t="shared" si="12"/>
        <v>8.5381077529566376</v>
      </c>
      <c r="H206" s="67">
        <f t="shared" ref="H206:H269" si="13">ROUND(G206*E206*2,2)</f>
        <v>853.81</v>
      </c>
      <c r="I206" s="67">
        <f t="shared" ref="I206:I269" si="14">ROUND(H206*1.2359,2)</f>
        <v>1055.22</v>
      </c>
    </row>
    <row r="207" spans="1:9" x14ac:dyDescent="0.25">
      <c r="A207" s="65" t="s">
        <v>92</v>
      </c>
      <c r="B207" s="66">
        <v>1</v>
      </c>
      <c r="C207" s="66">
        <f t="shared" si="11"/>
        <v>184</v>
      </c>
      <c r="D207" s="66">
        <v>167</v>
      </c>
      <c r="E207" s="66">
        <v>17</v>
      </c>
      <c r="F207" s="73">
        <v>1429.45</v>
      </c>
      <c r="G207" s="67">
        <f t="shared" si="12"/>
        <v>8.5381077529566376</v>
      </c>
      <c r="H207" s="67">
        <f t="shared" si="13"/>
        <v>290.3</v>
      </c>
      <c r="I207" s="67">
        <f t="shared" si="14"/>
        <v>358.78</v>
      </c>
    </row>
    <row r="208" spans="1:9" x14ac:dyDescent="0.25">
      <c r="A208" s="65" t="s">
        <v>92</v>
      </c>
      <c r="B208" s="66">
        <v>1</v>
      </c>
      <c r="C208" s="66">
        <f t="shared" si="11"/>
        <v>196</v>
      </c>
      <c r="D208" s="66">
        <v>167</v>
      </c>
      <c r="E208" s="66">
        <v>29</v>
      </c>
      <c r="F208" s="73">
        <v>1429.45</v>
      </c>
      <c r="G208" s="67">
        <f t="shared" si="12"/>
        <v>8.5381077529566376</v>
      </c>
      <c r="H208" s="67">
        <f t="shared" si="13"/>
        <v>495.21</v>
      </c>
      <c r="I208" s="67">
        <f t="shared" si="14"/>
        <v>612.03</v>
      </c>
    </row>
    <row r="209" spans="1:9" x14ac:dyDescent="0.25">
      <c r="A209" s="65" t="s">
        <v>92</v>
      </c>
      <c r="B209" s="66">
        <v>1</v>
      </c>
      <c r="C209" s="66">
        <f t="shared" si="11"/>
        <v>223</v>
      </c>
      <c r="D209" s="66">
        <v>167</v>
      </c>
      <c r="E209" s="66">
        <v>56</v>
      </c>
      <c r="F209" s="73">
        <v>1429.45</v>
      </c>
      <c r="G209" s="67">
        <f t="shared" si="12"/>
        <v>8.5381077529566376</v>
      </c>
      <c r="H209" s="67">
        <f t="shared" si="13"/>
        <v>956.27</v>
      </c>
      <c r="I209" s="67">
        <f t="shared" si="14"/>
        <v>1181.8499999999999</v>
      </c>
    </row>
    <row r="210" spans="1:9" x14ac:dyDescent="0.25">
      <c r="A210" s="65" t="s">
        <v>92</v>
      </c>
      <c r="B210" s="66">
        <v>1</v>
      </c>
      <c r="C210" s="66">
        <f t="shared" si="11"/>
        <v>207</v>
      </c>
      <c r="D210" s="66">
        <v>167</v>
      </c>
      <c r="E210" s="66">
        <v>40</v>
      </c>
      <c r="F210" s="73">
        <v>1429.45</v>
      </c>
      <c r="G210" s="67">
        <f t="shared" si="12"/>
        <v>8.5381077529566376</v>
      </c>
      <c r="H210" s="67">
        <f t="shared" si="13"/>
        <v>683.05</v>
      </c>
      <c r="I210" s="67">
        <f t="shared" si="14"/>
        <v>844.18</v>
      </c>
    </row>
    <row r="211" spans="1:9" x14ac:dyDescent="0.25">
      <c r="A211" s="65" t="s">
        <v>92</v>
      </c>
      <c r="B211" s="66">
        <v>1</v>
      </c>
      <c r="C211" s="66">
        <f t="shared" si="11"/>
        <v>191</v>
      </c>
      <c r="D211" s="66">
        <v>167</v>
      </c>
      <c r="E211" s="66">
        <v>24</v>
      </c>
      <c r="F211" s="73">
        <v>1429.45</v>
      </c>
      <c r="G211" s="67">
        <f t="shared" si="12"/>
        <v>8.5381077529566376</v>
      </c>
      <c r="H211" s="67">
        <f t="shared" si="13"/>
        <v>409.83</v>
      </c>
      <c r="I211" s="67">
        <f t="shared" si="14"/>
        <v>506.51</v>
      </c>
    </row>
    <row r="212" spans="1:9" x14ac:dyDescent="0.25">
      <c r="A212" s="65" t="s">
        <v>92</v>
      </c>
      <c r="B212" s="66">
        <v>1</v>
      </c>
      <c r="C212" s="66">
        <f t="shared" si="11"/>
        <v>192</v>
      </c>
      <c r="D212" s="66">
        <v>167</v>
      </c>
      <c r="E212" s="66">
        <v>25</v>
      </c>
      <c r="F212" s="73">
        <v>1429.45</v>
      </c>
      <c r="G212" s="67">
        <f t="shared" si="12"/>
        <v>8.5381077529566376</v>
      </c>
      <c r="H212" s="67">
        <f t="shared" si="13"/>
        <v>426.91</v>
      </c>
      <c r="I212" s="67">
        <f t="shared" si="14"/>
        <v>527.62</v>
      </c>
    </row>
    <row r="213" spans="1:9" x14ac:dyDescent="0.25">
      <c r="A213" s="65" t="s">
        <v>92</v>
      </c>
      <c r="B213" s="66">
        <v>1</v>
      </c>
      <c r="C213" s="66">
        <f t="shared" si="11"/>
        <v>213</v>
      </c>
      <c r="D213" s="66">
        <v>167</v>
      </c>
      <c r="E213" s="66">
        <v>46</v>
      </c>
      <c r="F213" s="73">
        <v>1429.45</v>
      </c>
      <c r="G213" s="67">
        <f t="shared" si="12"/>
        <v>8.5381077529566376</v>
      </c>
      <c r="H213" s="67">
        <f t="shared" si="13"/>
        <v>785.51</v>
      </c>
      <c r="I213" s="67">
        <f t="shared" si="14"/>
        <v>970.81</v>
      </c>
    </row>
    <row r="214" spans="1:9" x14ac:dyDescent="0.25">
      <c r="A214" s="65" t="s">
        <v>92</v>
      </c>
      <c r="B214" s="66">
        <v>1</v>
      </c>
      <c r="C214" s="66">
        <f t="shared" si="11"/>
        <v>221</v>
      </c>
      <c r="D214" s="66">
        <v>167</v>
      </c>
      <c r="E214" s="66">
        <v>54</v>
      </c>
      <c r="F214" s="73">
        <v>1429.45</v>
      </c>
      <c r="G214" s="67">
        <f t="shared" si="12"/>
        <v>8.5381077529566376</v>
      </c>
      <c r="H214" s="67">
        <f t="shared" si="13"/>
        <v>922.12</v>
      </c>
      <c r="I214" s="67">
        <f t="shared" si="14"/>
        <v>1139.6500000000001</v>
      </c>
    </row>
    <row r="215" spans="1:9" x14ac:dyDescent="0.25">
      <c r="A215" s="65" t="s">
        <v>92</v>
      </c>
      <c r="B215" s="66">
        <v>1</v>
      </c>
      <c r="C215" s="66">
        <f t="shared" si="11"/>
        <v>200</v>
      </c>
      <c r="D215" s="66">
        <v>167</v>
      </c>
      <c r="E215" s="66">
        <v>33</v>
      </c>
      <c r="F215" s="73">
        <v>1429.45</v>
      </c>
      <c r="G215" s="67">
        <f t="shared" si="12"/>
        <v>8.5381077529566376</v>
      </c>
      <c r="H215" s="67">
        <f t="shared" si="13"/>
        <v>563.52</v>
      </c>
      <c r="I215" s="67">
        <f t="shared" si="14"/>
        <v>696.45</v>
      </c>
    </row>
    <row r="216" spans="1:9" x14ac:dyDescent="0.25">
      <c r="A216" s="65" t="s">
        <v>92</v>
      </c>
      <c r="B216" s="66">
        <v>1</v>
      </c>
      <c r="C216" s="66">
        <f t="shared" si="11"/>
        <v>175</v>
      </c>
      <c r="D216" s="66">
        <v>167</v>
      </c>
      <c r="E216" s="66">
        <v>8</v>
      </c>
      <c r="F216" s="73">
        <v>1429.45</v>
      </c>
      <c r="G216" s="67">
        <f t="shared" si="12"/>
        <v>8.5381077529566376</v>
      </c>
      <c r="H216" s="67">
        <f t="shared" si="13"/>
        <v>136.61000000000001</v>
      </c>
      <c r="I216" s="67">
        <f t="shared" si="14"/>
        <v>168.84</v>
      </c>
    </row>
    <row r="217" spans="1:9" x14ac:dyDescent="0.25">
      <c r="A217" s="65" t="s">
        <v>92</v>
      </c>
      <c r="B217" s="66">
        <v>1</v>
      </c>
      <c r="C217" s="66">
        <f t="shared" si="11"/>
        <v>179</v>
      </c>
      <c r="D217" s="66">
        <v>167</v>
      </c>
      <c r="E217" s="66">
        <v>12</v>
      </c>
      <c r="F217" s="73">
        <v>1429.45</v>
      </c>
      <c r="G217" s="67">
        <f t="shared" si="12"/>
        <v>8.5381077529566376</v>
      </c>
      <c r="H217" s="67">
        <f t="shared" si="13"/>
        <v>204.91</v>
      </c>
      <c r="I217" s="67">
        <f t="shared" si="14"/>
        <v>253.25</v>
      </c>
    </row>
    <row r="218" spans="1:9" x14ac:dyDescent="0.25">
      <c r="A218" s="65" t="s">
        <v>92</v>
      </c>
      <c r="B218" s="66">
        <v>1</v>
      </c>
      <c r="C218" s="66">
        <f t="shared" si="11"/>
        <v>199</v>
      </c>
      <c r="D218" s="66">
        <v>167</v>
      </c>
      <c r="E218" s="66">
        <v>32</v>
      </c>
      <c r="F218" s="73">
        <v>1429.45</v>
      </c>
      <c r="G218" s="67">
        <f t="shared" si="12"/>
        <v>8.5381077529566376</v>
      </c>
      <c r="H218" s="67">
        <f t="shared" si="13"/>
        <v>546.44000000000005</v>
      </c>
      <c r="I218" s="67">
        <f t="shared" si="14"/>
        <v>675.35</v>
      </c>
    </row>
    <row r="219" spans="1:9" x14ac:dyDescent="0.25">
      <c r="A219" s="65" t="s">
        <v>92</v>
      </c>
      <c r="B219" s="66">
        <v>1</v>
      </c>
      <c r="C219" s="66">
        <f t="shared" si="11"/>
        <v>192</v>
      </c>
      <c r="D219" s="66">
        <v>167</v>
      </c>
      <c r="E219" s="66">
        <v>25</v>
      </c>
      <c r="F219" s="73">
        <v>1429.45</v>
      </c>
      <c r="G219" s="67">
        <f t="shared" si="12"/>
        <v>8.5381077529566376</v>
      </c>
      <c r="H219" s="67">
        <f t="shared" si="13"/>
        <v>426.91</v>
      </c>
      <c r="I219" s="67">
        <f t="shared" si="14"/>
        <v>527.62</v>
      </c>
    </row>
    <row r="220" spans="1:9" x14ac:dyDescent="0.25">
      <c r="A220" s="65" t="s">
        <v>92</v>
      </c>
      <c r="B220" s="66">
        <v>1</v>
      </c>
      <c r="C220" s="66">
        <f t="shared" si="11"/>
        <v>191</v>
      </c>
      <c r="D220" s="66">
        <v>167</v>
      </c>
      <c r="E220" s="66">
        <v>24</v>
      </c>
      <c r="F220" s="73">
        <v>1429.45</v>
      </c>
      <c r="G220" s="67">
        <f t="shared" si="12"/>
        <v>8.5381077529566376</v>
      </c>
      <c r="H220" s="67">
        <f t="shared" si="13"/>
        <v>409.83</v>
      </c>
      <c r="I220" s="67">
        <f t="shared" si="14"/>
        <v>506.51</v>
      </c>
    </row>
    <row r="221" spans="1:9" x14ac:dyDescent="0.25">
      <c r="A221" s="65" t="s">
        <v>92</v>
      </c>
      <c r="B221" s="66">
        <v>1</v>
      </c>
      <c r="C221" s="66">
        <f t="shared" si="11"/>
        <v>168</v>
      </c>
      <c r="D221" s="66">
        <v>167</v>
      </c>
      <c r="E221" s="66">
        <v>1</v>
      </c>
      <c r="F221" s="73">
        <v>1429.45</v>
      </c>
      <c r="G221" s="67">
        <f t="shared" si="12"/>
        <v>8.5381077529566376</v>
      </c>
      <c r="H221" s="67">
        <f t="shared" si="13"/>
        <v>17.079999999999998</v>
      </c>
      <c r="I221" s="67">
        <f t="shared" si="14"/>
        <v>21.11</v>
      </c>
    </row>
    <row r="222" spans="1:9" x14ac:dyDescent="0.25">
      <c r="A222" s="65" t="s">
        <v>92</v>
      </c>
      <c r="B222" s="66">
        <v>1</v>
      </c>
      <c r="C222" s="66">
        <f t="shared" si="11"/>
        <v>180</v>
      </c>
      <c r="D222" s="66">
        <v>167</v>
      </c>
      <c r="E222" s="66">
        <v>13</v>
      </c>
      <c r="F222" s="73">
        <v>1429.45</v>
      </c>
      <c r="G222" s="67">
        <f t="shared" si="12"/>
        <v>8.5381077529566376</v>
      </c>
      <c r="H222" s="67">
        <f t="shared" si="13"/>
        <v>221.99</v>
      </c>
      <c r="I222" s="67">
        <f t="shared" si="14"/>
        <v>274.36</v>
      </c>
    </row>
    <row r="223" spans="1:9" x14ac:dyDescent="0.25">
      <c r="A223" s="65" t="s">
        <v>333</v>
      </c>
      <c r="B223" s="66">
        <v>1</v>
      </c>
      <c r="C223" s="66">
        <f t="shared" si="11"/>
        <v>249</v>
      </c>
      <c r="D223" s="66">
        <v>167</v>
      </c>
      <c r="E223" s="66">
        <v>82</v>
      </c>
      <c r="F223" s="69"/>
      <c r="G223" s="67">
        <v>17.97</v>
      </c>
      <c r="H223" s="67">
        <f t="shared" si="13"/>
        <v>2947.08</v>
      </c>
      <c r="I223" s="67">
        <f t="shared" si="14"/>
        <v>3642.3</v>
      </c>
    </row>
    <row r="224" spans="1:9" x14ac:dyDescent="0.25">
      <c r="A224" s="65" t="s">
        <v>333</v>
      </c>
      <c r="B224" s="66">
        <v>1</v>
      </c>
      <c r="C224" s="66">
        <f t="shared" si="11"/>
        <v>207</v>
      </c>
      <c r="D224" s="66">
        <v>167</v>
      </c>
      <c r="E224" s="66">
        <v>40</v>
      </c>
      <c r="F224" s="69"/>
      <c r="G224" s="67">
        <v>17.79</v>
      </c>
      <c r="H224" s="67">
        <f t="shared" si="13"/>
        <v>1423.2</v>
      </c>
      <c r="I224" s="67">
        <f t="shared" si="14"/>
        <v>1758.93</v>
      </c>
    </row>
    <row r="225" spans="1:9" x14ac:dyDescent="0.25">
      <c r="A225" s="65" t="s">
        <v>333</v>
      </c>
      <c r="B225" s="66">
        <v>1</v>
      </c>
      <c r="C225" s="66">
        <f t="shared" si="11"/>
        <v>217</v>
      </c>
      <c r="D225" s="66">
        <v>167</v>
      </c>
      <c r="E225" s="66">
        <v>50</v>
      </c>
      <c r="F225" s="67"/>
      <c r="G225" s="69">
        <v>17.79</v>
      </c>
      <c r="H225" s="67">
        <f t="shared" si="13"/>
        <v>1779</v>
      </c>
      <c r="I225" s="67">
        <f t="shared" si="14"/>
        <v>2198.67</v>
      </c>
    </row>
    <row r="226" spans="1:9" x14ac:dyDescent="0.25">
      <c r="A226" s="65" t="s">
        <v>334</v>
      </c>
      <c r="B226" s="66">
        <v>1</v>
      </c>
      <c r="C226" s="66">
        <f t="shared" si="11"/>
        <v>200</v>
      </c>
      <c r="D226" s="66">
        <v>167</v>
      </c>
      <c r="E226" s="66">
        <v>33</v>
      </c>
      <c r="F226" s="67"/>
      <c r="G226" s="69">
        <v>18.14</v>
      </c>
      <c r="H226" s="67">
        <f t="shared" si="13"/>
        <v>1197.24</v>
      </c>
      <c r="I226" s="67">
        <f t="shared" si="14"/>
        <v>1479.67</v>
      </c>
    </row>
    <row r="227" spans="1:9" x14ac:dyDescent="0.25">
      <c r="A227" s="65" t="s">
        <v>335</v>
      </c>
      <c r="B227" s="66">
        <v>1</v>
      </c>
      <c r="C227" s="66">
        <f t="shared" si="11"/>
        <v>215</v>
      </c>
      <c r="D227" s="66">
        <v>167</v>
      </c>
      <c r="E227" s="66">
        <v>48</v>
      </c>
      <c r="F227" s="67"/>
      <c r="G227" s="69">
        <v>17.79</v>
      </c>
      <c r="H227" s="67">
        <f t="shared" si="13"/>
        <v>1707.84</v>
      </c>
      <c r="I227" s="67">
        <f t="shared" si="14"/>
        <v>2110.7199999999998</v>
      </c>
    </row>
    <row r="228" spans="1:9" x14ac:dyDescent="0.25">
      <c r="A228" s="65" t="s">
        <v>297</v>
      </c>
      <c r="B228" s="66">
        <v>1</v>
      </c>
      <c r="C228" s="66">
        <f t="shared" si="11"/>
        <v>203</v>
      </c>
      <c r="D228" s="66">
        <v>167</v>
      </c>
      <c r="E228" s="66">
        <v>36</v>
      </c>
      <c r="F228" s="67"/>
      <c r="G228" s="69">
        <v>17.53</v>
      </c>
      <c r="H228" s="67">
        <f t="shared" si="13"/>
        <v>1262.1600000000001</v>
      </c>
      <c r="I228" s="67">
        <f t="shared" si="14"/>
        <v>1559.9</v>
      </c>
    </row>
    <row r="229" spans="1:9" x14ac:dyDescent="0.25">
      <c r="A229" s="65" t="s">
        <v>352</v>
      </c>
      <c r="B229" s="66">
        <v>1</v>
      </c>
      <c r="C229" s="66">
        <f t="shared" si="11"/>
        <v>179</v>
      </c>
      <c r="D229" s="66">
        <v>167</v>
      </c>
      <c r="E229" s="66">
        <v>12</v>
      </c>
      <c r="F229" s="67"/>
      <c r="G229" s="67">
        <v>18.14</v>
      </c>
      <c r="H229" s="67">
        <f t="shared" si="13"/>
        <v>435.36</v>
      </c>
      <c r="I229" s="67">
        <f t="shared" si="14"/>
        <v>538.05999999999995</v>
      </c>
    </row>
    <row r="230" spans="1:9" x14ac:dyDescent="0.25">
      <c r="A230" s="65" t="s">
        <v>298</v>
      </c>
      <c r="B230" s="66">
        <v>1</v>
      </c>
      <c r="C230" s="66">
        <f t="shared" si="11"/>
        <v>200</v>
      </c>
      <c r="D230" s="66">
        <v>167</v>
      </c>
      <c r="E230" s="66">
        <v>33</v>
      </c>
      <c r="F230" s="67"/>
      <c r="G230" s="67">
        <v>18.14</v>
      </c>
      <c r="H230" s="67">
        <f t="shared" si="13"/>
        <v>1197.24</v>
      </c>
      <c r="I230" s="67">
        <f t="shared" si="14"/>
        <v>1479.67</v>
      </c>
    </row>
    <row r="231" spans="1:9" x14ac:dyDescent="0.25">
      <c r="A231" s="65" t="s">
        <v>353</v>
      </c>
      <c r="B231" s="66">
        <v>1</v>
      </c>
      <c r="C231" s="66">
        <f t="shared" si="11"/>
        <v>216</v>
      </c>
      <c r="D231" s="66">
        <v>167</v>
      </c>
      <c r="E231" s="66">
        <v>49</v>
      </c>
      <c r="F231" s="67"/>
      <c r="G231" s="67">
        <v>19.57</v>
      </c>
      <c r="H231" s="67">
        <f t="shared" si="13"/>
        <v>1917.86</v>
      </c>
      <c r="I231" s="67">
        <f t="shared" si="14"/>
        <v>2370.2800000000002</v>
      </c>
    </row>
    <row r="232" spans="1:9" ht="33" x14ac:dyDescent="0.25">
      <c r="A232" s="162" t="s">
        <v>629</v>
      </c>
      <c r="B232" s="63">
        <f t="shared" ref="B232" si="15">SUM(B233:B482)</f>
        <v>250</v>
      </c>
      <c r="C232" s="63"/>
      <c r="D232" s="63"/>
      <c r="E232" s="63">
        <f>SUM(E233:E482)</f>
        <v>6750</v>
      </c>
      <c r="F232" s="64"/>
      <c r="G232" s="64"/>
      <c r="H232" s="64">
        <f t="shared" ref="H232:I232" si="16">SUM(H233:H482)</f>
        <v>109645.94000000002</v>
      </c>
      <c r="I232" s="64">
        <f t="shared" si="16"/>
        <v>135511.38000000015</v>
      </c>
    </row>
    <row r="233" spans="1:9" x14ac:dyDescent="0.25">
      <c r="A233" s="79" t="s">
        <v>355</v>
      </c>
      <c r="B233" s="66">
        <v>1</v>
      </c>
      <c r="C233" s="80">
        <f t="shared" ref="C233:C235" si="17">D233+E233</f>
        <v>237</v>
      </c>
      <c r="D233" s="80">
        <v>167</v>
      </c>
      <c r="E233" s="80">
        <v>70</v>
      </c>
      <c r="F233" s="81">
        <v>1242</v>
      </c>
      <c r="G233" s="81">
        <f>F233/D233</f>
        <v>7.4371257485029938</v>
      </c>
      <c r="H233" s="67">
        <f t="shared" si="13"/>
        <v>1041.2</v>
      </c>
      <c r="I233" s="67">
        <f t="shared" si="14"/>
        <v>1286.82</v>
      </c>
    </row>
    <row r="234" spans="1:9" x14ac:dyDescent="0.25">
      <c r="A234" s="79" t="s">
        <v>279</v>
      </c>
      <c r="B234" s="66">
        <v>1</v>
      </c>
      <c r="C234" s="80">
        <f t="shared" si="17"/>
        <v>173</v>
      </c>
      <c r="D234" s="80">
        <v>167</v>
      </c>
      <c r="E234" s="80">
        <v>6</v>
      </c>
      <c r="F234" s="81">
        <v>2116.58</v>
      </c>
      <c r="G234" s="81">
        <f t="shared" ref="G234" si="18">F234/D234</f>
        <v>12.674131736526945</v>
      </c>
      <c r="H234" s="67">
        <f t="shared" si="13"/>
        <v>152.09</v>
      </c>
      <c r="I234" s="67">
        <f t="shared" si="14"/>
        <v>187.97</v>
      </c>
    </row>
    <row r="235" spans="1:9" x14ac:dyDescent="0.25">
      <c r="A235" s="79" t="s">
        <v>398</v>
      </c>
      <c r="B235" s="66">
        <v>1</v>
      </c>
      <c r="C235" s="80">
        <f t="shared" si="17"/>
        <v>168</v>
      </c>
      <c r="D235" s="80">
        <v>167</v>
      </c>
      <c r="E235" s="80">
        <v>1</v>
      </c>
      <c r="F235" s="81">
        <v>1945</v>
      </c>
      <c r="G235" s="81">
        <f>F235/D235</f>
        <v>11.646706586826348</v>
      </c>
      <c r="H235" s="67">
        <f t="shared" si="13"/>
        <v>23.29</v>
      </c>
      <c r="I235" s="67">
        <f t="shared" si="14"/>
        <v>28.78</v>
      </c>
    </row>
    <row r="236" spans="1:9" x14ac:dyDescent="0.25">
      <c r="A236" s="65" t="s">
        <v>300</v>
      </c>
      <c r="B236" s="66">
        <v>1</v>
      </c>
      <c r="C236" s="66">
        <f t="shared" ref="C236:C299" si="19">D236+E236</f>
        <v>224.5</v>
      </c>
      <c r="D236" s="66">
        <v>167</v>
      </c>
      <c r="E236" s="66">
        <v>57.5</v>
      </c>
      <c r="F236" s="67"/>
      <c r="G236" s="67">
        <v>7.45</v>
      </c>
      <c r="H236" s="67">
        <f t="shared" si="13"/>
        <v>856.75</v>
      </c>
      <c r="I236" s="67">
        <f t="shared" si="14"/>
        <v>1058.8599999999999</v>
      </c>
    </row>
    <row r="237" spans="1:9" x14ac:dyDescent="0.25">
      <c r="A237" s="65" t="s">
        <v>300</v>
      </c>
      <c r="B237" s="66">
        <v>1</v>
      </c>
      <c r="C237" s="66">
        <f t="shared" si="19"/>
        <v>240</v>
      </c>
      <c r="D237" s="66">
        <v>167</v>
      </c>
      <c r="E237" s="66">
        <v>73</v>
      </c>
      <c r="F237" s="67"/>
      <c r="G237" s="67">
        <v>7.2</v>
      </c>
      <c r="H237" s="67">
        <f t="shared" si="13"/>
        <v>1051.2</v>
      </c>
      <c r="I237" s="67">
        <f t="shared" si="14"/>
        <v>1299.18</v>
      </c>
    </row>
    <row r="238" spans="1:9" x14ac:dyDescent="0.25">
      <c r="A238" s="65" t="s">
        <v>300</v>
      </c>
      <c r="B238" s="66">
        <v>1</v>
      </c>
      <c r="C238" s="66">
        <f t="shared" si="19"/>
        <v>216</v>
      </c>
      <c r="D238" s="66">
        <v>167</v>
      </c>
      <c r="E238" s="66">
        <v>49</v>
      </c>
      <c r="F238" s="67"/>
      <c r="G238" s="67">
        <v>7.14</v>
      </c>
      <c r="H238" s="67">
        <f t="shared" si="13"/>
        <v>699.72</v>
      </c>
      <c r="I238" s="67">
        <f t="shared" si="14"/>
        <v>864.78</v>
      </c>
    </row>
    <row r="239" spans="1:9" x14ac:dyDescent="0.25">
      <c r="A239" s="65" t="s">
        <v>300</v>
      </c>
      <c r="B239" s="66">
        <v>1</v>
      </c>
      <c r="C239" s="66">
        <f t="shared" si="19"/>
        <v>200</v>
      </c>
      <c r="D239" s="66">
        <v>167</v>
      </c>
      <c r="E239" s="66">
        <v>33</v>
      </c>
      <c r="F239" s="67"/>
      <c r="G239" s="67">
        <v>7.2</v>
      </c>
      <c r="H239" s="67">
        <f t="shared" si="13"/>
        <v>475.2</v>
      </c>
      <c r="I239" s="67">
        <f t="shared" si="14"/>
        <v>587.29999999999995</v>
      </c>
    </row>
    <row r="240" spans="1:9" x14ac:dyDescent="0.25">
      <c r="A240" s="65" t="s">
        <v>301</v>
      </c>
      <c r="B240" s="66">
        <v>1</v>
      </c>
      <c r="C240" s="66">
        <f t="shared" si="19"/>
        <v>190</v>
      </c>
      <c r="D240" s="66">
        <v>167</v>
      </c>
      <c r="E240" s="66">
        <v>23</v>
      </c>
      <c r="F240" s="67"/>
      <c r="G240" s="67">
        <v>9.2899999999999991</v>
      </c>
      <c r="H240" s="67">
        <f t="shared" si="13"/>
        <v>427.34</v>
      </c>
      <c r="I240" s="67">
        <f t="shared" si="14"/>
        <v>528.15</v>
      </c>
    </row>
    <row r="241" spans="1:9" x14ac:dyDescent="0.25">
      <c r="A241" s="65" t="s">
        <v>302</v>
      </c>
      <c r="B241" s="66">
        <v>1</v>
      </c>
      <c r="C241" s="66">
        <f t="shared" si="19"/>
        <v>216</v>
      </c>
      <c r="D241" s="66">
        <v>167</v>
      </c>
      <c r="E241" s="66">
        <v>49</v>
      </c>
      <c r="F241" s="67"/>
      <c r="G241" s="67">
        <v>9.4700000000000006</v>
      </c>
      <c r="H241" s="67">
        <f t="shared" si="13"/>
        <v>928.06</v>
      </c>
      <c r="I241" s="67">
        <f t="shared" si="14"/>
        <v>1146.99</v>
      </c>
    </row>
    <row r="242" spans="1:9" x14ac:dyDescent="0.25">
      <c r="A242" s="65" t="s">
        <v>302</v>
      </c>
      <c r="B242" s="66">
        <v>1</v>
      </c>
      <c r="C242" s="66">
        <f t="shared" si="19"/>
        <v>224</v>
      </c>
      <c r="D242" s="66">
        <v>167</v>
      </c>
      <c r="E242" s="66">
        <v>57</v>
      </c>
      <c r="F242" s="67"/>
      <c r="G242" s="67">
        <v>9.4700000000000006</v>
      </c>
      <c r="H242" s="67">
        <f t="shared" si="13"/>
        <v>1079.58</v>
      </c>
      <c r="I242" s="67">
        <f t="shared" si="14"/>
        <v>1334.25</v>
      </c>
    </row>
    <row r="243" spans="1:9" x14ac:dyDescent="0.25">
      <c r="A243" s="65" t="s">
        <v>302</v>
      </c>
      <c r="B243" s="66">
        <v>1</v>
      </c>
      <c r="C243" s="66">
        <f t="shared" si="19"/>
        <v>192</v>
      </c>
      <c r="D243" s="66">
        <v>167</v>
      </c>
      <c r="E243" s="66">
        <v>25</v>
      </c>
      <c r="F243" s="67"/>
      <c r="G243" s="67">
        <v>9.4700000000000006</v>
      </c>
      <c r="H243" s="67">
        <f t="shared" si="13"/>
        <v>473.5</v>
      </c>
      <c r="I243" s="67">
        <f t="shared" si="14"/>
        <v>585.20000000000005</v>
      </c>
    </row>
    <row r="244" spans="1:9" x14ac:dyDescent="0.25">
      <c r="A244" s="65" t="s">
        <v>303</v>
      </c>
      <c r="B244" s="66">
        <v>1</v>
      </c>
      <c r="C244" s="66">
        <f t="shared" si="19"/>
        <v>168</v>
      </c>
      <c r="D244" s="66">
        <v>167</v>
      </c>
      <c r="E244" s="66">
        <v>1</v>
      </c>
      <c r="F244" s="67"/>
      <c r="G244" s="67">
        <v>7.45</v>
      </c>
      <c r="H244" s="67">
        <f t="shared" si="13"/>
        <v>14.9</v>
      </c>
      <c r="I244" s="67">
        <f t="shared" si="14"/>
        <v>18.41</v>
      </c>
    </row>
    <row r="245" spans="1:9" x14ac:dyDescent="0.25">
      <c r="A245" s="65" t="s">
        <v>303</v>
      </c>
      <c r="B245" s="66">
        <v>1</v>
      </c>
      <c r="C245" s="66">
        <f t="shared" si="19"/>
        <v>240</v>
      </c>
      <c r="D245" s="66">
        <v>167</v>
      </c>
      <c r="E245" s="66">
        <v>73</v>
      </c>
      <c r="F245" s="67"/>
      <c r="G245" s="67">
        <v>9.4700000000000006</v>
      </c>
      <c r="H245" s="67">
        <f t="shared" si="13"/>
        <v>1382.62</v>
      </c>
      <c r="I245" s="67">
        <f t="shared" si="14"/>
        <v>1708.78</v>
      </c>
    </row>
    <row r="246" spans="1:9" x14ac:dyDescent="0.25">
      <c r="A246" s="65" t="s">
        <v>303</v>
      </c>
      <c r="B246" s="66">
        <v>1</v>
      </c>
      <c r="C246" s="66">
        <f t="shared" si="19"/>
        <v>183</v>
      </c>
      <c r="D246" s="66">
        <v>167</v>
      </c>
      <c r="E246" s="66">
        <v>16</v>
      </c>
      <c r="F246" s="67"/>
      <c r="G246" s="67">
        <v>7.45</v>
      </c>
      <c r="H246" s="67">
        <f t="shared" si="13"/>
        <v>238.4</v>
      </c>
      <c r="I246" s="67">
        <f t="shared" si="14"/>
        <v>294.64</v>
      </c>
    </row>
    <row r="247" spans="1:9" x14ac:dyDescent="0.25">
      <c r="A247" s="65" t="s">
        <v>303</v>
      </c>
      <c r="B247" s="66">
        <v>1</v>
      </c>
      <c r="C247" s="66">
        <f t="shared" si="19"/>
        <v>168</v>
      </c>
      <c r="D247" s="66">
        <v>167</v>
      </c>
      <c r="E247" s="66">
        <v>1</v>
      </c>
      <c r="F247" s="67"/>
      <c r="G247" s="67">
        <v>9.4700000000000006</v>
      </c>
      <c r="H247" s="67">
        <f t="shared" si="13"/>
        <v>18.940000000000001</v>
      </c>
      <c r="I247" s="67">
        <f t="shared" si="14"/>
        <v>23.41</v>
      </c>
    </row>
    <row r="248" spans="1:9" x14ac:dyDescent="0.25">
      <c r="A248" s="65" t="s">
        <v>303</v>
      </c>
      <c r="B248" s="66">
        <v>1</v>
      </c>
      <c r="C248" s="66">
        <f t="shared" si="19"/>
        <v>208</v>
      </c>
      <c r="D248" s="66">
        <v>167</v>
      </c>
      <c r="E248" s="66">
        <v>41</v>
      </c>
      <c r="F248" s="67"/>
      <c r="G248" s="67">
        <v>9.4700000000000006</v>
      </c>
      <c r="H248" s="67">
        <f t="shared" si="13"/>
        <v>776.54</v>
      </c>
      <c r="I248" s="67">
        <f t="shared" si="14"/>
        <v>959.73</v>
      </c>
    </row>
    <row r="249" spans="1:9" x14ac:dyDescent="0.25">
      <c r="A249" s="65" t="s">
        <v>303</v>
      </c>
      <c r="B249" s="66">
        <v>1</v>
      </c>
      <c r="C249" s="66">
        <f t="shared" si="19"/>
        <v>240</v>
      </c>
      <c r="D249" s="66">
        <v>167</v>
      </c>
      <c r="E249" s="66">
        <v>73</v>
      </c>
      <c r="F249" s="67"/>
      <c r="G249" s="67">
        <v>9.4700000000000006</v>
      </c>
      <c r="H249" s="67">
        <f t="shared" si="13"/>
        <v>1382.62</v>
      </c>
      <c r="I249" s="67">
        <f t="shared" si="14"/>
        <v>1708.78</v>
      </c>
    </row>
    <row r="250" spans="1:9" x14ac:dyDescent="0.25">
      <c r="A250" s="65" t="s">
        <v>303</v>
      </c>
      <c r="B250" s="66">
        <v>1</v>
      </c>
      <c r="C250" s="66">
        <f t="shared" si="19"/>
        <v>232</v>
      </c>
      <c r="D250" s="66">
        <v>167</v>
      </c>
      <c r="E250" s="66">
        <v>65</v>
      </c>
      <c r="F250" s="67"/>
      <c r="G250" s="67">
        <v>9.4700000000000006</v>
      </c>
      <c r="H250" s="67">
        <f t="shared" si="13"/>
        <v>1231.0999999999999</v>
      </c>
      <c r="I250" s="67">
        <f t="shared" si="14"/>
        <v>1521.52</v>
      </c>
    </row>
    <row r="251" spans="1:9" x14ac:dyDescent="0.25">
      <c r="A251" s="65" t="s">
        <v>303</v>
      </c>
      <c r="B251" s="66">
        <v>1</v>
      </c>
      <c r="C251" s="66">
        <f t="shared" si="19"/>
        <v>215</v>
      </c>
      <c r="D251" s="66">
        <v>167</v>
      </c>
      <c r="E251" s="66">
        <v>48</v>
      </c>
      <c r="F251" s="67"/>
      <c r="G251" s="67">
        <v>7.45</v>
      </c>
      <c r="H251" s="67">
        <f t="shared" si="13"/>
        <v>715.2</v>
      </c>
      <c r="I251" s="67">
        <f t="shared" si="14"/>
        <v>883.92</v>
      </c>
    </row>
    <row r="252" spans="1:9" x14ac:dyDescent="0.25">
      <c r="A252" s="65" t="s">
        <v>303</v>
      </c>
      <c r="B252" s="66">
        <v>1</v>
      </c>
      <c r="C252" s="66">
        <f t="shared" si="19"/>
        <v>180</v>
      </c>
      <c r="D252" s="66">
        <v>167</v>
      </c>
      <c r="E252" s="66">
        <v>13</v>
      </c>
      <c r="F252" s="67"/>
      <c r="G252" s="67">
        <v>7.45</v>
      </c>
      <c r="H252" s="67">
        <f t="shared" si="13"/>
        <v>193.7</v>
      </c>
      <c r="I252" s="67">
        <f t="shared" si="14"/>
        <v>239.39</v>
      </c>
    </row>
    <row r="253" spans="1:9" x14ac:dyDescent="0.25">
      <c r="A253" s="65" t="s">
        <v>303</v>
      </c>
      <c r="B253" s="66">
        <v>1</v>
      </c>
      <c r="C253" s="66">
        <f t="shared" si="19"/>
        <v>248</v>
      </c>
      <c r="D253" s="66">
        <v>167</v>
      </c>
      <c r="E253" s="66">
        <v>81</v>
      </c>
      <c r="F253" s="67"/>
      <c r="G253" s="67">
        <v>9.4700000000000006</v>
      </c>
      <c r="H253" s="67">
        <f t="shared" si="13"/>
        <v>1534.14</v>
      </c>
      <c r="I253" s="67">
        <f t="shared" si="14"/>
        <v>1896.04</v>
      </c>
    </row>
    <row r="254" spans="1:9" x14ac:dyDescent="0.25">
      <c r="A254" s="65" t="s">
        <v>303</v>
      </c>
      <c r="B254" s="66">
        <v>1</v>
      </c>
      <c r="C254" s="66">
        <f t="shared" si="19"/>
        <v>251</v>
      </c>
      <c r="D254" s="66">
        <v>167</v>
      </c>
      <c r="E254" s="66">
        <v>84</v>
      </c>
      <c r="F254" s="67"/>
      <c r="G254" s="67">
        <v>9.4700000000000006</v>
      </c>
      <c r="H254" s="67">
        <f t="shared" si="13"/>
        <v>1590.96</v>
      </c>
      <c r="I254" s="67">
        <f t="shared" si="14"/>
        <v>1966.27</v>
      </c>
    </row>
    <row r="255" spans="1:9" x14ac:dyDescent="0.25">
      <c r="A255" s="65" t="s">
        <v>303</v>
      </c>
      <c r="B255" s="66">
        <v>1</v>
      </c>
      <c r="C255" s="66">
        <f t="shared" si="19"/>
        <v>239</v>
      </c>
      <c r="D255" s="66">
        <v>167</v>
      </c>
      <c r="E255" s="66">
        <v>72</v>
      </c>
      <c r="F255" s="67"/>
      <c r="G255" s="67">
        <v>9.3800000000000008</v>
      </c>
      <c r="H255" s="67">
        <f t="shared" si="13"/>
        <v>1350.72</v>
      </c>
      <c r="I255" s="67">
        <f t="shared" si="14"/>
        <v>1669.35</v>
      </c>
    </row>
    <row r="256" spans="1:9" x14ac:dyDescent="0.25">
      <c r="A256" s="65" t="s">
        <v>303</v>
      </c>
      <c r="B256" s="66">
        <v>1</v>
      </c>
      <c r="C256" s="66">
        <f t="shared" si="19"/>
        <v>216</v>
      </c>
      <c r="D256" s="66">
        <v>167</v>
      </c>
      <c r="E256" s="66">
        <v>49</v>
      </c>
      <c r="F256" s="67"/>
      <c r="G256" s="67">
        <v>9.4700000000000006</v>
      </c>
      <c r="H256" s="67">
        <f t="shared" si="13"/>
        <v>928.06</v>
      </c>
      <c r="I256" s="67">
        <f t="shared" si="14"/>
        <v>1146.99</v>
      </c>
    </row>
    <row r="257" spans="1:9" x14ac:dyDescent="0.25">
      <c r="A257" s="65" t="s">
        <v>303</v>
      </c>
      <c r="B257" s="66">
        <v>1</v>
      </c>
      <c r="C257" s="66">
        <f t="shared" si="19"/>
        <v>219.5</v>
      </c>
      <c r="D257" s="66">
        <v>167</v>
      </c>
      <c r="E257" s="66">
        <v>52.5</v>
      </c>
      <c r="F257" s="67"/>
      <c r="G257" s="67">
        <v>7.45</v>
      </c>
      <c r="H257" s="67">
        <f t="shared" si="13"/>
        <v>782.25</v>
      </c>
      <c r="I257" s="67">
        <f t="shared" si="14"/>
        <v>966.78</v>
      </c>
    </row>
    <row r="258" spans="1:9" x14ac:dyDescent="0.25">
      <c r="A258" s="65" t="s">
        <v>303</v>
      </c>
      <c r="B258" s="66">
        <v>1</v>
      </c>
      <c r="C258" s="66">
        <f t="shared" si="19"/>
        <v>192</v>
      </c>
      <c r="D258" s="66">
        <v>167</v>
      </c>
      <c r="E258" s="66">
        <v>25</v>
      </c>
      <c r="F258" s="67"/>
      <c r="G258" s="67">
        <v>7.38</v>
      </c>
      <c r="H258" s="67">
        <f t="shared" si="13"/>
        <v>369</v>
      </c>
      <c r="I258" s="67">
        <f t="shared" si="14"/>
        <v>456.05</v>
      </c>
    </row>
    <row r="259" spans="1:9" x14ac:dyDescent="0.25">
      <c r="A259" s="65" t="s">
        <v>303</v>
      </c>
      <c r="B259" s="66">
        <v>1</v>
      </c>
      <c r="C259" s="66">
        <f t="shared" si="19"/>
        <v>203</v>
      </c>
      <c r="D259" s="66">
        <v>167</v>
      </c>
      <c r="E259" s="66">
        <v>36</v>
      </c>
      <c r="F259" s="67"/>
      <c r="G259" s="67">
        <v>7.45</v>
      </c>
      <c r="H259" s="67">
        <f t="shared" si="13"/>
        <v>536.4</v>
      </c>
      <c r="I259" s="67">
        <f t="shared" si="14"/>
        <v>662.94</v>
      </c>
    </row>
    <row r="260" spans="1:9" x14ac:dyDescent="0.25">
      <c r="A260" s="65" t="s">
        <v>303</v>
      </c>
      <c r="B260" s="66">
        <v>1</v>
      </c>
      <c r="C260" s="66">
        <f t="shared" si="19"/>
        <v>208</v>
      </c>
      <c r="D260" s="66">
        <v>167</v>
      </c>
      <c r="E260" s="66">
        <v>41</v>
      </c>
      <c r="F260" s="67"/>
      <c r="G260" s="67">
        <v>9.4700000000000006</v>
      </c>
      <c r="H260" s="67">
        <f t="shared" si="13"/>
        <v>776.54</v>
      </c>
      <c r="I260" s="67">
        <f t="shared" si="14"/>
        <v>959.73</v>
      </c>
    </row>
    <row r="261" spans="1:9" x14ac:dyDescent="0.25">
      <c r="A261" s="65" t="s">
        <v>303</v>
      </c>
      <c r="B261" s="66">
        <v>1</v>
      </c>
      <c r="C261" s="66">
        <f t="shared" si="19"/>
        <v>207</v>
      </c>
      <c r="D261" s="66">
        <v>167</v>
      </c>
      <c r="E261" s="66">
        <v>40</v>
      </c>
      <c r="F261" s="67"/>
      <c r="G261" s="67">
        <v>7.45</v>
      </c>
      <c r="H261" s="67">
        <f t="shared" si="13"/>
        <v>596</v>
      </c>
      <c r="I261" s="67">
        <f t="shared" si="14"/>
        <v>736.6</v>
      </c>
    </row>
    <row r="262" spans="1:9" x14ac:dyDescent="0.25">
      <c r="A262" s="65" t="s">
        <v>303</v>
      </c>
      <c r="B262" s="66">
        <v>1</v>
      </c>
      <c r="C262" s="66">
        <f t="shared" si="19"/>
        <v>180</v>
      </c>
      <c r="D262" s="66">
        <v>167</v>
      </c>
      <c r="E262" s="66">
        <v>13</v>
      </c>
      <c r="F262" s="67"/>
      <c r="G262" s="67">
        <v>7.45</v>
      </c>
      <c r="H262" s="67">
        <f t="shared" si="13"/>
        <v>193.7</v>
      </c>
      <c r="I262" s="67">
        <f t="shared" si="14"/>
        <v>239.39</v>
      </c>
    </row>
    <row r="263" spans="1:9" x14ac:dyDescent="0.25">
      <c r="A263" s="65" t="s">
        <v>303</v>
      </c>
      <c r="B263" s="66">
        <v>1</v>
      </c>
      <c r="C263" s="66">
        <f t="shared" si="19"/>
        <v>216</v>
      </c>
      <c r="D263" s="66">
        <v>167</v>
      </c>
      <c r="E263" s="66">
        <v>49</v>
      </c>
      <c r="F263" s="67"/>
      <c r="G263" s="67">
        <v>9.2899999999999991</v>
      </c>
      <c r="H263" s="67">
        <f t="shared" si="13"/>
        <v>910.42</v>
      </c>
      <c r="I263" s="67">
        <f t="shared" si="14"/>
        <v>1125.19</v>
      </c>
    </row>
    <row r="264" spans="1:9" x14ac:dyDescent="0.25">
      <c r="A264" s="65" t="s">
        <v>303</v>
      </c>
      <c r="B264" s="66">
        <v>1</v>
      </c>
      <c r="C264" s="66">
        <f t="shared" si="19"/>
        <v>184</v>
      </c>
      <c r="D264" s="66">
        <v>167</v>
      </c>
      <c r="E264" s="66">
        <v>17</v>
      </c>
      <c r="F264" s="67"/>
      <c r="G264" s="67">
        <v>9.3800000000000008</v>
      </c>
      <c r="H264" s="67">
        <f t="shared" si="13"/>
        <v>318.92</v>
      </c>
      <c r="I264" s="67">
        <f t="shared" si="14"/>
        <v>394.15</v>
      </c>
    </row>
    <row r="265" spans="1:9" x14ac:dyDescent="0.25">
      <c r="A265" s="65" t="s">
        <v>303</v>
      </c>
      <c r="B265" s="66">
        <v>1</v>
      </c>
      <c r="C265" s="66">
        <f t="shared" si="19"/>
        <v>216</v>
      </c>
      <c r="D265" s="66">
        <v>167</v>
      </c>
      <c r="E265" s="66">
        <v>49</v>
      </c>
      <c r="F265" s="67"/>
      <c r="G265" s="67">
        <v>9.4700000000000006</v>
      </c>
      <c r="H265" s="67">
        <f t="shared" si="13"/>
        <v>928.06</v>
      </c>
      <c r="I265" s="67">
        <f t="shared" si="14"/>
        <v>1146.99</v>
      </c>
    </row>
    <row r="266" spans="1:9" x14ac:dyDescent="0.25">
      <c r="A266" s="65" t="s">
        <v>303</v>
      </c>
      <c r="B266" s="66">
        <v>1</v>
      </c>
      <c r="C266" s="66">
        <f t="shared" si="19"/>
        <v>192</v>
      </c>
      <c r="D266" s="66">
        <v>167</v>
      </c>
      <c r="E266" s="66">
        <v>25</v>
      </c>
      <c r="F266" s="67"/>
      <c r="G266" s="67">
        <v>9.4700000000000006</v>
      </c>
      <c r="H266" s="67">
        <f t="shared" si="13"/>
        <v>473.5</v>
      </c>
      <c r="I266" s="67">
        <f t="shared" si="14"/>
        <v>585.20000000000005</v>
      </c>
    </row>
    <row r="267" spans="1:9" x14ac:dyDescent="0.25">
      <c r="A267" s="65" t="s">
        <v>303</v>
      </c>
      <c r="B267" s="66">
        <v>1</v>
      </c>
      <c r="C267" s="66">
        <f t="shared" si="19"/>
        <v>240</v>
      </c>
      <c r="D267" s="66">
        <v>167</v>
      </c>
      <c r="E267" s="66">
        <v>73</v>
      </c>
      <c r="F267" s="67"/>
      <c r="G267" s="67">
        <v>9.2899999999999991</v>
      </c>
      <c r="H267" s="67">
        <f t="shared" si="13"/>
        <v>1356.34</v>
      </c>
      <c r="I267" s="67">
        <f t="shared" si="14"/>
        <v>1676.3</v>
      </c>
    </row>
    <row r="268" spans="1:9" x14ac:dyDescent="0.25">
      <c r="A268" s="65" t="s">
        <v>303</v>
      </c>
      <c r="B268" s="66">
        <v>1</v>
      </c>
      <c r="C268" s="66">
        <f t="shared" si="19"/>
        <v>216</v>
      </c>
      <c r="D268" s="66">
        <v>167</v>
      </c>
      <c r="E268" s="66">
        <v>49</v>
      </c>
      <c r="F268" s="67"/>
      <c r="G268" s="67">
        <v>9.2899999999999991</v>
      </c>
      <c r="H268" s="67">
        <f t="shared" si="13"/>
        <v>910.42</v>
      </c>
      <c r="I268" s="67">
        <f t="shared" si="14"/>
        <v>1125.19</v>
      </c>
    </row>
    <row r="269" spans="1:9" x14ac:dyDescent="0.25">
      <c r="A269" s="65" t="s">
        <v>303</v>
      </c>
      <c r="B269" s="66">
        <v>1</v>
      </c>
      <c r="C269" s="66">
        <f t="shared" si="19"/>
        <v>168</v>
      </c>
      <c r="D269" s="66">
        <v>167</v>
      </c>
      <c r="E269" s="66">
        <v>1</v>
      </c>
      <c r="F269" s="67"/>
      <c r="G269" s="67">
        <v>7.45</v>
      </c>
      <c r="H269" s="67">
        <f t="shared" si="13"/>
        <v>14.9</v>
      </c>
      <c r="I269" s="67">
        <f t="shared" si="14"/>
        <v>18.41</v>
      </c>
    </row>
    <row r="270" spans="1:9" x14ac:dyDescent="0.25">
      <c r="A270" s="65" t="s">
        <v>303</v>
      </c>
      <c r="B270" s="66">
        <v>1</v>
      </c>
      <c r="C270" s="66">
        <f t="shared" si="19"/>
        <v>200</v>
      </c>
      <c r="D270" s="66">
        <v>167</v>
      </c>
      <c r="E270" s="66">
        <v>33</v>
      </c>
      <c r="F270" s="67"/>
      <c r="G270" s="67">
        <v>9.4700000000000006</v>
      </c>
      <c r="H270" s="67">
        <f t="shared" ref="H270:H333" si="20">ROUND(G270*E270*2,2)</f>
        <v>625.02</v>
      </c>
      <c r="I270" s="67">
        <f t="shared" ref="I270:I333" si="21">ROUND(H270*1.2359,2)</f>
        <v>772.46</v>
      </c>
    </row>
    <row r="271" spans="1:9" x14ac:dyDescent="0.25">
      <c r="A271" s="65" t="s">
        <v>303</v>
      </c>
      <c r="B271" s="66">
        <v>1</v>
      </c>
      <c r="C271" s="66">
        <f t="shared" si="19"/>
        <v>168</v>
      </c>
      <c r="D271" s="66">
        <v>167</v>
      </c>
      <c r="E271" s="66">
        <v>1</v>
      </c>
      <c r="F271" s="67"/>
      <c r="G271" s="67">
        <v>7.45</v>
      </c>
      <c r="H271" s="67">
        <f t="shared" si="20"/>
        <v>14.9</v>
      </c>
      <c r="I271" s="67">
        <f t="shared" si="21"/>
        <v>18.41</v>
      </c>
    </row>
    <row r="272" spans="1:9" x14ac:dyDescent="0.25">
      <c r="A272" s="65" t="s">
        <v>303</v>
      </c>
      <c r="B272" s="66">
        <v>1</v>
      </c>
      <c r="C272" s="66">
        <f t="shared" si="19"/>
        <v>240</v>
      </c>
      <c r="D272" s="66">
        <v>167</v>
      </c>
      <c r="E272" s="66">
        <v>73</v>
      </c>
      <c r="F272" s="67"/>
      <c r="G272" s="67">
        <v>7.45</v>
      </c>
      <c r="H272" s="67">
        <f t="shared" si="20"/>
        <v>1087.7</v>
      </c>
      <c r="I272" s="67">
        <f t="shared" si="21"/>
        <v>1344.29</v>
      </c>
    </row>
    <row r="273" spans="1:9" x14ac:dyDescent="0.25">
      <c r="A273" s="65" t="s">
        <v>303</v>
      </c>
      <c r="B273" s="66">
        <v>1</v>
      </c>
      <c r="C273" s="66">
        <f t="shared" si="19"/>
        <v>228</v>
      </c>
      <c r="D273" s="66">
        <v>167</v>
      </c>
      <c r="E273" s="66">
        <v>61</v>
      </c>
      <c r="F273" s="67"/>
      <c r="G273" s="67">
        <v>9.15</v>
      </c>
      <c r="H273" s="67">
        <f t="shared" si="20"/>
        <v>1116.3</v>
      </c>
      <c r="I273" s="67">
        <f t="shared" si="21"/>
        <v>1379.64</v>
      </c>
    </row>
    <row r="274" spans="1:9" x14ac:dyDescent="0.25">
      <c r="A274" s="65" t="s">
        <v>303</v>
      </c>
      <c r="B274" s="66">
        <v>1</v>
      </c>
      <c r="C274" s="66">
        <f t="shared" si="19"/>
        <v>174</v>
      </c>
      <c r="D274" s="66">
        <v>167</v>
      </c>
      <c r="E274" s="66">
        <v>7</v>
      </c>
      <c r="F274" s="67"/>
      <c r="G274" s="67">
        <v>9.3800000000000008</v>
      </c>
      <c r="H274" s="67">
        <f t="shared" si="20"/>
        <v>131.32</v>
      </c>
      <c r="I274" s="67">
        <f t="shared" si="21"/>
        <v>162.30000000000001</v>
      </c>
    </row>
    <row r="275" spans="1:9" x14ac:dyDescent="0.25">
      <c r="A275" s="65" t="s">
        <v>303</v>
      </c>
      <c r="B275" s="66">
        <v>1</v>
      </c>
      <c r="C275" s="66">
        <f t="shared" si="19"/>
        <v>168</v>
      </c>
      <c r="D275" s="66">
        <v>167</v>
      </c>
      <c r="E275" s="66">
        <v>1</v>
      </c>
      <c r="F275" s="67"/>
      <c r="G275" s="67">
        <v>7.31</v>
      </c>
      <c r="H275" s="67">
        <f t="shared" si="20"/>
        <v>14.62</v>
      </c>
      <c r="I275" s="67">
        <f t="shared" si="21"/>
        <v>18.07</v>
      </c>
    </row>
    <row r="276" spans="1:9" x14ac:dyDescent="0.25">
      <c r="A276" s="65" t="s">
        <v>303</v>
      </c>
      <c r="B276" s="66">
        <v>1</v>
      </c>
      <c r="C276" s="66">
        <f t="shared" si="19"/>
        <v>196</v>
      </c>
      <c r="D276" s="66">
        <v>167</v>
      </c>
      <c r="E276" s="66">
        <v>29</v>
      </c>
      <c r="F276" s="67"/>
      <c r="G276" s="67">
        <v>7.45</v>
      </c>
      <c r="H276" s="67">
        <f t="shared" si="20"/>
        <v>432.1</v>
      </c>
      <c r="I276" s="67">
        <f t="shared" si="21"/>
        <v>534.03</v>
      </c>
    </row>
    <row r="277" spans="1:9" x14ac:dyDescent="0.25">
      <c r="A277" s="65" t="s">
        <v>303</v>
      </c>
      <c r="B277" s="66">
        <v>1</v>
      </c>
      <c r="C277" s="66">
        <f t="shared" si="19"/>
        <v>168</v>
      </c>
      <c r="D277" s="66">
        <v>167</v>
      </c>
      <c r="E277" s="66">
        <v>1</v>
      </c>
      <c r="F277" s="67"/>
      <c r="G277" s="67">
        <v>7.07</v>
      </c>
      <c r="H277" s="67">
        <f t="shared" si="20"/>
        <v>14.14</v>
      </c>
      <c r="I277" s="67">
        <f t="shared" si="21"/>
        <v>17.48</v>
      </c>
    </row>
    <row r="278" spans="1:9" x14ac:dyDescent="0.25">
      <c r="A278" s="65" t="s">
        <v>303</v>
      </c>
      <c r="B278" s="66">
        <v>1</v>
      </c>
      <c r="C278" s="66">
        <f t="shared" si="19"/>
        <v>192</v>
      </c>
      <c r="D278" s="66">
        <v>167</v>
      </c>
      <c r="E278" s="66">
        <v>25</v>
      </c>
      <c r="F278" s="67"/>
      <c r="G278" s="67">
        <v>9.15</v>
      </c>
      <c r="H278" s="67">
        <f t="shared" si="20"/>
        <v>457.5</v>
      </c>
      <c r="I278" s="67">
        <f t="shared" si="21"/>
        <v>565.41999999999996</v>
      </c>
    </row>
    <row r="279" spans="1:9" x14ac:dyDescent="0.25">
      <c r="A279" s="65" t="s">
        <v>303</v>
      </c>
      <c r="B279" s="66">
        <v>1</v>
      </c>
      <c r="C279" s="66">
        <f t="shared" si="19"/>
        <v>176</v>
      </c>
      <c r="D279" s="66">
        <v>167</v>
      </c>
      <c r="E279" s="66">
        <v>9</v>
      </c>
      <c r="F279" s="67"/>
      <c r="G279" s="67">
        <v>7.2</v>
      </c>
      <c r="H279" s="67">
        <f t="shared" si="20"/>
        <v>129.6</v>
      </c>
      <c r="I279" s="67">
        <f t="shared" si="21"/>
        <v>160.16999999999999</v>
      </c>
    </row>
    <row r="280" spans="1:9" x14ac:dyDescent="0.25">
      <c r="A280" s="65" t="s">
        <v>303</v>
      </c>
      <c r="B280" s="66">
        <v>1</v>
      </c>
      <c r="C280" s="66">
        <f t="shared" si="19"/>
        <v>192</v>
      </c>
      <c r="D280" s="66">
        <v>167</v>
      </c>
      <c r="E280" s="66">
        <v>25</v>
      </c>
      <c r="F280" s="67"/>
      <c r="G280" s="67">
        <v>9.4700000000000006</v>
      </c>
      <c r="H280" s="67">
        <f t="shared" si="20"/>
        <v>473.5</v>
      </c>
      <c r="I280" s="67">
        <f t="shared" si="21"/>
        <v>585.20000000000005</v>
      </c>
    </row>
    <row r="281" spans="1:9" x14ac:dyDescent="0.25">
      <c r="A281" s="65" t="s">
        <v>303</v>
      </c>
      <c r="B281" s="66">
        <v>1</v>
      </c>
      <c r="C281" s="66">
        <f t="shared" si="19"/>
        <v>216</v>
      </c>
      <c r="D281" s="66">
        <v>167</v>
      </c>
      <c r="E281" s="66">
        <v>49</v>
      </c>
      <c r="F281" s="67"/>
      <c r="G281" s="67">
        <v>9.15</v>
      </c>
      <c r="H281" s="67">
        <f t="shared" si="20"/>
        <v>896.7</v>
      </c>
      <c r="I281" s="67">
        <f t="shared" si="21"/>
        <v>1108.23</v>
      </c>
    </row>
    <row r="282" spans="1:9" x14ac:dyDescent="0.25">
      <c r="A282" s="65" t="s">
        <v>303</v>
      </c>
      <c r="B282" s="66">
        <v>1</v>
      </c>
      <c r="C282" s="66">
        <f t="shared" si="19"/>
        <v>216</v>
      </c>
      <c r="D282" s="66">
        <v>167</v>
      </c>
      <c r="E282" s="66">
        <v>49</v>
      </c>
      <c r="F282" s="67"/>
      <c r="G282" s="67">
        <v>9.2899999999999991</v>
      </c>
      <c r="H282" s="67">
        <f t="shared" si="20"/>
        <v>910.42</v>
      </c>
      <c r="I282" s="67">
        <f t="shared" si="21"/>
        <v>1125.19</v>
      </c>
    </row>
    <row r="283" spans="1:9" x14ac:dyDescent="0.25">
      <c r="A283" s="65" t="s">
        <v>303</v>
      </c>
      <c r="B283" s="66">
        <v>1</v>
      </c>
      <c r="C283" s="66">
        <f t="shared" si="19"/>
        <v>183</v>
      </c>
      <c r="D283" s="66">
        <v>167</v>
      </c>
      <c r="E283" s="66">
        <v>16</v>
      </c>
      <c r="F283" s="67"/>
      <c r="G283" s="67">
        <v>9.4700000000000006</v>
      </c>
      <c r="H283" s="67">
        <f t="shared" si="20"/>
        <v>303.04000000000002</v>
      </c>
      <c r="I283" s="67">
        <f t="shared" si="21"/>
        <v>374.53</v>
      </c>
    </row>
    <row r="284" spans="1:9" x14ac:dyDescent="0.25">
      <c r="A284" s="65" t="s">
        <v>303</v>
      </c>
      <c r="B284" s="66">
        <v>1</v>
      </c>
      <c r="C284" s="66">
        <f t="shared" si="19"/>
        <v>240</v>
      </c>
      <c r="D284" s="66">
        <v>167</v>
      </c>
      <c r="E284" s="66">
        <v>73</v>
      </c>
      <c r="F284" s="67"/>
      <c r="G284" s="67">
        <v>9.15</v>
      </c>
      <c r="H284" s="67">
        <f t="shared" si="20"/>
        <v>1335.9</v>
      </c>
      <c r="I284" s="67">
        <f t="shared" si="21"/>
        <v>1651.04</v>
      </c>
    </row>
    <row r="285" spans="1:9" x14ac:dyDescent="0.25">
      <c r="A285" s="65" t="s">
        <v>303</v>
      </c>
      <c r="B285" s="66">
        <v>1</v>
      </c>
      <c r="C285" s="66">
        <f t="shared" si="19"/>
        <v>192</v>
      </c>
      <c r="D285" s="66">
        <v>167</v>
      </c>
      <c r="E285" s="66">
        <v>25</v>
      </c>
      <c r="F285" s="67"/>
      <c r="G285" s="67">
        <v>9.15</v>
      </c>
      <c r="H285" s="67">
        <f t="shared" si="20"/>
        <v>457.5</v>
      </c>
      <c r="I285" s="67">
        <f t="shared" si="21"/>
        <v>565.41999999999996</v>
      </c>
    </row>
    <row r="286" spans="1:9" x14ac:dyDescent="0.25">
      <c r="A286" s="65" t="s">
        <v>303</v>
      </c>
      <c r="B286" s="66">
        <v>1</v>
      </c>
      <c r="C286" s="66">
        <f t="shared" si="19"/>
        <v>204</v>
      </c>
      <c r="D286" s="66">
        <v>167</v>
      </c>
      <c r="E286" s="66">
        <v>37</v>
      </c>
      <c r="F286" s="67"/>
      <c r="G286" s="67">
        <v>9.4700000000000006</v>
      </c>
      <c r="H286" s="67">
        <f t="shared" si="20"/>
        <v>700.78</v>
      </c>
      <c r="I286" s="67">
        <f t="shared" si="21"/>
        <v>866.09</v>
      </c>
    </row>
    <row r="287" spans="1:9" x14ac:dyDescent="0.25">
      <c r="A287" s="65" t="s">
        <v>303</v>
      </c>
      <c r="B287" s="66">
        <v>1</v>
      </c>
      <c r="C287" s="66">
        <f t="shared" si="19"/>
        <v>180</v>
      </c>
      <c r="D287" s="66">
        <v>167</v>
      </c>
      <c r="E287" s="66">
        <v>13</v>
      </c>
      <c r="F287" s="67"/>
      <c r="G287" s="67">
        <v>7.45</v>
      </c>
      <c r="H287" s="67">
        <f t="shared" si="20"/>
        <v>193.7</v>
      </c>
      <c r="I287" s="67">
        <f t="shared" si="21"/>
        <v>239.39</v>
      </c>
    </row>
    <row r="288" spans="1:9" x14ac:dyDescent="0.25">
      <c r="A288" s="65" t="s">
        <v>303</v>
      </c>
      <c r="B288" s="66">
        <v>1</v>
      </c>
      <c r="C288" s="66">
        <f t="shared" si="19"/>
        <v>216</v>
      </c>
      <c r="D288" s="66">
        <v>167</v>
      </c>
      <c r="E288" s="66">
        <v>49</v>
      </c>
      <c r="F288" s="67"/>
      <c r="G288" s="67">
        <v>9.15</v>
      </c>
      <c r="H288" s="67">
        <f t="shared" si="20"/>
        <v>896.7</v>
      </c>
      <c r="I288" s="67">
        <f t="shared" si="21"/>
        <v>1108.23</v>
      </c>
    </row>
    <row r="289" spans="1:9" x14ac:dyDescent="0.25">
      <c r="A289" s="65" t="s">
        <v>303</v>
      </c>
      <c r="B289" s="66">
        <v>1</v>
      </c>
      <c r="C289" s="66">
        <f t="shared" si="19"/>
        <v>192</v>
      </c>
      <c r="D289" s="66">
        <v>167</v>
      </c>
      <c r="E289" s="66">
        <v>25</v>
      </c>
      <c r="F289" s="67"/>
      <c r="G289" s="67">
        <v>9.15</v>
      </c>
      <c r="H289" s="67">
        <f t="shared" si="20"/>
        <v>457.5</v>
      </c>
      <c r="I289" s="67">
        <f t="shared" si="21"/>
        <v>565.41999999999996</v>
      </c>
    </row>
    <row r="290" spans="1:9" x14ac:dyDescent="0.25">
      <c r="A290" s="65" t="s">
        <v>303</v>
      </c>
      <c r="B290" s="66">
        <v>1</v>
      </c>
      <c r="C290" s="66">
        <f t="shared" si="19"/>
        <v>204</v>
      </c>
      <c r="D290" s="66">
        <v>167</v>
      </c>
      <c r="E290" s="66">
        <v>37</v>
      </c>
      <c r="F290" s="67"/>
      <c r="G290" s="67">
        <v>7.2</v>
      </c>
      <c r="H290" s="67">
        <f t="shared" si="20"/>
        <v>532.79999999999995</v>
      </c>
      <c r="I290" s="67">
        <f t="shared" si="21"/>
        <v>658.49</v>
      </c>
    </row>
    <row r="291" spans="1:9" x14ac:dyDescent="0.25">
      <c r="A291" s="65" t="s">
        <v>303</v>
      </c>
      <c r="B291" s="66">
        <v>1</v>
      </c>
      <c r="C291" s="66">
        <f t="shared" si="19"/>
        <v>192</v>
      </c>
      <c r="D291" s="66">
        <v>167</v>
      </c>
      <c r="E291" s="66">
        <v>25</v>
      </c>
      <c r="F291" s="67"/>
      <c r="G291" s="67">
        <v>9.15</v>
      </c>
      <c r="H291" s="67">
        <f t="shared" si="20"/>
        <v>457.5</v>
      </c>
      <c r="I291" s="67">
        <f t="shared" si="21"/>
        <v>565.41999999999996</v>
      </c>
    </row>
    <row r="292" spans="1:9" x14ac:dyDescent="0.25">
      <c r="A292" s="65" t="s">
        <v>303</v>
      </c>
      <c r="B292" s="66">
        <v>1</v>
      </c>
      <c r="C292" s="66">
        <f t="shared" si="19"/>
        <v>171</v>
      </c>
      <c r="D292" s="66">
        <v>167</v>
      </c>
      <c r="E292" s="66">
        <v>4</v>
      </c>
      <c r="F292" s="67"/>
      <c r="G292" s="67">
        <v>7.2</v>
      </c>
      <c r="H292" s="67">
        <f t="shared" si="20"/>
        <v>57.6</v>
      </c>
      <c r="I292" s="67">
        <f t="shared" si="21"/>
        <v>71.19</v>
      </c>
    </row>
    <row r="293" spans="1:9" x14ac:dyDescent="0.25">
      <c r="A293" s="65" t="s">
        <v>303</v>
      </c>
      <c r="B293" s="66">
        <v>1</v>
      </c>
      <c r="C293" s="66">
        <f t="shared" si="19"/>
        <v>188</v>
      </c>
      <c r="D293" s="66">
        <v>167</v>
      </c>
      <c r="E293" s="66">
        <v>21</v>
      </c>
      <c r="F293" s="67"/>
      <c r="G293" s="67">
        <v>7.2</v>
      </c>
      <c r="H293" s="67">
        <f t="shared" si="20"/>
        <v>302.39999999999998</v>
      </c>
      <c r="I293" s="67">
        <f t="shared" si="21"/>
        <v>373.74</v>
      </c>
    </row>
    <row r="294" spans="1:9" x14ac:dyDescent="0.25">
      <c r="A294" s="65" t="s">
        <v>303</v>
      </c>
      <c r="B294" s="66">
        <v>1</v>
      </c>
      <c r="C294" s="66">
        <f t="shared" si="19"/>
        <v>180</v>
      </c>
      <c r="D294" s="66">
        <v>167</v>
      </c>
      <c r="E294" s="66">
        <v>13</v>
      </c>
      <c r="F294" s="67"/>
      <c r="G294" s="67">
        <v>7.45</v>
      </c>
      <c r="H294" s="67">
        <f t="shared" si="20"/>
        <v>193.7</v>
      </c>
      <c r="I294" s="67">
        <f t="shared" si="21"/>
        <v>239.39</v>
      </c>
    </row>
    <row r="295" spans="1:9" x14ac:dyDescent="0.25">
      <c r="A295" s="65" t="s">
        <v>303</v>
      </c>
      <c r="B295" s="66">
        <v>1</v>
      </c>
      <c r="C295" s="66">
        <f t="shared" si="19"/>
        <v>220</v>
      </c>
      <c r="D295" s="66">
        <v>167</v>
      </c>
      <c r="E295" s="66">
        <v>53</v>
      </c>
      <c r="F295" s="67"/>
      <c r="G295" s="67">
        <v>9.2899999999999991</v>
      </c>
      <c r="H295" s="67">
        <f t="shared" si="20"/>
        <v>984.74</v>
      </c>
      <c r="I295" s="67">
        <f t="shared" si="21"/>
        <v>1217.04</v>
      </c>
    </row>
    <row r="296" spans="1:9" x14ac:dyDescent="0.25">
      <c r="A296" s="65" t="s">
        <v>166</v>
      </c>
      <c r="B296" s="66">
        <v>1</v>
      </c>
      <c r="C296" s="66">
        <f t="shared" si="19"/>
        <v>192</v>
      </c>
      <c r="D296" s="66">
        <v>167</v>
      </c>
      <c r="E296" s="66">
        <v>25</v>
      </c>
      <c r="F296" s="67"/>
      <c r="G296" s="67">
        <v>7.87</v>
      </c>
      <c r="H296" s="67">
        <f t="shared" si="20"/>
        <v>393.5</v>
      </c>
      <c r="I296" s="67">
        <f t="shared" si="21"/>
        <v>486.33</v>
      </c>
    </row>
    <row r="297" spans="1:9" x14ac:dyDescent="0.25">
      <c r="A297" s="65" t="s">
        <v>166</v>
      </c>
      <c r="B297" s="66">
        <v>1</v>
      </c>
      <c r="C297" s="66">
        <f t="shared" si="19"/>
        <v>192</v>
      </c>
      <c r="D297" s="66">
        <v>167</v>
      </c>
      <c r="E297" s="66">
        <v>25</v>
      </c>
      <c r="F297" s="67"/>
      <c r="G297" s="67">
        <v>7.71</v>
      </c>
      <c r="H297" s="67">
        <f t="shared" si="20"/>
        <v>385.5</v>
      </c>
      <c r="I297" s="67">
        <f t="shared" si="21"/>
        <v>476.44</v>
      </c>
    </row>
    <row r="298" spans="1:9" x14ac:dyDescent="0.25">
      <c r="A298" s="65" t="s">
        <v>126</v>
      </c>
      <c r="B298" s="66">
        <v>1</v>
      </c>
      <c r="C298" s="66">
        <f t="shared" si="19"/>
        <v>184</v>
      </c>
      <c r="D298" s="66">
        <v>167</v>
      </c>
      <c r="E298" s="66">
        <v>17</v>
      </c>
      <c r="F298" s="67"/>
      <c r="G298" s="67">
        <v>6.3</v>
      </c>
      <c r="H298" s="67">
        <f t="shared" si="20"/>
        <v>214.2</v>
      </c>
      <c r="I298" s="67">
        <f t="shared" si="21"/>
        <v>264.73</v>
      </c>
    </row>
    <row r="299" spans="1:9" x14ac:dyDescent="0.25">
      <c r="A299" s="65" t="s">
        <v>304</v>
      </c>
      <c r="B299" s="66">
        <v>1</v>
      </c>
      <c r="C299" s="66">
        <f t="shared" si="19"/>
        <v>184</v>
      </c>
      <c r="D299" s="66">
        <v>167</v>
      </c>
      <c r="E299" s="66">
        <v>17</v>
      </c>
      <c r="F299" s="67"/>
      <c r="G299" s="67">
        <v>6.52</v>
      </c>
      <c r="H299" s="67">
        <f t="shared" si="20"/>
        <v>221.68</v>
      </c>
      <c r="I299" s="67">
        <f t="shared" si="21"/>
        <v>273.97000000000003</v>
      </c>
    </row>
    <row r="300" spans="1:9" x14ac:dyDescent="0.25">
      <c r="A300" s="65" t="s">
        <v>304</v>
      </c>
      <c r="B300" s="66">
        <v>1</v>
      </c>
      <c r="C300" s="66">
        <f t="shared" ref="C300:C463" si="22">D300+E300</f>
        <v>180</v>
      </c>
      <c r="D300" s="66">
        <v>167</v>
      </c>
      <c r="E300" s="66">
        <v>13</v>
      </c>
      <c r="F300" s="67"/>
      <c r="G300" s="67">
        <v>6.52</v>
      </c>
      <c r="H300" s="67">
        <f t="shared" si="20"/>
        <v>169.52</v>
      </c>
      <c r="I300" s="67">
        <f t="shared" si="21"/>
        <v>209.51</v>
      </c>
    </row>
    <row r="301" spans="1:9" x14ac:dyDescent="0.25">
      <c r="A301" s="65" t="s">
        <v>304</v>
      </c>
      <c r="B301" s="66">
        <v>1</v>
      </c>
      <c r="C301" s="66">
        <f t="shared" si="22"/>
        <v>196</v>
      </c>
      <c r="D301" s="66">
        <v>167</v>
      </c>
      <c r="E301" s="66">
        <v>29</v>
      </c>
      <c r="F301" s="67"/>
      <c r="G301" s="67">
        <v>6.3</v>
      </c>
      <c r="H301" s="67">
        <f t="shared" si="20"/>
        <v>365.4</v>
      </c>
      <c r="I301" s="67">
        <f t="shared" si="21"/>
        <v>451.6</v>
      </c>
    </row>
    <row r="302" spans="1:9" x14ac:dyDescent="0.25">
      <c r="A302" s="65" t="s">
        <v>304</v>
      </c>
      <c r="B302" s="66">
        <v>1</v>
      </c>
      <c r="C302" s="66">
        <f t="shared" si="22"/>
        <v>199</v>
      </c>
      <c r="D302" s="66">
        <v>167</v>
      </c>
      <c r="E302" s="66">
        <v>32</v>
      </c>
      <c r="F302" s="67"/>
      <c r="G302" s="67">
        <v>6.3</v>
      </c>
      <c r="H302" s="67">
        <f t="shared" si="20"/>
        <v>403.2</v>
      </c>
      <c r="I302" s="67">
        <f t="shared" si="21"/>
        <v>498.31</v>
      </c>
    </row>
    <row r="303" spans="1:9" x14ac:dyDescent="0.25">
      <c r="A303" s="65" t="s">
        <v>304</v>
      </c>
      <c r="B303" s="66">
        <v>1</v>
      </c>
      <c r="C303" s="66">
        <f t="shared" si="22"/>
        <v>183</v>
      </c>
      <c r="D303" s="66">
        <v>167</v>
      </c>
      <c r="E303" s="66">
        <v>16</v>
      </c>
      <c r="F303" s="67"/>
      <c r="G303" s="67">
        <v>6.3</v>
      </c>
      <c r="H303" s="67">
        <f t="shared" si="20"/>
        <v>201.6</v>
      </c>
      <c r="I303" s="67">
        <f t="shared" si="21"/>
        <v>249.16</v>
      </c>
    </row>
    <row r="304" spans="1:9" x14ac:dyDescent="0.25">
      <c r="A304" s="65" t="s">
        <v>304</v>
      </c>
      <c r="B304" s="66">
        <v>1</v>
      </c>
      <c r="C304" s="66">
        <f t="shared" si="22"/>
        <v>200</v>
      </c>
      <c r="D304" s="66">
        <v>167</v>
      </c>
      <c r="E304" s="66">
        <v>33</v>
      </c>
      <c r="F304" s="67"/>
      <c r="G304" s="67">
        <v>6.3</v>
      </c>
      <c r="H304" s="67">
        <f t="shared" si="20"/>
        <v>415.8</v>
      </c>
      <c r="I304" s="67">
        <f t="shared" si="21"/>
        <v>513.89</v>
      </c>
    </row>
    <row r="305" spans="1:9" x14ac:dyDescent="0.25">
      <c r="A305" s="65" t="s">
        <v>304</v>
      </c>
      <c r="B305" s="66">
        <v>1</v>
      </c>
      <c r="C305" s="66">
        <f t="shared" si="22"/>
        <v>200</v>
      </c>
      <c r="D305" s="66">
        <v>167</v>
      </c>
      <c r="E305" s="66">
        <v>33</v>
      </c>
      <c r="F305" s="67"/>
      <c r="G305" s="67">
        <v>6.3</v>
      </c>
      <c r="H305" s="67">
        <f t="shared" si="20"/>
        <v>415.8</v>
      </c>
      <c r="I305" s="67">
        <f t="shared" si="21"/>
        <v>513.89</v>
      </c>
    </row>
    <row r="306" spans="1:9" x14ac:dyDescent="0.25">
      <c r="A306" s="65" t="s">
        <v>336</v>
      </c>
      <c r="B306" s="66">
        <v>1</v>
      </c>
      <c r="C306" s="66">
        <f t="shared" si="22"/>
        <v>168</v>
      </c>
      <c r="D306" s="66">
        <v>167</v>
      </c>
      <c r="E306" s="66">
        <v>1</v>
      </c>
      <c r="F306" s="67"/>
      <c r="G306" s="67">
        <v>7.14</v>
      </c>
      <c r="H306" s="67">
        <f t="shared" si="20"/>
        <v>14.28</v>
      </c>
      <c r="I306" s="67">
        <f t="shared" si="21"/>
        <v>17.649999999999999</v>
      </c>
    </row>
    <row r="307" spans="1:9" x14ac:dyDescent="0.25">
      <c r="A307" s="65" t="s">
        <v>336</v>
      </c>
      <c r="B307" s="66">
        <v>1</v>
      </c>
      <c r="C307" s="66">
        <f t="shared" si="22"/>
        <v>168</v>
      </c>
      <c r="D307" s="66">
        <v>167</v>
      </c>
      <c r="E307" s="66">
        <v>1</v>
      </c>
      <c r="F307" s="67"/>
      <c r="G307" s="67">
        <v>7.14</v>
      </c>
      <c r="H307" s="67">
        <f t="shared" si="20"/>
        <v>14.28</v>
      </c>
      <c r="I307" s="67">
        <f t="shared" si="21"/>
        <v>17.649999999999999</v>
      </c>
    </row>
    <row r="308" spans="1:9" x14ac:dyDescent="0.25">
      <c r="A308" s="65" t="s">
        <v>336</v>
      </c>
      <c r="B308" s="66">
        <v>1</v>
      </c>
      <c r="C308" s="66">
        <f t="shared" si="22"/>
        <v>168</v>
      </c>
      <c r="D308" s="66">
        <v>167</v>
      </c>
      <c r="E308" s="66">
        <v>1</v>
      </c>
      <c r="F308" s="67"/>
      <c r="G308" s="67">
        <v>7.14</v>
      </c>
      <c r="H308" s="67">
        <f t="shared" si="20"/>
        <v>14.28</v>
      </c>
      <c r="I308" s="67">
        <f t="shared" si="21"/>
        <v>17.649999999999999</v>
      </c>
    </row>
    <row r="309" spans="1:9" x14ac:dyDescent="0.25">
      <c r="A309" s="65" t="s">
        <v>305</v>
      </c>
      <c r="B309" s="66">
        <v>1</v>
      </c>
      <c r="C309" s="66">
        <f t="shared" si="22"/>
        <v>179</v>
      </c>
      <c r="D309" s="66">
        <v>167</v>
      </c>
      <c r="E309" s="66">
        <v>12</v>
      </c>
      <c r="F309" s="67"/>
      <c r="G309" s="67">
        <v>7.45</v>
      </c>
      <c r="H309" s="67">
        <f t="shared" si="20"/>
        <v>178.8</v>
      </c>
      <c r="I309" s="67">
        <f t="shared" si="21"/>
        <v>220.98</v>
      </c>
    </row>
    <row r="310" spans="1:9" x14ac:dyDescent="0.25">
      <c r="A310" s="65" t="s">
        <v>305</v>
      </c>
      <c r="B310" s="66">
        <v>1</v>
      </c>
      <c r="C310" s="66">
        <f t="shared" si="22"/>
        <v>187</v>
      </c>
      <c r="D310" s="66">
        <v>167</v>
      </c>
      <c r="E310" s="66">
        <v>20</v>
      </c>
      <c r="F310" s="67"/>
      <c r="G310" s="67">
        <v>7.45</v>
      </c>
      <c r="H310" s="67">
        <f t="shared" si="20"/>
        <v>298</v>
      </c>
      <c r="I310" s="67">
        <f t="shared" si="21"/>
        <v>368.3</v>
      </c>
    </row>
    <row r="311" spans="1:9" x14ac:dyDescent="0.25">
      <c r="A311" s="65" t="s">
        <v>305</v>
      </c>
      <c r="B311" s="66">
        <v>1</v>
      </c>
      <c r="C311" s="66">
        <f t="shared" si="22"/>
        <v>200</v>
      </c>
      <c r="D311" s="66">
        <v>167</v>
      </c>
      <c r="E311" s="66">
        <v>33</v>
      </c>
      <c r="F311" s="67"/>
      <c r="G311" s="67">
        <v>7.45</v>
      </c>
      <c r="H311" s="67">
        <f t="shared" si="20"/>
        <v>491.7</v>
      </c>
      <c r="I311" s="67">
        <f t="shared" si="21"/>
        <v>607.69000000000005</v>
      </c>
    </row>
    <row r="312" spans="1:9" x14ac:dyDescent="0.25">
      <c r="A312" s="65" t="s">
        <v>305</v>
      </c>
      <c r="B312" s="66">
        <v>1</v>
      </c>
      <c r="C312" s="66">
        <f t="shared" si="22"/>
        <v>184</v>
      </c>
      <c r="D312" s="66">
        <v>167</v>
      </c>
      <c r="E312" s="66">
        <v>17</v>
      </c>
      <c r="F312" s="67"/>
      <c r="G312" s="67">
        <v>7.45</v>
      </c>
      <c r="H312" s="67">
        <f t="shared" si="20"/>
        <v>253.3</v>
      </c>
      <c r="I312" s="67">
        <f t="shared" si="21"/>
        <v>313.05</v>
      </c>
    </row>
    <row r="313" spans="1:9" x14ac:dyDescent="0.25">
      <c r="A313" s="65" t="s">
        <v>305</v>
      </c>
      <c r="B313" s="66">
        <v>1</v>
      </c>
      <c r="C313" s="66">
        <f t="shared" si="22"/>
        <v>192</v>
      </c>
      <c r="D313" s="66">
        <v>167</v>
      </c>
      <c r="E313" s="66">
        <v>25</v>
      </c>
      <c r="F313" s="67"/>
      <c r="G313" s="67">
        <v>7.38</v>
      </c>
      <c r="H313" s="67">
        <f t="shared" si="20"/>
        <v>369</v>
      </c>
      <c r="I313" s="67">
        <f t="shared" si="21"/>
        <v>456.05</v>
      </c>
    </row>
    <row r="314" spans="1:9" x14ac:dyDescent="0.25">
      <c r="A314" s="65" t="s">
        <v>305</v>
      </c>
      <c r="B314" s="66">
        <v>1</v>
      </c>
      <c r="C314" s="66">
        <f t="shared" si="22"/>
        <v>200</v>
      </c>
      <c r="D314" s="66">
        <v>167</v>
      </c>
      <c r="E314" s="66">
        <v>33</v>
      </c>
      <c r="F314" s="67"/>
      <c r="G314" s="67">
        <v>7.38</v>
      </c>
      <c r="H314" s="67">
        <f t="shared" si="20"/>
        <v>487.08</v>
      </c>
      <c r="I314" s="67">
        <f t="shared" si="21"/>
        <v>601.98</v>
      </c>
    </row>
    <row r="315" spans="1:9" x14ac:dyDescent="0.25">
      <c r="A315" s="65" t="s">
        <v>305</v>
      </c>
      <c r="B315" s="66">
        <v>1</v>
      </c>
      <c r="C315" s="66">
        <f t="shared" si="22"/>
        <v>197</v>
      </c>
      <c r="D315" s="66">
        <v>167</v>
      </c>
      <c r="E315" s="66">
        <v>30</v>
      </c>
      <c r="F315" s="67"/>
      <c r="G315" s="67">
        <v>7.45</v>
      </c>
      <c r="H315" s="67">
        <f t="shared" si="20"/>
        <v>447</v>
      </c>
      <c r="I315" s="67">
        <f t="shared" si="21"/>
        <v>552.45000000000005</v>
      </c>
    </row>
    <row r="316" spans="1:9" x14ac:dyDescent="0.25">
      <c r="A316" s="65" t="s">
        <v>305</v>
      </c>
      <c r="B316" s="66">
        <v>1</v>
      </c>
      <c r="C316" s="66">
        <f t="shared" si="22"/>
        <v>200</v>
      </c>
      <c r="D316" s="66">
        <v>167</v>
      </c>
      <c r="E316" s="66">
        <v>33</v>
      </c>
      <c r="F316" s="67"/>
      <c r="G316" s="67">
        <v>7.45</v>
      </c>
      <c r="H316" s="67">
        <f t="shared" si="20"/>
        <v>491.7</v>
      </c>
      <c r="I316" s="67">
        <f t="shared" si="21"/>
        <v>607.69000000000005</v>
      </c>
    </row>
    <row r="317" spans="1:9" x14ac:dyDescent="0.25">
      <c r="A317" s="65" t="s">
        <v>305</v>
      </c>
      <c r="B317" s="66">
        <v>1</v>
      </c>
      <c r="C317" s="66">
        <f t="shared" si="22"/>
        <v>207</v>
      </c>
      <c r="D317" s="66">
        <v>167</v>
      </c>
      <c r="E317" s="66">
        <v>40</v>
      </c>
      <c r="F317" s="67"/>
      <c r="G317" s="67">
        <v>7.2</v>
      </c>
      <c r="H317" s="67">
        <f t="shared" si="20"/>
        <v>576</v>
      </c>
      <c r="I317" s="67">
        <f t="shared" si="21"/>
        <v>711.88</v>
      </c>
    </row>
    <row r="318" spans="1:9" x14ac:dyDescent="0.25">
      <c r="A318" s="65" t="s">
        <v>305</v>
      </c>
      <c r="B318" s="66">
        <v>1</v>
      </c>
      <c r="C318" s="66">
        <f t="shared" si="22"/>
        <v>192</v>
      </c>
      <c r="D318" s="66">
        <v>167</v>
      </c>
      <c r="E318" s="66">
        <v>25</v>
      </c>
      <c r="F318" s="67"/>
      <c r="G318" s="67">
        <v>7.2</v>
      </c>
      <c r="H318" s="67">
        <f t="shared" si="20"/>
        <v>360</v>
      </c>
      <c r="I318" s="67">
        <f t="shared" si="21"/>
        <v>444.92</v>
      </c>
    </row>
    <row r="319" spans="1:9" x14ac:dyDescent="0.25">
      <c r="A319" s="65" t="s">
        <v>305</v>
      </c>
      <c r="B319" s="66">
        <v>1</v>
      </c>
      <c r="C319" s="66">
        <f t="shared" si="22"/>
        <v>188</v>
      </c>
      <c r="D319" s="66">
        <v>167</v>
      </c>
      <c r="E319" s="66">
        <v>21</v>
      </c>
      <c r="F319" s="67"/>
      <c r="G319" s="67">
        <v>7.2</v>
      </c>
      <c r="H319" s="67">
        <f t="shared" si="20"/>
        <v>302.39999999999998</v>
      </c>
      <c r="I319" s="67">
        <f t="shared" si="21"/>
        <v>373.74</v>
      </c>
    </row>
    <row r="320" spans="1:9" x14ac:dyDescent="0.25">
      <c r="A320" s="65" t="s">
        <v>305</v>
      </c>
      <c r="B320" s="66">
        <v>1</v>
      </c>
      <c r="C320" s="66">
        <f t="shared" si="22"/>
        <v>192</v>
      </c>
      <c r="D320" s="66">
        <v>167</v>
      </c>
      <c r="E320" s="66">
        <v>25</v>
      </c>
      <c r="F320" s="67"/>
      <c r="G320" s="67">
        <v>7.45</v>
      </c>
      <c r="H320" s="67">
        <f t="shared" si="20"/>
        <v>372.5</v>
      </c>
      <c r="I320" s="67">
        <f t="shared" si="21"/>
        <v>460.37</v>
      </c>
    </row>
    <row r="321" spans="1:9" x14ac:dyDescent="0.25">
      <c r="A321" s="65" t="s">
        <v>305</v>
      </c>
      <c r="B321" s="66">
        <v>1</v>
      </c>
      <c r="C321" s="66">
        <f t="shared" si="22"/>
        <v>208</v>
      </c>
      <c r="D321" s="66">
        <v>167</v>
      </c>
      <c r="E321" s="66">
        <v>41</v>
      </c>
      <c r="F321" s="67"/>
      <c r="G321" s="67">
        <v>7.45</v>
      </c>
      <c r="H321" s="67">
        <f t="shared" si="20"/>
        <v>610.9</v>
      </c>
      <c r="I321" s="67">
        <f t="shared" si="21"/>
        <v>755.01</v>
      </c>
    </row>
    <row r="322" spans="1:9" x14ac:dyDescent="0.25">
      <c r="A322" s="65" t="s">
        <v>305</v>
      </c>
      <c r="B322" s="66">
        <v>1</v>
      </c>
      <c r="C322" s="66">
        <f t="shared" si="22"/>
        <v>204</v>
      </c>
      <c r="D322" s="66">
        <v>167</v>
      </c>
      <c r="E322" s="66">
        <v>37</v>
      </c>
      <c r="F322" s="67"/>
      <c r="G322" s="67">
        <v>7.2</v>
      </c>
      <c r="H322" s="67">
        <f t="shared" si="20"/>
        <v>532.79999999999995</v>
      </c>
      <c r="I322" s="67">
        <f t="shared" si="21"/>
        <v>658.49</v>
      </c>
    </row>
    <row r="323" spans="1:9" x14ac:dyDescent="0.25">
      <c r="A323" s="65" t="s">
        <v>305</v>
      </c>
      <c r="B323" s="66">
        <v>1</v>
      </c>
      <c r="C323" s="66">
        <f t="shared" si="22"/>
        <v>192</v>
      </c>
      <c r="D323" s="66">
        <v>167</v>
      </c>
      <c r="E323" s="66">
        <v>25</v>
      </c>
      <c r="F323" s="67"/>
      <c r="G323" s="67">
        <v>7.2</v>
      </c>
      <c r="H323" s="67">
        <f t="shared" si="20"/>
        <v>360</v>
      </c>
      <c r="I323" s="67">
        <f t="shared" si="21"/>
        <v>444.92</v>
      </c>
    </row>
    <row r="324" spans="1:9" x14ac:dyDescent="0.25">
      <c r="A324" s="65" t="s">
        <v>305</v>
      </c>
      <c r="B324" s="66">
        <v>1</v>
      </c>
      <c r="C324" s="66">
        <f t="shared" si="22"/>
        <v>208</v>
      </c>
      <c r="D324" s="66">
        <v>167</v>
      </c>
      <c r="E324" s="66">
        <v>41</v>
      </c>
      <c r="F324" s="67"/>
      <c r="G324" s="67">
        <v>7.2</v>
      </c>
      <c r="H324" s="67">
        <f t="shared" si="20"/>
        <v>590.4</v>
      </c>
      <c r="I324" s="67">
        <f t="shared" si="21"/>
        <v>729.68</v>
      </c>
    </row>
    <row r="325" spans="1:9" x14ac:dyDescent="0.25">
      <c r="A325" s="65" t="s">
        <v>305</v>
      </c>
      <c r="B325" s="66">
        <v>1</v>
      </c>
      <c r="C325" s="66">
        <f t="shared" si="22"/>
        <v>200</v>
      </c>
      <c r="D325" s="66">
        <v>167</v>
      </c>
      <c r="E325" s="66">
        <v>33</v>
      </c>
      <c r="F325" s="67"/>
      <c r="G325" s="67">
        <v>7.2</v>
      </c>
      <c r="H325" s="67">
        <f t="shared" si="20"/>
        <v>475.2</v>
      </c>
      <c r="I325" s="67">
        <f t="shared" si="21"/>
        <v>587.29999999999995</v>
      </c>
    </row>
    <row r="326" spans="1:9" x14ac:dyDescent="0.25">
      <c r="A326" s="65" t="s">
        <v>305</v>
      </c>
      <c r="B326" s="66">
        <v>1</v>
      </c>
      <c r="C326" s="66">
        <f t="shared" si="22"/>
        <v>200</v>
      </c>
      <c r="D326" s="66">
        <v>167</v>
      </c>
      <c r="E326" s="66">
        <v>33</v>
      </c>
      <c r="F326" s="67"/>
      <c r="G326" s="67">
        <v>7.2</v>
      </c>
      <c r="H326" s="67">
        <f t="shared" si="20"/>
        <v>475.2</v>
      </c>
      <c r="I326" s="67">
        <f t="shared" si="21"/>
        <v>587.29999999999995</v>
      </c>
    </row>
    <row r="327" spans="1:9" x14ac:dyDescent="0.25">
      <c r="A327" s="65" t="s">
        <v>305</v>
      </c>
      <c r="B327" s="66">
        <v>1</v>
      </c>
      <c r="C327" s="66">
        <f t="shared" si="22"/>
        <v>217</v>
      </c>
      <c r="D327" s="66">
        <v>167</v>
      </c>
      <c r="E327" s="66">
        <v>50</v>
      </c>
      <c r="F327" s="67"/>
      <c r="G327" s="67">
        <v>7.2</v>
      </c>
      <c r="H327" s="67">
        <f t="shared" si="20"/>
        <v>720</v>
      </c>
      <c r="I327" s="67">
        <f t="shared" si="21"/>
        <v>889.85</v>
      </c>
    </row>
    <row r="328" spans="1:9" x14ac:dyDescent="0.25">
      <c r="A328" s="65" t="s">
        <v>337</v>
      </c>
      <c r="B328" s="66">
        <v>1</v>
      </c>
      <c r="C328" s="66">
        <f t="shared" si="22"/>
        <v>200</v>
      </c>
      <c r="D328" s="66">
        <v>167</v>
      </c>
      <c r="E328" s="66">
        <v>33</v>
      </c>
      <c r="F328" s="67"/>
      <c r="G328" s="67">
        <v>9.4700000000000006</v>
      </c>
      <c r="H328" s="67">
        <f t="shared" si="20"/>
        <v>625.02</v>
      </c>
      <c r="I328" s="67">
        <f t="shared" si="21"/>
        <v>772.46</v>
      </c>
    </row>
    <row r="329" spans="1:9" x14ac:dyDescent="0.25">
      <c r="A329" s="65" t="s">
        <v>338</v>
      </c>
      <c r="B329" s="66">
        <v>1</v>
      </c>
      <c r="C329" s="66">
        <f t="shared" si="22"/>
        <v>184</v>
      </c>
      <c r="D329" s="66">
        <v>167</v>
      </c>
      <c r="E329" s="66">
        <v>17</v>
      </c>
      <c r="F329" s="67"/>
      <c r="G329" s="67">
        <v>8.99</v>
      </c>
      <c r="H329" s="67">
        <f t="shared" si="20"/>
        <v>305.66000000000003</v>
      </c>
      <c r="I329" s="67">
        <f t="shared" si="21"/>
        <v>377.77</v>
      </c>
    </row>
    <row r="330" spans="1:9" x14ac:dyDescent="0.25">
      <c r="A330" s="65" t="s">
        <v>229</v>
      </c>
      <c r="B330" s="66">
        <v>1</v>
      </c>
      <c r="C330" s="66">
        <f t="shared" si="22"/>
        <v>216</v>
      </c>
      <c r="D330" s="66">
        <v>167</v>
      </c>
      <c r="E330" s="66">
        <v>49</v>
      </c>
      <c r="F330" s="67"/>
      <c r="G330" s="67">
        <v>9.4700000000000006</v>
      </c>
      <c r="H330" s="67">
        <f t="shared" si="20"/>
        <v>928.06</v>
      </c>
      <c r="I330" s="67">
        <f t="shared" si="21"/>
        <v>1146.99</v>
      </c>
    </row>
    <row r="331" spans="1:9" x14ac:dyDescent="0.25">
      <c r="A331" s="65" t="s">
        <v>229</v>
      </c>
      <c r="B331" s="66">
        <v>1</v>
      </c>
      <c r="C331" s="66">
        <f t="shared" si="22"/>
        <v>208</v>
      </c>
      <c r="D331" s="66">
        <v>167</v>
      </c>
      <c r="E331" s="66">
        <v>41</v>
      </c>
      <c r="F331" s="67"/>
      <c r="G331" s="67">
        <v>9.4700000000000006</v>
      </c>
      <c r="H331" s="67">
        <f t="shared" si="20"/>
        <v>776.54</v>
      </c>
      <c r="I331" s="67">
        <f t="shared" si="21"/>
        <v>959.73</v>
      </c>
    </row>
    <row r="332" spans="1:9" x14ac:dyDescent="0.25">
      <c r="A332" s="65" t="s">
        <v>229</v>
      </c>
      <c r="B332" s="66">
        <v>1</v>
      </c>
      <c r="C332" s="66">
        <f t="shared" si="22"/>
        <v>208</v>
      </c>
      <c r="D332" s="66">
        <v>167</v>
      </c>
      <c r="E332" s="66">
        <v>41</v>
      </c>
      <c r="F332" s="67"/>
      <c r="G332" s="67">
        <v>9.4700000000000006</v>
      </c>
      <c r="H332" s="67">
        <f t="shared" si="20"/>
        <v>776.54</v>
      </c>
      <c r="I332" s="67">
        <f t="shared" si="21"/>
        <v>959.73</v>
      </c>
    </row>
    <row r="333" spans="1:9" x14ac:dyDescent="0.25">
      <c r="A333" s="65" t="s">
        <v>229</v>
      </c>
      <c r="B333" s="66">
        <v>1</v>
      </c>
      <c r="C333" s="66">
        <f t="shared" si="22"/>
        <v>224</v>
      </c>
      <c r="D333" s="66">
        <v>167</v>
      </c>
      <c r="E333" s="66">
        <v>57</v>
      </c>
      <c r="F333" s="67"/>
      <c r="G333" s="67">
        <v>9.4700000000000006</v>
      </c>
      <c r="H333" s="67">
        <f t="shared" si="20"/>
        <v>1079.58</v>
      </c>
      <c r="I333" s="67">
        <f t="shared" si="21"/>
        <v>1334.25</v>
      </c>
    </row>
    <row r="334" spans="1:9" x14ac:dyDescent="0.25">
      <c r="A334" s="65" t="s">
        <v>229</v>
      </c>
      <c r="B334" s="66">
        <v>1</v>
      </c>
      <c r="C334" s="66">
        <f t="shared" si="22"/>
        <v>184</v>
      </c>
      <c r="D334" s="66">
        <v>167</v>
      </c>
      <c r="E334" s="66">
        <v>17</v>
      </c>
      <c r="F334" s="67"/>
      <c r="G334" s="67">
        <v>9.4700000000000006</v>
      </c>
      <c r="H334" s="67">
        <f t="shared" ref="H334:H397" si="23">ROUND(G334*E334*2,2)</f>
        <v>321.98</v>
      </c>
      <c r="I334" s="67">
        <f t="shared" ref="I334:I397" si="24">ROUND(H334*1.2359,2)</f>
        <v>397.94</v>
      </c>
    </row>
    <row r="335" spans="1:9" x14ac:dyDescent="0.25">
      <c r="A335" s="65" t="s">
        <v>229</v>
      </c>
      <c r="B335" s="66">
        <v>1</v>
      </c>
      <c r="C335" s="66">
        <f t="shared" si="22"/>
        <v>240</v>
      </c>
      <c r="D335" s="66">
        <v>167</v>
      </c>
      <c r="E335" s="66">
        <v>73</v>
      </c>
      <c r="F335" s="67"/>
      <c r="G335" s="67">
        <v>7.07</v>
      </c>
      <c r="H335" s="67">
        <f t="shared" si="23"/>
        <v>1032.22</v>
      </c>
      <c r="I335" s="67">
        <f t="shared" si="24"/>
        <v>1275.72</v>
      </c>
    </row>
    <row r="336" spans="1:9" x14ac:dyDescent="0.25">
      <c r="A336" s="65" t="s">
        <v>229</v>
      </c>
      <c r="B336" s="66">
        <v>1</v>
      </c>
      <c r="C336" s="66">
        <f t="shared" si="22"/>
        <v>194</v>
      </c>
      <c r="D336" s="66">
        <v>167</v>
      </c>
      <c r="E336" s="66">
        <v>27</v>
      </c>
      <c r="F336" s="67"/>
      <c r="G336" s="67">
        <v>7</v>
      </c>
      <c r="H336" s="67">
        <f t="shared" si="23"/>
        <v>378</v>
      </c>
      <c r="I336" s="67">
        <f t="shared" si="24"/>
        <v>467.17</v>
      </c>
    </row>
    <row r="337" spans="1:9" x14ac:dyDescent="0.25">
      <c r="A337" s="65" t="s">
        <v>229</v>
      </c>
      <c r="B337" s="66">
        <v>1</v>
      </c>
      <c r="C337" s="66">
        <f t="shared" si="22"/>
        <v>221</v>
      </c>
      <c r="D337" s="66">
        <v>167</v>
      </c>
      <c r="E337" s="66">
        <v>54</v>
      </c>
      <c r="F337" s="67"/>
      <c r="G337" s="67">
        <v>9.4700000000000006</v>
      </c>
      <c r="H337" s="67">
        <f t="shared" si="23"/>
        <v>1022.76</v>
      </c>
      <c r="I337" s="67">
        <f t="shared" si="24"/>
        <v>1264.03</v>
      </c>
    </row>
    <row r="338" spans="1:9" x14ac:dyDescent="0.25">
      <c r="A338" s="65" t="s">
        <v>229</v>
      </c>
      <c r="B338" s="66">
        <v>1</v>
      </c>
      <c r="C338" s="66">
        <f t="shared" si="22"/>
        <v>192</v>
      </c>
      <c r="D338" s="66">
        <v>167</v>
      </c>
      <c r="E338" s="66">
        <v>25</v>
      </c>
      <c r="F338" s="67"/>
      <c r="G338" s="67">
        <v>9.4700000000000006</v>
      </c>
      <c r="H338" s="67">
        <f t="shared" si="23"/>
        <v>473.5</v>
      </c>
      <c r="I338" s="67">
        <f t="shared" si="24"/>
        <v>585.20000000000005</v>
      </c>
    </row>
    <row r="339" spans="1:9" x14ac:dyDescent="0.25">
      <c r="A339" s="65" t="s">
        <v>229</v>
      </c>
      <c r="B339" s="66">
        <v>1</v>
      </c>
      <c r="C339" s="66">
        <f t="shared" si="22"/>
        <v>216</v>
      </c>
      <c r="D339" s="66">
        <v>167</v>
      </c>
      <c r="E339" s="66">
        <v>49</v>
      </c>
      <c r="F339" s="67"/>
      <c r="G339" s="67">
        <v>9.4700000000000006</v>
      </c>
      <c r="H339" s="67">
        <f t="shared" si="23"/>
        <v>928.06</v>
      </c>
      <c r="I339" s="67">
        <f t="shared" si="24"/>
        <v>1146.99</v>
      </c>
    </row>
    <row r="340" spans="1:9" x14ac:dyDescent="0.25">
      <c r="A340" s="65" t="s">
        <v>229</v>
      </c>
      <c r="B340" s="66">
        <v>1</v>
      </c>
      <c r="C340" s="66">
        <f t="shared" si="22"/>
        <v>200</v>
      </c>
      <c r="D340" s="66">
        <v>167</v>
      </c>
      <c r="E340" s="66">
        <v>33</v>
      </c>
      <c r="F340" s="67"/>
      <c r="G340" s="67">
        <v>9.4700000000000006</v>
      </c>
      <c r="H340" s="67">
        <f t="shared" si="23"/>
        <v>625.02</v>
      </c>
      <c r="I340" s="67">
        <f t="shared" si="24"/>
        <v>772.46</v>
      </c>
    </row>
    <row r="341" spans="1:9" x14ac:dyDescent="0.25">
      <c r="A341" s="65" t="s">
        <v>229</v>
      </c>
      <c r="B341" s="66">
        <v>1</v>
      </c>
      <c r="C341" s="66">
        <f t="shared" si="22"/>
        <v>216</v>
      </c>
      <c r="D341" s="66">
        <v>167</v>
      </c>
      <c r="E341" s="66">
        <v>49</v>
      </c>
      <c r="F341" s="67"/>
      <c r="G341" s="67">
        <v>9.4700000000000006</v>
      </c>
      <c r="H341" s="67">
        <f t="shared" si="23"/>
        <v>928.06</v>
      </c>
      <c r="I341" s="67">
        <f t="shared" si="24"/>
        <v>1146.99</v>
      </c>
    </row>
    <row r="342" spans="1:9" x14ac:dyDescent="0.25">
      <c r="A342" s="65" t="s">
        <v>229</v>
      </c>
      <c r="B342" s="66">
        <v>1</v>
      </c>
      <c r="C342" s="66">
        <f t="shared" si="22"/>
        <v>198</v>
      </c>
      <c r="D342" s="66">
        <v>167</v>
      </c>
      <c r="E342" s="66">
        <v>31</v>
      </c>
      <c r="F342" s="67"/>
      <c r="G342" s="67">
        <v>9.2899999999999991</v>
      </c>
      <c r="H342" s="67">
        <f t="shared" si="23"/>
        <v>575.98</v>
      </c>
      <c r="I342" s="67">
        <f t="shared" si="24"/>
        <v>711.85</v>
      </c>
    </row>
    <row r="343" spans="1:9" x14ac:dyDescent="0.25">
      <c r="A343" s="65" t="s">
        <v>229</v>
      </c>
      <c r="B343" s="66">
        <v>1</v>
      </c>
      <c r="C343" s="66">
        <f t="shared" si="22"/>
        <v>216</v>
      </c>
      <c r="D343" s="66">
        <v>167</v>
      </c>
      <c r="E343" s="66">
        <v>49</v>
      </c>
      <c r="F343" s="67"/>
      <c r="G343" s="67">
        <v>9.2899999999999991</v>
      </c>
      <c r="H343" s="67">
        <f t="shared" si="23"/>
        <v>910.42</v>
      </c>
      <c r="I343" s="67">
        <f t="shared" si="24"/>
        <v>1125.19</v>
      </c>
    </row>
    <row r="344" spans="1:9" x14ac:dyDescent="0.25">
      <c r="A344" s="65" t="s">
        <v>229</v>
      </c>
      <c r="B344" s="66">
        <v>1</v>
      </c>
      <c r="C344" s="66">
        <f t="shared" si="22"/>
        <v>216</v>
      </c>
      <c r="D344" s="66">
        <v>167</v>
      </c>
      <c r="E344" s="66">
        <v>49</v>
      </c>
      <c r="F344" s="67"/>
      <c r="G344" s="67">
        <v>9.4700000000000006</v>
      </c>
      <c r="H344" s="67">
        <f t="shared" si="23"/>
        <v>928.06</v>
      </c>
      <c r="I344" s="67">
        <f t="shared" si="24"/>
        <v>1146.99</v>
      </c>
    </row>
    <row r="345" spans="1:9" x14ac:dyDescent="0.25">
      <c r="A345" s="65" t="s">
        <v>229</v>
      </c>
      <c r="B345" s="66">
        <v>1</v>
      </c>
      <c r="C345" s="66">
        <f t="shared" si="22"/>
        <v>208</v>
      </c>
      <c r="D345" s="66">
        <v>167</v>
      </c>
      <c r="E345" s="66">
        <v>41</v>
      </c>
      <c r="F345" s="67"/>
      <c r="G345" s="67">
        <v>9.4700000000000006</v>
      </c>
      <c r="H345" s="67">
        <f t="shared" si="23"/>
        <v>776.54</v>
      </c>
      <c r="I345" s="67">
        <f t="shared" si="24"/>
        <v>959.73</v>
      </c>
    </row>
    <row r="346" spans="1:9" x14ac:dyDescent="0.25">
      <c r="A346" s="65" t="s">
        <v>229</v>
      </c>
      <c r="B346" s="66">
        <v>1</v>
      </c>
      <c r="C346" s="66">
        <f t="shared" si="22"/>
        <v>168</v>
      </c>
      <c r="D346" s="66">
        <v>167</v>
      </c>
      <c r="E346" s="66">
        <v>1</v>
      </c>
      <c r="F346" s="67"/>
      <c r="G346" s="67">
        <v>9.2899999999999991</v>
      </c>
      <c r="H346" s="67">
        <f t="shared" si="23"/>
        <v>18.579999999999998</v>
      </c>
      <c r="I346" s="67">
        <f t="shared" si="24"/>
        <v>22.96</v>
      </c>
    </row>
    <row r="347" spans="1:9" x14ac:dyDescent="0.25">
      <c r="A347" s="65" t="s">
        <v>229</v>
      </c>
      <c r="B347" s="66">
        <v>1</v>
      </c>
      <c r="C347" s="66">
        <f t="shared" si="22"/>
        <v>217</v>
      </c>
      <c r="D347" s="66">
        <v>167</v>
      </c>
      <c r="E347" s="66">
        <v>50</v>
      </c>
      <c r="F347" s="67"/>
      <c r="G347" s="67">
        <v>9.15</v>
      </c>
      <c r="H347" s="67">
        <f t="shared" si="23"/>
        <v>915</v>
      </c>
      <c r="I347" s="67">
        <f t="shared" si="24"/>
        <v>1130.8499999999999</v>
      </c>
    </row>
    <row r="348" spans="1:9" x14ac:dyDescent="0.25">
      <c r="A348" s="65" t="s">
        <v>229</v>
      </c>
      <c r="B348" s="66">
        <v>1</v>
      </c>
      <c r="C348" s="66">
        <f t="shared" si="22"/>
        <v>199</v>
      </c>
      <c r="D348" s="66">
        <v>167</v>
      </c>
      <c r="E348" s="66">
        <v>32</v>
      </c>
      <c r="F348" s="67"/>
      <c r="G348" s="67">
        <v>9.15</v>
      </c>
      <c r="H348" s="67">
        <f t="shared" si="23"/>
        <v>585.6</v>
      </c>
      <c r="I348" s="67">
        <f t="shared" si="24"/>
        <v>723.74</v>
      </c>
    </row>
    <row r="349" spans="1:9" x14ac:dyDescent="0.25">
      <c r="A349" s="65" t="s">
        <v>229</v>
      </c>
      <c r="B349" s="66">
        <v>1</v>
      </c>
      <c r="C349" s="66">
        <f t="shared" si="22"/>
        <v>168</v>
      </c>
      <c r="D349" s="66">
        <v>167</v>
      </c>
      <c r="E349" s="66">
        <v>1</v>
      </c>
      <c r="F349" s="67"/>
      <c r="G349" s="67">
        <v>9.15</v>
      </c>
      <c r="H349" s="67">
        <f t="shared" si="23"/>
        <v>18.3</v>
      </c>
      <c r="I349" s="67">
        <f t="shared" si="24"/>
        <v>22.62</v>
      </c>
    </row>
    <row r="350" spans="1:9" x14ac:dyDescent="0.25">
      <c r="A350" s="65" t="s">
        <v>229</v>
      </c>
      <c r="B350" s="66">
        <v>1</v>
      </c>
      <c r="C350" s="66">
        <f t="shared" si="22"/>
        <v>168</v>
      </c>
      <c r="D350" s="66">
        <v>167</v>
      </c>
      <c r="E350" s="66">
        <v>1</v>
      </c>
      <c r="F350" s="67"/>
      <c r="G350" s="67">
        <v>9.15</v>
      </c>
      <c r="H350" s="67">
        <f t="shared" si="23"/>
        <v>18.3</v>
      </c>
      <c r="I350" s="67">
        <f t="shared" si="24"/>
        <v>22.62</v>
      </c>
    </row>
    <row r="351" spans="1:9" x14ac:dyDescent="0.25">
      <c r="A351" s="65" t="s">
        <v>229</v>
      </c>
      <c r="B351" s="66">
        <v>1</v>
      </c>
      <c r="C351" s="66">
        <f t="shared" si="22"/>
        <v>191</v>
      </c>
      <c r="D351" s="66">
        <v>167</v>
      </c>
      <c r="E351" s="66">
        <v>24</v>
      </c>
      <c r="F351" s="67"/>
      <c r="G351" s="67">
        <v>7</v>
      </c>
      <c r="H351" s="67">
        <f t="shared" si="23"/>
        <v>336</v>
      </c>
      <c r="I351" s="67">
        <f t="shared" si="24"/>
        <v>415.26</v>
      </c>
    </row>
    <row r="352" spans="1:9" x14ac:dyDescent="0.25">
      <c r="A352" s="65" t="s">
        <v>229</v>
      </c>
      <c r="B352" s="66">
        <v>1</v>
      </c>
      <c r="C352" s="66">
        <f t="shared" si="22"/>
        <v>192</v>
      </c>
      <c r="D352" s="66">
        <v>167</v>
      </c>
      <c r="E352" s="66">
        <v>25</v>
      </c>
      <c r="F352" s="67"/>
      <c r="G352" s="67">
        <v>7.38</v>
      </c>
      <c r="H352" s="67">
        <f t="shared" si="23"/>
        <v>369</v>
      </c>
      <c r="I352" s="67">
        <f t="shared" si="24"/>
        <v>456.05</v>
      </c>
    </row>
    <row r="353" spans="1:9" x14ac:dyDescent="0.25">
      <c r="A353" s="65" t="s">
        <v>229</v>
      </c>
      <c r="B353" s="66">
        <v>1</v>
      </c>
      <c r="C353" s="66">
        <f t="shared" si="22"/>
        <v>199</v>
      </c>
      <c r="D353" s="66">
        <v>167</v>
      </c>
      <c r="E353" s="66">
        <v>32</v>
      </c>
      <c r="F353" s="67"/>
      <c r="G353" s="67">
        <v>9.15</v>
      </c>
      <c r="H353" s="67">
        <f t="shared" si="23"/>
        <v>585.6</v>
      </c>
      <c r="I353" s="67">
        <f t="shared" si="24"/>
        <v>723.74</v>
      </c>
    </row>
    <row r="354" spans="1:9" x14ac:dyDescent="0.25">
      <c r="A354" s="65" t="s">
        <v>229</v>
      </c>
      <c r="B354" s="66">
        <v>1</v>
      </c>
      <c r="C354" s="66">
        <f t="shared" si="22"/>
        <v>200</v>
      </c>
      <c r="D354" s="66">
        <v>167</v>
      </c>
      <c r="E354" s="66">
        <v>33</v>
      </c>
      <c r="F354" s="67"/>
      <c r="G354" s="67">
        <v>9.15</v>
      </c>
      <c r="H354" s="67">
        <f t="shared" si="23"/>
        <v>603.9</v>
      </c>
      <c r="I354" s="67">
        <f t="shared" si="24"/>
        <v>746.36</v>
      </c>
    </row>
    <row r="355" spans="1:9" x14ac:dyDescent="0.25">
      <c r="A355" s="65" t="s">
        <v>229</v>
      </c>
      <c r="B355" s="66">
        <v>1</v>
      </c>
      <c r="C355" s="66">
        <f t="shared" si="22"/>
        <v>183</v>
      </c>
      <c r="D355" s="66">
        <v>167</v>
      </c>
      <c r="E355" s="66">
        <v>16</v>
      </c>
      <c r="F355" s="67"/>
      <c r="G355" s="67">
        <v>9.15</v>
      </c>
      <c r="H355" s="67">
        <f t="shared" si="23"/>
        <v>292.8</v>
      </c>
      <c r="I355" s="67">
        <f t="shared" si="24"/>
        <v>361.87</v>
      </c>
    </row>
    <row r="356" spans="1:9" x14ac:dyDescent="0.25">
      <c r="A356" s="65" t="s">
        <v>229</v>
      </c>
      <c r="B356" s="66">
        <v>1</v>
      </c>
      <c r="C356" s="66">
        <f t="shared" si="22"/>
        <v>184</v>
      </c>
      <c r="D356" s="66">
        <v>167</v>
      </c>
      <c r="E356" s="66">
        <v>17</v>
      </c>
      <c r="F356" s="67"/>
      <c r="G356" s="67">
        <v>9.15</v>
      </c>
      <c r="H356" s="67">
        <f t="shared" si="23"/>
        <v>311.10000000000002</v>
      </c>
      <c r="I356" s="67">
        <f t="shared" si="24"/>
        <v>384.49</v>
      </c>
    </row>
    <row r="357" spans="1:9" x14ac:dyDescent="0.25">
      <c r="A357" s="65" t="s">
        <v>229</v>
      </c>
      <c r="B357" s="66">
        <v>1</v>
      </c>
      <c r="C357" s="66">
        <f t="shared" si="22"/>
        <v>192</v>
      </c>
      <c r="D357" s="66">
        <v>167</v>
      </c>
      <c r="E357" s="66">
        <v>25</v>
      </c>
      <c r="F357" s="67"/>
      <c r="G357" s="67">
        <v>6.9</v>
      </c>
      <c r="H357" s="67">
        <f t="shared" si="23"/>
        <v>345</v>
      </c>
      <c r="I357" s="67">
        <f t="shared" si="24"/>
        <v>426.39</v>
      </c>
    </row>
    <row r="358" spans="1:9" x14ac:dyDescent="0.25">
      <c r="A358" s="65" t="s">
        <v>229</v>
      </c>
      <c r="B358" s="66">
        <v>1</v>
      </c>
      <c r="C358" s="66">
        <f t="shared" si="22"/>
        <v>168</v>
      </c>
      <c r="D358" s="66">
        <v>167</v>
      </c>
      <c r="E358" s="66">
        <v>1</v>
      </c>
      <c r="F358" s="67"/>
      <c r="G358" s="67">
        <v>7.14</v>
      </c>
      <c r="H358" s="67">
        <f t="shared" si="23"/>
        <v>14.28</v>
      </c>
      <c r="I358" s="67">
        <f t="shared" si="24"/>
        <v>17.649999999999999</v>
      </c>
    </row>
    <row r="359" spans="1:9" x14ac:dyDescent="0.25">
      <c r="A359" s="65" t="s">
        <v>229</v>
      </c>
      <c r="B359" s="66">
        <v>1</v>
      </c>
      <c r="C359" s="66">
        <f t="shared" si="22"/>
        <v>168</v>
      </c>
      <c r="D359" s="66">
        <v>167</v>
      </c>
      <c r="E359" s="66">
        <v>1</v>
      </c>
      <c r="F359" s="67"/>
      <c r="G359" s="67">
        <v>9.4700000000000006</v>
      </c>
      <c r="H359" s="67">
        <f t="shared" si="23"/>
        <v>18.940000000000001</v>
      </c>
      <c r="I359" s="67">
        <f t="shared" si="24"/>
        <v>23.41</v>
      </c>
    </row>
    <row r="360" spans="1:9" x14ac:dyDescent="0.25">
      <c r="A360" s="65" t="s">
        <v>229</v>
      </c>
      <c r="B360" s="66">
        <v>1</v>
      </c>
      <c r="C360" s="66">
        <f t="shared" si="22"/>
        <v>200</v>
      </c>
      <c r="D360" s="66">
        <v>167</v>
      </c>
      <c r="E360" s="66">
        <v>33</v>
      </c>
      <c r="F360" s="67"/>
      <c r="G360" s="67">
        <v>9.15</v>
      </c>
      <c r="H360" s="67">
        <f t="shared" si="23"/>
        <v>603.9</v>
      </c>
      <c r="I360" s="67">
        <f t="shared" si="24"/>
        <v>746.36</v>
      </c>
    </row>
    <row r="361" spans="1:9" x14ac:dyDescent="0.25">
      <c r="A361" s="65" t="s">
        <v>229</v>
      </c>
      <c r="B361" s="66">
        <v>1</v>
      </c>
      <c r="C361" s="66">
        <f t="shared" si="22"/>
        <v>216</v>
      </c>
      <c r="D361" s="66">
        <v>167</v>
      </c>
      <c r="E361" s="66">
        <v>49</v>
      </c>
      <c r="F361" s="67"/>
      <c r="G361" s="67">
        <v>9.4700000000000006</v>
      </c>
      <c r="H361" s="67">
        <f t="shared" si="23"/>
        <v>928.06</v>
      </c>
      <c r="I361" s="67">
        <f t="shared" si="24"/>
        <v>1146.99</v>
      </c>
    </row>
    <row r="362" spans="1:9" x14ac:dyDescent="0.25">
      <c r="A362" s="65" t="s">
        <v>229</v>
      </c>
      <c r="B362" s="66">
        <v>1</v>
      </c>
      <c r="C362" s="66">
        <f t="shared" si="22"/>
        <v>192</v>
      </c>
      <c r="D362" s="66">
        <v>167</v>
      </c>
      <c r="E362" s="66">
        <v>25</v>
      </c>
      <c r="F362" s="67"/>
      <c r="G362" s="67">
        <v>6.9</v>
      </c>
      <c r="H362" s="67">
        <f t="shared" si="23"/>
        <v>345</v>
      </c>
      <c r="I362" s="67">
        <f t="shared" si="24"/>
        <v>426.39</v>
      </c>
    </row>
    <row r="363" spans="1:9" x14ac:dyDescent="0.25">
      <c r="A363" s="65" t="s">
        <v>229</v>
      </c>
      <c r="B363" s="66">
        <v>1</v>
      </c>
      <c r="C363" s="66">
        <f t="shared" si="22"/>
        <v>168</v>
      </c>
      <c r="D363" s="66">
        <v>167</v>
      </c>
      <c r="E363" s="66">
        <v>1</v>
      </c>
      <c r="F363" s="67"/>
      <c r="G363" s="67">
        <v>9.15</v>
      </c>
      <c r="H363" s="67">
        <f t="shared" si="23"/>
        <v>18.3</v>
      </c>
      <c r="I363" s="67">
        <f t="shared" si="24"/>
        <v>22.62</v>
      </c>
    </row>
    <row r="364" spans="1:9" x14ac:dyDescent="0.25">
      <c r="A364" s="65" t="s">
        <v>229</v>
      </c>
      <c r="B364" s="66">
        <v>1</v>
      </c>
      <c r="C364" s="66">
        <f t="shared" si="22"/>
        <v>192</v>
      </c>
      <c r="D364" s="66">
        <v>167</v>
      </c>
      <c r="E364" s="66">
        <v>25</v>
      </c>
      <c r="F364" s="67"/>
      <c r="G364" s="67">
        <v>6.9</v>
      </c>
      <c r="H364" s="67">
        <f t="shared" si="23"/>
        <v>345</v>
      </c>
      <c r="I364" s="67">
        <f t="shared" si="24"/>
        <v>426.39</v>
      </c>
    </row>
    <row r="365" spans="1:9" x14ac:dyDescent="0.25">
      <c r="A365" s="65" t="s">
        <v>229</v>
      </c>
      <c r="B365" s="66">
        <v>1</v>
      </c>
      <c r="C365" s="66">
        <f t="shared" si="22"/>
        <v>184</v>
      </c>
      <c r="D365" s="66">
        <v>167</v>
      </c>
      <c r="E365" s="66">
        <v>17</v>
      </c>
      <c r="F365" s="67"/>
      <c r="G365" s="67">
        <v>9.15</v>
      </c>
      <c r="H365" s="67">
        <f t="shared" si="23"/>
        <v>311.10000000000002</v>
      </c>
      <c r="I365" s="67">
        <f t="shared" si="24"/>
        <v>384.49</v>
      </c>
    </row>
    <row r="366" spans="1:9" x14ac:dyDescent="0.25">
      <c r="A366" s="65" t="s">
        <v>135</v>
      </c>
      <c r="B366" s="66">
        <v>1</v>
      </c>
      <c r="C366" s="66">
        <f t="shared" si="22"/>
        <v>172</v>
      </c>
      <c r="D366" s="66">
        <v>167</v>
      </c>
      <c r="E366" s="66">
        <v>5</v>
      </c>
      <c r="F366" s="67"/>
      <c r="G366" s="67">
        <v>7.07</v>
      </c>
      <c r="H366" s="67">
        <f t="shared" si="23"/>
        <v>70.7</v>
      </c>
      <c r="I366" s="67">
        <f t="shared" si="24"/>
        <v>87.38</v>
      </c>
    </row>
    <row r="367" spans="1:9" x14ac:dyDescent="0.25">
      <c r="A367" s="65" t="s">
        <v>230</v>
      </c>
      <c r="B367" s="66">
        <v>1</v>
      </c>
      <c r="C367" s="66">
        <f t="shared" si="22"/>
        <v>168</v>
      </c>
      <c r="D367" s="66">
        <v>167</v>
      </c>
      <c r="E367" s="66">
        <v>1</v>
      </c>
      <c r="F367" s="67"/>
      <c r="G367" s="67">
        <v>7.14</v>
      </c>
      <c r="H367" s="67">
        <f t="shared" si="23"/>
        <v>14.28</v>
      </c>
      <c r="I367" s="67">
        <f t="shared" si="24"/>
        <v>17.649999999999999</v>
      </c>
    </row>
    <row r="368" spans="1:9" x14ac:dyDescent="0.25">
      <c r="A368" s="65" t="s">
        <v>230</v>
      </c>
      <c r="B368" s="66">
        <v>1</v>
      </c>
      <c r="C368" s="66">
        <f t="shared" si="22"/>
        <v>168</v>
      </c>
      <c r="D368" s="66">
        <v>167</v>
      </c>
      <c r="E368" s="66">
        <v>1</v>
      </c>
      <c r="F368" s="67"/>
      <c r="G368" s="67">
        <v>7.14</v>
      </c>
      <c r="H368" s="67">
        <f t="shared" si="23"/>
        <v>14.28</v>
      </c>
      <c r="I368" s="67">
        <f t="shared" si="24"/>
        <v>17.649999999999999</v>
      </c>
    </row>
    <row r="369" spans="1:9" x14ac:dyDescent="0.25">
      <c r="A369" s="65" t="s">
        <v>230</v>
      </c>
      <c r="B369" s="66">
        <v>1</v>
      </c>
      <c r="C369" s="66">
        <f t="shared" si="22"/>
        <v>216</v>
      </c>
      <c r="D369" s="66">
        <v>167</v>
      </c>
      <c r="E369" s="66">
        <v>49</v>
      </c>
      <c r="F369" s="67"/>
      <c r="G369" s="67">
        <v>7.14</v>
      </c>
      <c r="H369" s="67">
        <f t="shared" si="23"/>
        <v>699.72</v>
      </c>
      <c r="I369" s="67">
        <f t="shared" si="24"/>
        <v>864.78</v>
      </c>
    </row>
    <row r="370" spans="1:9" x14ac:dyDescent="0.25">
      <c r="A370" s="65" t="s">
        <v>230</v>
      </c>
      <c r="B370" s="66">
        <v>1</v>
      </c>
      <c r="C370" s="66">
        <f t="shared" si="22"/>
        <v>216</v>
      </c>
      <c r="D370" s="66">
        <v>167</v>
      </c>
      <c r="E370" s="66">
        <v>49</v>
      </c>
      <c r="F370" s="67"/>
      <c r="G370" s="67">
        <v>9.4700000000000006</v>
      </c>
      <c r="H370" s="67">
        <f t="shared" si="23"/>
        <v>928.06</v>
      </c>
      <c r="I370" s="67">
        <f t="shared" si="24"/>
        <v>1146.99</v>
      </c>
    </row>
    <row r="371" spans="1:9" x14ac:dyDescent="0.25">
      <c r="A371" s="65" t="s">
        <v>230</v>
      </c>
      <c r="B371" s="66">
        <v>1</v>
      </c>
      <c r="C371" s="66">
        <f t="shared" si="22"/>
        <v>208</v>
      </c>
      <c r="D371" s="66">
        <v>167</v>
      </c>
      <c r="E371" s="66">
        <v>41</v>
      </c>
      <c r="F371" s="67"/>
      <c r="G371" s="67">
        <v>7.14</v>
      </c>
      <c r="H371" s="67">
        <f t="shared" si="23"/>
        <v>585.48</v>
      </c>
      <c r="I371" s="67">
        <f t="shared" si="24"/>
        <v>723.59</v>
      </c>
    </row>
    <row r="372" spans="1:9" x14ac:dyDescent="0.25">
      <c r="A372" s="65" t="s">
        <v>230</v>
      </c>
      <c r="B372" s="66">
        <v>1</v>
      </c>
      <c r="C372" s="66">
        <f t="shared" si="22"/>
        <v>168</v>
      </c>
      <c r="D372" s="66">
        <v>167</v>
      </c>
      <c r="E372" s="66">
        <v>1</v>
      </c>
      <c r="F372" s="67"/>
      <c r="G372" s="67">
        <v>7.14</v>
      </c>
      <c r="H372" s="67">
        <f t="shared" si="23"/>
        <v>14.28</v>
      </c>
      <c r="I372" s="67">
        <f t="shared" si="24"/>
        <v>17.649999999999999</v>
      </c>
    </row>
    <row r="373" spans="1:9" x14ac:dyDescent="0.25">
      <c r="A373" s="65" t="s">
        <v>230</v>
      </c>
      <c r="B373" s="66">
        <v>1</v>
      </c>
      <c r="C373" s="66">
        <f t="shared" si="22"/>
        <v>200</v>
      </c>
      <c r="D373" s="66">
        <v>167</v>
      </c>
      <c r="E373" s="66">
        <v>33</v>
      </c>
      <c r="F373" s="67"/>
      <c r="G373" s="67">
        <v>9.4700000000000006</v>
      </c>
      <c r="H373" s="67">
        <f t="shared" si="23"/>
        <v>625.02</v>
      </c>
      <c r="I373" s="67">
        <f t="shared" si="24"/>
        <v>772.46</v>
      </c>
    </row>
    <row r="374" spans="1:9" x14ac:dyDescent="0.25">
      <c r="A374" s="65" t="s">
        <v>230</v>
      </c>
      <c r="B374" s="66">
        <v>1</v>
      </c>
      <c r="C374" s="66">
        <f t="shared" si="22"/>
        <v>188</v>
      </c>
      <c r="D374" s="66">
        <v>167</v>
      </c>
      <c r="E374" s="66">
        <v>21</v>
      </c>
      <c r="F374" s="67"/>
      <c r="G374" s="67">
        <v>7.14</v>
      </c>
      <c r="H374" s="67">
        <f t="shared" si="23"/>
        <v>299.88</v>
      </c>
      <c r="I374" s="67">
        <f t="shared" si="24"/>
        <v>370.62</v>
      </c>
    </row>
    <row r="375" spans="1:9" x14ac:dyDescent="0.25">
      <c r="A375" s="65" t="s">
        <v>230</v>
      </c>
      <c r="B375" s="66">
        <v>1</v>
      </c>
      <c r="C375" s="66">
        <f t="shared" si="22"/>
        <v>184</v>
      </c>
      <c r="D375" s="66">
        <v>167</v>
      </c>
      <c r="E375" s="66">
        <v>17</v>
      </c>
      <c r="F375" s="67"/>
      <c r="G375" s="67">
        <v>7.14</v>
      </c>
      <c r="H375" s="67">
        <f t="shared" si="23"/>
        <v>242.76</v>
      </c>
      <c r="I375" s="67">
        <f t="shared" si="24"/>
        <v>300.02999999999997</v>
      </c>
    </row>
    <row r="376" spans="1:9" x14ac:dyDescent="0.25">
      <c r="A376" s="65" t="s">
        <v>230</v>
      </c>
      <c r="B376" s="66">
        <v>1</v>
      </c>
      <c r="C376" s="66">
        <f t="shared" si="22"/>
        <v>176</v>
      </c>
      <c r="D376" s="66">
        <v>167</v>
      </c>
      <c r="E376" s="66">
        <v>9</v>
      </c>
      <c r="F376" s="67"/>
      <c r="G376" s="67">
        <v>7.14</v>
      </c>
      <c r="H376" s="67">
        <f t="shared" si="23"/>
        <v>128.52000000000001</v>
      </c>
      <c r="I376" s="67">
        <f t="shared" si="24"/>
        <v>158.84</v>
      </c>
    </row>
    <row r="377" spans="1:9" x14ac:dyDescent="0.25">
      <c r="A377" s="65" t="s">
        <v>230</v>
      </c>
      <c r="B377" s="66">
        <v>1</v>
      </c>
      <c r="C377" s="66">
        <f t="shared" si="22"/>
        <v>192</v>
      </c>
      <c r="D377" s="66">
        <v>167</v>
      </c>
      <c r="E377" s="66">
        <v>25</v>
      </c>
      <c r="F377" s="67"/>
      <c r="G377" s="67">
        <v>7.14</v>
      </c>
      <c r="H377" s="67">
        <f t="shared" si="23"/>
        <v>357</v>
      </c>
      <c r="I377" s="67">
        <f t="shared" si="24"/>
        <v>441.22</v>
      </c>
    </row>
    <row r="378" spans="1:9" x14ac:dyDescent="0.25">
      <c r="A378" s="65" t="s">
        <v>230</v>
      </c>
      <c r="B378" s="66">
        <v>1</v>
      </c>
      <c r="C378" s="66">
        <f t="shared" si="22"/>
        <v>168</v>
      </c>
      <c r="D378" s="66">
        <v>167</v>
      </c>
      <c r="E378" s="66">
        <v>1</v>
      </c>
      <c r="F378" s="67"/>
      <c r="G378" s="67">
        <v>7</v>
      </c>
      <c r="H378" s="67">
        <f t="shared" si="23"/>
        <v>14</v>
      </c>
      <c r="I378" s="67">
        <f t="shared" si="24"/>
        <v>17.3</v>
      </c>
    </row>
    <row r="379" spans="1:9" x14ac:dyDescent="0.25">
      <c r="A379" s="65" t="s">
        <v>230</v>
      </c>
      <c r="B379" s="66">
        <v>1</v>
      </c>
      <c r="C379" s="66">
        <f t="shared" si="22"/>
        <v>192</v>
      </c>
      <c r="D379" s="66">
        <v>167</v>
      </c>
      <c r="E379" s="66">
        <v>25</v>
      </c>
      <c r="F379" s="67"/>
      <c r="G379" s="67">
        <v>9.4700000000000006</v>
      </c>
      <c r="H379" s="67">
        <f t="shared" si="23"/>
        <v>473.5</v>
      </c>
      <c r="I379" s="67">
        <f t="shared" si="24"/>
        <v>585.20000000000005</v>
      </c>
    </row>
    <row r="380" spans="1:9" x14ac:dyDescent="0.25">
      <c r="A380" s="65" t="s">
        <v>230</v>
      </c>
      <c r="B380" s="66">
        <v>1</v>
      </c>
      <c r="C380" s="66">
        <f t="shared" si="22"/>
        <v>200</v>
      </c>
      <c r="D380" s="66">
        <v>167</v>
      </c>
      <c r="E380" s="66">
        <v>33</v>
      </c>
      <c r="F380" s="67"/>
      <c r="G380" s="67">
        <v>9.15</v>
      </c>
      <c r="H380" s="67">
        <f t="shared" si="23"/>
        <v>603.9</v>
      </c>
      <c r="I380" s="67">
        <f t="shared" si="24"/>
        <v>746.36</v>
      </c>
    </row>
    <row r="381" spans="1:9" x14ac:dyDescent="0.25">
      <c r="A381" s="65" t="s">
        <v>230</v>
      </c>
      <c r="B381" s="66">
        <v>1</v>
      </c>
      <c r="C381" s="66">
        <f t="shared" si="22"/>
        <v>192</v>
      </c>
      <c r="D381" s="66">
        <v>167</v>
      </c>
      <c r="E381" s="66">
        <v>25</v>
      </c>
      <c r="F381" s="67"/>
      <c r="G381" s="67">
        <v>6.9</v>
      </c>
      <c r="H381" s="67">
        <f t="shared" si="23"/>
        <v>345</v>
      </c>
      <c r="I381" s="67">
        <f t="shared" si="24"/>
        <v>426.39</v>
      </c>
    </row>
    <row r="382" spans="1:9" x14ac:dyDescent="0.25">
      <c r="A382" s="65" t="s">
        <v>230</v>
      </c>
      <c r="B382" s="66">
        <v>1</v>
      </c>
      <c r="C382" s="66">
        <f t="shared" si="22"/>
        <v>196</v>
      </c>
      <c r="D382" s="66">
        <v>167</v>
      </c>
      <c r="E382" s="66">
        <v>29</v>
      </c>
      <c r="F382" s="67"/>
      <c r="G382" s="67">
        <v>7.2</v>
      </c>
      <c r="H382" s="67">
        <f t="shared" si="23"/>
        <v>417.6</v>
      </c>
      <c r="I382" s="67">
        <f t="shared" si="24"/>
        <v>516.11</v>
      </c>
    </row>
    <row r="383" spans="1:9" x14ac:dyDescent="0.25">
      <c r="A383" s="65" t="s">
        <v>230</v>
      </c>
      <c r="B383" s="66">
        <v>1</v>
      </c>
      <c r="C383" s="66">
        <f t="shared" si="22"/>
        <v>200</v>
      </c>
      <c r="D383" s="66">
        <v>167</v>
      </c>
      <c r="E383" s="66">
        <v>33</v>
      </c>
      <c r="F383" s="67"/>
      <c r="G383" s="67">
        <v>6.9</v>
      </c>
      <c r="H383" s="67">
        <f t="shared" si="23"/>
        <v>455.4</v>
      </c>
      <c r="I383" s="67">
        <f t="shared" si="24"/>
        <v>562.83000000000004</v>
      </c>
    </row>
    <row r="384" spans="1:9" x14ac:dyDescent="0.25">
      <c r="A384" s="65" t="s">
        <v>230</v>
      </c>
      <c r="B384" s="66">
        <v>1</v>
      </c>
      <c r="C384" s="66">
        <f t="shared" si="22"/>
        <v>168</v>
      </c>
      <c r="D384" s="66">
        <v>167</v>
      </c>
      <c r="E384" s="66">
        <v>1</v>
      </c>
      <c r="F384" s="67"/>
      <c r="G384" s="67">
        <v>6.9</v>
      </c>
      <c r="H384" s="67">
        <f t="shared" si="23"/>
        <v>13.8</v>
      </c>
      <c r="I384" s="67">
        <f t="shared" si="24"/>
        <v>17.059999999999999</v>
      </c>
    </row>
    <row r="385" spans="1:9" x14ac:dyDescent="0.25">
      <c r="A385" s="65" t="s">
        <v>230</v>
      </c>
      <c r="B385" s="66">
        <v>1</v>
      </c>
      <c r="C385" s="66">
        <f t="shared" si="22"/>
        <v>168</v>
      </c>
      <c r="D385" s="66">
        <v>167</v>
      </c>
      <c r="E385" s="66">
        <v>1</v>
      </c>
      <c r="F385" s="67"/>
      <c r="G385" s="67">
        <v>6.9</v>
      </c>
      <c r="H385" s="67">
        <f t="shared" si="23"/>
        <v>13.8</v>
      </c>
      <c r="I385" s="67">
        <f t="shared" si="24"/>
        <v>17.059999999999999</v>
      </c>
    </row>
    <row r="386" spans="1:9" x14ac:dyDescent="0.25">
      <c r="A386" s="65" t="s">
        <v>230</v>
      </c>
      <c r="B386" s="66">
        <v>1</v>
      </c>
      <c r="C386" s="66">
        <f t="shared" si="22"/>
        <v>168</v>
      </c>
      <c r="D386" s="66">
        <v>167</v>
      </c>
      <c r="E386" s="66">
        <v>1</v>
      </c>
      <c r="F386" s="67"/>
      <c r="G386" s="67">
        <v>7.07</v>
      </c>
      <c r="H386" s="67">
        <f t="shared" si="23"/>
        <v>14.14</v>
      </c>
      <c r="I386" s="67">
        <f t="shared" si="24"/>
        <v>17.48</v>
      </c>
    </row>
    <row r="387" spans="1:9" x14ac:dyDescent="0.25">
      <c r="A387" s="65" t="s">
        <v>230</v>
      </c>
      <c r="B387" s="66">
        <v>1</v>
      </c>
      <c r="C387" s="66">
        <f t="shared" si="22"/>
        <v>168</v>
      </c>
      <c r="D387" s="66">
        <v>167</v>
      </c>
      <c r="E387" s="66">
        <v>1</v>
      </c>
      <c r="F387" s="67"/>
      <c r="G387" s="67">
        <v>6.9</v>
      </c>
      <c r="H387" s="67">
        <f t="shared" si="23"/>
        <v>13.8</v>
      </c>
      <c r="I387" s="67">
        <f t="shared" si="24"/>
        <v>17.059999999999999</v>
      </c>
    </row>
    <row r="388" spans="1:9" x14ac:dyDescent="0.25">
      <c r="A388" s="65" t="s">
        <v>230</v>
      </c>
      <c r="B388" s="66">
        <v>1</v>
      </c>
      <c r="C388" s="66">
        <f t="shared" si="22"/>
        <v>216</v>
      </c>
      <c r="D388" s="66">
        <v>167</v>
      </c>
      <c r="E388" s="66">
        <v>49</v>
      </c>
      <c r="F388" s="67"/>
      <c r="G388" s="67">
        <v>9.15</v>
      </c>
      <c r="H388" s="67">
        <f t="shared" si="23"/>
        <v>896.7</v>
      </c>
      <c r="I388" s="67">
        <f t="shared" si="24"/>
        <v>1108.23</v>
      </c>
    </row>
    <row r="389" spans="1:9" x14ac:dyDescent="0.25">
      <c r="A389" s="65" t="s">
        <v>230</v>
      </c>
      <c r="B389" s="66">
        <v>1</v>
      </c>
      <c r="C389" s="66">
        <f t="shared" si="22"/>
        <v>168</v>
      </c>
      <c r="D389" s="66">
        <v>167</v>
      </c>
      <c r="E389" s="66">
        <v>1</v>
      </c>
      <c r="F389" s="67"/>
      <c r="G389" s="67">
        <v>6.9</v>
      </c>
      <c r="H389" s="67">
        <f t="shared" si="23"/>
        <v>13.8</v>
      </c>
      <c r="I389" s="67">
        <f t="shared" si="24"/>
        <v>17.059999999999999</v>
      </c>
    </row>
    <row r="390" spans="1:9" x14ac:dyDescent="0.25">
      <c r="A390" s="65" t="s">
        <v>230</v>
      </c>
      <c r="B390" s="66">
        <v>1</v>
      </c>
      <c r="C390" s="66">
        <f t="shared" si="22"/>
        <v>216</v>
      </c>
      <c r="D390" s="66">
        <v>167</v>
      </c>
      <c r="E390" s="66">
        <v>49</v>
      </c>
      <c r="F390" s="67"/>
      <c r="G390" s="67">
        <v>9.4700000000000006</v>
      </c>
      <c r="H390" s="67">
        <f t="shared" si="23"/>
        <v>928.06</v>
      </c>
      <c r="I390" s="67">
        <f t="shared" si="24"/>
        <v>1146.99</v>
      </c>
    </row>
    <row r="391" spans="1:9" x14ac:dyDescent="0.25">
      <c r="A391" s="65" t="s">
        <v>122</v>
      </c>
      <c r="B391" s="66">
        <v>1</v>
      </c>
      <c r="C391" s="66">
        <f t="shared" si="22"/>
        <v>207</v>
      </c>
      <c r="D391" s="66">
        <v>167</v>
      </c>
      <c r="E391" s="66">
        <v>40</v>
      </c>
      <c r="F391" s="67"/>
      <c r="G391" s="67">
        <v>8.15</v>
      </c>
      <c r="H391" s="67">
        <f t="shared" si="23"/>
        <v>652</v>
      </c>
      <c r="I391" s="67">
        <f t="shared" si="24"/>
        <v>805.81</v>
      </c>
    </row>
    <row r="392" spans="1:9" x14ac:dyDescent="0.25">
      <c r="A392" s="65" t="s">
        <v>122</v>
      </c>
      <c r="B392" s="66">
        <v>1</v>
      </c>
      <c r="C392" s="66">
        <f t="shared" si="22"/>
        <v>168</v>
      </c>
      <c r="D392" s="66">
        <v>167</v>
      </c>
      <c r="E392" s="66">
        <v>1</v>
      </c>
      <c r="F392" s="67"/>
      <c r="G392" s="67">
        <v>6.15</v>
      </c>
      <c r="H392" s="67">
        <f t="shared" si="23"/>
        <v>12.3</v>
      </c>
      <c r="I392" s="67">
        <f t="shared" si="24"/>
        <v>15.2</v>
      </c>
    </row>
    <row r="393" spans="1:9" x14ac:dyDescent="0.25">
      <c r="A393" s="65" t="s">
        <v>122</v>
      </c>
      <c r="B393" s="66">
        <v>1</v>
      </c>
      <c r="C393" s="66">
        <f t="shared" si="22"/>
        <v>196</v>
      </c>
      <c r="D393" s="66">
        <v>167</v>
      </c>
      <c r="E393" s="66">
        <v>29</v>
      </c>
      <c r="F393" s="67"/>
      <c r="G393" s="67">
        <v>6.39</v>
      </c>
      <c r="H393" s="67">
        <f t="shared" si="23"/>
        <v>370.62</v>
      </c>
      <c r="I393" s="67">
        <f t="shared" si="24"/>
        <v>458.05</v>
      </c>
    </row>
    <row r="394" spans="1:9" x14ac:dyDescent="0.25">
      <c r="A394" s="65" t="s">
        <v>122</v>
      </c>
      <c r="B394" s="66">
        <v>1</v>
      </c>
      <c r="C394" s="66">
        <f t="shared" si="22"/>
        <v>184</v>
      </c>
      <c r="D394" s="66">
        <v>167</v>
      </c>
      <c r="E394" s="66">
        <v>17</v>
      </c>
      <c r="F394" s="67"/>
      <c r="G394" s="67">
        <v>6.39</v>
      </c>
      <c r="H394" s="67">
        <f t="shared" si="23"/>
        <v>217.26</v>
      </c>
      <c r="I394" s="67">
        <f t="shared" si="24"/>
        <v>268.51</v>
      </c>
    </row>
    <row r="395" spans="1:9" x14ac:dyDescent="0.25">
      <c r="A395" s="65" t="s">
        <v>122</v>
      </c>
      <c r="B395" s="66">
        <v>1</v>
      </c>
      <c r="C395" s="66">
        <f t="shared" si="22"/>
        <v>192</v>
      </c>
      <c r="D395" s="66">
        <v>167</v>
      </c>
      <c r="E395" s="66">
        <v>25</v>
      </c>
      <c r="F395" s="67"/>
      <c r="G395" s="67">
        <v>6.21</v>
      </c>
      <c r="H395" s="67">
        <f t="shared" si="23"/>
        <v>310.5</v>
      </c>
      <c r="I395" s="67">
        <f t="shared" si="24"/>
        <v>383.75</v>
      </c>
    </row>
    <row r="396" spans="1:9" x14ac:dyDescent="0.25">
      <c r="A396" s="65" t="s">
        <v>122</v>
      </c>
      <c r="B396" s="66">
        <v>1</v>
      </c>
      <c r="C396" s="66">
        <f t="shared" si="22"/>
        <v>168</v>
      </c>
      <c r="D396" s="66">
        <v>167</v>
      </c>
      <c r="E396" s="66">
        <v>1</v>
      </c>
      <c r="F396" s="67"/>
      <c r="G396" s="67">
        <v>6.46</v>
      </c>
      <c r="H396" s="67">
        <f t="shared" si="23"/>
        <v>12.92</v>
      </c>
      <c r="I396" s="67">
        <f t="shared" si="24"/>
        <v>15.97</v>
      </c>
    </row>
    <row r="397" spans="1:9" x14ac:dyDescent="0.25">
      <c r="A397" s="65" t="s">
        <v>122</v>
      </c>
      <c r="B397" s="66">
        <v>1</v>
      </c>
      <c r="C397" s="66">
        <f t="shared" si="22"/>
        <v>168</v>
      </c>
      <c r="D397" s="66">
        <v>167</v>
      </c>
      <c r="E397" s="66">
        <v>1</v>
      </c>
      <c r="F397" s="67"/>
      <c r="G397" s="67">
        <v>6</v>
      </c>
      <c r="H397" s="67">
        <f t="shared" si="23"/>
        <v>12</v>
      </c>
      <c r="I397" s="67">
        <f t="shared" si="24"/>
        <v>14.83</v>
      </c>
    </row>
    <row r="398" spans="1:9" x14ac:dyDescent="0.25">
      <c r="A398" s="65" t="s">
        <v>122</v>
      </c>
      <c r="B398" s="66">
        <v>1</v>
      </c>
      <c r="C398" s="66">
        <f t="shared" si="22"/>
        <v>200</v>
      </c>
      <c r="D398" s="66">
        <v>167</v>
      </c>
      <c r="E398" s="66">
        <v>33</v>
      </c>
      <c r="F398" s="67"/>
      <c r="G398" s="67">
        <v>8.07</v>
      </c>
      <c r="H398" s="67">
        <f t="shared" ref="H398:H461" si="25">ROUND(G398*E398*2,2)</f>
        <v>532.62</v>
      </c>
      <c r="I398" s="67">
        <f t="shared" ref="I398:I461" si="26">ROUND(H398*1.2359,2)</f>
        <v>658.27</v>
      </c>
    </row>
    <row r="399" spans="1:9" x14ac:dyDescent="0.25">
      <c r="A399" s="65" t="s">
        <v>122</v>
      </c>
      <c r="B399" s="66">
        <v>1</v>
      </c>
      <c r="C399" s="66">
        <f t="shared" si="22"/>
        <v>232</v>
      </c>
      <c r="D399" s="66">
        <v>167</v>
      </c>
      <c r="E399" s="66">
        <v>65</v>
      </c>
      <c r="F399" s="67"/>
      <c r="G399" s="67">
        <v>8.07</v>
      </c>
      <c r="H399" s="67">
        <f t="shared" si="25"/>
        <v>1049.0999999999999</v>
      </c>
      <c r="I399" s="67">
        <f t="shared" si="26"/>
        <v>1296.58</v>
      </c>
    </row>
    <row r="400" spans="1:9" x14ac:dyDescent="0.25">
      <c r="A400" s="65" t="s">
        <v>122</v>
      </c>
      <c r="B400" s="66">
        <v>1</v>
      </c>
      <c r="C400" s="66">
        <f t="shared" si="22"/>
        <v>192</v>
      </c>
      <c r="D400" s="66">
        <v>167</v>
      </c>
      <c r="E400" s="66">
        <v>25</v>
      </c>
      <c r="F400" s="67"/>
      <c r="G400" s="67">
        <v>6</v>
      </c>
      <c r="H400" s="67">
        <f t="shared" si="25"/>
        <v>300</v>
      </c>
      <c r="I400" s="67">
        <f t="shared" si="26"/>
        <v>370.77</v>
      </c>
    </row>
    <row r="401" spans="1:9" x14ac:dyDescent="0.25">
      <c r="A401" s="65" t="s">
        <v>122</v>
      </c>
      <c r="B401" s="66">
        <v>1</v>
      </c>
      <c r="C401" s="66">
        <f t="shared" si="22"/>
        <v>247</v>
      </c>
      <c r="D401" s="66">
        <v>167</v>
      </c>
      <c r="E401" s="66">
        <v>80</v>
      </c>
      <c r="F401" s="67"/>
      <c r="G401" s="67">
        <v>7.95</v>
      </c>
      <c r="H401" s="67">
        <f t="shared" si="25"/>
        <v>1272</v>
      </c>
      <c r="I401" s="67">
        <f t="shared" si="26"/>
        <v>1572.06</v>
      </c>
    </row>
    <row r="402" spans="1:9" x14ac:dyDescent="0.25">
      <c r="A402" s="65" t="s">
        <v>122</v>
      </c>
      <c r="B402" s="66">
        <v>1</v>
      </c>
      <c r="C402" s="66">
        <f t="shared" si="22"/>
        <v>199</v>
      </c>
      <c r="D402" s="66">
        <v>167</v>
      </c>
      <c r="E402" s="66">
        <v>32</v>
      </c>
      <c r="F402" s="67"/>
      <c r="G402" s="67">
        <v>7.95</v>
      </c>
      <c r="H402" s="67">
        <f t="shared" si="25"/>
        <v>508.8</v>
      </c>
      <c r="I402" s="67">
        <f t="shared" si="26"/>
        <v>628.83000000000004</v>
      </c>
    </row>
    <row r="403" spans="1:9" x14ac:dyDescent="0.25">
      <c r="A403" s="65" t="s">
        <v>122</v>
      </c>
      <c r="B403" s="66">
        <v>1</v>
      </c>
      <c r="C403" s="66">
        <f t="shared" si="22"/>
        <v>224</v>
      </c>
      <c r="D403" s="66">
        <v>167</v>
      </c>
      <c r="E403" s="66">
        <v>57</v>
      </c>
      <c r="F403" s="67"/>
      <c r="G403" s="67">
        <v>7.95</v>
      </c>
      <c r="H403" s="67">
        <f t="shared" si="25"/>
        <v>906.3</v>
      </c>
      <c r="I403" s="67">
        <f t="shared" si="26"/>
        <v>1120.0999999999999</v>
      </c>
    </row>
    <row r="404" spans="1:9" x14ac:dyDescent="0.25">
      <c r="A404" s="65" t="s">
        <v>122</v>
      </c>
      <c r="B404" s="66">
        <v>1</v>
      </c>
      <c r="C404" s="66">
        <f t="shared" si="22"/>
        <v>216</v>
      </c>
      <c r="D404" s="66">
        <v>167</v>
      </c>
      <c r="E404" s="66">
        <v>49</v>
      </c>
      <c r="F404" s="67"/>
      <c r="G404" s="67">
        <v>7.95</v>
      </c>
      <c r="H404" s="67">
        <f t="shared" si="25"/>
        <v>779.1</v>
      </c>
      <c r="I404" s="67">
        <f t="shared" si="26"/>
        <v>962.89</v>
      </c>
    </row>
    <row r="405" spans="1:9" x14ac:dyDescent="0.25">
      <c r="A405" s="65" t="s">
        <v>122</v>
      </c>
      <c r="B405" s="66">
        <v>1</v>
      </c>
      <c r="C405" s="66">
        <f t="shared" si="22"/>
        <v>212</v>
      </c>
      <c r="D405" s="66">
        <v>167</v>
      </c>
      <c r="E405" s="66">
        <v>45</v>
      </c>
      <c r="F405" s="67"/>
      <c r="G405" s="67">
        <v>6.21</v>
      </c>
      <c r="H405" s="67">
        <f t="shared" si="25"/>
        <v>558.9</v>
      </c>
      <c r="I405" s="67">
        <f t="shared" si="26"/>
        <v>690.74</v>
      </c>
    </row>
    <row r="406" spans="1:9" x14ac:dyDescent="0.25">
      <c r="A406" s="65" t="s">
        <v>122</v>
      </c>
      <c r="B406" s="66">
        <v>1</v>
      </c>
      <c r="C406" s="66">
        <f t="shared" si="22"/>
        <v>236</v>
      </c>
      <c r="D406" s="66">
        <v>167</v>
      </c>
      <c r="E406" s="66">
        <v>69</v>
      </c>
      <c r="F406" s="67"/>
      <c r="G406" s="67">
        <v>8.23</v>
      </c>
      <c r="H406" s="67">
        <f t="shared" si="25"/>
        <v>1135.74</v>
      </c>
      <c r="I406" s="67">
        <f t="shared" si="26"/>
        <v>1403.66</v>
      </c>
    </row>
    <row r="407" spans="1:9" x14ac:dyDescent="0.25">
      <c r="A407" s="65" t="s">
        <v>122</v>
      </c>
      <c r="B407" s="66">
        <v>1</v>
      </c>
      <c r="C407" s="66">
        <f t="shared" si="22"/>
        <v>216</v>
      </c>
      <c r="D407" s="66">
        <v>167</v>
      </c>
      <c r="E407" s="66">
        <v>49</v>
      </c>
      <c r="F407" s="67"/>
      <c r="G407" s="67">
        <v>7.95</v>
      </c>
      <c r="H407" s="67">
        <f t="shared" si="25"/>
        <v>779.1</v>
      </c>
      <c r="I407" s="67">
        <f t="shared" si="26"/>
        <v>962.89</v>
      </c>
    </row>
    <row r="408" spans="1:9" x14ac:dyDescent="0.25">
      <c r="A408" s="65" t="s">
        <v>122</v>
      </c>
      <c r="B408" s="66">
        <v>1</v>
      </c>
      <c r="C408" s="66">
        <f t="shared" si="22"/>
        <v>176</v>
      </c>
      <c r="D408" s="66">
        <v>167</v>
      </c>
      <c r="E408" s="66">
        <v>9</v>
      </c>
      <c r="F408" s="67"/>
      <c r="G408" s="67">
        <v>6</v>
      </c>
      <c r="H408" s="67">
        <f t="shared" si="25"/>
        <v>108</v>
      </c>
      <c r="I408" s="67">
        <f t="shared" si="26"/>
        <v>133.47999999999999</v>
      </c>
    </row>
    <row r="409" spans="1:9" x14ac:dyDescent="0.25">
      <c r="A409" s="65" t="s">
        <v>122</v>
      </c>
      <c r="B409" s="66">
        <v>1</v>
      </c>
      <c r="C409" s="66">
        <f t="shared" si="22"/>
        <v>216</v>
      </c>
      <c r="D409" s="66">
        <v>167</v>
      </c>
      <c r="E409" s="66">
        <v>49</v>
      </c>
      <c r="F409" s="67"/>
      <c r="G409" s="67">
        <v>7.95</v>
      </c>
      <c r="H409" s="67">
        <f t="shared" si="25"/>
        <v>779.1</v>
      </c>
      <c r="I409" s="67">
        <f t="shared" si="26"/>
        <v>962.89</v>
      </c>
    </row>
    <row r="410" spans="1:9" x14ac:dyDescent="0.25">
      <c r="A410" s="65" t="s">
        <v>122</v>
      </c>
      <c r="B410" s="66">
        <v>1</v>
      </c>
      <c r="C410" s="66">
        <f t="shared" si="22"/>
        <v>168</v>
      </c>
      <c r="D410" s="66">
        <v>167</v>
      </c>
      <c r="E410" s="66">
        <v>1</v>
      </c>
      <c r="F410" s="67"/>
      <c r="G410" s="67">
        <v>6</v>
      </c>
      <c r="H410" s="67">
        <f t="shared" si="25"/>
        <v>12</v>
      </c>
      <c r="I410" s="67">
        <f t="shared" si="26"/>
        <v>14.83</v>
      </c>
    </row>
    <row r="411" spans="1:9" x14ac:dyDescent="0.25">
      <c r="A411" s="65" t="s">
        <v>122</v>
      </c>
      <c r="B411" s="66">
        <v>1</v>
      </c>
      <c r="C411" s="66">
        <f t="shared" si="22"/>
        <v>184</v>
      </c>
      <c r="D411" s="66">
        <v>167</v>
      </c>
      <c r="E411" s="66">
        <v>17</v>
      </c>
      <c r="F411" s="67"/>
      <c r="G411" s="67">
        <v>6.3</v>
      </c>
      <c r="H411" s="67">
        <f t="shared" si="25"/>
        <v>214.2</v>
      </c>
      <c r="I411" s="67">
        <f t="shared" si="26"/>
        <v>264.73</v>
      </c>
    </row>
    <row r="412" spans="1:9" x14ac:dyDescent="0.25">
      <c r="A412" s="65" t="s">
        <v>122</v>
      </c>
      <c r="B412" s="66">
        <v>1</v>
      </c>
      <c r="C412" s="66">
        <f t="shared" si="22"/>
        <v>210</v>
      </c>
      <c r="D412" s="66">
        <v>167</v>
      </c>
      <c r="E412" s="66">
        <v>43</v>
      </c>
      <c r="F412" s="67"/>
      <c r="G412" s="67">
        <v>7.95</v>
      </c>
      <c r="H412" s="67">
        <f t="shared" si="25"/>
        <v>683.7</v>
      </c>
      <c r="I412" s="67">
        <f t="shared" si="26"/>
        <v>844.98</v>
      </c>
    </row>
    <row r="413" spans="1:9" x14ac:dyDescent="0.25">
      <c r="A413" s="65" t="s">
        <v>122</v>
      </c>
      <c r="B413" s="66">
        <v>1</v>
      </c>
      <c r="C413" s="66">
        <f t="shared" si="22"/>
        <v>192</v>
      </c>
      <c r="D413" s="66">
        <v>167</v>
      </c>
      <c r="E413" s="66">
        <v>25</v>
      </c>
      <c r="F413" s="67"/>
      <c r="G413" s="67">
        <v>7.95</v>
      </c>
      <c r="H413" s="67">
        <f t="shared" si="25"/>
        <v>397.5</v>
      </c>
      <c r="I413" s="67">
        <f t="shared" si="26"/>
        <v>491.27</v>
      </c>
    </row>
    <row r="414" spans="1:9" x14ac:dyDescent="0.25">
      <c r="A414" s="65" t="s">
        <v>122</v>
      </c>
      <c r="B414" s="66">
        <v>1</v>
      </c>
      <c r="C414" s="66">
        <f t="shared" si="22"/>
        <v>178</v>
      </c>
      <c r="D414" s="66">
        <v>167</v>
      </c>
      <c r="E414" s="66">
        <v>11</v>
      </c>
      <c r="F414" s="67"/>
      <c r="G414" s="67">
        <v>7.95</v>
      </c>
      <c r="H414" s="67">
        <f t="shared" si="25"/>
        <v>174.9</v>
      </c>
      <c r="I414" s="67">
        <f t="shared" si="26"/>
        <v>216.16</v>
      </c>
    </row>
    <row r="415" spans="1:9" x14ac:dyDescent="0.25">
      <c r="A415" s="65" t="s">
        <v>122</v>
      </c>
      <c r="B415" s="66">
        <v>1</v>
      </c>
      <c r="C415" s="66">
        <f t="shared" si="22"/>
        <v>226</v>
      </c>
      <c r="D415" s="66">
        <v>167</v>
      </c>
      <c r="E415" s="66">
        <v>59</v>
      </c>
      <c r="F415" s="67"/>
      <c r="G415" s="67">
        <v>8.23</v>
      </c>
      <c r="H415" s="67">
        <f t="shared" si="25"/>
        <v>971.14</v>
      </c>
      <c r="I415" s="67">
        <f t="shared" si="26"/>
        <v>1200.23</v>
      </c>
    </row>
    <row r="416" spans="1:9" x14ac:dyDescent="0.25">
      <c r="A416" s="65" t="s">
        <v>122</v>
      </c>
      <c r="B416" s="66">
        <v>1</v>
      </c>
      <c r="C416" s="66">
        <f t="shared" si="22"/>
        <v>176</v>
      </c>
      <c r="D416" s="66">
        <v>167</v>
      </c>
      <c r="E416" s="66">
        <v>9</v>
      </c>
      <c r="F416" s="67"/>
      <c r="G416" s="67">
        <v>6.21</v>
      </c>
      <c r="H416" s="67">
        <f t="shared" si="25"/>
        <v>111.78</v>
      </c>
      <c r="I416" s="67">
        <f t="shared" si="26"/>
        <v>138.15</v>
      </c>
    </row>
    <row r="417" spans="1:9" x14ac:dyDescent="0.25">
      <c r="A417" s="65" t="s">
        <v>122</v>
      </c>
      <c r="B417" s="66">
        <v>1</v>
      </c>
      <c r="C417" s="66">
        <f t="shared" si="22"/>
        <v>192</v>
      </c>
      <c r="D417" s="66">
        <v>167</v>
      </c>
      <c r="E417" s="66">
        <v>25</v>
      </c>
      <c r="F417" s="67"/>
      <c r="G417" s="67">
        <v>7.95</v>
      </c>
      <c r="H417" s="67">
        <f t="shared" si="25"/>
        <v>397.5</v>
      </c>
      <c r="I417" s="67">
        <f t="shared" si="26"/>
        <v>491.27</v>
      </c>
    </row>
    <row r="418" spans="1:9" x14ac:dyDescent="0.25">
      <c r="A418" s="65" t="s">
        <v>122</v>
      </c>
      <c r="B418" s="66">
        <v>1</v>
      </c>
      <c r="C418" s="66">
        <f t="shared" si="22"/>
        <v>168</v>
      </c>
      <c r="D418" s="66">
        <v>167</v>
      </c>
      <c r="E418" s="66">
        <v>1</v>
      </c>
      <c r="F418" s="67"/>
      <c r="G418" s="67">
        <v>6</v>
      </c>
      <c r="H418" s="67">
        <f t="shared" si="25"/>
        <v>12</v>
      </c>
      <c r="I418" s="67">
        <f t="shared" si="26"/>
        <v>14.83</v>
      </c>
    </row>
    <row r="419" spans="1:9" x14ac:dyDescent="0.25">
      <c r="A419" s="65" t="s">
        <v>122</v>
      </c>
      <c r="B419" s="66">
        <v>1</v>
      </c>
      <c r="C419" s="66">
        <f t="shared" si="22"/>
        <v>168</v>
      </c>
      <c r="D419" s="66">
        <v>167</v>
      </c>
      <c r="E419" s="66">
        <v>1</v>
      </c>
      <c r="F419" s="67"/>
      <c r="G419" s="67">
        <v>6</v>
      </c>
      <c r="H419" s="67">
        <f t="shared" si="25"/>
        <v>12</v>
      </c>
      <c r="I419" s="67">
        <f t="shared" si="26"/>
        <v>14.83</v>
      </c>
    </row>
    <row r="420" spans="1:9" x14ac:dyDescent="0.25">
      <c r="A420" s="65" t="s">
        <v>122</v>
      </c>
      <c r="B420" s="66">
        <v>1</v>
      </c>
      <c r="C420" s="66">
        <f t="shared" si="22"/>
        <v>168</v>
      </c>
      <c r="D420" s="66">
        <v>167</v>
      </c>
      <c r="E420" s="66">
        <v>1</v>
      </c>
      <c r="F420" s="67"/>
      <c r="G420" s="67">
        <v>7.95</v>
      </c>
      <c r="H420" s="67">
        <f t="shared" si="25"/>
        <v>15.9</v>
      </c>
      <c r="I420" s="67">
        <f t="shared" si="26"/>
        <v>19.649999999999999</v>
      </c>
    </row>
    <row r="421" spans="1:9" x14ac:dyDescent="0.25">
      <c r="A421" s="65" t="s">
        <v>122</v>
      </c>
      <c r="B421" s="66">
        <v>1</v>
      </c>
      <c r="C421" s="66">
        <f t="shared" si="22"/>
        <v>187</v>
      </c>
      <c r="D421" s="66">
        <v>167</v>
      </c>
      <c r="E421" s="66">
        <v>20</v>
      </c>
      <c r="F421" s="67"/>
      <c r="G421" s="67">
        <v>6.3</v>
      </c>
      <c r="H421" s="67">
        <f t="shared" si="25"/>
        <v>252</v>
      </c>
      <c r="I421" s="67">
        <f t="shared" si="26"/>
        <v>311.45</v>
      </c>
    </row>
    <row r="422" spans="1:9" x14ac:dyDescent="0.25">
      <c r="A422" s="65" t="s">
        <v>122</v>
      </c>
      <c r="B422" s="66">
        <v>1</v>
      </c>
      <c r="C422" s="66">
        <f t="shared" si="22"/>
        <v>180</v>
      </c>
      <c r="D422" s="66">
        <v>167</v>
      </c>
      <c r="E422" s="66">
        <v>13</v>
      </c>
      <c r="F422" s="67"/>
      <c r="G422" s="67">
        <v>6.3</v>
      </c>
      <c r="H422" s="67">
        <f t="shared" si="25"/>
        <v>163.80000000000001</v>
      </c>
      <c r="I422" s="67">
        <f t="shared" si="26"/>
        <v>202.44</v>
      </c>
    </row>
    <row r="423" spans="1:9" x14ac:dyDescent="0.25">
      <c r="A423" s="65" t="s">
        <v>122</v>
      </c>
      <c r="B423" s="66">
        <v>1</v>
      </c>
      <c r="C423" s="66">
        <f t="shared" si="22"/>
        <v>176</v>
      </c>
      <c r="D423" s="66">
        <v>167</v>
      </c>
      <c r="E423" s="66">
        <v>9</v>
      </c>
      <c r="F423" s="67"/>
      <c r="G423" s="67">
        <v>6.21</v>
      </c>
      <c r="H423" s="67">
        <f t="shared" si="25"/>
        <v>111.78</v>
      </c>
      <c r="I423" s="67">
        <f t="shared" si="26"/>
        <v>138.15</v>
      </c>
    </row>
    <row r="424" spans="1:9" x14ac:dyDescent="0.25">
      <c r="A424" s="65" t="s">
        <v>122</v>
      </c>
      <c r="B424" s="66">
        <v>1</v>
      </c>
      <c r="C424" s="66">
        <f t="shared" si="22"/>
        <v>175</v>
      </c>
      <c r="D424" s="66">
        <v>167</v>
      </c>
      <c r="E424" s="66">
        <v>8</v>
      </c>
      <c r="F424" s="67"/>
      <c r="G424" s="67">
        <v>6.39</v>
      </c>
      <c r="H424" s="67">
        <f t="shared" si="25"/>
        <v>102.24</v>
      </c>
      <c r="I424" s="67">
        <f t="shared" si="26"/>
        <v>126.36</v>
      </c>
    </row>
    <row r="425" spans="1:9" x14ac:dyDescent="0.25">
      <c r="A425" s="65" t="s">
        <v>122</v>
      </c>
      <c r="B425" s="66">
        <v>1</v>
      </c>
      <c r="C425" s="66">
        <f t="shared" si="22"/>
        <v>216</v>
      </c>
      <c r="D425" s="66">
        <v>167</v>
      </c>
      <c r="E425" s="66">
        <v>49</v>
      </c>
      <c r="F425" s="67"/>
      <c r="G425" s="67">
        <v>6</v>
      </c>
      <c r="H425" s="67">
        <f t="shared" si="25"/>
        <v>588</v>
      </c>
      <c r="I425" s="67">
        <f t="shared" si="26"/>
        <v>726.71</v>
      </c>
    </row>
    <row r="426" spans="1:9" x14ac:dyDescent="0.25">
      <c r="A426" s="65" t="s">
        <v>122</v>
      </c>
      <c r="B426" s="66">
        <v>1</v>
      </c>
      <c r="C426" s="66">
        <f t="shared" si="22"/>
        <v>171</v>
      </c>
      <c r="D426" s="66">
        <v>167</v>
      </c>
      <c r="E426" s="66">
        <v>4</v>
      </c>
      <c r="F426" s="67"/>
      <c r="G426" s="67">
        <v>6.3</v>
      </c>
      <c r="H426" s="67">
        <f t="shared" si="25"/>
        <v>50.4</v>
      </c>
      <c r="I426" s="67">
        <f t="shared" si="26"/>
        <v>62.29</v>
      </c>
    </row>
    <row r="427" spans="1:9" x14ac:dyDescent="0.25">
      <c r="A427" s="65" t="s">
        <v>122</v>
      </c>
      <c r="B427" s="66">
        <v>1</v>
      </c>
      <c r="C427" s="66">
        <f t="shared" si="22"/>
        <v>172</v>
      </c>
      <c r="D427" s="66">
        <v>167</v>
      </c>
      <c r="E427" s="66">
        <v>5</v>
      </c>
      <c r="F427" s="67"/>
      <c r="G427" s="67">
        <v>6.3</v>
      </c>
      <c r="H427" s="67">
        <f t="shared" si="25"/>
        <v>63</v>
      </c>
      <c r="I427" s="67">
        <f t="shared" si="26"/>
        <v>77.86</v>
      </c>
    </row>
    <row r="428" spans="1:9" x14ac:dyDescent="0.25">
      <c r="A428" s="65" t="s">
        <v>122</v>
      </c>
      <c r="B428" s="66">
        <v>1</v>
      </c>
      <c r="C428" s="66">
        <f t="shared" si="22"/>
        <v>176</v>
      </c>
      <c r="D428" s="66">
        <v>167</v>
      </c>
      <c r="E428" s="66">
        <v>9</v>
      </c>
      <c r="F428" s="67"/>
      <c r="G428" s="67">
        <v>7.95</v>
      </c>
      <c r="H428" s="67">
        <f t="shared" si="25"/>
        <v>143.1</v>
      </c>
      <c r="I428" s="67">
        <f t="shared" si="26"/>
        <v>176.86</v>
      </c>
    </row>
    <row r="429" spans="1:9" x14ac:dyDescent="0.25">
      <c r="A429" s="65" t="s">
        <v>122</v>
      </c>
      <c r="B429" s="66">
        <v>1</v>
      </c>
      <c r="C429" s="66">
        <f t="shared" si="22"/>
        <v>168</v>
      </c>
      <c r="D429" s="66">
        <v>167</v>
      </c>
      <c r="E429" s="66">
        <v>1</v>
      </c>
      <c r="F429" s="67"/>
      <c r="G429" s="67">
        <v>7.95</v>
      </c>
      <c r="H429" s="67">
        <f t="shared" si="25"/>
        <v>15.9</v>
      </c>
      <c r="I429" s="67">
        <f t="shared" si="26"/>
        <v>19.649999999999999</v>
      </c>
    </row>
    <row r="430" spans="1:9" x14ac:dyDescent="0.25">
      <c r="A430" s="65" t="s">
        <v>122</v>
      </c>
      <c r="B430" s="66">
        <v>1</v>
      </c>
      <c r="C430" s="66">
        <f t="shared" si="22"/>
        <v>208</v>
      </c>
      <c r="D430" s="66">
        <v>167</v>
      </c>
      <c r="E430" s="66">
        <v>41</v>
      </c>
      <c r="F430" s="67"/>
      <c r="G430" s="67">
        <v>7.95</v>
      </c>
      <c r="H430" s="67">
        <f t="shared" si="25"/>
        <v>651.9</v>
      </c>
      <c r="I430" s="67">
        <f t="shared" si="26"/>
        <v>805.68</v>
      </c>
    </row>
    <row r="431" spans="1:9" x14ac:dyDescent="0.25">
      <c r="A431" s="65" t="s">
        <v>122</v>
      </c>
      <c r="B431" s="66">
        <v>1</v>
      </c>
      <c r="C431" s="66">
        <f t="shared" si="22"/>
        <v>232</v>
      </c>
      <c r="D431" s="66">
        <v>167</v>
      </c>
      <c r="E431" s="66">
        <v>65</v>
      </c>
      <c r="F431" s="67"/>
      <c r="G431" s="67">
        <v>7.95</v>
      </c>
      <c r="H431" s="67">
        <f t="shared" si="25"/>
        <v>1033.5</v>
      </c>
      <c r="I431" s="67">
        <f t="shared" si="26"/>
        <v>1277.3</v>
      </c>
    </row>
    <row r="432" spans="1:9" x14ac:dyDescent="0.25">
      <c r="A432" s="65" t="s">
        <v>122</v>
      </c>
      <c r="B432" s="66">
        <v>1</v>
      </c>
      <c r="C432" s="66">
        <f t="shared" si="22"/>
        <v>200</v>
      </c>
      <c r="D432" s="66">
        <v>167</v>
      </c>
      <c r="E432" s="66">
        <v>33</v>
      </c>
      <c r="F432" s="67"/>
      <c r="G432" s="67">
        <v>7.95</v>
      </c>
      <c r="H432" s="67">
        <f t="shared" si="25"/>
        <v>524.70000000000005</v>
      </c>
      <c r="I432" s="67">
        <f t="shared" si="26"/>
        <v>648.48</v>
      </c>
    </row>
    <row r="433" spans="1:9" x14ac:dyDescent="0.25">
      <c r="A433" s="65" t="s">
        <v>122</v>
      </c>
      <c r="B433" s="66">
        <v>1</v>
      </c>
      <c r="C433" s="66">
        <f t="shared" si="22"/>
        <v>192</v>
      </c>
      <c r="D433" s="66">
        <v>167</v>
      </c>
      <c r="E433" s="66">
        <v>25</v>
      </c>
      <c r="F433" s="67"/>
      <c r="G433" s="67">
        <v>7.95</v>
      </c>
      <c r="H433" s="67">
        <f t="shared" si="25"/>
        <v>397.5</v>
      </c>
      <c r="I433" s="67">
        <f t="shared" si="26"/>
        <v>491.27</v>
      </c>
    </row>
    <row r="434" spans="1:9" x14ac:dyDescent="0.25">
      <c r="A434" s="65" t="s">
        <v>122</v>
      </c>
      <c r="B434" s="66">
        <v>1</v>
      </c>
      <c r="C434" s="66">
        <f t="shared" si="22"/>
        <v>214</v>
      </c>
      <c r="D434" s="66">
        <v>167</v>
      </c>
      <c r="E434" s="66">
        <v>47</v>
      </c>
      <c r="F434" s="67"/>
      <c r="G434" s="67">
        <v>7.95</v>
      </c>
      <c r="H434" s="67">
        <f t="shared" si="25"/>
        <v>747.3</v>
      </c>
      <c r="I434" s="67">
        <f t="shared" si="26"/>
        <v>923.59</v>
      </c>
    </row>
    <row r="435" spans="1:9" x14ac:dyDescent="0.25">
      <c r="A435" s="65" t="s">
        <v>306</v>
      </c>
      <c r="B435" s="66">
        <v>1</v>
      </c>
      <c r="C435" s="66">
        <f t="shared" si="22"/>
        <v>184</v>
      </c>
      <c r="D435" s="66">
        <v>167</v>
      </c>
      <c r="E435" s="66">
        <v>17</v>
      </c>
      <c r="F435" s="67"/>
      <c r="G435" s="67">
        <v>7.2</v>
      </c>
      <c r="H435" s="67">
        <f t="shared" si="25"/>
        <v>244.8</v>
      </c>
      <c r="I435" s="67">
        <f t="shared" si="26"/>
        <v>302.55</v>
      </c>
    </row>
    <row r="436" spans="1:9" x14ac:dyDescent="0.25">
      <c r="A436" s="65" t="s">
        <v>306</v>
      </c>
      <c r="B436" s="66">
        <v>1</v>
      </c>
      <c r="C436" s="66">
        <f t="shared" si="22"/>
        <v>212</v>
      </c>
      <c r="D436" s="66">
        <v>167</v>
      </c>
      <c r="E436" s="66">
        <v>45</v>
      </c>
      <c r="F436" s="67"/>
      <c r="G436" s="67">
        <v>7.45</v>
      </c>
      <c r="H436" s="67">
        <f t="shared" si="25"/>
        <v>670.5</v>
      </c>
      <c r="I436" s="67">
        <f t="shared" si="26"/>
        <v>828.67</v>
      </c>
    </row>
    <row r="437" spans="1:9" x14ac:dyDescent="0.25">
      <c r="A437" s="65" t="s">
        <v>306</v>
      </c>
      <c r="B437" s="66">
        <v>1</v>
      </c>
      <c r="C437" s="66">
        <f t="shared" si="22"/>
        <v>216</v>
      </c>
      <c r="D437" s="66">
        <v>167</v>
      </c>
      <c r="E437" s="66">
        <v>49</v>
      </c>
      <c r="F437" s="67"/>
      <c r="G437" s="67">
        <v>7.45</v>
      </c>
      <c r="H437" s="67">
        <f t="shared" si="25"/>
        <v>730.1</v>
      </c>
      <c r="I437" s="67">
        <f t="shared" si="26"/>
        <v>902.33</v>
      </c>
    </row>
    <row r="438" spans="1:9" x14ac:dyDescent="0.25">
      <c r="A438" s="65" t="s">
        <v>306</v>
      </c>
      <c r="B438" s="66">
        <v>1</v>
      </c>
      <c r="C438" s="66">
        <f t="shared" si="22"/>
        <v>200</v>
      </c>
      <c r="D438" s="66">
        <v>167</v>
      </c>
      <c r="E438" s="66">
        <v>33</v>
      </c>
      <c r="F438" s="67"/>
      <c r="G438" s="67">
        <v>7.2</v>
      </c>
      <c r="H438" s="67">
        <f t="shared" si="25"/>
        <v>475.2</v>
      </c>
      <c r="I438" s="67">
        <f t="shared" si="26"/>
        <v>587.29999999999995</v>
      </c>
    </row>
    <row r="439" spans="1:9" x14ac:dyDescent="0.25">
      <c r="A439" s="65" t="s">
        <v>306</v>
      </c>
      <c r="B439" s="66">
        <v>1</v>
      </c>
      <c r="C439" s="66">
        <f t="shared" si="22"/>
        <v>232</v>
      </c>
      <c r="D439" s="66">
        <v>167</v>
      </c>
      <c r="E439" s="66">
        <v>65</v>
      </c>
      <c r="F439" s="67"/>
      <c r="G439" s="67">
        <v>7.2</v>
      </c>
      <c r="H439" s="67">
        <f t="shared" si="25"/>
        <v>936</v>
      </c>
      <c r="I439" s="67">
        <f t="shared" si="26"/>
        <v>1156.8</v>
      </c>
    </row>
    <row r="440" spans="1:9" x14ac:dyDescent="0.25">
      <c r="A440" s="65" t="s">
        <v>306</v>
      </c>
      <c r="B440" s="66">
        <v>1</v>
      </c>
      <c r="C440" s="66">
        <f t="shared" si="22"/>
        <v>216</v>
      </c>
      <c r="D440" s="66">
        <v>167</v>
      </c>
      <c r="E440" s="66">
        <v>49</v>
      </c>
      <c r="F440" s="67"/>
      <c r="G440" s="67">
        <v>7.45</v>
      </c>
      <c r="H440" s="67">
        <f t="shared" si="25"/>
        <v>730.1</v>
      </c>
      <c r="I440" s="67">
        <f t="shared" si="26"/>
        <v>902.33</v>
      </c>
    </row>
    <row r="441" spans="1:9" x14ac:dyDescent="0.25">
      <c r="A441" s="65" t="s">
        <v>306</v>
      </c>
      <c r="B441" s="66">
        <v>1</v>
      </c>
      <c r="C441" s="66">
        <f t="shared" si="22"/>
        <v>184</v>
      </c>
      <c r="D441" s="66">
        <v>167</v>
      </c>
      <c r="E441" s="66">
        <v>17</v>
      </c>
      <c r="F441" s="67"/>
      <c r="G441" s="67">
        <v>7.2</v>
      </c>
      <c r="H441" s="67">
        <f t="shared" si="25"/>
        <v>244.8</v>
      </c>
      <c r="I441" s="67">
        <f t="shared" si="26"/>
        <v>302.55</v>
      </c>
    </row>
    <row r="442" spans="1:9" x14ac:dyDescent="0.25">
      <c r="A442" s="65" t="s">
        <v>306</v>
      </c>
      <c r="B442" s="66">
        <v>1</v>
      </c>
      <c r="C442" s="66">
        <f t="shared" si="22"/>
        <v>216</v>
      </c>
      <c r="D442" s="66">
        <v>167</v>
      </c>
      <c r="E442" s="66">
        <v>49</v>
      </c>
      <c r="F442" s="67"/>
      <c r="G442" s="67">
        <v>7.2</v>
      </c>
      <c r="H442" s="67">
        <f t="shared" si="25"/>
        <v>705.6</v>
      </c>
      <c r="I442" s="67">
        <f t="shared" si="26"/>
        <v>872.05</v>
      </c>
    </row>
    <row r="443" spans="1:9" x14ac:dyDescent="0.25">
      <c r="A443" s="65" t="s">
        <v>306</v>
      </c>
      <c r="B443" s="66">
        <v>1</v>
      </c>
      <c r="C443" s="66">
        <f t="shared" si="22"/>
        <v>224</v>
      </c>
      <c r="D443" s="66">
        <v>167</v>
      </c>
      <c r="E443" s="66">
        <v>57</v>
      </c>
      <c r="F443" s="67"/>
      <c r="G443" s="67">
        <v>7.2</v>
      </c>
      <c r="H443" s="67">
        <f t="shared" si="25"/>
        <v>820.8</v>
      </c>
      <c r="I443" s="67">
        <f t="shared" si="26"/>
        <v>1014.43</v>
      </c>
    </row>
    <row r="444" spans="1:9" x14ac:dyDescent="0.25">
      <c r="A444" s="65" t="s">
        <v>354</v>
      </c>
      <c r="B444" s="66">
        <v>1</v>
      </c>
      <c r="C444" s="66">
        <f t="shared" si="22"/>
        <v>180</v>
      </c>
      <c r="D444" s="66">
        <v>167</v>
      </c>
      <c r="E444" s="66">
        <v>13</v>
      </c>
      <c r="F444" s="67"/>
      <c r="G444" s="67">
        <v>9.08</v>
      </c>
      <c r="H444" s="67">
        <f t="shared" si="25"/>
        <v>236.08</v>
      </c>
      <c r="I444" s="67">
        <f t="shared" si="26"/>
        <v>291.77</v>
      </c>
    </row>
    <row r="445" spans="1:9" x14ac:dyDescent="0.25">
      <c r="A445" s="65" t="s">
        <v>240</v>
      </c>
      <c r="B445" s="66">
        <v>1</v>
      </c>
      <c r="C445" s="66">
        <f t="shared" si="22"/>
        <v>191</v>
      </c>
      <c r="D445" s="66">
        <v>167</v>
      </c>
      <c r="E445" s="66">
        <v>24</v>
      </c>
      <c r="F445" s="67"/>
      <c r="G445" s="67">
        <v>9.4700000000000006</v>
      </c>
      <c r="H445" s="67">
        <f t="shared" si="25"/>
        <v>454.56</v>
      </c>
      <c r="I445" s="67">
        <f t="shared" si="26"/>
        <v>561.79</v>
      </c>
    </row>
    <row r="446" spans="1:9" x14ac:dyDescent="0.25">
      <c r="A446" s="65" t="s">
        <v>240</v>
      </c>
      <c r="B446" s="66">
        <v>1</v>
      </c>
      <c r="C446" s="66">
        <f t="shared" si="22"/>
        <v>192</v>
      </c>
      <c r="D446" s="66">
        <v>167</v>
      </c>
      <c r="E446" s="66">
        <v>25</v>
      </c>
      <c r="F446" s="67"/>
      <c r="G446" s="67">
        <v>7.14</v>
      </c>
      <c r="H446" s="67">
        <f t="shared" si="25"/>
        <v>357</v>
      </c>
      <c r="I446" s="67">
        <f t="shared" si="26"/>
        <v>441.22</v>
      </c>
    </row>
    <row r="447" spans="1:9" x14ac:dyDescent="0.25">
      <c r="A447" s="65" t="s">
        <v>231</v>
      </c>
      <c r="B447" s="66">
        <v>1</v>
      </c>
      <c r="C447" s="66">
        <f t="shared" si="22"/>
        <v>170</v>
      </c>
      <c r="D447" s="66">
        <v>167</v>
      </c>
      <c r="E447" s="66">
        <v>3</v>
      </c>
      <c r="F447" s="67"/>
      <c r="G447" s="67">
        <v>7.45</v>
      </c>
      <c r="H447" s="67">
        <f t="shared" si="25"/>
        <v>44.7</v>
      </c>
      <c r="I447" s="67">
        <f t="shared" si="26"/>
        <v>55.24</v>
      </c>
    </row>
    <row r="448" spans="1:9" x14ac:dyDescent="0.25">
      <c r="A448" s="65" t="s">
        <v>231</v>
      </c>
      <c r="B448" s="66">
        <v>1</v>
      </c>
      <c r="C448" s="66">
        <f t="shared" si="22"/>
        <v>168</v>
      </c>
      <c r="D448" s="66">
        <v>167</v>
      </c>
      <c r="E448" s="66">
        <v>1</v>
      </c>
      <c r="F448" s="67"/>
      <c r="G448" s="67">
        <v>7.45</v>
      </c>
      <c r="H448" s="67">
        <f t="shared" si="25"/>
        <v>14.9</v>
      </c>
      <c r="I448" s="67">
        <f t="shared" si="26"/>
        <v>18.41</v>
      </c>
    </row>
    <row r="449" spans="1:9" x14ac:dyDescent="0.25">
      <c r="A449" s="65" t="s">
        <v>231</v>
      </c>
      <c r="B449" s="66">
        <v>1</v>
      </c>
      <c r="C449" s="66">
        <f t="shared" si="22"/>
        <v>168</v>
      </c>
      <c r="D449" s="66">
        <v>167</v>
      </c>
      <c r="E449" s="66">
        <v>1</v>
      </c>
      <c r="F449" s="67"/>
      <c r="G449" s="67">
        <v>7.45</v>
      </c>
      <c r="H449" s="67">
        <f t="shared" si="25"/>
        <v>14.9</v>
      </c>
      <c r="I449" s="67">
        <f t="shared" si="26"/>
        <v>18.41</v>
      </c>
    </row>
    <row r="450" spans="1:9" x14ac:dyDescent="0.25">
      <c r="A450" s="65" t="s">
        <v>231</v>
      </c>
      <c r="B450" s="66">
        <v>1</v>
      </c>
      <c r="C450" s="66">
        <f t="shared" si="22"/>
        <v>200</v>
      </c>
      <c r="D450" s="66">
        <v>167</v>
      </c>
      <c r="E450" s="66">
        <v>33</v>
      </c>
      <c r="F450" s="67"/>
      <c r="G450" s="67">
        <v>7.45</v>
      </c>
      <c r="H450" s="67">
        <f t="shared" si="25"/>
        <v>491.7</v>
      </c>
      <c r="I450" s="67">
        <f t="shared" si="26"/>
        <v>607.69000000000005</v>
      </c>
    </row>
    <row r="451" spans="1:9" x14ac:dyDescent="0.25">
      <c r="A451" s="65" t="s">
        <v>231</v>
      </c>
      <c r="B451" s="66">
        <v>1</v>
      </c>
      <c r="C451" s="66">
        <f t="shared" si="22"/>
        <v>168</v>
      </c>
      <c r="D451" s="66">
        <v>167</v>
      </c>
      <c r="E451" s="66">
        <v>1</v>
      </c>
      <c r="F451" s="67"/>
      <c r="G451" s="67">
        <v>7.45</v>
      </c>
      <c r="H451" s="67">
        <f t="shared" si="25"/>
        <v>14.9</v>
      </c>
      <c r="I451" s="67">
        <f t="shared" si="26"/>
        <v>18.41</v>
      </c>
    </row>
    <row r="452" spans="1:9" x14ac:dyDescent="0.25">
      <c r="A452" s="65" t="s">
        <v>231</v>
      </c>
      <c r="B452" s="66">
        <v>1</v>
      </c>
      <c r="C452" s="66">
        <f t="shared" si="22"/>
        <v>176</v>
      </c>
      <c r="D452" s="66">
        <v>167</v>
      </c>
      <c r="E452" s="66">
        <v>9</v>
      </c>
      <c r="F452" s="67"/>
      <c r="G452" s="67">
        <v>7.45</v>
      </c>
      <c r="H452" s="67">
        <f t="shared" si="25"/>
        <v>134.1</v>
      </c>
      <c r="I452" s="67">
        <f t="shared" si="26"/>
        <v>165.73</v>
      </c>
    </row>
    <row r="453" spans="1:9" x14ac:dyDescent="0.25">
      <c r="A453" s="65" t="s">
        <v>231</v>
      </c>
      <c r="B453" s="66">
        <v>1</v>
      </c>
      <c r="C453" s="66">
        <f t="shared" si="22"/>
        <v>192</v>
      </c>
      <c r="D453" s="66">
        <v>167</v>
      </c>
      <c r="E453" s="66">
        <v>25</v>
      </c>
      <c r="F453" s="67"/>
      <c r="G453" s="67">
        <v>7.31</v>
      </c>
      <c r="H453" s="67">
        <f t="shared" si="25"/>
        <v>365.5</v>
      </c>
      <c r="I453" s="67">
        <f t="shared" si="26"/>
        <v>451.72</v>
      </c>
    </row>
    <row r="454" spans="1:9" x14ac:dyDescent="0.25">
      <c r="A454" s="65" t="s">
        <v>231</v>
      </c>
      <c r="B454" s="66">
        <v>1</v>
      </c>
      <c r="C454" s="66">
        <f t="shared" si="22"/>
        <v>191</v>
      </c>
      <c r="D454" s="66">
        <v>167</v>
      </c>
      <c r="E454" s="66">
        <v>24</v>
      </c>
      <c r="F454" s="67"/>
      <c r="G454" s="67">
        <v>7.45</v>
      </c>
      <c r="H454" s="67">
        <f t="shared" si="25"/>
        <v>357.6</v>
      </c>
      <c r="I454" s="67">
        <f t="shared" si="26"/>
        <v>441.96</v>
      </c>
    </row>
    <row r="455" spans="1:9" x14ac:dyDescent="0.25">
      <c r="A455" s="65" t="s">
        <v>231</v>
      </c>
      <c r="B455" s="66">
        <v>1</v>
      </c>
      <c r="C455" s="66">
        <f t="shared" si="22"/>
        <v>172</v>
      </c>
      <c r="D455" s="66">
        <v>167</v>
      </c>
      <c r="E455" s="66">
        <v>5</v>
      </c>
      <c r="F455" s="67"/>
      <c r="G455" s="67">
        <v>7.2</v>
      </c>
      <c r="H455" s="67">
        <f t="shared" si="25"/>
        <v>72</v>
      </c>
      <c r="I455" s="67">
        <f t="shared" si="26"/>
        <v>88.98</v>
      </c>
    </row>
    <row r="456" spans="1:9" x14ac:dyDescent="0.25">
      <c r="A456" s="65" t="s">
        <v>231</v>
      </c>
      <c r="B456" s="66">
        <v>1</v>
      </c>
      <c r="C456" s="66">
        <f t="shared" si="22"/>
        <v>209</v>
      </c>
      <c r="D456" s="66">
        <v>167</v>
      </c>
      <c r="E456" s="66">
        <v>42</v>
      </c>
      <c r="F456" s="67"/>
      <c r="G456" s="67">
        <v>7.2</v>
      </c>
      <c r="H456" s="67">
        <f t="shared" si="25"/>
        <v>604.79999999999995</v>
      </c>
      <c r="I456" s="67">
        <f t="shared" si="26"/>
        <v>747.47</v>
      </c>
    </row>
    <row r="457" spans="1:9" x14ac:dyDescent="0.25">
      <c r="A457" s="65" t="s">
        <v>231</v>
      </c>
      <c r="B457" s="66">
        <v>1</v>
      </c>
      <c r="C457" s="66">
        <f t="shared" si="22"/>
        <v>186</v>
      </c>
      <c r="D457" s="66">
        <v>167</v>
      </c>
      <c r="E457" s="66">
        <v>19</v>
      </c>
      <c r="F457" s="67"/>
      <c r="G457" s="67">
        <v>7.2</v>
      </c>
      <c r="H457" s="67">
        <f t="shared" si="25"/>
        <v>273.60000000000002</v>
      </c>
      <c r="I457" s="67">
        <f t="shared" si="26"/>
        <v>338.14</v>
      </c>
    </row>
    <row r="458" spans="1:9" x14ac:dyDescent="0.25">
      <c r="A458" s="65" t="s">
        <v>307</v>
      </c>
      <c r="B458" s="66">
        <v>1</v>
      </c>
      <c r="C458" s="66">
        <f t="shared" si="22"/>
        <v>186</v>
      </c>
      <c r="D458" s="66">
        <v>167</v>
      </c>
      <c r="E458" s="66">
        <v>19</v>
      </c>
      <c r="F458" s="67"/>
      <c r="G458" s="67">
        <v>5.64</v>
      </c>
      <c r="H458" s="67">
        <f t="shared" si="25"/>
        <v>214.32</v>
      </c>
      <c r="I458" s="67">
        <f t="shared" si="26"/>
        <v>264.88</v>
      </c>
    </row>
    <row r="459" spans="1:9" x14ac:dyDescent="0.25">
      <c r="A459" s="65" t="s">
        <v>307</v>
      </c>
      <c r="B459" s="66">
        <v>1</v>
      </c>
      <c r="C459" s="66">
        <f t="shared" si="22"/>
        <v>212</v>
      </c>
      <c r="D459" s="66">
        <v>167</v>
      </c>
      <c r="E459" s="66">
        <v>45</v>
      </c>
      <c r="F459" s="67"/>
      <c r="G459" s="67">
        <v>5.69</v>
      </c>
      <c r="H459" s="67">
        <f t="shared" si="25"/>
        <v>512.1</v>
      </c>
      <c r="I459" s="67">
        <f t="shared" si="26"/>
        <v>632.9</v>
      </c>
    </row>
    <row r="460" spans="1:9" x14ac:dyDescent="0.25">
      <c r="A460" s="65" t="s">
        <v>307</v>
      </c>
      <c r="B460" s="66">
        <v>1</v>
      </c>
      <c r="C460" s="66">
        <f t="shared" si="22"/>
        <v>188</v>
      </c>
      <c r="D460" s="66">
        <v>167</v>
      </c>
      <c r="E460" s="66">
        <v>21</v>
      </c>
      <c r="F460" s="67"/>
      <c r="G460" s="67">
        <v>5.69</v>
      </c>
      <c r="H460" s="67">
        <f t="shared" si="25"/>
        <v>238.98</v>
      </c>
      <c r="I460" s="67">
        <f t="shared" si="26"/>
        <v>295.36</v>
      </c>
    </row>
    <row r="461" spans="1:9" x14ac:dyDescent="0.25">
      <c r="A461" s="65" t="s">
        <v>307</v>
      </c>
      <c r="B461" s="66">
        <v>1</v>
      </c>
      <c r="C461" s="66">
        <f t="shared" si="22"/>
        <v>170</v>
      </c>
      <c r="D461" s="66">
        <v>167</v>
      </c>
      <c r="E461" s="66">
        <v>3</v>
      </c>
      <c r="F461" s="67"/>
      <c r="G461" s="67">
        <v>5.5</v>
      </c>
      <c r="H461" s="67">
        <f t="shared" si="25"/>
        <v>33</v>
      </c>
      <c r="I461" s="67">
        <f t="shared" si="26"/>
        <v>40.78</v>
      </c>
    </row>
    <row r="462" spans="1:9" x14ac:dyDescent="0.25">
      <c r="A462" s="65" t="s">
        <v>307</v>
      </c>
      <c r="B462" s="66">
        <v>1</v>
      </c>
      <c r="C462" s="66">
        <f t="shared" si="22"/>
        <v>192</v>
      </c>
      <c r="D462" s="66">
        <v>167</v>
      </c>
      <c r="E462" s="66">
        <v>25</v>
      </c>
      <c r="F462" s="67"/>
      <c r="G462" s="67">
        <v>5.5</v>
      </c>
      <c r="H462" s="67">
        <f t="shared" ref="H462:H525" si="27">ROUND(G462*E462*2,2)</f>
        <v>275</v>
      </c>
      <c r="I462" s="67">
        <f t="shared" ref="I462:I525" si="28">ROUND(H462*1.2359,2)</f>
        <v>339.87</v>
      </c>
    </row>
    <row r="463" spans="1:9" x14ac:dyDescent="0.25">
      <c r="A463" s="65" t="s">
        <v>145</v>
      </c>
      <c r="B463" s="66">
        <v>1</v>
      </c>
      <c r="C463" s="66">
        <f t="shared" si="22"/>
        <v>168</v>
      </c>
      <c r="D463" s="66">
        <v>167</v>
      </c>
      <c r="E463" s="66">
        <v>1</v>
      </c>
      <c r="F463" s="67"/>
      <c r="G463" s="67">
        <v>7.45</v>
      </c>
      <c r="H463" s="67">
        <f t="shared" si="27"/>
        <v>14.9</v>
      </c>
      <c r="I463" s="67">
        <f t="shared" si="28"/>
        <v>18.41</v>
      </c>
    </row>
    <row r="464" spans="1:9" x14ac:dyDescent="0.25">
      <c r="A464" s="65" t="s">
        <v>145</v>
      </c>
      <c r="B464" s="66">
        <v>1</v>
      </c>
      <c r="C464" s="66">
        <f t="shared" ref="C464:C482" si="29">D464+E464</f>
        <v>176</v>
      </c>
      <c r="D464" s="66">
        <v>167</v>
      </c>
      <c r="E464" s="66">
        <v>9</v>
      </c>
      <c r="F464" s="67"/>
      <c r="G464" s="67">
        <v>7.45</v>
      </c>
      <c r="H464" s="67">
        <f t="shared" si="27"/>
        <v>134.1</v>
      </c>
      <c r="I464" s="67">
        <f t="shared" si="28"/>
        <v>165.73</v>
      </c>
    </row>
    <row r="465" spans="1:9" x14ac:dyDescent="0.25">
      <c r="A465" s="65" t="s">
        <v>308</v>
      </c>
      <c r="B465" s="66">
        <v>1</v>
      </c>
      <c r="C465" s="66">
        <f t="shared" si="29"/>
        <v>202</v>
      </c>
      <c r="D465" s="66">
        <v>167</v>
      </c>
      <c r="E465" s="66">
        <v>35</v>
      </c>
      <c r="F465" s="67"/>
      <c r="G465" s="67">
        <v>5.69</v>
      </c>
      <c r="H465" s="67">
        <f t="shared" si="27"/>
        <v>398.3</v>
      </c>
      <c r="I465" s="67">
        <f t="shared" si="28"/>
        <v>492.26</v>
      </c>
    </row>
    <row r="466" spans="1:9" x14ac:dyDescent="0.25">
      <c r="A466" s="65" t="s">
        <v>308</v>
      </c>
      <c r="B466" s="66">
        <v>1</v>
      </c>
      <c r="C466" s="66">
        <f t="shared" si="29"/>
        <v>168</v>
      </c>
      <c r="D466" s="66">
        <v>167</v>
      </c>
      <c r="E466" s="66">
        <v>1</v>
      </c>
      <c r="F466" s="67"/>
      <c r="G466" s="67">
        <v>5.69</v>
      </c>
      <c r="H466" s="67">
        <f t="shared" si="27"/>
        <v>11.38</v>
      </c>
      <c r="I466" s="67">
        <f t="shared" si="28"/>
        <v>14.06</v>
      </c>
    </row>
    <row r="467" spans="1:9" x14ac:dyDescent="0.25">
      <c r="A467" s="65" t="s">
        <v>308</v>
      </c>
      <c r="B467" s="66">
        <v>1</v>
      </c>
      <c r="C467" s="66">
        <f t="shared" si="29"/>
        <v>168</v>
      </c>
      <c r="D467" s="66">
        <v>167</v>
      </c>
      <c r="E467" s="66">
        <v>1</v>
      </c>
      <c r="F467" s="67"/>
      <c r="G467" s="67">
        <v>5.69</v>
      </c>
      <c r="H467" s="67">
        <f t="shared" si="27"/>
        <v>11.38</v>
      </c>
      <c r="I467" s="67">
        <f t="shared" si="28"/>
        <v>14.06</v>
      </c>
    </row>
    <row r="468" spans="1:9" x14ac:dyDescent="0.25">
      <c r="A468" s="65" t="s">
        <v>106</v>
      </c>
      <c r="B468" s="66">
        <v>1</v>
      </c>
      <c r="C468" s="66">
        <f t="shared" si="29"/>
        <v>176</v>
      </c>
      <c r="D468" s="66">
        <v>167</v>
      </c>
      <c r="E468" s="66">
        <v>9</v>
      </c>
      <c r="F468" s="67"/>
      <c r="G468" s="67">
        <v>7.45</v>
      </c>
      <c r="H468" s="67">
        <f t="shared" si="27"/>
        <v>134.1</v>
      </c>
      <c r="I468" s="67">
        <f t="shared" si="28"/>
        <v>165.73</v>
      </c>
    </row>
    <row r="469" spans="1:9" x14ac:dyDescent="0.25">
      <c r="A469" s="65" t="s">
        <v>106</v>
      </c>
      <c r="B469" s="66">
        <v>1</v>
      </c>
      <c r="C469" s="66">
        <f t="shared" si="29"/>
        <v>168</v>
      </c>
      <c r="D469" s="66">
        <v>167</v>
      </c>
      <c r="E469" s="66">
        <v>1</v>
      </c>
      <c r="F469" s="67"/>
      <c r="G469" s="67">
        <v>7.45</v>
      </c>
      <c r="H469" s="67">
        <f t="shared" si="27"/>
        <v>14.9</v>
      </c>
      <c r="I469" s="67">
        <f t="shared" si="28"/>
        <v>18.41</v>
      </c>
    </row>
    <row r="470" spans="1:9" x14ac:dyDescent="0.25">
      <c r="A470" s="65" t="s">
        <v>106</v>
      </c>
      <c r="B470" s="66">
        <v>1</v>
      </c>
      <c r="C470" s="66">
        <f t="shared" si="29"/>
        <v>168</v>
      </c>
      <c r="D470" s="66">
        <v>167</v>
      </c>
      <c r="E470" s="66">
        <v>1</v>
      </c>
      <c r="F470" s="67"/>
      <c r="G470" s="67">
        <v>7.45</v>
      </c>
      <c r="H470" s="67">
        <f t="shared" si="27"/>
        <v>14.9</v>
      </c>
      <c r="I470" s="67">
        <f t="shared" si="28"/>
        <v>18.41</v>
      </c>
    </row>
    <row r="471" spans="1:9" x14ac:dyDescent="0.25">
      <c r="A471" s="65" t="s">
        <v>106</v>
      </c>
      <c r="B471" s="66">
        <v>1</v>
      </c>
      <c r="C471" s="66">
        <f t="shared" si="29"/>
        <v>168</v>
      </c>
      <c r="D471" s="66">
        <v>167</v>
      </c>
      <c r="E471" s="66">
        <v>1</v>
      </c>
      <c r="F471" s="67"/>
      <c r="G471" s="67">
        <v>7.45</v>
      </c>
      <c r="H471" s="67">
        <f t="shared" si="27"/>
        <v>14.9</v>
      </c>
      <c r="I471" s="67">
        <f t="shared" si="28"/>
        <v>18.41</v>
      </c>
    </row>
    <row r="472" spans="1:9" x14ac:dyDescent="0.25">
      <c r="A472" s="65" t="s">
        <v>106</v>
      </c>
      <c r="B472" s="66">
        <v>1</v>
      </c>
      <c r="C472" s="66">
        <f t="shared" si="29"/>
        <v>168</v>
      </c>
      <c r="D472" s="66">
        <v>167</v>
      </c>
      <c r="E472" s="66">
        <v>1</v>
      </c>
      <c r="F472" s="67"/>
      <c r="G472" s="67">
        <v>7.45</v>
      </c>
      <c r="H472" s="67">
        <f t="shared" si="27"/>
        <v>14.9</v>
      </c>
      <c r="I472" s="67">
        <f t="shared" si="28"/>
        <v>18.41</v>
      </c>
    </row>
    <row r="473" spans="1:9" x14ac:dyDescent="0.25">
      <c r="A473" s="65" t="s">
        <v>106</v>
      </c>
      <c r="B473" s="66">
        <v>1</v>
      </c>
      <c r="C473" s="66">
        <f t="shared" si="29"/>
        <v>172</v>
      </c>
      <c r="D473" s="66">
        <v>167</v>
      </c>
      <c r="E473" s="66">
        <v>5</v>
      </c>
      <c r="F473" s="67"/>
      <c r="G473" s="67">
        <v>7.45</v>
      </c>
      <c r="H473" s="67">
        <f t="shared" si="27"/>
        <v>74.5</v>
      </c>
      <c r="I473" s="67">
        <f t="shared" si="28"/>
        <v>92.07</v>
      </c>
    </row>
    <row r="474" spans="1:9" x14ac:dyDescent="0.25">
      <c r="A474" s="65" t="s">
        <v>106</v>
      </c>
      <c r="B474" s="66">
        <v>1</v>
      </c>
      <c r="C474" s="66">
        <f t="shared" si="29"/>
        <v>168</v>
      </c>
      <c r="D474" s="66">
        <v>167</v>
      </c>
      <c r="E474" s="66">
        <v>1</v>
      </c>
      <c r="F474" s="67"/>
      <c r="G474" s="67">
        <v>7.45</v>
      </c>
      <c r="H474" s="67">
        <f t="shared" si="27"/>
        <v>14.9</v>
      </c>
      <c r="I474" s="67">
        <f t="shared" si="28"/>
        <v>18.41</v>
      </c>
    </row>
    <row r="475" spans="1:9" x14ac:dyDescent="0.25">
      <c r="A475" s="65" t="s">
        <v>106</v>
      </c>
      <c r="B475" s="66">
        <v>1</v>
      </c>
      <c r="C475" s="66">
        <f t="shared" si="29"/>
        <v>168</v>
      </c>
      <c r="D475" s="66">
        <v>167</v>
      </c>
      <c r="E475" s="66">
        <v>1</v>
      </c>
      <c r="F475" s="67"/>
      <c r="G475" s="67">
        <v>7.45</v>
      </c>
      <c r="H475" s="67">
        <f t="shared" si="27"/>
        <v>14.9</v>
      </c>
      <c r="I475" s="67">
        <f t="shared" si="28"/>
        <v>18.41</v>
      </c>
    </row>
    <row r="476" spans="1:9" x14ac:dyDescent="0.25">
      <c r="A476" s="65" t="s">
        <v>106</v>
      </c>
      <c r="B476" s="66">
        <v>1</v>
      </c>
      <c r="C476" s="66">
        <f t="shared" si="29"/>
        <v>168</v>
      </c>
      <c r="D476" s="66">
        <v>167</v>
      </c>
      <c r="E476" s="66">
        <v>1</v>
      </c>
      <c r="F476" s="67"/>
      <c r="G476" s="67">
        <v>7.45</v>
      </c>
      <c r="H476" s="67">
        <f t="shared" si="27"/>
        <v>14.9</v>
      </c>
      <c r="I476" s="67">
        <f t="shared" si="28"/>
        <v>18.41</v>
      </c>
    </row>
    <row r="477" spans="1:9" x14ac:dyDescent="0.25">
      <c r="A477" s="65" t="s">
        <v>106</v>
      </c>
      <c r="B477" s="66">
        <v>1</v>
      </c>
      <c r="C477" s="66">
        <f t="shared" si="29"/>
        <v>168</v>
      </c>
      <c r="D477" s="66">
        <v>167</v>
      </c>
      <c r="E477" s="66">
        <v>1</v>
      </c>
      <c r="F477" s="67"/>
      <c r="G477" s="67">
        <v>7.45</v>
      </c>
      <c r="H477" s="67">
        <f t="shared" si="27"/>
        <v>14.9</v>
      </c>
      <c r="I477" s="67">
        <f t="shared" si="28"/>
        <v>18.41</v>
      </c>
    </row>
    <row r="478" spans="1:9" x14ac:dyDescent="0.25">
      <c r="A478" s="65" t="s">
        <v>106</v>
      </c>
      <c r="B478" s="66">
        <v>1</v>
      </c>
      <c r="C478" s="66">
        <f t="shared" si="29"/>
        <v>168</v>
      </c>
      <c r="D478" s="66">
        <v>167</v>
      </c>
      <c r="E478" s="66">
        <v>1</v>
      </c>
      <c r="F478" s="67"/>
      <c r="G478" s="67">
        <v>7.31</v>
      </c>
      <c r="H478" s="67">
        <f t="shared" si="27"/>
        <v>14.62</v>
      </c>
      <c r="I478" s="67">
        <f t="shared" si="28"/>
        <v>18.07</v>
      </c>
    </row>
    <row r="479" spans="1:9" x14ac:dyDescent="0.25">
      <c r="A479" s="65" t="s">
        <v>106</v>
      </c>
      <c r="B479" s="66">
        <v>1</v>
      </c>
      <c r="C479" s="66">
        <f t="shared" si="29"/>
        <v>180</v>
      </c>
      <c r="D479" s="66">
        <v>167</v>
      </c>
      <c r="E479" s="66">
        <v>13</v>
      </c>
      <c r="F479" s="67"/>
      <c r="G479" s="67">
        <v>7.45</v>
      </c>
      <c r="H479" s="67">
        <f t="shared" si="27"/>
        <v>193.7</v>
      </c>
      <c r="I479" s="67">
        <f t="shared" si="28"/>
        <v>239.39</v>
      </c>
    </row>
    <row r="480" spans="1:9" x14ac:dyDescent="0.25">
      <c r="A480" s="65" t="s">
        <v>106</v>
      </c>
      <c r="B480" s="66">
        <v>1</v>
      </c>
      <c r="C480" s="66">
        <f t="shared" si="29"/>
        <v>168</v>
      </c>
      <c r="D480" s="66">
        <v>167</v>
      </c>
      <c r="E480" s="66">
        <v>1</v>
      </c>
      <c r="F480" s="67"/>
      <c r="G480" s="67">
        <v>6.3</v>
      </c>
      <c r="H480" s="67">
        <f t="shared" si="27"/>
        <v>12.6</v>
      </c>
      <c r="I480" s="67">
        <f t="shared" si="28"/>
        <v>15.57</v>
      </c>
    </row>
    <row r="481" spans="1:9" x14ac:dyDescent="0.25">
      <c r="A481" s="65" t="s">
        <v>106</v>
      </c>
      <c r="B481" s="66">
        <v>1</v>
      </c>
      <c r="C481" s="66">
        <f t="shared" si="29"/>
        <v>168</v>
      </c>
      <c r="D481" s="66">
        <v>167</v>
      </c>
      <c r="E481" s="66">
        <v>1</v>
      </c>
      <c r="F481" s="67"/>
      <c r="G481" s="67">
        <v>6.3</v>
      </c>
      <c r="H481" s="67">
        <f t="shared" si="27"/>
        <v>12.6</v>
      </c>
      <c r="I481" s="67">
        <f t="shared" si="28"/>
        <v>15.57</v>
      </c>
    </row>
    <row r="482" spans="1:9" x14ac:dyDescent="0.25">
      <c r="A482" s="65" t="s">
        <v>106</v>
      </c>
      <c r="B482" s="66">
        <v>1</v>
      </c>
      <c r="C482" s="66">
        <f t="shared" si="29"/>
        <v>168</v>
      </c>
      <c r="D482" s="66">
        <v>167</v>
      </c>
      <c r="E482" s="66">
        <v>1</v>
      </c>
      <c r="F482" s="67"/>
      <c r="G482" s="67">
        <v>6.3</v>
      </c>
      <c r="H482" s="67">
        <f t="shared" si="27"/>
        <v>12.6</v>
      </c>
      <c r="I482" s="67">
        <f t="shared" si="28"/>
        <v>15.57</v>
      </c>
    </row>
    <row r="483" spans="1:9" ht="33" x14ac:dyDescent="0.25">
      <c r="A483" s="162" t="s">
        <v>740</v>
      </c>
      <c r="B483" s="63">
        <f t="shared" ref="B483" si="30">SUM(B484:B557)</f>
        <v>74</v>
      </c>
      <c r="C483" s="63"/>
      <c r="D483" s="63"/>
      <c r="E483" s="63">
        <f>SUM(E484:E557)</f>
        <v>2021</v>
      </c>
      <c r="F483" s="63"/>
      <c r="G483" s="63"/>
      <c r="H483" s="64">
        <f t="shared" ref="H483:I483" si="31">SUM(H484:H557)</f>
        <v>22057.040000000001</v>
      </c>
      <c r="I483" s="64">
        <f t="shared" si="31"/>
        <v>27260.280000000013</v>
      </c>
    </row>
    <row r="484" spans="1:9" x14ac:dyDescent="0.25">
      <c r="A484" s="65" t="s">
        <v>96</v>
      </c>
      <c r="B484" s="66">
        <v>1</v>
      </c>
      <c r="C484" s="66">
        <f t="shared" ref="C484:C547" si="32">D484+E484</f>
        <v>168</v>
      </c>
      <c r="D484" s="66">
        <v>167</v>
      </c>
      <c r="E484" s="66">
        <v>1</v>
      </c>
      <c r="F484" s="67"/>
      <c r="G484" s="67">
        <v>4.8099999999999996</v>
      </c>
      <c r="H484" s="67">
        <f t="shared" si="27"/>
        <v>9.6199999999999992</v>
      </c>
      <c r="I484" s="67">
        <f t="shared" si="28"/>
        <v>11.89</v>
      </c>
    </row>
    <row r="485" spans="1:9" x14ac:dyDescent="0.25">
      <c r="A485" s="65" t="s">
        <v>96</v>
      </c>
      <c r="B485" s="66">
        <v>1</v>
      </c>
      <c r="C485" s="66">
        <f t="shared" si="32"/>
        <v>168</v>
      </c>
      <c r="D485" s="66">
        <v>167</v>
      </c>
      <c r="E485" s="66">
        <v>1</v>
      </c>
      <c r="F485" s="67"/>
      <c r="G485" s="67">
        <v>4.6500000000000004</v>
      </c>
      <c r="H485" s="67">
        <f t="shared" si="27"/>
        <v>9.3000000000000007</v>
      </c>
      <c r="I485" s="67">
        <f t="shared" si="28"/>
        <v>11.49</v>
      </c>
    </row>
    <row r="486" spans="1:9" x14ac:dyDescent="0.25">
      <c r="A486" s="65" t="s">
        <v>96</v>
      </c>
      <c r="B486" s="66">
        <v>1</v>
      </c>
      <c r="C486" s="66">
        <f t="shared" si="32"/>
        <v>200</v>
      </c>
      <c r="D486" s="66">
        <v>167</v>
      </c>
      <c r="E486" s="66">
        <v>33</v>
      </c>
      <c r="F486" s="67"/>
      <c r="G486" s="67">
        <v>4.6500000000000004</v>
      </c>
      <c r="H486" s="67">
        <f t="shared" si="27"/>
        <v>306.89999999999998</v>
      </c>
      <c r="I486" s="67">
        <f t="shared" si="28"/>
        <v>379.3</v>
      </c>
    </row>
    <row r="487" spans="1:9" x14ac:dyDescent="0.25">
      <c r="A487" s="65" t="s">
        <v>96</v>
      </c>
      <c r="B487" s="66">
        <v>1</v>
      </c>
      <c r="C487" s="66">
        <f t="shared" si="32"/>
        <v>192</v>
      </c>
      <c r="D487" s="66">
        <v>167</v>
      </c>
      <c r="E487" s="66">
        <v>25</v>
      </c>
      <c r="F487" s="67"/>
      <c r="G487" s="67">
        <v>6.09</v>
      </c>
      <c r="H487" s="67">
        <f t="shared" si="27"/>
        <v>304.5</v>
      </c>
      <c r="I487" s="67">
        <f t="shared" si="28"/>
        <v>376.33</v>
      </c>
    </row>
    <row r="488" spans="1:9" x14ac:dyDescent="0.25">
      <c r="A488" s="65" t="s">
        <v>96</v>
      </c>
      <c r="B488" s="66">
        <v>1</v>
      </c>
      <c r="C488" s="66">
        <f t="shared" si="32"/>
        <v>168</v>
      </c>
      <c r="D488" s="66">
        <v>167</v>
      </c>
      <c r="E488" s="66">
        <v>1</v>
      </c>
      <c r="F488" s="67"/>
      <c r="G488" s="67">
        <v>6.18</v>
      </c>
      <c r="H488" s="67">
        <f t="shared" si="27"/>
        <v>12.36</v>
      </c>
      <c r="I488" s="67">
        <f t="shared" si="28"/>
        <v>15.28</v>
      </c>
    </row>
    <row r="489" spans="1:9" x14ac:dyDescent="0.25">
      <c r="A489" s="65" t="s">
        <v>96</v>
      </c>
      <c r="B489" s="66">
        <v>1</v>
      </c>
      <c r="C489" s="66">
        <f t="shared" si="32"/>
        <v>216</v>
      </c>
      <c r="D489" s="66">
        <v>167</v>
      </c>
      <c r="E489" s="66">
        <v>49</v>
      </c>
      <c r="F489" s="67"/>
      <c r="G489" s="67">
        <v>6.09</v>
      </c>
      <c r="H489" s="67">
        <f t="shared" si="27"/>
        <v>596.82000000000005</v>
      </c>
      <c r="I489" s="67">
        <f t="shared" si="28"/>
        <v>737.61</v>
      </c>
    </row>
    <row r="490" spans="1:9" x14ac:dyDescent="0.25">
      <c r="A490" s="65" t="s">
        <v>96</v>
      </c>
      <c r="B490" s="66">
        <v>1</v>
      </c>
      <c r="C490" s="66">
        <f t="shared" si="32"/>
        <v>232</v>
      </c>
      <c r="D490" s="66">
        <v>167</v>
      </c>
      <c r="E490" s="66">
        <v>65</v>
      </c>
      <c r="F490" s="67"/>
      <c r="G490" s="67">
        <v>6.09</v>
      </c>
      <c r="H490" s="67">
        <f t="shared" si="27"/>
        <v>791.7</v>
      </c>
      <c r="I490" s="67">
        <f t="shared" si="28"/>
        <v>978.46</v>
      </c>
    </row>
    <row r="491" spans="1:9" x14ac:dyDescent="0.25">
      <c r="A491" s="65" t="s">
        <v>96</v>
      </c>
      <c r="B491" s="66">
        <v>1</v>
      </c>
      <c r="C491" s="66">
        <f t="shared" si="32"/>
        <v>192</v>
      </c>
      <c r="D491" s="66">
        <v>167</v>
      </c>
      <c r="E491" s="66">
        <v>25</v>
      </c>
      <c r="F491" s="67"/>
      <c r="G491" s="67">
        <v>4.6500000000000004</v>
      </c>
      <c r="H491" s="67">
        <f t="shared" si="27"/>
        <v>232.5</v>
      </c>
      <c r="I491" s="67">
        <f t="shared" si="28"/>
        <v>287.35000000000002</v>
      </c>
    </row>
    <row r="492" spans="1:9" x14ac:dyDescent="0.25">
      <c r="A492" s="65" t="s">
        <v>96</v>
      </c>
      <c r="B492" s="66">
        <v>1</v>
      </c>
      <c r="C492" s="66">
        <f t="shared" si="32"/>
        <v>176</v>
      </c>
      <c r="D492" s="66">
        <v>167</v>
      </c>
      <c r="E492" s="66">
        <v>9</v>
      </c>
      <c r="F492" s="67"/>
      <c r="G492" s="67">
        <v>4.6500000000000004</v>
      </c>
      <c r="H492" s="67">
        <f t="shared" si="27"/>
        <v>83.7</v>
      </c>
      <c r="I492" s="67">
        <f t="shared" si="28"/>
        <v>103.44</v>
      </c>
    </row>
    <row r="493" spans="1:9" x14ac:dyDescent="0.25">
      <c r="A493" s="65" t="s">
        <v>96</v>
      </c>
      <c r="B493" s="66">
        <v>1</v>
      </c>
      <c r="C493" s="66">
        <f t="shared" si="32"/>
        <v>216</v>
      </c>
      <c r="D493" s="66">
        <v>167</v>
      </c>
      <c r="E493" s="66">
        <v>49</v>
      </c>
      <c r="F493" s="67"/>
      <c r="G493" s="67">
        <v>6.18</v>
      </c>
      <c r="H493" s="67">
        <f t="shared" si="27"/>
        <v>605.64</v>
      </c>
      <c r="I493" s="67">
        <f t="shared" si="28"/>
        <v>748.51</v>
      </c>
    </row>
    <row r="494" spans="1:9" x14ac:dyDescent="0.25">
      <c r="A494" s="65" t="s">
        <v>96</v>
      </c>
      <c r="B494" s="66">
        <v>1</v>
      </c>
      <c r="C494" s="66">
        <f t="shared" si="32"/>
        <v>168</v>
      </c>
      <c r="D494" s="66">
        <v>167</v>
      </c>
      <c r="E494" s="66">
        <v>1</v>
      </c>
      <c r="F494" s="67"/>
      <c r="G494" s="67">
        <v>4.6500000000000004</v>
      </c>
      <c r="H494" s="67">
        <f t="shared" si="27"/>
        <v>9.3000000000000007</v>
      </c>
      <c r="I494" s="67">
        <f t="shared" si="28"/>
        <v>11.49</v>
      </c>
    </row>
    <row r="495" spans="1:9" x14ac:dyDescent="0.25">
      <c r="A495" s="65" t="s">
        <v>96</v>
      </c>
      <c r="B495" s="66">
        <v>1</v>
      </c>
      <c r="C495" s="66">
        <f t="shared" si="32"/>
        <v>176</v>
      </c>
      <c r="D495" s="66">
        <v>167</v>
      </c>
      <c r="E495" s="66">
        <v>9</v>
      </c>
      <c r="F495" s="67"/>
      <c r="G495" s="67">
        <v>6.09</v>
      </c>
      <c r="H495" s="67">
        <f t="shared" si="27"/>
        <v>109.62</v>
      </c>
      <c r="I495" s="67">
        <f t="shared" si="28"/>
        <v>135.47999999999999</v>
      </c>
    </row>
    <row r="496" spans="1:9" x14ac:dyDescent="0.25">
      <c r="A496" s="65" t="s">
        <v>96</v>
      </c>
      <c r="B496" s="66">
        <v>1</v>
      </c>
      <c r="C496" s="66">
        <f t="shared" si="32"/>
        <v>224</v>
      </c>
      <c r="D496" s="66">
        <v>167</v>
      </c>
      <c r="E496" s="66">
        <v>57</v>
      </c>
      <c r="F496" s="67"/>
      <c r="G496" s="67">
        <v>6.09</v>
      </c>
      <c r="H496" s="67">
        <f t="shared" si="27"/>
        <v>694.26</v>
      </c>
      <c r="I496" s="67">
        <f t="shared" si="28"/>
        <v>858.04</v>
      </c>
    </row>
    <row r="497" spans="1:9" x14ac:dyDescent="0.25">
      <c r="A497" s="65" t="s">
        <v>96</v>
      </c>
      <c r="B497" s="66">
        <v>1</v>
      </c>
      <c r="C497" s="66">
        <f t="shared" si="32"/>
        <v>168</v>
      </c>
      <c r="D497" s="66">
        <v>167</v>
      </c>
      <c r="E497" s="66">
        <v>1</v>
      </c>
      <c r="F497" s="67"/>
      <c r="G497" s="67">
        <v>4.6500000000000004</v>
      </c>
      <c r="H497" s="67">
        <f t="shared" si="27"/>
        <v>9.3000000000000007</v>
      </c>
      <c r="I497" s="67">
        <f t="shared" si="28"/>
        <v>11.49</v>
      </c>
    </row>
    <row r="498" spans="1:9" x14ac:dyDescent="0.25">
      <c r="A498" s="65" t="s">
        <v>96</v>
      </c>
      <c r="B498" s="66">
        <v>1</v>
      </c>
      <c r="C498" s="66">
        <f t="shared" si="32"/>
        <v>183</v>
      </c>
      <c r="D498" s="66">
        <v>167</v>
      </c>
      <c r="E498" s="66">
        <v>16</v>
      </c>
      <c r="F498" s="67"/>
      <c r="G498" s="67">
        <v>4.6500000000000004</v>
      </c>
      <c r="H498" s="67">
        <f t="shared" si="27"/>
        <v>148.80000000000001</v>
      </c>
      <c r="I498" s="67">
        <f t="shared" si="28"/>
        <v>183.9</v>
      </c>
    </row>
    <row r="499" spans="1:9" x14ac:dyDescent="0.25">
      <c r="A499" s="65" t="s">
        <v>96</v>
      </c>
      <c r="B499" s="66">
        <v>1</v>
      </c>
      <c r="C499" s="66">
        <f t="shared" si="32"/>
        <v>168</v>
      </c>
      <c r="D499" s="66">
        <v>167</v>
      </c>
      <c r="E499" s="66">
        <v>1</v>
      </c>
      <c r="F499" s="67"/>
      <c r="G499" s="67">
        <v>6.09</v>
      </c>
      <c r="H499" s="67">
        <f t="shared" si="27"/>
        <v>12.18</v>
      </c>
      <c r="I499" s="67">
        <f t="shared" si="28"/>
        <v>15.05</v>
      </c>
    </row>
    <row r="500" spans="1:9" x14ac:dyDescent="0.25">
      <c r="A500" s="65" t="s">
        <v>96</v>
      </c>
      <c r="B500" s="66">
        <v>1</v>
      </c>
      <c r="C500" s="66">
        <f t="shared" si="32"/>
        <v>192</v>
      </c>
      <c r="D500" s="66">
        <v>167</v>
      </c>
      <c r="E500" s="66">
        <v>25</v>
      </c>
      <c r="F500" s="67"/>
      <c r="G500" s="67">
        <v>6.09</v>
      </c>
      <c r="H500" s="67">
        <f t="shared" si="27"/>
        <v>304.5</v>
      </c>
      <c r="I500" s="67">
        <f t="shared" si="28"/>
        <v>376.33</v>
      </c>
    </row>
    <row r="501" spans="1:9" x14ac:dyDescent="0.25">
      <c r="A501" s="65" t="s">
        <v>96</v>
      </c>
      <c r="B501" s="66">
        <v>1</v>
      </c>
      <c r="C501" s="66">
        <f t="shared" si="32"/>
        <v>208</v>
      </c>
      <c r="D501" s="66">
        <v>167</v>
      </c>
      <c r="E501" s="66">
        <v>41</v>
      </c>
      <c r="F501" s="67"/>
      <c r="G501" s="67">
        <v>4.6500000000000004</v>
      </c>
      <c r="H501" s="67">
        <f t="shared" si="27"/>
        <v>381.3</v>
      </c>
      <c r="I501" s="67">
        <f t="shared" si="28"/>
        <v>471.25</v>
      </c>
    </row>
    <row r="502" spans="1:9" x14ac:dyDescent="0.25">
      <c r="A502" s="65" t="s">
        <v>96</v>
      </c>
      <c r="B502" s="66">
        <v>1</v>
      </c>
      <c r="C502" s="66">
        <f t="shared" si="32"/>
        <v>216</v>
      </c>
      <c r="D502" s="66">
        <v>167</v>
      </c>
      <c r="E502" s="66">
        <v>49</v>
      </c>
      <c r="F502" s="67"/>
      <c r="G502" s="67">
        <v>6.09</v>
      </c>
      <c r="H502" s="67">
        <f t="shared" si="27"/>
        <v>596.82000000000005</v>
      </c>
      <c r="I502" s="67">
        <f t="shared" si="28"/>
        <v>737.61</v>
      </c>
    </row>
    <row r="503" spans="1:9" x14ac:dyDescent="0.25">
      <c r="A503" s="65" t="s">
        <v>96</v>
      </c>
      <c r="B503" s="66">
        <v>1</v>
      </c>
      <c r="C503" s="66">
        <f t="shared" si="32"/>
        <v>208</v>
      </c>
      <c r="D503" s="66">
        <v>167</v>
      </c>
      <c r="E503" s="66">
        <v>41</v>
      </c>
      <c r="F503" s="67"/>
      <c r="G503" s="67">
        <v>6.09</v>
      </c>
      <c r="H503" s="67">
        <f t="shared" si="27"/>
        <v>499.38</v>
      </c>
      <c r="I503" s="67">
        <f t="shared" si="28"/>
        <v>617.17999999999995</v>
      </c>
    </row>
    <row r="504" spans="1:9" x14ac:dyDescent="0.25">
      <c r="A504" s="65" t="s">
        <v>96</v>
      </c>
      <c r="B504" s="66">
        <v>1</v>
      </c>
      <c r="C504" s="66">
        <f t="shared" si="32"/>
        <v>168</v>
      </c>
      <c r="D504" s="66">
        <v>167</v>
      </c>
      <c r="E504" s="66">
        <v>1</v>
      </c>
      <c r="F504" s="67"/>
      <c r="G504" s="67">
        <v>6.09</v>
      </c>
      <c r="H504" s="67">
        <f t="shared" si="27"/>
        <v>12.18</v>
      </c>
      <c r="I504" s="67">
        <f t="shared" si="28"/>
        <v>15.05</v>
      </c>
    </row>
    <row r="505" spans="1:9" x14ac:dyDescent="0.25">
      <c r="A505" s="65" t="s">
        <v>96</v>
      </c>
      <c r="B505" s="66">
        <v>1</v>
      </c>
      <c r="C505" s="66">
        <f t="shared" si="32"/>
        <v>200</v>
      </c>
      <c r="D505" s="66">
        <v>167</v>
      </c>
      <c r="E505" s="66">
        <v>33</v>
      </c>
      <c r="F505" s="67"/>
      <c r="G505" s="67">
        <v>6.18</v>
      </c>
      <c r="H505" s="67">
        <f t="shared" si="27"/>
        <v>407.88</v>
      </c>
      <c r="I505" s="67">
        <f t="shared" si="28"/>
        <v>504.1</v>
      </c>
    </row>
    <row r="506" spans="1:9" x14ac:dyDescent="0.25">
      <c r="A506" s="65" t="s">
        <v>96</v>
      </c>
      <c r="B506" s="66">
        <v>1</v>
      </c>
      <c r="C506" s="66">
        <f t="shared" si="32"/>
        <v>208</v>
      </c>
      <c r="D506" s="66">
        <v>167</v>
      </c>
      <c r="E506" s="66">
        <v>41</v>
      </c>
      <c r="F506" s="67"/>
      <c r="G506" s="67">
        <v>6.24</v>
      </c>
      <c r="H506" s="67">
        <f t="shared" si="27"/>
        <v>511.68</v>
      </c>
      <c r="I506" s="67">
        <f t="shared" si="28"/>
        <v>632.39</v>
      </c>
    </row>
    <row r="507" spans="1:9" x14ac:dyDescent="0.25">
      <c r="A507" s="65" t="s">
        <v>96</v>
      </c>
      <c r="B507" s="66">
        <v>1</v>
      </c>
      <c r="C507" s="66">
        <f t="shared" si="32"/>
        <v>216</v>
      </c>
      <c r="D507" s="66">
        <v>167</v>
      </c>
      <c r="E507" s="66">
        <v>49</v>
      </c>
      <c r="F507" s="67"/>
      <c r="G507" s="67">
        <v>4.72</v>
      </c>
      <c r="H507" s="67">
        <f t="shared" si="27"/>
        <v>462.56</v>
      </c>
      <c r="I507" s="67">
        <f t="shared" si="28"/>
        <v>571.67999999999995</v>
      </c>
    </row>
    <row r="508" spans="1:9" x14ac:dyDescent="0.25">
      <c r="A508" s="65" t="s">
        <v>96</v>
      </c>
      <c r="B508" s="66">
        <v>1</v>
      </c>
      <c r="C508" s="66">
        <f t="shared" si="32"/>
        <v>200</v>
      </c>
      <c r="D508" s="66">
        <v>167</v>
      </c>
      <c r="E508" s="66">
        <v>33</v>
      </c>
      <c r="F508" s="67"/>
      <c r="G508" s="67">
        <v>6.09</v>
      </c>
      <c r="H508" s="67">
        <f t="shared" si="27"/>
        <v>401.94</v>
      </c>
      <c r="I508" s="67">
        <f t="shared" si="28"/>
        <v>496.76</v>
      </c>
    </row>
    <row r="509" spans="1:9" x14ac:dyDescent="0.25">
      <c r="A509" s="65" t="s">
        <v>96</v>
      </c>
      <c r="B509" s="66">
        <v>1</v>
      </c>
      <c r="C509" s="66">
        <f t="shared" si="32"/>
        <v>199</v>
      </c>
      <c r="D509" s="66">
        <v>167</v>
      </c>
      <c r="E509" s="66">
        <v>32</v>
      </c>
      <c r="F509" s="67"/>
      <c r="G509" s="67">
        <v>4.6500000000000004</v>
      </c>
      <c r="H509" s="67">
        <f t="shared" si="27"/>
        <v>297.60000000000002</v>
      </c>
      <c r="I509" s="67">
        <f t="shared" si="28"/>
        <v>367.8</v>
      </c>
    </row>
    <row r="510" spans="1:9" x14ac:dyDescent="0.25">
      <c r="A510" s="65" t="s">
        <v>96</v>
      </c>
      <c r="B510" s="66">
        <v>1</v>
      </c>
      <c r="C510" s="66">
        <f t="shared" si="32"/>
        <v>248</v>
      </c>
      <c r="D510" s="66">
        <v>167</v>
      </c>
      <c r="E510" s="66">
        <v>81</v>
      </c>
      <c r="F510" s="67"/>
      <c r="G510" s="67">
        <v>4.6500000000000004</v>
      </c>
      <c r="H510" s="67">
        <f t="shared" si="27"/>
        <v>753.3</v>
      </c>
      <c r="I510" s="67">
        <f t="shared" si="28"/>
        <v>931</v>
      </c>
    </row>
    <row r="511" spans="1:9" x14ac:dyDescent="0.25">
      <c r="A511" s="65" t="s">
        <v>96</v>
      </c>
      <c r="B511" s="66">
        <v>1</v>
      </c>
      <c r="C511" s="66">
        <f t="shared" si="32"/>
        <v>224</v>
      </c>
      <c r="D511" s="66">
        <v>167</v>
      </c>
      <c r="E511" s="66">
        <v>57</v>
      </c>
      <c r="F511" s="67"/>
      <c r="G511" s="67">
        <v>6.18</v>
      </c>
      <c r="H511" s="67">
        <f t="shared" si="27"/>
        <v>704.52</v>
      </c>
      <c r="I511" s="67">
        <f t="shared" si="28"/>
        <v>870.72</v>
      </c>
    </row>
    <row r="512" spans="1:9" x14ac:dyDescent="0.25">
      <c r="A512" s="65" t="s">
        <v>96</v>
      </c>
      <c r="B512" s="66">
        <v>1</v>
      </c>
      <c r="C512" s="66">
        <f t="shared" si="32"/>
        <v>196</v>
      </c>
      <c r="D512" s="66">
        <v>167</v>
      </c>
      <c r="E512" s="66">
        <v>29</v>
      </c>
      <c r="F512" s="67"/>
      <c r="G512" s="67">
        <v>4.6500000000000004</v>
      </c>
      <c r="H512" s="67">
        <f t="shared" si="27"/>
        <v>269.7</v>
      </c>
      <c r="I512" s="67">
        <f t="shared" si="28"/>
        <v>333.32</v>
      </c>
    </row>
    <row r="513" spans="1:9" x14ac:dyDescent="0.25">
      <c r="A513" s="65" t="s">
        <v>96</v>
      </c>
      <c r="B513" s="66">
        <v>1</v>
      </c>
      <c r="C513" s="66">
        <f t="shared" si="32"/>
        <v>208</v>
      </c>
      <c r="D513" s="66">
        <v>167</v>
      </c>
      <c r="E513" s="66">
        <v>41</v>
      </c>
      <c r="F513" s="67"/>
      <c r="G513" s="67">
        <v>4.6500000000000004</v>
      </c>
      <c r="H513" s="67">
        <f t="shared" si="27"/>
        <v>381.3</v>
      </c>
      <c r="I513" s="67">
        <f t="shared" si="28"/>
        <v>471.25</v>
      </c>
    </row>
    <row r="514" spans="1:9" x14ac:dyDescent="0.25">
      <c r="A514" s="65" t="s">
        <v>96</v>
      </c>
      <c r="B514" s="66">
        <v>1</v>
      </c>
      <c r="C514" s="66">
        <f t="shared" si="32"/>
        <v>192</v>
      </c>
      <c r="D514" s="66">
        <v>167</v>
      </c>
      <c r="E514" s="66">
        <v>25</v>
      </c>
      <c r="F514" s="67"/>
      <c r="G514" s="67">
        <v>6.09</v>
      </c>
      <c r="H514" s="67">
        <f t="shared" si="27"/>
        <v>304.5</v>
      </c>
      <c r="I514" s="67">
        <f t="shared" si="28"/>
        <v>376.33</v>
      </c>
    </row>
    <row r="515" spans="1:9" x14ac:dyDescent="0.25">
      <c r="A515" s="65" t="s">
        <v>96</v>
      </c>
      <c r="B515" s="66">
        <v>1</v>
      </c>
      <c r="C515" s="66">
        <f t="shared" si="32"/>
        <v>248</v>
      </c>
      <c r="D515" s="66">
        <v>167</v>
      </c>
      <c r="E515" s="66">
        <v>81</v>
      </c>
      <c r="F515" s="67"/>
      <c r="G515" s="67">
        <v>4.6500000000000004</v>
      </c>
      <c r="H515" s="67">
        <f t="shared" si="27"/>
        <v>753.3</v>
      </c>
      <c r="I515" s="67">
        <f t="shared" si="28"/>
        <v>931</v>
      </c>
    </row>
    <row r="516" spans="1:9" x14ac:dyDescent="0.25">
      <c r="A516" s="65" t="s">
        <v>96</v>
      </c>
      <c r="B516" s="66">
        <v>1</v>
      </c>
      <c r="C516" s="66">
        <f t="shared" si="32"/>
        <v>184</v>
      </c>
      <c r="D516" s="66">
        <v>167</v>
      </c>
      <c r="E516" s="66">
        <v>17</v>
      </c>
      <c r="F516" s="67"/>
      <c r="G516" s="67">
        <v>4.6500000000000004</v>
      </c>
      <c r="H516" s="67">
        <f t="shared" si="27"/>
        <v>158.1</v>
      </c>
      <c r="I516" s="67">
        <f t="shared" si="28"/>
        <v>195.4</v>
      </c>
    </row>
    <row r="517" spans="1:9" x14ac:dyDescent="0.25">
      <c r="A517" s="65" t="s">
        <v>96</v>
      </c>
      <c r="B517" s="66">
        <v>1</v>
      </c>
      <c r="C517" s="66">
        <f t="shared" si="32"/>
        <v>192</v>
      </c>
      <c r="D517" s="66">
        <v>167</v>
      </c>
      <c r="E517" s="66">
        <v>25</v>
      </c>
      <c r="F517" s="67"/>
      <c r="G517" s="67">
        <v>4.6500000000000004</v>
      </c>
      <c r="H517" s="67">
        <f t="shared" si="27"/>
        <v>232.5</v>
      </c>
      <c r="I517" s="67">
        <f t="shared" si="28"/>
        <v>287.35000000000002</v>
      </c>
    </row>
    <row r="518" spans="1:9" x14ac:dyDescent="0.25">
      <c r="A518" s="65" t="s">
        <v>96</v>
      </c>
      <c r="B518" s="66">
        <v>1</v>
      </c>
      <c r="C518" s="66">
        <f t="shared" si="32"/>
        <v>184</v>
      </c>
      <c r="D518" s="66">
        <v>167</v>
      </c>
      <c r="E518" s="66">
        <v>17</v>
      </c>
      <c r="F518" s="67"/>
      <c r="G518" s="67">
        <v>4.6500000000000004</v>
      </c>
      <c r="H518" s="67">
        <f t="shared" si="27"/>
        <v>158.1</v>
      </c>
      <c r="I518" s="67">
        <f t="shared" si="28"/>
        <v>195.4</v>
      </c>
    </row>
    <row r="519" spans="1:9" x14ac:dyDescent="0.25">
      <c r="A519" s="65" t="s">
        <v>96</v>
      </c>
      <c r="B519" s="66">
        <v>1</v>
      </c>
      <c r="C519" s="66">
        <f t="shared" si="32"/>
        <v>216</v>
      </c>
      <c r="D519" s="66">
        <v>167</v>
      </c>
      <c r="E519" s="66">
        <v>49</v>
      </c>
      <c r="F519" s="67"/>
      <c r="G519" s="67">
        <v>6.09</v>
      </c>
      <c r="H519" s="67">
        <f t="shared" si="27"/>
        <v>596.82000000000005</v>
      </c>
      <c r="I519" s="67">
        <f t="shared" si="28"/>
        <v>737.61</v>
      </c>
    </row>
    <row r="520" spans="1:9" x14ac:dyDescent="0.25">
      <c r="A520" s="65" t="s">
        <v>96</v>
      </c>
      <c r="B520" s="66">
        <v>1</v>
      </c>
      <c r="C520" s="66">
        <f t="shared" si="32"/>
        <v>216</v>
      </c>
      <c r="D520" s="66">
        <v>167</v>
      </c>
      <c r="E520" s="66">
        <v>49</v>
      </c>
      <c r="F520" s="67"/>
      <c r="G520" s="67">
        <v>6.09</v>
      </c>
      <c r="H520" s="67">
        <f t="shared" si="27"/>
        <v>596.82000000000005</v>
      </c>
      <c r="I520" s="67">
        <f t="shared" si="28"/>
        <v>737.61</v>
      </c>
    </row>
    <row r="521" spans="1:9" x14ac:dyDescent="0.25">
      <c r="A521" s="65" t="s">
        <v>96</v>
      </c>
      <c r="B521" s="66">
        <v>1</v>
      </c>
      <c r="C521" s="66">
        <f t="shared" si="32"/>
        <v>192</v>
      </c>
      <c r="D521" s="66">
        <v>167</v>
      </c>
      <c r="E521" s="66">
        <v>25</v>
      </c>
      <c r="F521" s="67"/>
      <c r="G521" s="67">
        <v>6.09</v>
      </c>
      <c r="H521" s="67">
        <f t="shared" si="27"/>
        <v>304.5</v>
      </c>
      <c r="I521" s="67">
        <f t="shared" si="28"/>
        <v>376.33</v>
      </c>
    </row>
    <row r="522" spans="1:9" x14ac:dyDescent="0.25">
      <c r="A522" s="65" t="s">
        <v>96</v>
      </c>
      <c r="B522" s="66">
        <v>1</v>
      </c>
      <c r="C522" s="66">
        <f t="shared" si="32"/>
        <v>196</v>
      </c>
      <c r="D522" s="66">
        <v>167</v>
      </c>
      <c r="E522" s="66">
        <v>29</v>
      </c>
      <c r="F522" s="67"/>
      <c r="G522" s="67">
        <v>4.6500000000000004</v>
      </c>
      <c r="H522" s="67">
        <f t="shared" si="27"/>
        <v>269.7</v>
      </c>
      <c r="I522" s="67">
        <f t="shared" si="28"/>
        <v>333.32</v>
      </c>
    </row>
    <row r="523" spans="1:9" x14ac:dyDescent="0.25">
      <c r="A523" s="65" t="s">
        <v>96</v>
      </c>
      <c r="B523" s="66">
        <v>1</v>
      </c>
      <c r="C523" s="66">
        <f t="shared" si="32"/>
        <v>200</v>
      </c>
      <c r="D523" s="66">
        <v>167</v>
      </c>
      <c r="E523" s="66">
        <v>33</v>
      </c>
      <c r="F523" s="67"/>
      <c r="G523" s="67">
        <v>6.09</v>
      </c>
      <c r="H523" s="67">
        <f t="shared" si="27"/>
        <v>401.94</v>
      </c>
      <c r="I523" s="67">
        <f t="shared" si="28"/>
        <v>496.76</v>
      </c>
    </row>
    <row r="524" spans="1:9" x14ac:dyDescent="0.25">
      <c r="A524" s="65" t="s">
        <v>96</v>
      </c>
      <c r="B524" s="66">
        <v>1</v>
      </c>
      <c r="C524" s="66">
        <f t="shared" si="32"/>
        <v>192</v>
      </c>
      <c r="D524" s="66">
        <v>167</v>
      </c>
      <c r="E524" s="66">
        <v>25</v>
      </c>
      <c r="F524" s="67"/>
      <c r="G524" s="67">
        <v>6.09</v>
      </c>
      <c r="H524" s="67">
        <f t="shared" si="27"/>
        <v>304.5</v>
      </c>
      <c r="I524" s="67">
        <f t="shared" si="28"/>
        <v>376.33</v>
      </c>
    </row>
    <row r="525" spans="1:9" x14ac:dyDescent="0.25">
      <c r="A525" s="65" t="s">
        <v>96</v>
      </c>
      <c r="B525" s="66">
        <v>1</v>
      </c>
      <c r="C525" s="66">
        <f t="shared" si="32"/>
        <v>216</v>
      </c>
      <c r="D525" s="66">
        <v>167</v>
      </c>
      <c r="E525" s="66">
        <v>49</v>
      </c>
      <c r="F525" s="67"/>
      <c r="G525" s="67">
        <v>4.6500000000000004</v>
      </c>
      <c r="H525" s="67">
        <f t="shared" si="27"/>
        <v>455.7</v>
      </c>
      <c r="I525" s="67">
        <f t="shared" si="28"/>
        <v>563.20000000000005</v>
      </c>
    </row>
    <row r="526" spans="1:9" x14ac:dyDescent="0.25">
      <c r="A526" s="65" t="s">
        <v>96</v>
      </c>
      <c r="B526" s="66">
        <v>1</v>
      </c>
      <c r="C526" s="66">
        <f t="shared" si="32"/>
        <v>192</v>
      </c>
      <c r="D526" s="66">
        <v>167</v>
      </c>
      <c r="E526" s="66">
        <v>25</v>
      </c>
      <c r="F526" s="67"/>
      <c r="G526" s="67">
        <v>6.09</v>
      </c>
      <c r="H526" s="67">
        <f t="shared" ref="H526:H589" si="33">ROUND(G526*E526*2,2)</f>
        <v>304.5</v>
      </c>
      <c r="I526" s="67">
        <f t="shared" ref="I526:I589" si="34">ROUND(H526*1.2359,2)</f>
        <v>376.33</v>
      </c>
    </row>
    <row r="527" spans="1:9" x14ac:dyDescent="0.25">
      <c r="A527" s="65" t="s">
        <v>96</v>
      </c>
      <c r="B527" s="66">
        <v>1</v>
      </c>
      <c r="C527" s="66">
        <f t="shared" si="32"/>
        <v>168</v>
      </c>
      <c r="D527" s="66">
        <v>167</v>
      </c>
      <c r="E527" s="66">
        <v>1</v>
      </c>
      <c r="F527" s="67"/>
      <c r="G527" s="67">
        <v>4.6500000000000004</v>
      </c>
      <c r="H527" s="67">
        <f t="shared" si="33"/>
        <v>9.3000000000000007</v>
      </c>
      <c r="I527" s="67">
        <f t="shared" si="34"/>
        <v>11.49</v>
      </c>
    </row>
    <row r="528" spans="1:9" x14ac:dyDescent="0.25">
      <c r="A528" s="65" t="s">
        <v>96</v>
      </c>
      <c r="B528" s="66">
        <v>1</v>
      </c>
      <c r="C528" s="66">
        <f t="shared" si="32"/>
        <v>176</v>
      </c>
      <c r="D528" s="66">
        <v>167</v>
      </c>
      <c r="E528" s="66">
        <v>9</v>
      </c>
      <c r="F528" s="67"/>
      <c r="G528" s="67">
        <v>4.6500000000000004</v>
      </c>
      <c r="H528" s="67">
        <f t="shared" si="33"/>
        <v>83.7</v>
      </c>
      <c r="I528" s="67">
        <f t="shared" si="34"/>
        <v>103.44</v>
      </c>
    </row>
    <row r="529" spans="1:9" x14ac:dyDescent="0.25">
      <c r="A529" s="65" t="s">
        <v>96</v>
      </c>
      <c r="B529" s="66">
        <v>1</v>
      </c>
      <c r="C529" s="66">
        <f t="shared" si="32"/>
        <v>216</v>
      </c>
      <c r="D529" s="66">
        <v>167</v>
      </c>
      <c r="E529" s="66">
        <v>49</v>
      </c>
      <c r="F529" s="67"/>
      <c r="G529" s="67">
        <v>4.6500000000000004</v>
      </c>
      <c r="H529" s="67">
        <f t="shared" si="33"/>
        <v>455.7</v>
      </c>
      <c r="I529" s="67">
        <f t="shared" si="34"/>
        <v>563.20000000000005</v>
      </c>
    </row>
    <row r="530" spans="1:9" x14ac:dyDescent="0.25">
      <c r="A530" s="65" t="s">
        <v>96</v>
      </c>
      <c r="B530" s="66">
        <v>1</v>
      </c>
      <c r="C530" s="66">
        <f t="shared" si="32"/>
        <v>192</v>
      </c>
      <c r="D530" s="66">
        <v>167</v>
      </c>
      <c r="E530" s="66">
        <v>25</v>
      </c>
      <c r="F530" s="67"/>
      <c r="G530" s="67">
        <v>6.09</v>
      </c>
      <c r="H530" s="67">
        <f t="shared" si="33"/>
        <v>304.5</v>
      </c>
      <c r="I530" s="67">
        <f t="shared" si="34"/>
        <v>376.33</v>
      </c>
    </row>
    <row r="531" spans="1:9" x14ac:dyDescent="0.25">
      <c r="A531" s="65" t="s">
        <v>96</v>
      </c>
      <c r="B531" s="66">
        <v>1</v>
      </c>
      <c r="C531" s="66">
        <f t="shared" si="32"/>
        <v>192</v>
      </c>
      <c r="D531" s="66">
        <v>167</v>
      </c>
      <c r="E531" s="66">
        <v>25</v>
      </c>
      <c r="F531" s="67"/>
      <c r="G531" s="67">
        <v>6.09</v>
      </c>
      <c r="H531" s="67">
        <f t="shared" si="33"/>
        <v>304.5</v>
      </c>
      <c r="I531" s="67">
        <f t="shared" si="34"/>
        <v>376.33</v>
      </c>
    </row>
    <row r="532" spans="1:9" x14ac:dyDescent="0.25">
      <c r="A532" s="65" t="s">
        <v>96</v>
      </c>
      <c r="B532" s="66">
        <v>1</v>
      </c>
      <c r="C532" s="66">
        <f t="shared" si="32"/>
        <v>178</v>
      </c>
      <c r="D532" s="66">
        <v>167</v>
      </c>
      <c r="E532" s="66">
        <v>11</v>
      </c>
      <c r="F532" s="67"/>
      <c r="G532" s="67">
        <v>4.6500000000000004</v>
      </c>
      <c r="H532" s="67">
        <f t="shared" si="33"/>
        <v>102.3</v>
      </c>
      <c r="I532" s="67">
        <f t="shared" si="34"/>
        <v>126.43</v>
      </c>
    </row>
    <row r="533" spans="1:9" x14ac:dyDescent="0.25">
      <c r="A533" s="65" t="s">
        <v>96</v>
      </c>
      <c r="B533" s="66">
        <v>1</v>
      </c>
      <c r="C533" s="66">
        <f t="shared" si="32"/>
        <v>192</v>
      </c>
      <c r="D533" s="66">
        <v>167</v>
      </c>
      <c r="E533" s="66">
        <v>25</v>
      </c>
      <c r="F533" s="67"/>
      <c r="G533" s="67">
        <v>6.09</v>
      </c>
      <c r="H533" s="67">
        <f t="shared" si="33"/>
        <v>304.5</v>
      </c>
      <c r="I533" s="67">
        <f t="shared" si="34"/>
        <v>376.33</v>
      </c>
    </row>
    <row r="534" spans="1:9" x14ac:dyDescent="0.25">
      <c r="A534" s="65" t="s">
        <v>96</v>
      </c>
      <c r="B534" s="66">
        <v>1</v>
      </c>
      <c r="C534" s="66">
        <f t="shared" si="32"/>
        <v>172</v>
      </c>
      <c r="D534" s="66">
        <v>167</v>
      </c>
      <c r="E534" s="66">
        <v>5</v>
      </c>
      <c r="F534" s="67"/>
      <c r="G534" s="67">
        <v>6.09</v>
      </c>
      <c r="H534" s="67">
        <f t="shared" si="33"/>
        <v>60.9</v>
      </c>
      <c r="I534" s="67">
        <f t="shared" si="34"/>
        <v>75.27</v>
      </c>
    </row>
    <row r="535" spans="1:9" x14ac:dyDescent="0.25">
      <c r="A535" s="65" t="s">
        <v>96</v>
      </c>
      <c r="B535" s="66">
        <v>1</v>
      </c>
      <c r="C535" s="66">
        <f t="shared" si="32"/>
        <v>192</v>
      </c>
      <c r="D535" s="66">
        <v>167</v>
      </c>
      <c r="E535" s="66">
        <v>25</v>
      </c>
      <c r="F535" s="67"/>
      <c r="G535" s="67">
        <v>6.09</v>
      </c>
      <c r="H535" s="67">
        <f t="shared" si="33"/>
        <v>304.5</v>
      </c>
      <c r="I535" s="67">
        <f t="shared" si="34"/>
        <v>376.33</v>
      </c>
    </row>
    <row r="536" spans="1:9" x14ac:dyDescent="0.25">
      <c r="A536" s="65" t="s">
        <v>96</v>
      </c>
      <c r="B536" s="66">
        <v>1</v>
      </c>
      <c r="C536" s="66">
        <f t="shared" si="32"/>
        <v>216</v>
      </c>
      <c r="D536" s="66">
        <v>167</v>
      </c>
      <c r="E536" s="66">
        <v>49</v>
      </c>
      <c r="F536" s="67"/>
      <c r="G536" s="67">
        <v>4.6500000000000004</v>
      </c>
      <c r="H536" s="67">
        <f t="shared" si="33"/>
        <v>455.7</v>
      </c>
      <c r="I536" s="67">
        <f t="shared" si="34"/>
        <v>563.20000000000005</v>
      </c>
    </row>
    <row r="537" spans="1:9" x14ac:dyDescent="0.25">
      <c r="A537" s="65" t="s">
        <v>96</v>
      </c>
      <c r="B537" s="66">
        <v>1</v>
      </c>
      <c r="C537" s="66">
        <f t="shared" si="32"/>
        <v>168</v>
      </c>
      <c r="D537" s="66">
        <v>167</v>
      </c>
      <c r="E537" s="66">
        <v>1</v>
      </c>
      <c r="F537" s="67"/>
      <c r="G537" s="67">
        <v>4.6500000000000004</v>
      </c>
      <c r="H537" s="67">
        <f t="shared" si="33"/>
        <v>9.3000000000000007</v>
      </c>
      <c r="I537" s="67">
        <f t="shared" si="34"/>
        <v>11.49</v>
      </c>
    </row>
    <row r="538" spans="1:9" x14ac:dyDescent="0.25">
      <c r="A538" s="65" t="s">
        <v>96</v>
      </c>
      <c r="B538" s="66">
        <v>1</v>
      </c>
      <c r="C538" s="66">
        <f t="shared" si="32"/>
        <v>188</v>
      </c>
      <c r="D538" s="66">
        <v>167</v>
      </c>
      <c r="E538" s="66">
        <v>21</v>
      </c>
      <c r="F538" s="67"/>
      <c r="G538" s="67">
        <v>4.6500000000000004</v>
      </c>
      <c r="H538" s="67">
        <f t="shared" si="33"/>
        <v>195.3</v>
      </c>
      <c r="I538" s="67">
        <f t="shared" si="34"/>
        <v>241.37</v>
      </c>
    </row>
    <row r="539" spans="1:9" x14ac:dyDescent="0.25">
      <c r="A539" s="65" t="s">
        <v>96</v>
      </c>
      <c r="B539" s="66">
        <v>1</v>
      </c>
      <c r="C539" s="66">
        <f t="shared" si="32"/>
        <v>170</v>
      </c>
      <c r="D539" s="66">
        <v>167</v>
      </c>
      <c r="E539" s="66">
        <v>3</v>
      </c>
      <c r="F539" s="67"/>
      <c r="G539" s="67">
        <v>4.6500000000000004</v>
      </c>
      <c r="H539" s="67">
        <f t="shared" si="33"/>
        <v>27.9</v>
      </c>
      <c r="I539" s="67">
        <f t="shared" si="34"/>
        <v>34.479999999999997</v>
      </c>
    </row>
    <row r="540" spans="1:9" x14ac:dyDescent="0.25">
      <c r="A540" s="65" t="s">
        <v>96</v>
      </c>
      <c r="B540" s="66">
        <v>1</v>
      </c>
      <c r="C540" s="66">
        <f t="shared" si="32"/>
        <v>207</v>
      </c>
      <c r="D540" s="66">
        <v>167</v>
      </c>
      <c r="E540" s="66">
        <v>40</v>
      </c>
      <c r="F540" s="67"/>
      <c r="G540" s="67">
        <v>6.09</v>
      </c>
      <c r="H540" s="67">
        <f t="shared" si="33"/>
        <v>487.2</v>
      </c>
      <c r="I540" s="67">
        <f t="shared" si="34"/>
        <v>602.13</v>
      </c>
    </row>
    <row r="541" spans="1:9" x14ac:dyDescent="0.25">
      <c r="A541" s="65" t="s">
        <v>96</v>
      </c>
      <c r="B541" s="66">
        <v>1</v>
      </c>
      <c r="C541" s="66">
        <f t="shared" si="32"/>
        <v>216</v>
      </c>
      <c r="D541" s="66">
        <v>167</v>
      </c>
      <c r="E541" s="66">
        <v>49</v>
      </c>
      <c r="F541" s="67"/>
      <c r="G541" s="67">
        <v>6.09</v>
      </c>
      <c r="H541" s="67">
        <f t="shared" si="33"/>
        <v>596.82000000000005</v>
      </c>
      <c r="I541" s="67">
        <f t="shared" si="34"/>
        <v>737.61</v>
      </c>
    </row>
    <row r="542" spans="1:9" x14ac:dyDescent="0.25">
      <c r="A542" s="65" t="s">
        <v>96</v>
      </c>
      <c r="B542" s="66">
        <v>1</v>
      </c>
      <c r="C542" s="66">
        <f t="shared" si="32"/>
        <v>192</v>
      </c>
      <c r="D542" s="66">
        <v>167</v>
      </c>
      <c r="E542" s="66">
        <v>25</v>
      </c>
      <c r="F542" s="67"/>
      <c r="G542" s="67">
        <v>4.6500000000000004</v>
      </c>
      <c r="H542" s="67">
        <f t="shared" si="33"/>
        <v>232.5</v>
      </c>
      <c r="I542" s="67">
        <f t="shared" si="34"/>
        <v>287.35000000000002</v>
      </c>
    </row>
    <row r="543" spans="1:9" x14ac:dyDescent="0.25">
      <c r="A543" s="65" t="s">
        <v>96</v>
      </c>
      <c r="B543" s="66">
        <v>1</v>
      </c>
      <c r="C543" s="66">
        <f t="shared" si="32"/>
        <v>191</v>
      </c>
      <c r="D543" s="66">
        <v>167</v>
      </c>
      <c r="E543" s="66">
        <v>24</v>
      </c>
      <c r="F543" s="67"/>
      <c r="G543" s="67">
        <v>6.09</v>
      </c>
      <c r="H543" s="67">
        <f t="shared" si="33"/>
        <v>292.32</v>
      </c>
      <c r="I543" s="67">
        <f t="shared" si="34"/>
        <v>361.28</v>
      </c>
    </row>
    <row r="544" spans="1:9" x14ac:dyDescent="0.25">
      <c r="A544" s="65" t="s">
        <v>96</v>
      </c>
      <c r="B544" s="66">
        <v>1</v>
      </c>
      <c r="C544" s="66">
        <f t="shared" si="32"/>
        <v>192</v>
      </c>
      <c r="D544" s="66">
        <v>167</v>
      </c>
      <c r="E544" s="66">
        <v>25</v>
      </c>
      <c r="F544" s="67"/>
      <c r="G544" s="67">
        <v>6.09</v>
      </c>
      <c r="H544" s="67">
        <f t="shared" si="33"/>
        <v>304.5</v>
      </c>
      <c r="I544" s="67">
        <f t="shared" si="34"/>
        <v>376.33</v>
      </c>
    </row>
    <row r="545" spans="1:9" x14ac:dyDescent="0.25">
      <c r="A545" s="65" t="s">
        <v>96</v>
      </c>
      <c r="B545" s="66">
        <v>1</v>
      </c>
      <c r="C545" s="66">
        <f t="shared" si="32"/>
        <v>168</v>
      </c>
      <c r="D545" s="66">
        <v>167</v>
      </c>
      <c r="E545" s="66">
        <v>1</v>
      </c>
      <c r="F545" s="67"/>
      <c r="G545" s="67">
        <v>6.09</v>
      </c>
      <c r="H545" s="67">
        <f t="shared" si="33"/>
        <v>12.18</v>
      </c>
      <c r="I545" s="67">
        <f t="shared" si="34"/>
        <v>15.05</v>
      </c>
    </row>
    <row r="546" spans="1:9" x14ac:dyDescent="0.25">
      <c r="A546" s="65" t="s">
        <v>96</v>
      </c>
      <c r="B546" s="66">
        <v>1</v>
      </c>
      <c r="C546" s="66">
        <f t="shared" si="32"/>
        <v>200</v>
      </c>
      <c r="D546" s="66">
        <v>167</v>
      </c>
      <c r="E546" s="66">
        <v>33</v>
      </c>
      <c r="F546" s="67"/>
      <c r="G546" s="67">
        <v>6.09</v>
      </c>
      <c r="H546" s="67">
        <f t="shared" si="33"/>
        <v>401.94</v>
      </c>
      <c r="I546" s="67">
        <f t="shared" si="34"/>
        <v>496.76</v>
      </c>
    </row>
    <row r="547" spans="1:9" x14ac:dyDescent="0.25">
      <c r="A547" s="65" t="s">
        <v>96</v>
      </c>
      <c r="B547" s="66">
        <v>1</v>
      </c>
      <c r="C547" s="66">
        <f t="shared" si="32"/>
        <v>200</v>
      </c>
      <c r="D547" s="66">
        <v>167</v>
      </c>
      <c r="E547" s="66">
        <v>33</v>
      </c>
      <c r="F547" s="67"/>
      <c r="G547" s="67">
        <v>6.09</v>
      </c>
      <c r="H547" s="67">
        <f t="shared" si="33"/>
        <v>401.94</v>
      </c>
      <c r="I547" s="67">
        <f t="shared" si="34"/>
        <v>496.76</v>
      </c>
    </row>
    <row r="548" spans="1:9" x14ac:dyDescent="0.25">
      <c r="A548" s="65" t="s">
        <v>96</v>
      </c>
      <c r="B548" s="66">
        <v>1</v>
      </c>
      <c r="C548" s="66">
        <f t="shared" ref="C548:C557" si="35">D548+E548</f>
        <v>200</v>
      </c>
      <c r="D548" s="66">
        <v>167</v>
      </c>
      <c r="E548" s="66">
        <v>33</v>
      </c>
      <c r="F548" s="67"/>
      <c r="G548" s="67">
        <v>6.3</v>
      </c>
      <c r="H548" s="67">
        <f t="shared" si="33"/>
        <v>415.8</v>
      </c>
      <c r="I548" s="67">
        <f t="shared" si="34"/>
        <v>513.89</v>
      </c>
    </row>
    <row r="549" spans="1:9" x14ac:dyDescent="0.25">
      <c r="A549" s="65" t="s">
        <v>96</v>
      </c>
      <c r="B549" s="66">
        <v>1</v>
      </c>
      <c r="C549" s="66">
        <f t="shared" si="35"/>
        <v>224</v>
      </c>
      <c r="D549" s="66">
        <v>167</v>
      </c>
      <c r="E549" s="66">
        <v>57</v>
      </c>
      <c r="F549" s="67"/>
      <c r="G549" s="67">
        <v>4.6500000000000004</v>
      </c>
      <c r="H549" s="67">
        <f t="shared" si="33"/>
        <v>530.1</v>
      </c>
      <c r="I549" s="67">
        <f t="shared" si="34"/>
        <v>655.15</v>
      </c>
    </row>
    <row r="550" spans="1:9" x14ac:dyDescent="0.25">
      <c r="A550" s="65" t="s">
        <v>96</v>
      </c>
      <c r="B550" s="66">
        <v>1</v>
      </c>
      <c r="C550" s="66">
        <f t="shared" si="35"/>
        <v>208</v>
      </c>
      <c r="D550" s="66">
        <v>167</v>
      </c>
      <c r="E550" s="66">
        <v>41</v>
      </c>
      <c r="F550" s="67"/>
      <c r="G550" s="67">
        <v>4.6500000000000004</v>
      </c>
      <c r="H550" s="67">
        <f t="shared" si="33"/>
        <v>381.3</v>
      </c>
      <c r="I550" s="67">
        <f t="shared" si="34"/>
        <v>471.25</v>
      </c>
    </row>
    <row r="551" spans="1:9" x14ac:dyDescent="0.25">
      <c r="A551" s="65" t="s">
        <v>96</v>
      </c>
      <c r="B551" s="66">
        <v>1</v>
      </c>
      <c r="C551" s="66">
        <f t="shared" si="35"/>
        <v>175</v>
      </c>
      <c r="D551" s="66">
        <v>167</v>
      </c>
      <c r="E551" s="66">
        <v>8</v>
      </c>
      <c r="F551" s="67"/>
      <c r="G551" s="67">
        <v>4.6500000000000004</v>
      </c>
      <c r="H551" s="67">
        <f t="shared" si="33"/>
        <v>74.400000000000006</v>
      </c>
      <c r="I551" s="67">
        <f t="shared" si="34"/>
        <v>91.95</v>
      </c>
    </row>
    <row r="552" spans="1:9" x14ac:dyDescent="0.25">
      <c r="A552" s="65" t="s">
        <v>96</v>
      </c>
      <c r="B552" s="66">
        <v>1</v>
      </c>
      <c r="C552" s="66">
        <f t="shared" si="35"/>
        <v>176</v>
      </c>
      <c r="D552" s="66">
        <v>167</v>
      </c>
      <c r="E552" s="66">
        <v>9</v>
      </c>
      <c r="F552" s="67"/>
      <c r="G552" s="67">
        <v>4.6500000000000004</v>
      </c>
      <c r="H552" s="67">
        <f t="shared" si="33"/>
        <v>83.7</v>
      </c>
      <c r="I552" s="67">
        <f t="shared" si="34"/>
        <v>103.44</v>
      </c>
    </row>
    <row r="553" spans="1:9" x14ac:dyDescent="0.25">
      <c r="A553" s="65" t="s">
        <v>96</v>
      </c>
      <c r="B553" s="66">
        <v>1</v>
      </c>
      <c r="C553" s="66">
        <f t="shared" si="35"/>
        <v>184</v>
      </c>
      <c r="D553" s="66">
        <v>167</v>
      </c>
      <c r="E553" s="66">
        <v>17</v>
      </c>
      <c r="F553" s="67"/>
      <c r="G553" s="67">
        <v>4.6500000000000004</v>
      </c>
      <c r="H553" s="67">
        <f t="shared" si="33"/>
        <v>158.1</v>
      </c>
      <c r="I553" s="67">
        <f t="shared" si="34"/>
        <v>195.4</v>
      </c>
    </row>
    <row r="554" spans="1:9" x14ac:dyDescent="0.25">
      <c r="A554" s="65" t="s">
        <v>309</v>
      </c>
      <c r="B554" s="66">
        <v>1</v>
      </c>
      <c r="C554" s="66">
        <f t="shared" si="35"/>
        <v>168</v>
      </c>
      <c r="D554" s="66">
        <v>167</v>
      </c>
      <c r="E554" s="66">
        <v>1</v>
      </c>
      <c r="F554" s="67"/>
      <c r="G554" s="67">
        <v>4.75</v>
      </c>
      <c r="H554" s="67">
        <f t="shared" si="33"/>
        <v>9.5</v>
      </c>
      <c r="I554" s="67">
        <f t="shared" si="34"/>
        <v>11.74</v>
      </c>
    </row>
    <row r="555" spans="1:9" x14ac:dyDescent="0.25">
      <c r="A555" s="65" t="s">
        <v>309</v>
      </c>
      <c r="B555" s="66">
        <v>1</v>
      </c>
      <c r="C555" s="66">
        <f t="shared" si="35"/>
        <v>168</v>
      </c>
      <c r="D555" s="66">
        <v>167</v>
      </c>
      <c r="E555" s="66">
        <v>1</v>
      </c>
      <c r="F555" s="67"/>
      <c r="G555" s="67">
        <v>4.75</v>
      </c>
      <c r="H555" s="67">
        <f t="shared" si="33"/>
        <v>9.5</v>
      </c>
      <c r="I555" s="67">
        <f t="shared" si="34"/>
        <v>11.74</v>
      </c>
    </row>
    <row r="556" spans="1:9" x14ac:dyDescent="0.25">
      <c r="A556" s="65" t="s">
        <v>309</v>
      </c>
      <c r="B556" s="66">
        <v>1</v>
      </c>
      <c r="C556" s="66">
        <f t="shared" si="35"/>
        <v>192</v>
      </c>
      <c r="D556" s="66">
        <v>167</v>
      </c>
      <c r="E556" s="66">
        <v>25</v>
      </c>
      <c r="F556" s="67"/>
      <c r="G556" s="67">
        <v>4.75</v>
      </c>
      <c r="H556" s="67">
        <f t="shared" si="33"/>
        <v>237.5</v>
      </c>
      <c r="I556" s="67">
        <f t="shared" si="34"/>
        <v>293.52999999999997</v>
      </c>
    </row>
    <row r="557" spans="1:9" x14ac:dyDescent="0.25">
      <c r="A557" s="65" t="s">
        <v>309</v>
      </c>
      <c r="B557" s="66">
        <v>1</v>
      </c>
      <c r="C557" s="66">
        <f t="shared" si="35"/>
        <v>172</v>
      </c>
      <c r="D557" s="66">
        <v>167</v>
      </c>
      <c r="E557" s="66">
        <v>5</v>
      </c>
      <c r="F557" s="67"/>
      <c r="G557" s="67">
        <v>4.75</v>
      </c>
      <c r="H557" s="67">
        <f t="shared" si="33"/>
        <v>47.5</v>
      </c>
      <c r="I557" s="67">
        <f t="shared" si="34"/>
        <v>58.71</v>
      </c>
    </row>
    <row r="558" spans="1:9" ht="33" x14ac:dyDescent="0.25">
      <c r="A558" s="162" t="s">
        <v>651</v>
      </c>
      <c r="B558" s="63">
        <f t="shared" ref="B558" si="36">SUM(B559:B676)</f>
        <v>118</v>
      </c>
      <c r="C558" s="63"/>
      <c r="D558" s="63"/>
      <c r="E558" s="63">
        <f>SUM(E559:E676)</f>
        <v>2071</v>
      </c>
      <c r="F558" s="63"/>
      <c r="G558" s="63"/>
      <c r="H558" s="64">
        <f t="shared" ref="H558:I558" si="37">SUM(H559:H676)</f>
        <v>23255.01999999999</v>
      </c>
      <c r="I558" s="64">
        <f t="shared" si="37"/>
        <v>28740.850000000017</v>
      </c>
    </row>
    <row r="559" spans="1:9" x14ac:dyDescent="0.25">
      <c r="A559" s="70" t="s">
        <v>310</v>
      </c>
      <c r="B559" s="66">
        <v>1</v>
      </c>
      <c r="C559" s="66">
        <f t="shared" ref="C559:C622" si="38">D559+E559</f>
        <v>184</v>
      </c>
      <c r="D559" s="66">
        <v>167</v>
      </c>
      <c r="E559" s="66">
        <v>17</v>
      </c>
      <c r="F559" s="67"/>
      <c r="G559" s="67">
        <v>4.75</v>
      </c>
      <c r="H559" s="67">
        <f t="shared" si="33"/>
        <v>161.5</v>
      </c>
      <c r="I559" s="67">
        <f t="shared" si="34"/>
        <v>199.6</v>
      </c>
    </row>
    <row r="560" spans="1:9" x14ac:dyDescent="0.25">
      <c r="A560" s="70" t="s">
        <v>310</v>
      </c>
      <c r="B560" s="66">
        <v>1</v>
      </c>
      <c r="C560" s="66">
        <f t="shared" si="38"/>
        <v>188</v>
      </c>
      <c r="D560" s="66">
        <v>167</v>
      </c>
      <c r="E560" s="66">
        <v>21</v>
      </c>
      <c r="F560" s="67"/>
      <c r="G560" s="67">
        <v>4.75</v>
      </c>
      <c r="H560" s="67">
        <f t="shared" si="33"/>
        <v>199.5</v>
      </c>
      <c r="I560" s="67">
        <f t="shared" si="34"/>
        <v>246.56</v>
      </c>
    </row>
    <row r="561" spans="1:9" x14ac:dyDescent="0.25">
      <c r="A561" s="70" t="s">
        <v>310</v>
      </c>
      <c r="B561" s="66">
        <v>1</v>
      </c>
      <c r="C561" s="66">
        <f t="shared" si="38"/>
        <v>176</v>
      </c>
      <c r="D561" s="66">
        <v>167</v>
      </c>
      <c r="E561" s="66">
        <v>9</v>
      </c>
      <c r="F561" s="67"/>
      <c r="G561" s="67">
        <v>4.75</v>
      </c>
      <c r="H561" s="67">
        <f t="shared" si="33"/>
        <v>85.5</v>
      </c>
      <c r="I561" s="67">
        <f t="shared" si="34"/>
        <v>105.67</v>
      </c>
    </row>
    <row r="562" spans="1:9" x14ac:dyDescent="0.25">
      <c r="A562" s="70" t="s">
        <v>310</v>
      </c>
      <c r="B562" s="66">
        <v>1</v>
      </c>
      <c r="C562" s="66">
        <f t="shared" si="38"/>
        <v>172</v>
      </c>
      <c r="D562" s="66">
        <v>167</v>
      </c>
      <c r="E562" s="66">
        <v>5</v>
      </c>
      <c r="F562" s="67"/>
      <c r="G562" s="67">
        <v>4.75</v>
      </c>
      <c r="H562" s="67">
        <f t="shared" si="33"/>
        <v>47.5</v>
      </c>
      <c r="I562" s="67">
        <f t="shared" si="34"/>
        <v>58.71</v>
      </c>
    </row>
    <row r="563" spans="1:9" x14ac:dyDescent="0.25">
      <c r="A563" s="70" t="s">
        <v>311</v>
      </c>
      <c r="B563" s="66">
        <v>1</v>
      </c>
      <c r="C563" s="66">
        <f t="shared" si="38"/>
        <v>168</v>
      </c>
      <c r="D563" s="66">
        <v>167</v>
      </c>
      <c r="E563" s="66">
        <v>1</v>
      </c>
      <c r="F563" s="67"/>
      <c r="G563" s="67">
        <v>4.3</v>
      </c>
      <c r="H563" s="67">
        <f t="shared" si="33"/>
        <v>8.6</v>
      </c>
      <c r="I563" s="67">
        <f t="shared" si="34"/>
        <v>10.63</v>
      </c>
    </row>
    <row r="564" spans="1:9" x14ac:dyDescent="0.25">
      <c r="A564" s="70" t="s">
        <v>311</v>
      </c>
      <c r="B564" s="66">
        <v>1</v>
      </c>
      <c r="C564" s="66">
        <f t="shared" si="38"/>
        <v>200</v>
      </c>
      <c r="D564" s="66">
        <v>167</v>
      </c>
      <c r="E564" s="66">
        <v>33</v>
      </c>
      <c r="F564" s="67"/>
      <c r="G564" s="67">
        <v>5.49</v>
      </c>
      <c r="H564" s="67">
        <f t="shared" si="33"/>
        <v>362.34</v>
      </c>
      <c r="I564" s="67">
        <f t="shared" si="34"/>
        <v>447.82</v>
      </c>
    </row>
    <row r="565" spans="1:9" x14ac:dyDescent="0.25">
      <c r="A565" s="70" t="s">
        <v>311</v>
      </c>
      <c r="B565" s="66">
        <v>1</v>
      </c>
      <c r="C565" s="66">
        <f t="shared" si="38"/>
        <v>204</v>
      </c>
      <c r="D565" s="66">
        <v>167</v>
      </c>
      <c r="E565" s="66">
        <v>37</v>
      </c>
      <c r="F565" s="67"/>
      <c r="G565" s="67">
        <v>4.3</v>
      </c>
      <c r="H565" s="67">
        <f t="shared" si="33"/>
        <v>318.2</v>
      </c>
      <c r="I565" s="67">
        <f t="shared" si="34"/>
        <v>393.26</v>
      </c>
    </row>
    <row r="566" spans="1:9" x14ac:dyDescent="0.25">
      <c r="A566" s="70" t="s">
        <v>311</v>
      </c>
      <c r="B566" s="66">
        <v>1</v>
      </c>
      <c r="C566" s="66">
        <f t="shared" si="38"/>
        <v>200</v>
      </c>
      <c r="D566" s="66">
        <v>167</v>
      </c>
      <c r="E566" s="66">
        <v>33</v>
      </c>
      <c r="F566" s="67"/>
      <c r="G566" s="67">
        <v>5.49</v>
      </c>
      <c r="H566" s="67">
        <f t="shared" si="33"/>
        <v>362.34</v>
      </c>
      <c r="I566" s="67">
        <f t="shared" si="34"/>
        <v>447.82</v>
      </c>
    </row>
    <row r="567" spans="1:9" x14ac:dyDescent="0.25">
      <c r="A567" s="70" t="s">
        <v>311</v>
      </c>
      <c r="B567" s="66">
        <v>1</v>
      </c>
      <c r="C567" s="66">
        <f t="shared" si="38"/>
        <v>192</v>
      </c>
      <c r="D567" s="66">
        <v>167</v>
      </c>
      <c r="E567" s="66">
        <v>25</v>
      </c>
      <c r="F567" s="67"/>
      <c r="G567" s="67">
        <v>5.49</v>
      </c>
      <c r="H567" s="67">
        <f t="shared" si="33"/>
        <v>274.5</v>
      </c>
      <c r="I567" s="67">
        <f t="shared" si="34"/>
        <v>339.25</v>
      </c>
    </row>
    <row r="568" spans="1:9" x14ac:dyDescent="0.25">
      <c r="A568" s="70" t="s">
        <v>311</v>
      </c>
      <c r="B568" s="66">
        <v>1</v>
      </c>
      <c r="C568" s="66">
        <f t="shared" si="38"/>
        <v>192</v>
      </c>
      <c r="D568" s="66">
        <v>167</v>
      </c>
      <c r="E568" s="66">
        <v>25</v>
      </c>
      <c r="F568" s="67"/>
      <c r="G568" s="67">
        <v>4.3</v>
      </c>
      <c r="H568" s="67">
        <f t="shared" si="33"/>
        <v>215</v>
      </c>
      <c r="I568" s="67">
        <f t="shared" si="34"/>
        <v>265.72000000000003</v>
      </c>
    </row>
    <row r="569" spans="1:9" x14ac:dyDescent="0.25">
      <c r="A569" s="70" t="s">
        <v>311</v>
      </c>
      <c r="B569" s="66">
        <v>1</v>
      </c>
      <c r="C569" s="66">
        <f t="shared" si="38"/>
        <v>207</v>
      </c>
      <c r="D569" s="66">
        <v>167</v>
      </c>
      <c r="E569" s="66">
        <v>40</v>
      </c>
      <c r="F569" s="67"/>
      <c r="G569" s="67">
        <v>5.49</v>
      </c>
      <c r="H569" s="67">
        <f t="shared" si="33"/>
        <v>439.2</v>
      </c>
      <c r="I569" s="67">
        <f t="shared" si="34"/>
        <v>542.80999999999995</v>
      </c>
    </row>
    <row r="570" spans="1:9" x14ac:dyDescent="0.25">
      <c r="A570" s="70" t="s">
        <v>311</v>
      </c>
      <c r="B570" s="66">
        <v>1</v>
      </c>
      <c r="C570" s="66">
        <f t="shared" si="38"/>
        <v>176</v>
      </c>
      <c r="D570" s="66">
        <v>167</v>
      </c>
      <c r="E570" s="66">
        <v>9</v>
      </c>
      <c r="F570" s="67"/>
      <c r="G570" s="67">
        <v>5.49</v>
      </c>
      <c r="H570" s="67">
        <f t="shared" si="33"/>
        <v>98.82</v>
      </c>
      <c r="I570" s="67">
        <f t="shared" si="34"/>
        <v>122.13</v>
      </c>
    </row>
    <row r="571" spans="1:9" x14ac:dyDescent="0.25">
      <c r="A571" s="70" t="s">
        <v>311</v>
      </c>
      <c r="B571" s="66">
        <v>1</v>
      </c>
      <c r="C571" s="66">
        <f t="shared" si="38"/>
        <v>175</v>
      </c>
      <c r="D571" s="66">
        <v>167</v>
      </c>
      <c r="E571" s="66">
        <v>8</v>
      </c>
      <c r="F571" s="67"/>
      <c r="G571" s="67">
        <v>5.49</v>
      </c>
      <c r="H571" s="67">
        <f t="shared" si="33"/>
        <v>87.84</v>
      </c>
      <c r="I571" s="67">
        <f t="shared" si="34"/>
        <v>108.56</v>
      </c>
    </row>
    <row r="572" spans="1:9" x14ac:dyDescent="0.25">
      <c r="A572" s="70" t="s">
        <v>311</v>
      </c>
      <c r="B572" s="66">
        <v>1</v>
      </c>
      <c r="C572" s="66">
        <f t="shared" si="38"/>
        <v>176</v>
      </c>
      <c r="D572" s="66">
        <v>167</v>
      </c>
      <c r="E572" s="66">
        <v>9</v>
      </c>
      <c r="F572" s="67"/>
      <c r="G572" s="67">
        <v>4.3</v>
      </c>
      <c r="H572" s="67">
        <f t="shared" si="33"/>
        <v>77.400000000000006</v>
      </c>
      <c r="I572" s="67">
        <f t="shared" si="34"/>
        <v>95.66</v>
      </c>
    </row>
    <row r="573" spans="1:9" x14ac:dyDescent="0.25">
      <c r="A573" s="70" t="s">
        <v>311</v>
      </c>
      <c r="B573" s="66">
        <v>1</v>
      </c>
      <c r="C573" s="66">
        <f t="shared" si="38"/>
        <v>178</v>
      </c>
      <c r="D573" s="66">
        <v>167</v>
      </c>
      <c r="E573" s="66">
        <v>11</v>
      </c>
      <c r="F573" s="67"/>
      <c r="G573" s="67">
        <v>4.3</v>
      </c>
      <c r="H573" s="67">
        <f t="shared" si="33"/>
        <v>94.6</v>
      </c>
      <c r="I573" s="67">
        <f t="shared" si="34"/>
        <v>116.92</v>
      </c>
    </row>
    <row r="574" spans="1:9" x14ac:dyDescent="0.25">
      <c r="A574" s="70" t="s">
        <v>311</v>
      </c>
      <c r="B574" s="66">
        <v>1</v>
      </c>
      <c r="C574" s="66">
        <f t="shared" si="38"/>
        <v>202</v>
      </c>
      <c r="D574" s="66">
        <v>167</v>
      </c>
      <c r="E574" s="66">
        <v>35</v>
      </c>
      <c r="F574" s="67"/>
      <c r="G574" s="67">
        <v>4.3</v>
      </c>
      <c r="H574" s="67">
        <f t="shared" si="33"/>
        <v>301</v>
      </c>
      <c r="I574" s="67">
        <f t="shared" si="34"/>
        <v>372.01</v>
      </c>
    </row>
    <row r="575" spans="1:9" x14ac:dyDescent="0.25">
      <c r="A575" s="70" t="s">
        <v>311</v>
      </c>
      <c r="B575" s="66">
        <v>1</v>
      </c>
      <c r="C575" s="66">
        <f t="shared" si="38"/>
        <v>188</v>
      </c>
      <c r="D575" s="66">
        <v>167</v>
      </c>
      <c r="E575" s="66">
        <v>21</v>
      </c>
      <c r="F575" s="67"/>
      <c r="G575" s="67">
        <v>4.3</v>
      </c>
      <c r="H575" s="67">
        <f t="shared" si="33"/>
        <v>180.6</v>
      </c>
      <c r="I575" s="67">
        <f t="shared" si="34"/>
        <v>223.2</v>
      </c>
    </row>
    <row r="576" spans="1:9" x14ac:dyDescent="0.25">
      <c r="A576" s="70" t="s">
        <v>311</v>
      </c>
      <c r="B576" s="66">
        <v>1</v>
      </c>
      <c r="C576" s="66">
        <f t="shared" si="38"/>
        <v>176</v>
      </c>
      <c r="D576" s="66">
        <v>167</v>
      </c>
      <c r="E576" s="66">
        <v>9</v>
      </c>
      <c r="F576" s="67"/>
      <c r="G576" s="67">
        <v>4.3</v>
      </c>
      <c r="H576" s="67">
        <f t="shared" si="33"/>
        <v>77.400000000000006</v>
      </c>
      <c r="I576" s="67">
        <f t="shared" si="34"/>
        <v>95.66</v>
      </c>
    </row>
    <row r="577" spans="1:9" x14ac:dyDescent="0.25">
      <c r="A577" s="70" t="s">
        <v>311</v>
      </c>
      <c r="B577" s="66">
        <v>1</v>
      </c>
      <c r="C577" s="66">
        <f t="shared" si="38"/>
        <v>183</v>
      </c>
      <c r="D577" s="66">
        <v>167</v>
      </c>
      <c r="E577" s="66">
        <v>16</v>
      </c>
      <c r="F577" s="67"/>
      <c r="G577" s="67">
        <v>4.3</v>
      </c>
      <c r="H577" s="67">
        <f t="shared" si="33"/>
        <v>137.6</v>
      </c>
      <c r="I577" s="67">
        <f t="shared" si="34"/>
        <v>170.06</v>
      </c>
    </row>
    <row r="578" spans="1:9" x14ac:dyDescent="0.25">
      <c r="A578" s="70" t="s">
        <v>311</v>
      </c>
      <c r="B578" s="66">
        <v>1</v>
      </c>
      <c r="C578" s="66">
        <f t="shared" si="38"/>
        <v>192</v>
      </c>
      <c r="D578" s="66">
        <v>167</v>
      </c>
      <c r="E578" s="66">
        <v>25</v>
      </c>
      <c r="F578" s="67"/>
      <c r="G578" s="67">
        <v>5.49</v>
      </c>
      <c r="H578" s="67">
        <f t="shared" si="33"/>
        <v>274.5</v>
      </c>
      <c r="I578" s="67">
        <f t="shared" si="34"/>
        <v>339.25</v>
      </c>
    </row>
    <row r="579" spans="1:9" x14ac:dyDescent="0.25">
      <c r="A579" s="70" t="s">
        <v>311</v>
      </c>
      <c r="B579" s="66">
        <v>1</v>
      </c>
      <c r="C579" s="66">
        <f t="shared" si="38"/>
        <v>192</v>
      </c>
      <c r="D579" s="66">
        <v>167</v>
      </c>
      <c r="E579" s="66">
        <v>25</v>
      </c>
      <c r="F579" s="67"/>
      <c r="G579" s="67">
        <v>5.49</v>
      </c>
      <c r="H579" s="67">
        <f t="shared" si="33"/>
        <v>274.5</v>
      </c>
      <c r="I579" s="67">
        <f t="shared" si="34"/>
        <v>339.25</v>
      </c>
    </row>
    <row r="580" spans="1:9" x14ac:dyDescent="0.25">
      <c r="A580" s="70" t="s">
        <v>311</v>
      </c>
      <c r="B580" s="66">
        <v>1</v>
      </c>
      <c r="C580" s="66">
        <f t="shared" si="38"/>
        <v>176</v>
      </c>
      <c r="D580" s="66">
        <v>167</v>
      </c>
      <c r="E580" s="66">
        <v>9</v>
      </c>
      <c r="F580" s="67"/>
      <c r="G580" s="67">
        <v>5.49</v>
      </c>
      <c r="H580" s="67">
        <f t="shared" si="33"/>
        <v>98.82</v>
      </c>
      <c r="I580" s="67">
        <f t="shared" si="34"/>
        <v>122.13</v>
      </c>
    </row>
    <row r="581" spans="1:9" x14ac:dyDescent="0.25">
      <c r="A581" s="70" t="s">
        <v>311</v>
      </c>
      <c r="B581" s="66">
        <v>1</v>
      </c>
      <c r="C581" s="66">
        <f t="shared" si="38"/>
        <v>168</v>
      </c>
      <c r="D581" s="66">
        <v>167</v>
      </c>
      <c r="E581" s="66">
        <v>1</v>
      </c>
      <c r="F581" s="67"/>
      <c r="G581" s="67">
        <v>4.3</v>
      </c>
      <c r="H581" s="67">
        <f t="shared" si="33"/>
        <v>8.6</v>
      </c>
      <c r="I581" s="67">
        <f t="shared" si="34"/>
        <v>10.63</v>
      </c>
    </row>
    <row r="582" spans="1:9" x14ac:dyDescent="0.25">
      <c r="A582" s="70" t="s">
        <v>311</v>
      </c>
      <c r="B582" s="66">
        <v>1</v>
      </c>
      <c r="C582" s="66">
        <f t="shared" si="38"/>
        <v>199</v>
      </c>
      <c r="D582" s="66">
        <v>167</v>
      </c>
      <c r="E582" s="66">
        <v>32</v>
      </c>
      <c r="F582" s="67"/>
      <c r="G582" s="67">
        <v>5.49</v>
      </c>
      <c r="H582" s="67">
        <f t="shared" si="33"/>
        <v>351.36</v>
      </c>
      <c r="I582" s="67">
        <f t="shared" si="34"/>
        <v>434.25</v>
      </c>
    </row>
    <row r="583" spans="1:9" x14ac:dyDescent="0.25">
      <c r="A583" s="70" t="s">
        <v>311</v>
      </c>
      <c r="B583" s="66">
        <v>1</v>
      </c>
      <c r="C583" s="66">
        <f t="shared" si="38"/>
        <v>216</v>
      </c>
      <c r="D583" s="66">
        <v>167</v>
      </c>
      <c r="E583" s="66">
        <v>49</v>
      </c>
      <c r="F583" s="67"/>
      <c r="G583" s="67">
        <v>5.49</v>
      </c>
      <c r="H583" s="67">
        <f t="shared" si="33"/>
        <v>538.02</v>
      </c>
      <c r="I583" s="67">
        <f t="shared" si="34"/>
        <v>664.94</v>
      </c>
    </row>
    <row r="584" spans="1:9" x14ac:dyDescent="0.25">
      <c r="A584" s="70" t="s">
        <v>311</v>
      </c>
      <c r="B584" s="66">
        <v>1</v>
      </c>
      <c r="C584" s="66">
        <f t="shared" si="38"/>
        <v>184</v>
      </c>
      <c r="D584" s="66">
        <v>167</v>
      </c>
      <c r="E584" s="66">
        <v>17</v>
      </c>
      <c r="F584" s="67"/>
      <c r="G584" s="67">
        <v>5.49</v>
      </c>
      <c r="H584" s="67">
        <f t="shared" si="33"/>
        <v>186.66</v>
      </c>
      <c r="I584" s="67">
        <f t="shared" si="34"/>
        <v>230.69</v>
      </c>
    </row>
    <row r="585" spans="1:9" x14ac:dyDescent="0.25">
      <c r="A585" s="70" t="s">
        <v>311</v>
      </c>
      <c r="B585" s="66">
        <v>1</v>
      </c>
      <c r="C585" s="66">
        <f t="shared" si="38"/>
        <v>192</v>
      </c>
      <c r="D585" s="66">
        <v>167</v>
      </c>
      <c r="E585" s="66">
        <v>25</v>
      </c>
      <c r="F585" s="67"/>
      <c r="G585" s="67">
        <v>5.49</v>
      </c>
      <c r="H585" s="67">
        <f t="shared" si="33"/>
        <v>274.5</v>
      </c>
      <c r="I585" s="67">
        <f t="shared" si="34"/>
        <v>339.25</v>
      </c>
    </row>
    <row r="586" spans="1:9" x14ac:dyDescent="0.25">
      <c r="A586" s="70" t="s">
        <v>311</v>
      </c>
      <c r="B586" s="66">
        <v>1</v>
      </c>
      <c r="C586" s="66">
        <f t="shared" si="38"/>
        <v>208</v>
      </c>
      <c r="D586" s="66">
        <v>167</v>
      </c>
      <c r="E586" s="66">
        <v>41</v>
      </c>
      <c r="F586" s="67"/>
      <c r="G586" s="67">
        <v>4.3</v>
      </c>
      <c r="H586" s="67">
        <f t="shared" si="33"/>
        <v>352.6</v>
      </c>
      <c r="I586" s="67">
        <f t="shared" si="34"/>
        <v>435.78</v>
      </c>
    </row>
    <row r="587" spans="1:9" x14ac:dyDescent="0.25">
      <c r="A587" s="70" t="s">
        <v>311</v>
      </c>
      <c r="B587" s="66">
        <v>1</v>
      </c>
      <c r="C587" s="66">
        <f t="shared" si="38"/>
        <v>180</v>
      </c>
      <c r="D587" s="66">
        <v>167</v>
      </c>
      <c r="E587" s="66">
        <v>13</v>
      </c>
      <c r="F587" s="67"/>
      <c r="G587" s="67">
        <v>4.3</v>
      </c>
      <c r="H587" s="67">
        <f t="shared" si="33"/>
        <v>111.8</v>
      </c>
      <c r="I587" s="67">
        <f t="shared" si="34"/>
        <v>138.16999999999999</v>
      </c>
    </row>
    <row r="588" spans="1:9" x14ac:dyDescent="0.25">
      <c r="A588" s="70" t="s">
        <v>311</v>
      </c>
      <c r="B588" s="66">
        <v>1</v>
      </c>
      <c r="C588" s="66">
        <f t="shared" si="38"/>
        <v>200</v>
      </c>
      <c r="D588" s="66">
        <v>167</v>
      </c>
      <c r="E588" s="66">
        <v>33</v>
      </c>
      <c r="F588" s="67"/>
      <c r="G588" s="67">
        <v>4.3</v>
      </c>
      <c r="H588" s="67">
        <f t="shared" si="33"/>
        <v>283.8</v>
      </c>
      <c r="I588" s="67">
        <f t="shared" si="34"/>
        <v>350.75</v>
      </c>
    </row>
    <row r="589" spans="1:9" x14ac:dyDescent="0.25">
      <c r="A589" s="70" t="s">
        <v>311</v>
      </c>
      <c r="B589" s="66">
        <v>1</v>
      </c>
      <c r="C589" s="66">
        <f t="shared" si="38"/>
        <v>200</v>
      </c>
      <c r="D589" s="66">
        <v>167</v>
      </c>
      <c r="E589" s="66">
        <v>33</v>
      </c>
      <c r="F589" s="67"/>
      <c r="G589" s="67">
        <v>5.49</v>
      </c>
      <c r="H589" s="67">
        <f t="shared" si="33"/>
        <v>362.34</v>
      </c>
      <c r="I589" s="67">
        <f t="shared" si="34"/>
        <v>447.82</v>
      </c>
    </row>
    <row r="590" spans="1:9" x14ac:dyDescent="0.25">
      <c r="A590" s="70" t="s">
        <v>311</v>
      </c>
      <c r="B590" s="66">
        <v>1</v>
      </c>
      <c r="C590" s="66">
        <f t="shared" si="38"/>
        <v>168</v>
      </c>
      <c r="D590" s="66">
        <v>167</v>
      </c>
      <c r="E590" s="66">
        <v>1</v>
      </c>
      <c r="F590" s="67"/>
      <c r="G590" s="67">
        <v>4.3</v>
      </c>
      <c r="H590" s="67">
        <f t="shared" ref="H590:H653" si="39">ROUND(G590*E590*2,2)</f>
        <v>8.6</v>
      </c>
      <c r="I590" s="67">
        <f t="shared" ref="I590:I653" si="40">ROUND(H590*1.2359,2)</f>
        <v>10.63</v>
      </c>
    </row>
    <row r="591" spans="1:9" x14ac:dyDescent="0.25">
      <c r="A591" s="70" t="s">
        <v>311</v>
      </c>
      <c r="B591" s="66">
        <v>1</v>
      </c>
      <c r="C591" s="66">
        <f t="shared" si="38"/>
        <v>200</v>
      </c>
      <c r="D591" s="66">
        <v>167</v>
      </c>
      <c r="E591" s="66">
        <v>33</v>
      </c>
      <c r="F591" s="67"/>
      <c r="G591" s="67">
        <v>4.3</v>
      </c>
      <c r="H591" s="67">
        <f t="shared" si="39"/>
        <v>283.8</v>
      </c>
      <c r="I591" s="67">
        <f t="shared" si="40"/>
        <v>350.75</v>
      </c>
    </row>
    <row r="592" spans="1:9" x14ac:dyDescent="0.25">
      <c r="A592" s="70" t="s">
        <v>311</v>
      </c>
      <c r="B592" s="66">
        <v>1</v>
      </c>
      <c r="C592" s="66">
        <f t="shared" si="38"/>
        <v>176</v>
      </c>
      <c r="D592" s="66">
        <v>167</v>
      </c>
      <c r="E592" s="66">
        <v>9</v>
      </c>
      <c r="F592" s="67"/>
      <c r="G592" s="67">
        <v>5.49</v>
      </c>
      <c r="H592" s="67">
        <f t="shared" si="39"/>
        <v>98.82</v>
      </c>
      <c r="I592" s="67">
        <f t="shared" si="40"/>
        <v>122.13</v>
      </c>
    </row>
    <row r="593" spans="1:9" x14ac:dyDescent="0.25">
      <c r="A593" s="70" t="s">
        <v>311</v>
      </c>
      <c r="B593" s="66">
        <v>1</v>
      </c>
      <c r="C593" s="66">
        <f t="shared" si="38"/>
        <v>168</v>
      </c>
      <c r="D593" s="66">
        <v>167</v>
      </c>
      <c r="E593" s="66">
        <v>1</v>
      </c>
      <c r="F593" s="67"/>
      <c r="G593" s="67">
        <v>5.49</v>
      </c>
      <c r="H593" s="67">
        <f t="shared" si="39"/>
        <v>10.98</v>
      </c>
      <c r="I593" s="67">
        <f t="shared" si="40"/>
        <v>13.57</v>
      </c>
    </row>
    <row r="594" spans="1:9" x14ac:dyDescent="0.25">
      <c r="A594" s="70" t="s">
        <v>311</v>
      </c>
      <c r="B594" s="66">
        <v>1</v>
      </c>
      <c r="C594" s="66">
        <f t="shared" si="38"/>
        <v>168</v>
      </c>
      <c r="D594" s="66">
        <v>167</v>
      </c>
      <c r="E594" s="66">
        <v>1</v>
      </c>
      <c r="F594" s="67"/>
      <c r="G594" s="67">
        <v>5.49</v>
      </c>
      <c r="H594" s="67">
        <f t="shared" si="39"/>
        <v>10.98</v>
      </c>
      <c r="I594" s="67">
        <f t="shared" si="40"/>
        <v>13.57</v>
      </c>
    </row>
    <row r="595" spans="1:9" x14ac:dyDescent="0.25">
      <c r="A595" s="70" t="s">
        <v>311</v>
      </c>
      <c r="B595" s="66">
        <v>1</v>
      </c>
      <c r="C595" s="66">
        <f t="shared" si="38"/>
        <v>202</v>
      </c>
      <c r="D595" s="66">
        <v>167</v>
      </c>
      <c r="E595" s="66">
        <v>35</v>
      </c>
      <c r="F595" s="67"/>
      <c r="G595" s="67">
        <v>5.49</v>
      </c>
      <c r="H595" s="67">
        <f t="shared" si="39"/>
        <v>384.3</v>
      </c>
      <c r="I595" s="67">
        <f t="shared" si="40"/>
        <v>474.96</v>
      </c>
    </row>
    <row r="596" spans="1:9" x14ac:dyDescent="0.25">
      <c r="A596" s="70" t="s">
        <v>311</v>
      </c>
      <c r="B596" s="66">
        <v>1</v>
      </c>
      <c r="C596" s="66">
        <f t="shared" si="38"/>
        <v>224</v>
      </c>
      <c r="D596" s="66">
        <v>167</v>
      </c>
      <c r="E596" s="66">
        <v>57</v>
      </c>
      <c r="F596" s="67"/>
      <c r="G596" s="67">
        <v>5.49</v>
      </c>
      <c r="H596" s="67">
        <f t="shared" si="39"/>
        <v>625.86</v>
      </c>
      <c r="I596" s="67">
        <f t="shared" si="40"/>
        <v>773.5</v>
      </c>
    </row>
    <row r="597" spans="1:9" x14ac:dyDescent="0.25">
      <c r="A597" s="70" t="s">
        <v>311</v>
      </c>
      <c r="B597" s="66">
        <v>1</v>
      </c>
      <c r="C597" s="66">
        <f t="shared" si="38"/>
        <v>184</v>
      </c>
      <c r="D597" s="66">
        <v>167</v>
      </c>
      <c r="E597" s="66">
        <v>17</v>
      </c>
      <c r="F597" s="67"/>
      <c r="G597" s="67">
        <v>5.49</v>
      </c>
      <c r="H597" s="67">
        <f t="shared" si="39"/>
        <v>186.66</v>
      </c>
      <c r="I597" s="67">
        <f t="shared" si="40"/>
        <v>230.69</v>
      </c>
    </row>
    <row r="598" spans="1:9" x14ac:dyDescent="0.25">
      <c r="A598" s="70" t="s">
        <v>311</v>
      </c>
      <c r="B598" s="66">
        <v>1</v>
      </c>
      <c r="C598" s="66">
        <f t="shared" si="38"/>
        <v>176</v>
      </c>
      <c r="D598" s="66">
        <v>167</v>
      </c>
      <c r="E598" s="66">
        <v>9</v>
      </c>
      <c r="F598" s="67"/>
      <c r="G598" s="67">
        <v>4.3</v>
      </c>
      <c r="H598" s="67">
        <f t="shared" si="39"/>
        <v>77.400000000000006</v>
      </c>
      <c r="I598" s="67">
        <f t="shared" si="40"/>
        <v>95.66</v>
      </c>
    </row>
    <row r="599" spans="1:9" x14ac:dyDescent="0.25">
      <c r="A599" s="70" t="s">
        <v>311</v>
      </c>
      <c r="B599" s="66">
        <v>1</v>
      </c>
      <c r="C599" s="66">
        <f t="shared" si="38"/>
        <v>192</v>
      </c>
      <c r="D599" s="66">
        <v>167</v>
      </c>
      <c r="E599" s="66">
        <v>25</v>
      </c>
      <c r="F599" s="67"/>
      <c r="G599" s="67">
        <v>5.49</v>
      </c>
      <c r="H599" s="67">
        <f t="shared" si="39"/>
        <v>274.5</v>
      </c>
      <c r="I599" s="67">
        <f t="shared" si="40"/>
        <v>339.25</v>
      </c>
    </row>
    <row r="600" spans="1:9" x14ac:dyDescent="0.25">
      <c r="A600" s="70" t="s">
        <v>311</v>
      </c>
      <c r="B600" s="66">
        <v>1</v>
      </c>
      <c r="C600" s="66">
        <f t="shared" si="38"/>
        <v>175</v>
      </c>
      <c r="D600" s="66">
        <v>167</v>
      </c>
      <c r="E600" s="66">
        <v>8</v>
      </c>
      <c r="F600" s="67"/>
      <c r="G600" s="67">
        <v>5.49</v>
      </c>
      <c r="H600" s="67">
        <f t="shared" si="39"/>
        <v>87.84</v>
      </c>
      <c r="I600" s="67">
        <f t="shared" si="40"/>
        <v>108.56</v>
      </c>
    </row>
    <row r="601" spans="1:9" x14ac:dyDescent="0.25">
      <c r="A601" s="70" t="s">
        <v>311</v>
      </c>
      <c r="B601" s="66">
        <v>1</v>
      </c>
      <c r="C601" s="66">
        <f t="shared" si="38"/>
        <v>184</v>
      </c>
      <c r="D601" s="66">
        <v>167</v>
      </c>
      <c r="E601" s="66">
        <v>17</v>
      </c>
      <c r="F601" s="67"/>
      <c r="G601" s="67">
        <v>5.49</v>
      </c>
      <c r="H601" s="67">
        <f t="shared" si="39"/>
        <v>186.66</v>
      </c>
      <c r="I601" s="67">
        <f t="shared" si="40"/>
        <v>230.69</v>
      </c>
    </row>
    <row r="602" spans="1:9" x14ac:dyDescent="0.25">
      <c r="A602" s="70" t="s">
        <v>311</v>
      </c>
      <c r="B602" s="66">
        <v>1</v>
      </c>
      <c r="C602" s="66">
        <f t="shared" si="38"/>
        <v>168</v>
      </c>
      <c r="D602" s="66">
        <v>167</v>
      </c>
      <c r="E602" s="66">
        <v>1</v>
      </c>
      <c r="F602" s="67"/>
      <c r="G602" s="67">
        <v>5.49</v>
      </c>
      <c r="H602" s="67">
        <f t="shared" si="39"/>
        <v>10.98</v>
      </c>
      <c r="I602" s="67">
        <f t="shared" si="40"/>
        <v>13.57</v>
      </c>
    </row>
    <row r="603" spans="1:9" x14ac:dyDescent="0.25">
      <c r="A603" s="70" t="s">
        <v>311</v>
      </c>
      <c r="B603" s="66">
        <v>1</v>
      </c>
      <c r="C603" s="66">
        <f t="shared" si="38"/>
        <v>228</v>
      </c>
      <c r="D603" s="66">
        <v>167</v>
      </c>
      <c r="E603" s="66">
        <v>61</v>
      </c>
      <c r="F603" s="67"/>
      <c r="G603" s="67">
        <v>5.49</v>
      </c>
      <c r="H603" s="67">
        <f t="shared" si="39"/>
        <v>669.78</v>
      </c>
      <c r="I603" s="67">
        <f t="shared" si="40"/>
        <v>827.78</v>
      </c>
    </row>
    <row r="604" spans="1:9" x14ac:dyDescent="0.25">
      <c r="A604" s="70" t="s">
        <v>311</v>
      </c>
      <c r="B604" s="66">
        <v>1</v>
      </c>
      <c r="C604" s="66">
        <f t="shared" si="38"/>
        <v>247</v>
      </c>
      <c r="D604" s="66">
        <v>167</v>
      </c>
      <c r="E604" s="66">
        <v>80</v>
      </c>
      <c r="F604" s="67"/>
      <c r="G604" s="67">
        <v>5.49</v>
      </c>
      <c r="H604" s="67">
        <f t="shared" si="39"/>
        <v>878.4</v>
      </c>
      <c r="I604" s="67">
        <f t="shared" si="40"/>
        <v>1085.6099999999999</v>
      </c>
    </row>
    <row r="605" spans="1:9" x14ac:dyDescent="0.25">
      <c r="A605" s="70" t="s">
        <v>311</v>
      </c>
      <c r="B605" s="66">
        <v>1</v>
      </c>
      <c r="C605" s="66">
        <f t="shared" si="38"/>
        <v>216</v>
      </c>
      <c r="D605" s="66">
        <v>167</v>
      </c>
      <c r="E605" s="66">
        <v>49</v>
      </c>
      <c r="F605" s="67"/>
      <c r="G605" s="67">
        <v>5.49</v>
      </c>
      <c r="H605" s="67">
        <f t="shared" si="39"/>
        <v>538.02</v>
      </c>
      <c r="I605" s="67">
        <f t="shared" si="40"/>
        <v>664.94</v>
      </c>
    </row>
    <row r="606" spans="1:9" x14ac:dyDescent="0.25">
      <c r="A606" s="70" t="s">
        <v>311</v>
      </c>
      <c r="B606" s="66">
        <v>1</v>
      </c>
      <c r="C606" s="66">
        <f t="shared" si="38"/>
        <v>175</v>
      </c>
      <c r="D606" s="66">
        <v>167</v>
      </c>
      <c r="E606" s="66">
        <v>8</v>
      </c>
      <c r="F606" s="67"/>
      <c r="G606" s="67">
        <v>4.3</v>
      </c>
      <c r="H606" s="67">
        <f t="shared" si="39"/>
        <v>68.8</v>
      </c>
      <c r="I606" s="67">
        <f t="shared" si="40"/>
        <v>85.03</v>
      </c>
    </row>
    <row r="607" spans="1:9" x14ac:dyDescent="0.25">
      <c r="A607" s="70" t="s">
        <v>311</v>
      </c>
      <c r="B607" s="66">
        <v>1</v>
      </c>
      <c r="C607" s="66">
        <f t="shared" si="38"/>
        <v>177</v>
      </c>
      <c r="D607" s="66">
        <v>167</v>
      </c>
      <c r="E607" s="66">
        <v>10</v>
      </c>
      <c r="F607" s="67"/>
      <c r="G607" s="67">
        <v>5.49</v>
      </c>
      <c r="H607" s="67">
        <f t="shared" si="39"/>
        <v>109.8</v>
      </c>
      <c r="I607" s="67">
        <f t="shared" si="40"/>
        <v>135.69999999999999</v>
      </c>
    </row>
    <row r="608" spans="1:9" x14ac:dyDescent="0.25">
      <c r="A608" s="70" t="s">
        <v>311</v>
      </c>
      <c r="B608" s="66">
        <v>1</v>
      </c>
      <c r="C608" s="66">
        <f t="shared" si="38"/>
        <v>192</v>
      </c>
      <c r="D608" s="66">
        <v>167</v>
      </c>
      <c r="E608" s="66">
        <v>25</v>
      </c>
      <c r="F608" s="67"/>
      <c r="G608" s="67">
        <v>5.49</v>
      </c>
      <c r="H608" s="67">
        <f t="shared" si="39"/>
        <v>274.5</v>
      </c>
      <c r="I608" s="67">
        <f t="shared" si="40"/>
        <v>339.25</v>
      </c>
    </row>
    <row r="609" spans="1:9" x14ac:dyDescent="0.25">
      <c r="A609" s="70" t="s">
        <v>311</v>
      </c>
      <c r="B609" s="66">
        <v>1</v>
      </c>
      <c r="C609" s="66">
        <f t="shared" si="38"/>
        <v>210</v>
      </c>
      <c r="D609" s="66">
        <v>167</v>
      </c>
      <c r="E609" s="66">
        <v>43</v>
      </c>
      <c r="F609" s="67"/>
      <c r="G609" s="67">
        <v>5.49</v>
      </c>
      <c r="H609" s="67">
        <f t="shared" si="39"/>
        <v>472.14</v>
      </c>
      <c r="I609" s="67">
        <f t="shared" si="40"/>
        <v>583.52</v>
      </c>
    </row>
    <row r="610" spans="1:9" x14ac:dyDescent="0.25">
      <c r="A610" s="70" t="s">
        <v>311</v>
      </c>
      <c r="B610" s="66">
        <v>1</v>
      </c>
      <c r="C610" s="66">
        <f t="shared" si="38"/>
        <v>188</v>
      </c>
      <c r="D610" s="66">
        <v>167</v>
      </c>
      <c r="E610" s="66">
        <v>21</v>
      </c>
      <c r="F610" s="67"/>
      <c r="G610" s="67">
        <v>4.3</v>
      </c>
      <c r="H610" s="67">
        <f t="shared" si="39"/>
        <v>180.6</v>
      </c>
      <c r="I610" s="67">
        <f t="shared" si="40"/>
        <v>223.2</v>
      </c>
    </row>
    <row r="611" spans="1:9" x14ac:dyDescent="0.25">
      <c r="A611" s="70" t="s">
        <v>311</v>
      </c>
      <c r="B611" s="66">
        <v>1</v>
      </c>
      <c r="C611" s="66">
        <f t="shared" si="38"/>
        <v>192</v>
      </c>
      <c r="D611" s="66">
        <v>167</v>
      </c>
      <c r="E611" s="66">
        <v>25</v>
      </c>
      <c r="F611" s="67"/>
      <c r="G611" s="67">
        <v>5.49</v>
      </c>
      <c r="H611" s="67">
        <f t="shared" si="39"/>
        <v>274.5</v>
      </c>
      <c r="I611" s="67">
        <f t="shared" si="40"/>
        <v>339.25</v>
      </c>
    </row>
    <row r="612" spans="1:9" x14ac:dyDescent="0.25">
      <c r="A612" s="70" t="s">
        <v>311</v>
      </c>
      <c r="B612" s="66">
        <v>1</v>
      </c>
      <c r="C612" s="66">
        <f t="shared" si="38"/>
        <v>192</v>
      </c>
      <c r="D612" s="66">
        <v>167</v>
      </c>
      <c r="E612" s="66">
        <v>25</v>
      </c>
      <c r="F612" s="67"/>
      <c r="G612" s="67">
        <v>5.49</v>
      </c>
      <c r="H612" s="67">
        <f t="shared" si="39"/>
        <v>274.5</v>
      </c>
      <c r="I612" s="67">
        <f t="shared" si="40"/>
        <v>339.25</v>
      </c>
    </row>
    <row r="613" spans="1:9" x14ac:dyDescent="0.25">
      <c r="A613" s="70" t="s">
        <v>311</v>
      </c>
      <c r="B613" s="66">
        <v>1</v>
      </c>
      <c r="C613" s="66">
        <f t="shared" si="38"/>
        <v>227</v>
      </c>
      <c r="D613" s="66">
        <v>167</v>
      </c>
      <c r="E613" s="66">
        <v>60</v>
      </c>
      <c r="F613" s="67"/>
      <c r="G613" s="67">
        <v>5.49</v>
      </c>
      <c r="H613" s="67">
        <f t="shared" si="39"/>
        <v>658.8</v>
      </c>
      <c r="I613" s="67">
        <f t="shared" si="40"/>
        <v>814.21</v>
      </c>
    </row>
    <row r="614" spans="1:9" x14ac:dyDescent="0.25">
      <c r="A614" s="70" t="s">
        <v>311</v>
      </c>
      <c r="B614" s="66">
        <v>1</v>
      </c>
      <c r="C614" s="66">
        <f t="shared" si="38"/>
        <v>180</v>
      </c>
      <c r="D614" s="66">
        <v>167</v>
      </c>
      <c r="E614" s="66">
        <v>13</v>
      </c>
      <c r="F614" s="67"/>
      <c r="G614" s="67">
        <v>4.3</v>
      </c>
      <c r="H614" s="67">
        <f t="shared" si="39"/>
        <v>111.8</v>
      </c>
      <c r="I614" s="67">
        <f t="shared" si="40"/>
        <v>138.16999999999999</v>
      </c>
    </row>
    <row r="615" spans="1:9" x14ac:dyDescent="0.25">
      <c r="A615" s="70" t="s">
        <v>311</v>
      </c>
      <c r="B615" s="66">
        <v>1</v>
      </c>
      <c r="C615" s="66">
        <f t="shared" si="38"/>
        <v>192</v>
      </c>
      <c r="D615" s="66">
        <v>167</v>
      </c>
      <c r="E615" s="66">
        <v>25</v>
      </c>
      <c r="F615" s="67"/>
      <c r="G615" s="67">
        <v>5.49</v>
      </c>
      <c r="H615" s="67">
        <f t="shared" si="39"/>
        <v>274.5</v>
      </c>
      <c r="I615" s="67">
        <f t="shared" si="40"/>
        <v>339.25</v>
      </c>
    </row>
    <row r="616" spans="1:9" x14ac:dyDescent="0.25">
      <c r="A616" s="70" t="s">
        <v>311</v>
      </c>
      <c r="B616" s="66">
        <v>1</v>
      </c>
      <c r="C616" s="66">
        <f t="shared" si="38"/>
        <v>192</v>
      </c>
      <c r="D616" s="66">
        <v>167</v>
      </c>
      <c r="E616" s="66">
        <v>25</v>
      </c>
      <c r="F616" s="67"/>
      <c r="G616" s="67">
        <v>5.49</v>
      </c>
      <c r="H616" s="67">
        <f t="shared" si="39"/>
        <v>274.5</v>
      </c>
      <c r="I616" s="67">
        <f t="shared" si="40"/>
        <v>339.25</v>
      </c>
    </row>
    <row r="617" spans="1:9" x14ac:dyDescent="0.25">
      <c r="A617" s="70" t="s">
        <v>311</v>
      </c>
      <c r="B617" s="66">
        <v>1</v>
      </c>
      <c r="C617" s="66">
        <f t="shared" si="38"/>
        <v>168</v>
      </c>
      <c r="D617" s="66">
        <v>167</v>
      </c>
      <c r="E617" s="66">
        <v>1</v>
      </c>
      <c r="F617" s="67"/>
      <c r="G617" s="67">
        <v>5.49</v>
      </c>
      <c r="H617" s="67">
        <f t="shared" si="39"/>
        <v>10.98</v>
      </c>
      <c r="I617" s="67">
        <f t="shared" si="40"/>
        <v>13.57</v>
      </c>
    </row>
    <row r="618" spans="1:9" x14ac:dyDescent="0.25">
      <c r="A618" s="70" t="s">
        <v>311</v>
      </c>
      <c r="B618" s="66">
        <v>1</v>
      </c>
      <c r="C618" s="66">
        <f t="shared" si="38"/>
        <v>176</v>
      </c>
      <c r="D618" s="66">
        <v>167</v>
      </c>
      <c r="E618" s="66">
        <v>9</v>
      </c>
      <c r="F618" s="67"/>
      <c r="G618" s="67">
        <v>5.49</v>
      </c>
      <c r="H618" s="67">
        <f t="shared" si="39"/>
        <v>98.82</v>
      </c>
      <c r="I618" s="67">
        <f t="shared" si="40"/>
        <v>122.13</v>
      </c>
    </row>
    <row r="619" spans="1:9" x14ac:dyDescent="0.25">
      <c r="A619" s="70" t="s">
        <v>311</v>
      </c>
      <c r="B619" s="66">
        <v>1</v>
      </c>
      <c r="C619" s="66">
        <f t="shared" si="38"/>
        <v>184</v>
      </c>
      <c r="D619" s="66">
        <v>167</v>
      </c>
      <c r="E619" s="66">
        <v>17</v>
      </c>
      <c r="F619" s="67"/>
      <c r="G619" s="67">
        <v>5.49</v>
      </c>
      <c r="H619" s="67">
        <f t="shared" si="39"/>
        <v>186.66</v>
      </c>
      <c r="I619" s="67">
        <f t="shared" si="40"/>
        <v>230.69</v>
      </c>
    </row>
    <row r="620" spans="1:9" x14ac:dyDescent="0.25">
      <c r="A620" s="70" t="s">
        <v>311</v>
      </c>
      <c r="B620" s="66">
        <v>1</v>
      </c>
      <c r="C620" s="66">
        <f t="shared" si="38"/>
        <v>176</v>
      </c>
      <c r="D620" s="66">
        <v>167</v>
      </c>
      <c r="E620" s="66">
        <v>9</v>
      </c>
      <c r="F620" s="67"/>
      <c r="G620" s="67">
        <v>5.49</v>
      </c>
      <c r="H620" s="67">
        <f t="shared" si="39"/>
        <v>98.82</v>
      </c>
      <c r="I620" s="67">
        <f t="shared" si="40"/>
        <v>122.13</v>
      </c>
    </row>
    <row r="621" spans="1:9" x14ac:dyDescent="0.25">
      <c r="A621" s="70" t="s">
        <v>311</v>
      </c>
      <c r="B621" s="66">
        <v>1</v>
      </c>
      <c r="C621" s="66">
        <f t="shared" si="38"/>
        <v>184</v>
      </c>
      <c r="D621" s="66">
        <v>167</v>
      </c>
      <c r="E621" s="66">
        <v>17</v>
      </c>
      <c r="F621" s="67"/>
      <c r="G621" s="67">
        <v>5.49</v>
      </c>
      <c r="H621" s="67">
        <f t="shared" si="39"/>
        <v>186.66</v>
      </c>
      <c r="I621" s="67">
        <f t="shared" si="40"/>
        <v>230.69</v>
      </c>
    </row>
    <row r="622" spans="1:9" x14ac:dyDescent="0.25">
      <c r="A622" s="70" t="s">
        <v>311</v>
      </c>
      <c r="B622" s="66">
        <v>1</v>
      </c>
      <c r="C622" s="66">
        <f t="shared" si="38"/>
        <v>192</v>
      </c>
      <c r="D622" s="66">
        <v>167</v>
      </c>
      <c r="E622" s="66">
        <v>25</v>
      </c>
      <c r="F622" s="67"/>
      <c r="G622" s="67">
        <v>5.49</v>
      </c>
      <c r="H622" s="67">
        <f t="shared" si="39"/>
        <v>274.5</v>
      </c>
      <c r="I622" s="67">
        <f t="shared" si="40"/>
        <v>339.25</v>
      </c>
    </row>
    <row r="623" spans="1:9" x14ac:dyDescent="0.25">
      <c r="A623" s="70" t="s">
        <v>312</v>
      </c>
      <c r="B623" s="66">
        <v>1</v>
      </c>
      <c r="C623" s="66">
        <f t="shared" ref="C623:C676" si="41">D623+E623</f>
        <v>172</v>
      </c>
      <c r="D623" s="66">
        <v>167</v>
      </c>
      <c r="E623" s="66">
        <v>5</v>
      </c>
      <c r="F623" s="67"/>
      <c r="G623" s="67">
        <v>6</v>
      </c>
      <c r="H623" s="67">
        <f t="shared" si="39"/>
        <v>60</v>
      </c>
      <c r="I623" s="67">
        <f t="shared" si="40"/>
        <v>74.150000000000006</v>
      </c>
    </row>
    <row r="624" spans="1:9" x14ac:dyDescent="0.25">
      <c r="A624" s="70" t="s">
        <v>312</v>
      </c>
      <c r="B624" s="66">
        <v>1</v>
      </c>
      <c r="C624" s="66">
        <f t="shared" si="41"/>
        <v>175</v>
      </c>
      <c r="D624" s="66">
        <v>167</v>
      </c>
      <c r="E624" s="66">
        <v>8</v>
      </c>
      <c r="F624" s="67"/>
      <c r="G624" s="67">
        <v>6</v>
      </c>
      <c r="H624" s="67">
        <f t="shared" si="39"/>
        <v>96</v>
      </c>
      <c r="I624" s="67">
        <f t="shared" si="40"/>
        <v>118.65</v>
      </c>
    </row>
    <row r="625" spans="1:9" x14ac:dyDescent="0.25">
      <c r="A625" s="70" t="s">
        <v>312</v>
      </c>
      <c r="B625" s="66">
        <v>1</v>
      </c>
      <c r="C625" s="66">
        <f t="shared" si="41"/>
        <v>168</v>
      </c>
      <c r="D625" s="66">
        <v>167</v>
      </c>
      <c r="E625" s="66">
        <v>1</v>
      </c>
      <c r="F625" s="67"/>
      <c r="G625" s="67">
        <v>6</v>
      </c>
      <c r="H625" s="67">
        <f t="shared" si="39"/>
        <v>12</v>
      </c>
      <c r="I625" s="67">
        <f t="shared" si="40"/>
        <v>14.83</v>
      </c>
    </row>
    <row r="626" spans="1:9" x14ac:dyDescent="0.25">
      <c r="A626" s="70" t="s">
        <v>312</v>
      </c>
      <c r="B626" s="66">
        <v>1</v>
      </c>
      <c r="C626" s="66">
        <f t="shared" si="41"/>
        <v>168</v>
      </c>
      <c r="D626" s="66">
        <v>167</v>
      </c>
      <c r="E626" s="66">
        <v>1</v>
      </c>
      <c r="F626" s="67"/>
      <c r="G626" s="67">
        <v>6</v>
      </c>
      <c r="H626" s="67">
        <f t="shared" si="39"/>
        <v>12</v>
      </c>
      <c r="I626" s="67">
        <f t="shared" si="40"/>
        <v>14.83</v>
      </c>
    </row>
    <row r="627" spans="1:9" x14ac:dyDescent="0.25">
      <c r="A627" s="70" t="s">
        <v>312</v>
      </c>
      <c r="B627" s="66">
        <v>1</v>
      </c>
      <c r="C627" s="66">
        <f t="shared" si="41"/>
        <v>168</v>
      </c>
      <c r="D627" s="66">
        <v>167</v>
      </c>
      <c r="E627" s="66">
        <v>1</v>
      </c>
      <c r="F627" s="67"/>
      <c r="G627" s="67">
        <v>6</v>
      </c>
      <c r="H627" s="67">
        <f t="shared" si="39"/>
        <v>12</v>
      </c>
      <c r="I627" s="67">
        <f t="shared" si="40"/>
        <v>14.83</v>
      </c>
    </row>
    <row r="628" spans="1:9" x14ac:dyDescent="0.25">
      <c r="A628" s="70" t="s">
        <v>312</v>
      </c>
      <c r="B628" s="66">
        <v>1</v>
      </c>
      <c r="C628" s="66">
        <f t="shared" si="41"/>
        <v>176</v>
      </c>
      <c r="D628" s="66">
        <v>167</v>
      </c>
      <c r="E628" s="66">
        <v>9</v>
      </c>
      <c r="F628" s="67"/>
      <c r="G628" s="67">
        <v>6</v>
      </c>
      <c r="H628" s="67">
        <f t="shared" si="39"/>
        <v>108</v>
      </c>
      <c r="I628" s="67">
        <f t="shared" si="40"/>
        <v>133.47999999999999</v>
      </c>
    </row>
    <row r="629" spans="1:9" x14ac:dyDescent="0.25">
      <c r="A629" s="70" t="s">
        <v>312</v>
      </c>
      <c r="B629" s="66">
        <v>1</v>
      </c>
      <c r="C629" s="66">
        <f t="shared" si="41"/>
        <v>168</v>
      </c>
      <c r="D629" s="66">
        <v>167</v>
      </c>
      <c r="E629" s="66">
        <v>1</v>
      </c>
      <c r="F629" s="67"/>
      <c r="G629" s="67">
        <v>6</v>
      </c>
      <c r="H629" s="67">
        <f t="shared" si="39"/>
        <v>12</v>
      </c>
      <c r="I629" s="67">
        <f t="shared" si="40"/>
        <v>14.83</v>
      </c>
    </row>
    <row r="630" spans="1:9" x14ac:dyDescent="0.25">
      <c r="A630" s="70" t="s">
        <v>312</v>
      </c>
      <c r="B630" s="66">
        <v>1</v>
      </c>
      <c r="C630" s="66">
        <f t="shared" si="41"/>
        <v>168</v>
      </c>
      <c r="D630" s="66">
        <v>167</v>
      </c>
      <c r="E630" s="66">
        <v>1</v>
      </c>
      <c r="F630" s="67"/>
      <c r="G630" s="67">
        <v>6</v>
      </c>
      <c r="H630" s="67">
        <f t="shared" si="39"/>
        <v>12</v>
      </c>
      <c r="I630" s="67">
        <f t="shared" si="40"/>
        <v>14.83</v>
      </c>
    </row>
    <row r="631" spans="1:9" x14ac:dyDescent="0.25">
      <c r="A631" s="70" t="s">
        <v>312</v>
      </c>
      <c r="B631" s="66">
        <v>1</v>
      </c>
      <c r="C631" s="66">
        <f t="shared" si="41"/>
        <v>168</v>
      </c>
      <c r="D631" s="66">
        <v>167</v>
      </c>
      <c r="E631" s="66">
        <v>1</v>
      </c>
      <c r="F631" s="67"/>
      <c r="G631" s="67">
        <v>6</v>
      </c>
      <c r="H631" s="67">
        <f t="shared" si="39"/>
        <v>12</v>
      </c>
      <c r="I631" s="67">
        <f t="shared" si="40"/>
        <v>14.83</v>
      </c>
    </row>
    <row r="632" spans="1:9" x14ac:dyDescent="0.25">
      <c r="A632" s="70" t="s">
        <v>312</v>
      </c>
      <c r="B632" s="66">
        <v>1</v>
      </c>
      <c r="C632" s="66">
        <f t="shared" si="41"/>
        <v>195</v>
      </c>
      <c r="D632" s="66">
        <v>167</v>
      </c>
      <c r="E632" s="66">
        <v>28</v>
      </c>
      <c r="F632" s="67"/>
      <c r="G632" s="67">
        <v>6</v>
      </c>
      <c r="H632" s="67">
        <f t="shared" si="39"/>
        <v>336</v>
      </c>
      <c r="I632" s="67">
        <f t="shared" si="40"/>
        <v>415.26</v>
      </c>
    </row>
    <row r="633" spans="1:9" x14ac:dyDescent="0.25">
      <c r="A633" s="70" t="s">
        <v>312</v>
      </c>
      <c r="B633" s="66">
        <v>1</v>
      </c>
      <c r="C633" s="66">
        <f t="shared" si="41"/>
        <v>192</v>
      </c>
      <c r="D633" s="66">
        <v>167</v>
      </c>
      <c r="E633" s="66">
        <v>25</v>
      </c>
      <c r="F633" s="67"/>
      <c r="G633" s="67">
        <v>6</v>
      </c>
      <c r="H633" s="67">
        <f t="shared" si="39"/>
        <v>300</v>
      </c>
      <c r="I633" s="67">
        <f t="shared" si="40"/>
        <v>370.77</v>
      </c>
    </row>
    <row r="634" spans="1:9" x14ac:dyDescent="0.25">
      <c r="A634" s="70" t="s">
        <v>312</v>
      </c>
      <c r="B634" s="66">
        <v>1</v>
      </c>
      <c r="C634" s="66">
        <f t="shared" si="41"/>
        <v>184</v>
      </c>
      <c r="D634" s="66">
        <v>167</v>
      </c>
      <c r="E634" s="66">
        <v>17</v>
      </c>
      <c r="F634" s="67"/>
      <c r="G634" s="67">
        <v>6</v>
      </c>
      <c r="H634" s="67">
        <f t="shared" si="39"/>
        <v>204</v>
      </c>
      <c r="I634" s="67">
        <f t="shared" si="40"/>
        <v>252.12</v>
      </c>
    </row>
    <row r="635" spans="1:9" x14ac:dyDescent="0.25">
      <c r="A635" s="70" t="s">
        <v>312</v>
      </c>
      <c r="B635" s="66">
        <v>1</v>
      </c>
      <c r="C635" s="66">
        <f t="shared" si="41"/>
        <v>183</v>
      </c>
      <c r="D635" s="66">
        <v>167</v>
      </c>
      <c r="E635" s="66">
        <v>16</v>
      </c>
      <c r="F635" s="67"/>
      <c r="G635" s="67">
        <v>6</v>
      </c>
      <c r="H635" s="67">
        <f t="shared" si="39"/>
        <v>192</v>
      </c>
      <c r="I635" s="67">
        <f t="shared" si="40"/>
        <v>237.29</v>
      </c>
    </row>
    <row r="636" spans="1:9" x14ac:dyDescent="0.25">
      <c r="A636" s="70" t="s">
        <v>313</v>
      </c>
      <c r="B636" s="66">
        <v>1</v>
      </c>
      <c r="C636" s="66">
        <f t="shared" si="41"/>
        <v>204</v>
      </c>
      <c r="D636" s="66">
        <v>167</v>
      </c>
      <c r="E636" s="66">
        <v>37</v>
      </c>
      <c r="F636" s="67"/>
      <c r="G636" s="67">
        <v>9.83</v>
      </c>
      <c r="H636" s="67">
        <f t="shared" si="39"/>
        <v>727.42</v>
      </c>
      <c r="I636" s="67">
        <f t="shared" si="40"/>
        <v>899.02</v>
      </c>
    </row>
    <row r="637" spans="1:9" x14ac:dyDescent="0.25">
      <c r="A637" s="70" t="s">
        <v>153</v>
      </c>
      <c r="B637" s="66">
        <v>1</v>
      </c>
      <c r="C637" s="66">
        <f t="shared" si="41"/>
        <v>208</v>
      </c>
      <c r="D637" s="66">
        <v>167</v>
      </c>
      <c r="E637" s="66">
        <v>41</v>
      </c>
      <c r="F637" s="67"/>
      <c r="G637" s="67">
        <v>6.5</v>
      </c>
      <c r="H637" s="67">
        <f t="shared" si="39"/>
        <v>533</v>
      </c>
      <c r="I637" s="67">
        <f t="shared" si="40"/>
        <v>658.73</v>
      </c>
    </row>
    <row r="638" spans="1:9" x14ac:dyDescent="0.25">
      <c r="A638" s="70" t="s">
        <v>153</v>
      </c>
      <c r="B638" s="66">
        <v>1</v>
      </c>
      <c r="C638" s="66">
        <f t="shared" si="41"/>
        <v>180</v>
      </c>
      <c r="D638" s="66">
        <v>167</v>
      </c>
      <c r="E638" s="66">
        <v>13</v>
      </c>
      <c r="F638" s="67"/>
      <c r="G638" s="67">
        <v>5</v>
      </c>
      <c r="H638" s="67">
        <f t="shared" si="39"/>
        <v>130</v>
      </c>
      <c r="I638" s="67">
        <f t="shared" si="40"/>
        <v>160.66999999999999</v>
      </c>
    </row>
    <row r="639" spans="1:9" x14ac:dyDescent="0.25">
      <c r="A639" s="70" t="s">
        <v>153</v>
      </c>
      <c r="B639" s="66">
        <v>1</v>
      </c>
      <c r="C639" s="66">
        <f t="shared" si="41"/>
        <v>215</v>
      </c>
      <c r="D639" s="66">
        <v>167</v>
      </c>
      <c r="E639" s="66">
        <v>48</v>
      </c>
      <c r="F639" s="67"/>
      <c r="G639" s="67">
        <v>6.5</v>
      </c>
      <c r="H639" s="67">
        <f t="shared" si="39"/>
        <v>624</v>
      </c>
      <c r="I639" s="67">
        <f t="shared" si="40"/>
        <v>771.2</v>
      </c>
    </row>
    <row r="640" spans="1:9" x14ac:dyDescent="0.25">
      <c r="A640" s="70" t="s">
        <v>314</v>
      </c>
      <c r="B640" s="66">
        <v>1</v>
      </c>
      <c r="C640" s="66">
        <f t="shared" si="41"/>
        <v>168</v>
      </c>
      <c r="D640" s="66">
        <v>167</v>
      </c>
      <c r="E640" s="66">
        <v>1</v>
      </c>
      <c r="F640" s="67"/>
      <c r="G640" s="67">
        <v>4.4000000000000004</v>
      </c>
      <c r="H640" s="67">
        <f t="shared" si="39"/>
        <v>8.8000000000000007</v>
      </c>
      <c r="I640" s="67">
        <f t="shared" si="40"/>
        <v>10.88</v>
      </c>
    </row>
    <row r="641" spans="1:9" x14ac:dyDescent="0.25">
      <c r="A641" s="70" t="s">
        <v>314</v>
      </c>
      <c r="B641" s="66">
        <v>1</v>
      </c>
      <c r="C641" s="66">
        <f t="shared" si="41"/>
        <v>168</v>
      </c>
      <c r="D641" s="66">
        <v>167</v>
      </c>
      <c r="E641" s="66">
        <v>1</v>
      </c>
      <c r="F641" s="67"/>
      <c r="G641" s="67">
        <v>4.4000000000000004</v>
      </c>
      <c r="H641" s="67">
        <f t="shared" si="39"/>
        <v>8.8000000000000007</v>
      </c>
      <c r="I641" s="67">
        <f t="shared" si="40"/>
        <v>10.88</v>
      </c>
    </row>
    <row r="642" spans="1:9" x14ac:dyDescent="0.25">
      <c r="A642" s="70" t="s">
        <v>314</v>
      </c>
      <c r="B642" s="66">
        <v>1</v>
      </c>
      <c r="C642" s="66">
        <f t="shared" si="41"/>
        <v>176</v>
      </c>
      <c r="D642" s="66">
        <v>167</v>
      </c>
      <c r="E642" s="66">
        <v>9</v>
      </c>
      <c r="F642" s="67"/>
      <c r="G642" s="67">
        <v>4.4000000000000004</v>
      </c>
      <c r="H642" s="67">
        <f t="shared" si="39"/>
        <v>79.2</v>
      </c>
      <c r="I642" s="67">
        <f t="shared" si="40"/>
        <v>97.88</v>
      </c>
    </row>
    <row r="643" spans="1:9" x14ac:dyDescent="0.25">
      <c r="A643" s="70" t="s">
        <v>314</v>
      </c>
      <c r="B643" s="66">
        <v>1</v>
      </c>
      <c r="C643" s="66">
        <f t="shared" si="41"/>
        <v>168</v>
      </c>
      <c r="D643" s="66">
        <v>167</v>
      </c>
      <c r="E643" s="66">
        <v>1</v>
      </c>
      <c r="F643" s="67"/>
      <c r="G643" s="67">
        <v>4.4000000000000004</v>
      </c>
      <c r="H643" s="67">
        <f t="shared" si="39"/>
        <v>8.8000000000000007</v>
      </c>
      <c r="I643" s="67">
        <f t="shared" si="40"/>
        <v>10.88</v>
      </c>
    </row>
    <row r="644" spans="1:9" x14ac:dyDescent="0.25">
      <c r="A644" s="70" t="s">
        <v>314</v>
      </c>
      <c r="B644" s="66">
        <v>1</v>
      </c>
      <c r="C644" s="66">
        <f t="shared" si="41"/>
        <v>168</v>
      </c>
      <c r="D644" s="66">
        <v>167</v>
      </c>
      <c r="E644" s="66">
        <v>1</v>
      </c>
      <c r="F644" s="67"/>
      <c r="G644" s="67">
        <v>4.4000000000000004</v>
      </c>
      <c r="H644" s="67">
        <f t="shared" si="39"/>
        <v>8.8000000000000007</v>
      </c>
      <c r="I644" s="67">
        <f t="shared" si="40"/>
        <v>10.88</v>
      </c>
    </row>
    <row r="645" spans="1:9" x14ac:dyDescent="0.25">
      <c r="A645" s="70" t="s">
        <v>314</v>
      </c>
      <c r="B645" s="66">
        <v>1</v>
      </c>
      <c r="C645" s="66">
        <f t="shared" si="41"/>
        <v>168</v>
      </c>
      <c r="D645" s="66">
        <v>167</v>
      </c>
      <c r="E645" s="66">
        <v>1</v>
      </c>
      <c r="F645" s="67"/>
      <c r="G645" s="67">
        <v>4.4000000000000004</v>
      </c>
      <c r="H645" s="67">
        <f t="shared" si="39"/>
        <v>8.8000000000000007</v>
      </c>
      <c r="I645" s="67">
        <f t="shared" si="40"/>
        <v>10.88</v>
      </c>
    </row>
    <row r="646" spans="1:9" x14ac:dyDescent="0.25">
      <c r="A646" s="70" t="s">
        <v>314</v>
      </c>
      <c r="B646" s="66">
        <v>1</v>
      </c>
      <c r="C646" s="66">
        <f t="shared" si="41"/>
        <v>176</v>
      </c>
      <c r="D646" s="66">
        <v>167</v>
      </c>
      <c r="E646" s="66">
        <v>9</v>
      </c>
      <c r="F646" s="67"/>
      <c r="G646" s="67">
        <v>4.4000000000000004</v>
      </c>
      <c r="H646" s="67">
        <f t="shared" si="39"/>
        <v>79.2</v>
      </c>
      <c r="I646" s="67">
        <f t="shared" si="40"/>
        <v>97.88</v>
      </c>
    </row>
    <row r="647" spans="1:9" x14ac:dyDescent="0.25">
      <c r="A647" s="70" t="s">
        <v>314</v>
      </c>
      <c r="B647" s="66">
        <v>1</v>
      </c>
      <c r="C647" s="66">
        <f t="shared" si="41"/>
        <v>168</v>
      </c>
      <c r="D647" s="66">
        <v>167</v>
      </c>
      <c r="E647" s="66">
        <v>1</v>
      </c>
      <c r="F647" s="67"/>
      <c r="G647" s="67">
        <v>4.4000000000000004</v>
      </c>
      <c r="H647" s="67">
        <f t="shared" si="39"/>
        <v>8.8000000000000007</v>
      </c>
      <c r="I647" s="67">
        <f t="shared" si="40"/>
        <v>10.88</v>
      </c>
    </row>
    <row r="648" spans="1:9" x14ac:dyDescent="0.25">
      <c r="A648" s="70" t="s">
        <v>314</v>
      </c>
      <c r="B648" s="66">
        <v>1</v>
      </c>
      <c r="C648" s="66">
        <f t="shared" si="41"/>
        <v>168</v>
      </c>
      <c r="D648" s="66">
        <v>167</v>
      </c>
      <c r="E648" s="66">
        <v>1</v>
      </c>
      <c r="F648" s="67"/>
      <c r="G648" s="67">
        <v>4.4000000000000004</v>
      </c>
      <c r="H648" s="67">
        <f t="shared" si="39"/>
        <v>8.8000000000000007</v>
      </c>
      <c r="I648" s="67">
        <f t="shared" si="40"/>
        <v>10.88</v>
      </c>
    </row>
    <row r="649" spans="1:9" x14ac:dyDescent="0.25">
      <c r="A649" s="70" t="s">
        <v>315</v>
      </c>
      <c r="B649" s="66">
        <v>1</v>
      </c>
      <c r="C649" s="66">
        <f t="shared" si="41"/>
        <v>184</v>
      </c>
      <c r="D649" s="66">
        <v>167</v>
      </c>
      <c r="E649" s="66">
        <v>17</v>
      </c>
      <c r="F649" s="67"/>
      <c r="G649" s="67">
        <v>4.4000000000000004</v>
      </c>
      <c r="H649" s="67">
        <f t="shared" si="39"/>
        <v>149.6</v>
      </c>
      <c r="I649" s="67">
        <f t="shared" si="40"/>
        <v>184.89</v>
      </c>
    </row>
    <row r="650" spans="1:9" x14ac:dyDescent="0.25">
      <c r="A650" s="70" t="s">
        <v>315</v>
      </c>
      <c r="B650" s="66">
        <v>1</v>
      </c>
      <c r="C650" s="66">
        <f t="shared" si="41"/>
        <v>183</v>
      </c>
      <c r="D650" s="66">
        <v>167</v>
      </c>
      <c r="E650" s="66">
        <v>16</v>
      </c>
      <c r="F650" s="67"/>
      <c r="G650" s="67">
        <v>4.4000000000000004</v>
      </c>
      <c r="H650" s="67">
        <f t="shared" si="39"/>
        <v>140.80000000000001</v>
      </c>
      <c r="I650" s="67">
        <f t="shared" si="40"/>
        <v>174.01</v>
      </c>
    </row>
    <row r="651" spans="1:9" x14ac:dyDescent="0.25">
      <c r="A651" s="70" t="s">
        <v>315</v>
      </c>
      <c r="B651" s="66">
        <v>1</v>
      </c>
      <c r="C651" s="66">
        <f t="shared" si="41"/>
        <v>192</v>
      </c>
      <c r="D651" s="66">
        <v>167</v>
      </c>
      <c r="E651" s="66">
        <v>25</v>
      </c>
      <c r="F651" s="67"/>
      <c r="G651" s="67">
        <v>4.4000000000000004</v>
      </c>
      <c r="H651" s="67">
        <f t="shared" si="39"/>
        <v>220</v>
      </c>
      <c r="I651" s="67">
        <f t="shared" si="40"/>
        <v>271.89999999999998</v>
      </c>
    </row>
    <row r="652" spans="1:9" x14ac:dyDescent="0.25">
      <c r="A652" s="70" t="s">
        <v>315</v>
      </c>
      <c r="B652" s="66">
        <v>1</v>
      </c>
      <c r="C652" s="66">
        <f t="shared" si="41"/>
        <v>168</v>
      </c>
      <c r="D652" s="66">
        <v>167</v>
      </c>
      <c r="E652" s="66">
        <v>1</v>
      </c>
      <c r="F652" s="67"/>
      <c r="G652" s="67">
        <v>4.4000000000000004</v>
      </c>
      <c r="H652" s="67">
        <f t="shared" si="39"/>
        <v>8.8000000000000007</v>
      </c>
      <c r="I652" s="67">
        <f t="shared" si="40"/>
        <v>10.88</v>
      </c>
    </row>
    <row r="653" spans="1:9" x14ac:dyDescent="0.25">
      <c r="A653" s="70" t="s">
        <v>315</v>
      </c>
      <c r="B653" s="66">
        <v>1</v>
      </c>
      <c r="C653" s="66">
        <f t="shared" si="41"/>
        <v>184</v>
      </c>
      <c r="D653" s="66">
        <v>167</v>
      </c>
      <c r="E653" s="66">
        <v>17</v>
      </c>
      <c r="F653" s="67"/>
      <c r="G653" s="67">
        <v>4.4000000000000004</v>
      </c>
      <c r="H653" s="67">
        <f t="shared" si="39"/>
        <v>149.6</v>
      </c>
      <c r="I653" s="67">
        <f t="shared" si="40"/>
        <v>184.89</v>
      </c>
    </row>
    <row r="654" spans="1:9" x14ac:dyDescent="0.25">
      <c r="A654" s="70" t="s">
        <v>315</v>
      </c>
      <c r="B654" s="66">
        <v>1</v>
      </c>
      <c r="C654" s="66">
        <f t="shared" si="41"/>
        <v>176</v>
      </c>
      <c r="D654" s="66">
        <v>167</v>
      </c>
      <c r="E654" s="66">
        <v>9</v>
      </c>
      <c r="F654" s="67"/>
      <c r="G654" s="67">
        <v>4.4000000000000004</v>
      </c>
      <c r="H654" s="67">
        <f t="shared" ref="H654:H676" si="42">ROUND(G654*E654*2,2)</f>
        <v>79.2</v>
      </c>
      <c r="I654" s="67">
        <f t="shared" ref="I654:I676" si="43">ROUND(H654*1.2359,2)</f>
        <v>97.88</v>
      </c>
    </row>
    <row r="655" spans="1:9" x14ac:dyDescent="0.25">
      <c r="A655" s="70" t="s">
        <v>315</v>
      </c>
      <c r="B655" s="66">
        <v>1</v>
      </c>
      <c r="C655" s="66">
        <f t="shared" si="41"/>
        <v>168</v>
      </c>
      <c r="D655" s="66">
        <v>167</v>
      </c>
      <c r="E655" s="66">
        <v>1</v>
      </c>
      <c r="F655" s="67"/>
      <c r="G655" s="67">
        <v>4.4000000000000004</v>
      </c>
      <c r="H655" s="67">
        <f t="shared" si="42"/>
        <v>8.8000000000000007</v>
      </c>
      <c r="I655" s="67">
        <f t="shared" si="43"/>
        <v>10.88</v>
      </c>
    </row>
    <row r="656" spans="1:9" x14ac:dyDescent="0.25">
      <c r="A656" s="70" t="s">
        <v>315</v>
      </c>
      <c r="B656" s="66">
        <v>1</v>
      </c>
      <c r="C656" s="66">
        <f t="shared" si="41"/>
        <v>176</v>
      </c>
      <c r="D656" s="66">
        <v>167</v>
      </c>
      <c r="E656" s="66">
        <v>9</v>
      </c>
      <c r="F656" s="67"/>
      <c r="G656" s="67">
        <v>4.4000000000000004</v>
      </c>
      <c r="H656" s="67">
        <f t="shared" si="42"/>
        <v>79.2</v>
      </c>
      <c r="I656" s="67">
        <f t="shared" si="43"/>
        <v>97.88</v>
      </c>
    </row>
    <row r="657" spans="1:9" x14ac:dyDescent="0.25">
      <c r="A657" s="70" t="s">
        <v>315</v>
      </c>
      <c r="B657" s="66">
        <v>1</v>
      </c>
      <c r="C657" s="66">
        <f t="shared" si="41"/>
        <v>176</v>
      </c>
      <c r="D657" s="66">
        <v>167</v>
      </c>
      <c r="E657" s="66">
        <v>9</v>
      </c>
      <c r="F657" s="67"/>
      <c r="G657" s="67">
        <v>4.4000000000000004</v>
      </c>
      <c r="H657" s="67">
        <f t="shared" si="42"/>
        <v>79.2</v>
      </c>
      <c r="I657" s="67">
        <f t="shared" si="43"/>
        <v>97.88</v>
      </c>
    </row>
    <row r="658" spans="1:9" x14ac:dyDescent="0.25">
      <c r="A658" s="70" t="s">
        <v>315</v>
      </c>
      <c r="B658" s="66">
        <v>1</v>
      </c>
      <c r="C658" s="66">
        <f t="shared" si="41"/>
        <v>184</v>
      </c>
      <c r="D658" s="66">
        <v>167</v>
      </c>
      <c r="E658" s="66">
        <v>17</v>
      </c>
      <c r="F658" s="67"/>
      <c r="G658" s="67">
        <v>4.4000000000000004</v>
      </c>
      <c r="H658" s="67">
        <f t="shared" si="42"/>
        <v>149.6</v>
      </c>
      <c r="I658" s="67">
        <f t="shared" si="43"/>
        <v>184.89</v>
      </c>
    </row>
    <row r="659" spans="1:9" x14ac:dyDescent="0.25">
      <c r="A659" s="70" t="s">
        <v>315</v>
      </c>
      <c r="B659" s="66">
        <v>1</v>
      </c>
      <c r="C659" s="66">
        <f t="shared" si="41"/>
        <v>168</v>
      </c>
      <c r="D659" s="66">
        <v>167</v>
      </c>
      <c r="E659" s="66">
        <v>1</v>
      </c>
      <c r="F659" s="67"/>
      <c r="G659" s="67">
        <v>4.4000000000000004</v>
      </c>
      <c r="H659" s="67">
        <f t="shared" si="42"/>
        <v>8.8000000000000007</v>
      </c>
      <c r="I659" s="67">
        <f t="shared" si="43"/>
        <v>10.88</v>
      </c>
    </row>
    <row r="660" spans="1:9" x14ac:dyDescent="0.25">
      <c r="A660" s="70" t="s">
        <v>315</v>
      </c>
      <c r="B660" s="66">
        <v>1</v>
      </c>
      <c r="C660" s="66">
        <f t="shared" si="41"/>
        <v>175</v>
      </c>
      <c r="D660" s="66">
        <v>167</v>
      </c>
      <c r="E660" s="66">
        <v>8</v>
      </c>
      <c r="F660" s="67"/>
      <c r="G660" s="67">
        <v>4.4000000000000004</v>
      </c>
      <c r="H660" s="67">
        <f t="shared" si="42"/>
        <v>70.400000000000006</v>
      </c>
      <c r="I660" s="67">
        <f t="shared" si="43"/>
        <v>87.01</v>
      </c>
    </row>
    <row r="661" spans="1:9" x14ac:dyDescent="0.25">
      <c r="A661" s="70" t="s">
        <v>315</v>
      </c>
      <c r="B661" s="66">
        <v>1</v>
      </c>
      <c r="C661" s="66">
        <f t="shared" si="41"/>
        <v>168</v>
      </c>
      <c r="D661" s="66">
        <v>167</v>
      </c>
      <c r="E661" s="66">
        <v>1</v>
      </c>
      <c r="F661" s="67"/>
      <c r="G661" s="67">
        <v>4.4000000000000004</v>
      </c>
      <c r="H661" s="67">
        <f t="shared" si="42"/>
        <v>8.8000000000000007</v>
      </c>
      <c r="I661" s="67">
        <f t="shared" si="43"/>
        <v>10.88</v>
      </c>
    </row>
    <row r="662" spans="1:9" x14ac:dyDescent="0.25">
      <c r="A662" s="70" t="s">
        <v>315</v>
      </c>
      <c r="B662" s="66">
        <v>1</v>
      </c>
      <c r="C662" s="66">
        <f t="shared" si="41"/>
        <v>168</v>
      </c>
      <c r="D662" s="66">
        <v>167</v>
      </c>
      <c r="E662" s="66">
        <v>1</v>
      </c>
      <c r="F662" s="67"/>
      <c r="G662" s="67">
        <v>4.4000000000000004</v>
      </c>
      <c r="H662" s="67">
        <f t="shared" si="42"/>
        <v>8.8000000000000007</v>
      </c>
      <c r="I662" s="67">
        <f t="shared" si="43"/>
        <v>10.88</v>
      </c>
    </row>
    <row r="663" spans="1:9" x14ac:dyDescent="0.25">
      <c r="A663" s="70" t="s">
        <v>315</v>
      </c>
      <c r="B663" s="66">
        <v>1</v>
      </c>
      <c r="C663" s="66">
        <f t="shared" si="41"/>
        <v>176</v>
      </c>
      <c r="D663" s="66">
        <v>167</v>
      </c>
      <c r="E663" s="66">
        <v>9</v>
      </c>
      <c r="F663" s="67"/>
      <c r="G663" s="67">
        <v>4.4000000000000004</v>
      </c>
      <c r="H663" s="67">
        <f t="shared" si="42"/>
        <v>79.2</v>
      </c>
      <c r="I663" s="67">
        <f t="shared" si="43"/>
        <v>97.88</v>
      </c>
    </row>
    <row r="664" spans="1:9" x14ac:dyDescent="0.25">
      <c r="A664" s="70" t="s">
        <v>315</v>
      </c>
      <c r="B664" s="66">
        <v>1</v>
      </c>
      <c r="C664" s="66">
        <f t="shared" si="41"/>
        <v>168</v>
      </c>
      <c r="D664" s="66">
        <v>167</v>
      </c>
      <c r="E664" s="66">
        <v>1</v>
      </c>
      <c r="F664" s="67"/>
      <c r="G664" s="67">
        <v>4.4000000000000004</v>
      </c>
      <c r="H664" s="67">
        <f t="shared" si="42"/>
        <v>8.8000000000000007</v>
      </c>
      <c r="I664" s="67">
        <f t="shared" si="43"/>
        <v>10.88</v>
      </c>
    </row>
    <row r="665" spans="1:9" x14ac:dyDescent="0.25">
      <c r="A665" s="70" t="s">
        <v>315</v>
      </c>
      <c r="B665" s="66">
        <v>1</v>
      </c>
      <c r="C665" s="66">
        <f t="shared" si="41"/>
        <v>168</v>
      </c>
      <c r="D665" s="66">
        <v>167</v>
      </c>
      <c r="E665" s="66">
        <v>1</v>
      </c>
      <c r="F665" s="67"/>
      <c r="G665" s="67">
        <v>4.4000000000000004</v>
      </c>
      <c r="H665" s="67">
        <f t="shared" si="42"/>
        <v>8.8000000000000007</v>
      </c>
      <c r="I665" s="67">
        <f t="shared" si="43"/>
        <v>10.88</v>
      </c>
    </row>
    <row r="666" spans="1:9" x14ac:dyDescent="0.25">
      <c r="A666" s="70" t="s">
        <v>315</v>
      </c>
      <c r="B666" s="66">
        <v>1</v>
      </c>
      <c r="C666" s="66">
        <f t="shared" si="41"/>
        <v>176</v>
      </c>
      <c r="D666" s="66">
        <v>167</v>
      </c>
      <c r="E666" s="66">
        <v>9</v>
      </c>
      <c r="F666" s="67"/>
      <c r="G666" s="67">
        <v>4.4000000000000004</v>
      </c>
      <c r="H666" s="67">
        <f t="shared" si="42"/>
        <v>79.2</v>
      </c>
      <c r="I666" s="67">
        <f t="shared" si="43"/>
        <v>97.88</v>
      </c>
    </row>
    <row r="667" spans="1:9" s="76" customFormat="1" x14ac:dyDescent="0.25">
      <c r="A667" s="82" t="s">
        <v>399</v>
      </c>
      <c r="B667" s="66">
        <v>1</v>
      </c>
      <c r="C667" s="80">
        <f t="shared" si="41"/>
        <v>177.5</v>
      </c>
      <c r="D667" s="80">
        <v>167</v>
      </c>
      <c r="E667" s="80">
        <v>10.5</v>
      </c>
      <c r="F667" s="81">
        <v>1550</v>
      </c>
      <c r="G667" s="81">
        <f t="shared" ref="G667:G676" si="44">F667/D667</f>
        <v>9.2814371257485035</v>
      </c>
      <c r="H667" s="67">
        <f t="shared" si="42"/>
        <v>194.91</v>
      </c>
      <c r="I667" s="67">
        <f t="shared" si="43"/>
        <v>240.89</v>
      </c>
    </row>
    <row r="668" spans="1:9" s="76" customFormat="1" x14ac:dyDescent="0.25">
      <c r="A668" s="82" t="s">
        <v>399</v>
      </c>
      <c r="B668" s="66">
        <v>1</v>
      </c>
      <c r="C668" s="80">
        <f t="shared" si="41"/>
        <v>185.5</v>
      </c>
      <c r="D668" s="80">
        <v>167</v>
      </c>
      <c r="E668" s="80">
        <v>18.5</v>
      </c>
      <c r="F668" s="81">
        <v>1550</v>
      </c>
      <c r="G668" s="81">
        <f t="shared" si="44"/>
        <v>9.2814371257485035</v>
      </c>
      <c r="H668" s="67">
        <f t="shared" si="42"/>
        <v>343.41</v>
      </c>
      <c r="I668" s="67">
        <f t="shared" si="43"/>
        <v>424.42</v>
      </c>
    </row>
    <row r="669" spans="1:9" s="76" customFormat="1" x14ac:dyDescent="0.25">
      <c r="A669" s="82" t="s">
        <v>400</v>
      </c>
      <c r="B669" s="66">
        <v>1</v>
      </c>
      <c r="C669" s="80">
        <f t="shared" si="41"/>
        <v>203</v>
      </c>
      <c r="D669" s="80">
        <v>167</v>
      </c>
      <c r="E669" s="80">
        <v>36</v>
      </c>
      <c r="F669" s="81">
        <v>1100</v>
      </c>
      <c r="G669" s="81">
        <f t="shared" si="44"/>
        <v>6.5868263473053892</v>
      </c>
      <c r="H669" s="67">
        <f t="shared" si="42"/>
        <v>474.25</v>
      </c>
      <c r="I669" s="67">
        <f t="shared" si="43"/>
        <v>586.13</v>
      </c>
    </row>
    <row r="670" spans="1:9" s="76" customFormat="1" x14ac:dyDescent="0.25">
      <c r="A670" s="82" t="s">
        <v>401</v>
      </c>
      <c r="B670" s="66">
        <v>1</v>
      </c>
      <c r="C670" s="80">
        <f t="shared" si="41"/>
        <v>172</v>
      </c>
      <c r="D670" s="80">
        <v>167</v>
      </c>
      <c r="E670" s="80">
        <v>5</v>
      </c>
      <c r="F670" s="81">
        <v>1500</v>
      </c>
      <c r="G670" s="81">
        <f t="shared" ref="G670:G674" si="45">F670/D670</f>
        <v>8.9820359281437128</v>
      </c>
      <c r="H670" s="67">
        <f t="shared" si="42"/>
        <v>89.82</v>
      </c>
      <c r="I670" s="67">
        <f t="shared" si="43"/>
        <v>111.01</v>
      </c>
    </row>
    <row r="671" spans="1:9" s="76" customFormat="1" x14ac:dyDescent="0.25">
      <c r="A671" s="82" t="s">
        <v>402</v>
      </c>
      <c r="B671" s="66">
        <v>1</v>
      </c>
      <c r="C671" s="80">
        <f t="shared" si="41"/>
        <v>172</v>
      </c>
      <c r="D671" s="80">
        <v>167</v>
      </c>
      <c r="E671" s="80">
        <v>5</v>
      </c>
      <c r="F671" s="81">
        <v>2500</v>
      </c>
      <c r="G671" s="81">
        <f t="shared" si="44"/>
        <v>14.970059880239521</v>
      </c>
      <c r="H671" s="67">
        <f t="shared" si="42"/>
        <v>149.69999999999999</v>
      </c>
      <c r="I671" s="67">
        <f t="shared" si="43"/>
        <v>185.01</v>
      </c>
    </row>
    <row r="672" spans="1:9" s="76" customFormat="1" x14ac:dyDescent="0.25">
      <c r="A672" s="82" t="s">
        <v>359</v>
      </c>
      <c r="B672" s="66">
        <v>1</v>
      </c>
      <c r="C672" s="80">
        <f t="shared" si="41"/>
        <v>185</v>
      </c>
      <c r="D672" s="80">
        <v>167</v>
      </c>
      <c r="E672" s="80">
        <v>18</v>
      </c>
      <c r="F672" s="81">
        <v>1000</v>
      </c>
      <c r="G672" s="81">
        <f t="shared" si="44"/>
        <v>5.9880239520958085</v>
      </c>
      <c r="H672" s="67">
        <f t="shared" si="42"/>
        <v>215.57</v>
      </c>
      <c r="I672" s="67">
        <f t="shared" si="43"/>
        <v>266.42</v>
      </c>
    </row>
    <row r="673" spans="1:9" s="76" customFormat="1" x14ac:dyDescent="0.25">
      <c r="A673" s="82" t="s">
        <v>403</v>
      </c>
      <c r="B673" s="66">
        <v>1</v>
      </c>
      <c r="C673" s="80">
        <f t="shared" si="41"/>
        <v>172</v>
      </c>
      <c r="D673" s="80">
        <v>167</v>
      </c>
      <c r="E673" s="80">
        <v>5</v>
      </c>
      <c r="F673" s="81">
        <v>1600</v>
      </c>
      <c r="G673" s="81">
        <f t="shared" si="44"/>
        <v>9.5808383233532926</v>
      </c>
      <c r="H673" s="67">
        <f t="shared" si="42"/>
        <v>95.81</v>
      </c>
      <c r="I673" s="67">
        <f t="shared" si="43"/>
        <v>118.41</v>
      </c>
    </row>
    <row r="674" spans="1:9" s="76" customFormat="1" x14ac:dyDescent="0.25">
      <c r="A674" s="82" t="s">
        <v>404</v>
      </c>
      <c r="B674" s="66">
        <v>1</v>
      </c>
      <c r="C674" s="80">
        <f t="shared" si="41"/>
        <v>182</v>
      </c>
      <c r="D674" s="80">
        <v>167</v>
      </c>
      <c r="E674" s="80">
        <v>15</v>
      </c>
      <c r="F674" s="81">
        <v>1600</v>
      </c>
      <c r="G674" s="81">
        <f t="shared" si="45"/>
        <v>9.5808383233532926</v>
      </c>
      <c r="H674" s="67">
        <f t="shared" si="42"/>
        <v>287.43</v>
      </c>
      <c r="I674" s="67">
        <f t="shared" si="43"/>
        <v>355.23</v>
      </c>
    </row>
    <row r="675" spans="1:9" s="76" customFormat="1" x14ac:dyDescent="0.25">
      <c r="A675" s="82" t="s">
        <v>358</v>
      </c>
      <c r="B675" s="66">
        <v>1</v>
      </c>
      <c r="C675" s="80">
        <f t="shared" si="41"/>
        <v>191</v>
      </c>
      <c r="D675" s="80">
        <v>167</v>
      </c>
      <c r="E675" s="80">
        <v>24</v>
      </c>
      <c r="F675" s="81">
        <v>1500</v>
      </c>
      <c r="G675" s="81">
        <f t="shared" si="44"/>
        <v>8.9820359281437128</v>
      </c>
      <c r="H675" s="67">
        <f t="shared" si="42"/>
        <v>431.14</v>
      </c>
      <c r="I675" s="67">
        <f t="shared" si="43"/>
        <v>532.85</v>
      </c>
    </row>
    <row r="676" spans="1:9" s="76" customFormat="1" x14ac:dyDescent="0.25">
      <c r="A676" s="82" t="s">
        <v>357</v>
      </c>
      <c r="B676" s="66">
        <v>1</v>
      </c>
      <c r="C676" s="80">
        <f t="shared" si="41"/>
        <v>242</v>
      </c>
      <c r="D676" s="80">
        <v>167</v>
      </c>
      <c r="E676" s="80">
        <v>75</v>
      </c>
      <c r="F676" s="81">
        <v>1360</v>
      </c>
      <c r="G676" s="81">
        <f t="shared" si="44"/>
        <v>8.1437125748502996</v>
      </c>
      <c r="H676" s="67">
        <f t="shared" si="42"/>
        <v>1221.56</v>
      </c>
      <c r="I676" s="67">
        <f t="shared" si="43"/>
        <v>1509.73</v>
      </c>
    </row>
  </sheetData>
  <mergeCells count="12">
    <mergeCell ref="H1:I1"/>
    <mergeCell ref="A2:I2"/>
    <mergeCell ref="A7:A9"/>
    <mergeCell ref="B7:B9"/>
    <mergeCell ref="C7:E7"/>
    <mergeCell ref="F7:F9"/>
    <mergeCell ref="G7:G9"/>
    <mergeCell ref="H7:H9"/>
    <mergeCell ref="I7:I9"/>
    <mergeCell ref="C8:C9"/>
    <mergeCell ref="D8:D9"/>
    <mergeCell ref="E8:E9"/>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AD26B8-33E4-4433-8F7C-21A867271E94}">
  <sheetPr>
    <tabColor theme="9" tint="0.59999389629810485"/>
  </sheetPr>
  <dimension ref="A1:J454"/>
  <sheetViews>
    <sheetView zoomScale="80" zoomScaleNormal="80" workbookViewId="0">
      <selection activeCell="J14" sqref="J14"/>
    </sheetView>
  </sheetViews>
  <sheetFormatPr defaultRowHeight="16.5" x14ac:dyDescent="0.25"/>
  <cols>
    <col min="1" max="1" width="75.42578125" style="55" customWidth="1"/>
    <col min="2" max="2" width="15.28515625" style="55" customWidth="1"/>
    <col min="3" max="3" width="11.5703125" style="55" customWidth="1"/>
    <col min="4" max="4" width="12.140625" style="55" customWidth="1"/>
    <col min="5" max="5" width="18.42578125" style="55" customWidth="1"/>
    <col min="6" max="6" width="11.85546875" style="55" customWidth="1"/>
    <col min="7" max="7" width="17.42578125" style="55" customWidth="1"/>
    <col min="8" max="8" width="18.28515625" style="55" customWidth="1"/>
    <col min="9" max="9" width="16.42578125" style="55" customWidth="1"/>
    <col min="10" max="10" width="15.85546875" style="55" customWidth="1"/>
    <col min="11" max="16384" width="9.140625" style="55"/>
  </cols>
  <sheetData>
    <row r="1" spans="1:9" x14ac:dyDescent="0.25">
      <c r="H1" s="402" t="s">
        <v>795</v>
      </c>
      <c r="I1" s="402"/>
    </row>
    <row r="2" spans="1:9" s="56" customFormat="1" ht="30.75" customHeight="1" x14ac:dyDescent="0.25">
      <c r="A2" s="409" t="s">
        <v>720</v>
      </c>
      <c r="B2" s="409"/>
      <c r="C2" s="409"/>
      <c r="D2" s="409"/>
      <c r="E2" s="409"/>
      <c r="F2" s="409"/>
      <c r="G2" s="409"/>
      <c r="H2" s="409"/>
      <c r="I2" s="409"/>
    </row>
    <row r="4" spans="1:9" x14ac:dyDescent="0.25">
      <c r="A4" s="55" t="s">
        <v>741</v>
      </c>
    </row>
    <row r="5" spans="1:9" x14ac:dyDescent="0.25">
      <c r="A5" s="55" t="s">
        <v>745</v>
      </c>
    </row>
    <row r="6" spans="1:9" x14ac:dyDescent="0.25">
      <c r="E6" s="57"/>
      <c r="H6" s="58"/>
    </row>
    <row r="7" spans="1:9" ht="25.5" customHeight="1" x14ac:dyDescent="0.25">
      <c r="A7" s="403"/>
      <c r="B7" s="403" t="s">
        <v>4</v>
      </c>
      <c r="C7" s="404" t="s">
        <v>5</v>
      </c>
      <c r="D7" s="404"/>
      <c r="E7" s="404"/>
      <c r="F7" s="404" t="s">
        <v>3</v>
      </c>
      <c r="G7" s="404" t="s">
        <v>728</v>
      </c>
      <c r="H7" s="405" t="s">
        <v>280</v>
      </c>
      <c r="I7" s="406" t="s">
        <v>281</v>
      </c>
    </row>
    <row r="8" spans="1:9" ht="24" customHeight="1" x14ac:dyDescent="0.25">
      <c r="A8" s="403"/>
      <c r="B8" s="403"/>
      <c r="C8" s="407" t="s">
        <v>81</v>
      </c>
      <c r="D8" s="407" t="s">
        <v>738</v>
      </c>
      <c r="E8" s="404" t="s">
        <v>282</v>
      </c>
      <c r="F8" s="404"/>
      <c r="G8" s="404"/>
      <c r="H8" s="405"/>
      <c r="I8" s="406"/>
    </row>
    <row r="9" spans="1:9" ht="40.5" customHeight="1" x14ac:dyDescent="0.25">
      <c r="A9" s="403"/>
      <c r="B9" s="403"/>
      <c r="C9" s="408"/>
      <c r="D9" s="408"/>
      <c r="E9" s="404"/>
      <c r="F9" s="404"/>
      <c r="G9" s="404"/>
      <c r="H9" s="405"/>
      <c r="I9" s="406"/>
    </row>
    <row r="10" spans="1:9" x14ac:dyDescent="0.25">
      <c r="A10" s="161">
        <v>1</v>
      </c>
      <c r="B10" s="161">
        <v>2</v>
      </c>
      <c r="C10" s="161" t="s">
        <v>82</v>
      </c>
      <c r="D10" s="161">
        <v>4</v>
      </c>
      <c r="E10" s="161">
        <v>5</v>
      </c>
      <c r="F10" s="161">
        <v>6</v>
      </c>
      <c r="G10" s="161">
        <v>7</v>
      </c>
      <c r="H10" s="161">
        <v>8</v>
      </c>
      <c r="I10" s="161" t="s">
        <v>567</v>
      </c>
    </row>
    <row r="11" spans="1:9" s="56" customFormat="1" ht="17.25" customHeight="1" x14ac:dyDescent="0.25">
      <c r="A11" s="59" t="s">
        <v>0</v>
      </c>
      <c r="B11" s="60">
        <f>SUM(B12,B174,B336,B369)</f>
        <v>439</v>
      </c>
      <c r="C11" s="60"/>
      <c r="D11" s="60"/>
      <c r="E11" s="60">
        <f>E12+E174+E336+E369</f>
        <v>11387</v>
      </c>
      <c r="F11" s="61"/>
      <c r="G11" s="61"/>
      <c r="H11" s="61">
        <f>H12+H174+H336+H369</f>
        <v>202941.57000000004</v>
      </c>
      <c r="I11" s="61">
        <f>I12+I174+I336+I369</f>
        <v>250815.43000000002</v>
      </c>
    </row>
    <row r="12" spans="1:9" x14ac:dyDescent="0.25">
      <c r="A12" s="162" t="s">
        <v>739</v>
      </c>
      <c r="B12" s="62">
        <f>COUNTA(A13:A173)</f>
        <v>161</v>
      </c>
      <c r="C12" s="63"/>
      <c r="D12" s="63"/>
      <c r="E12" s="63">
        <f>SUM(E13:E173)</f>
        <v>5221</v>
      </c>
      <c r="F12" s="64"/>
      <c r="G12" s="64"/>
      <c r="H12" s="64">
        <f>SUM(H13:H173)</f>
        <v>113267.34000000004</v>
      </c>
      <c r="I12" s="64">
        <f>SUM(I13:I173)</f>
        <v>139987.07999999996</v>
      </c>
    </row>
    <row r="13" spans="1:9" x14ac:dyDescent="0.25">
      <c r="A13" s="65" t="s">
        <v>284</v>
      </c>
      <c r="B13" s="66">
        <v>1</v>
      </c>
      <c r="C13" s="66">
        <f t="shared" ref="C13:C76" si="0">D13+E13</f>
        <v>191</v>
      </c>
      <c r="D13" s="66">
        <v>166</v>
      </c>
      <c r="E13" s="66">
        <v>25</v>
      </c>
      <c r="F13" s="67"/>
      <c r="G13" s="67">
        <v>12.42</v>
      </c>
      <c r="H13" s="67">
        <f>ROUND(G13*E13*2,2)</f>
        <v>621</v>
      </c>
      <c r="I13" s="67">
        <f>ROUND(H13*1.2359,2)</f>
        <v>767.49</v>
      </c>
    </row>
    <row r="14" spans="1:9" x14ac:dyDescent="0.25">
      <c r="A14" s="65" t="s">
        <v>284</v>
      </c>
      <c r="B14" s="66">
        <v>1</v>
      </c>
      <c r="C14" s="66">
        <f t="shared" si="0"/>
        <v>168</v>
      </c>
      <c r="D14" s="66">
        <v>166</v>
      </c>
      <c r="E14" s="66">
        <v>2</v>
      </c>
      <c r="F14" s="67"/>
      <c r="G14" s="67">
        <v>12.42</v>
      </c>
      <c r="H14" s="67">
        <f t="shared" ref="H14:H77" si="1">ROUND(G14*E14*2,2)</f>
        <v>49.68</v>
      </c>
      <c r="I14" s="67">
        <f t="shared" ref="I14:I77" si="2">ROUND(H14*1.2359,2)</f>
        <v>61.4</v>
      </c>
    </row>
    <row r="15" spans="1:9" x14ac:dyDescent="0.25">
      <c r="A15" s="65" t="s">
        <v>154</v>
      </c>
      <c r="B15" s="66">
        <v>1</v>
      </c>
      <c r="C15" s="66">
        <f t="shared" si="0"/>
        <v>190</v>
      </c>
      <c r="D15" s="66">
        <v>166</v>
      </c>
      <c r="E15" s="66">
        <v>24</v>
      </c>
      <c r="F15" s="67"/>
      <c r="G15" s="67">
        <v>9.39</v>
      </c>
      <c r="H15" s="67">
        <f t="shared" si="1"/>
        <v>450.72</v>
      </c>
      <c r="I15" s="67">
        <f t="shared" si="2"/>
        <v>557.04</v>
      </c>
    </row>
    <row r="16" spans="1:9" x14ac:dyDescent="0.25">
      <c r="A16" s="65" t="s">
        <v>154</v>
      </c>
      <c r="B16" s="66">
        <v>1</v>
      </c>
      <c r="C16" s="66">
        <f t="shared" si="0"/>
        <v>176</v>
      </c>
      <c r="D16" s="66">
        <v>166</v>
      </c>
      <c r="E16" s="66">
        <v>10</v>
      </c>
      <c r="F16" s="67"/>
      <c r="G16" s="67">
        <v>8.5399999999999991</v>
      </c>
      <c r="H16" s="67">
        <f t="shared" si="1"/>
        <v>170.8</v>
      </c>
      <c r="I16" s="67">
        <f t="shared" si="2"/>
        <v>211.09</v>
      </c>
    </row>
    <row r="17" spans="1:9" x14ac:dyDescent="0.25">
      <c r="A17" s="65" t="s">
        <v>154</v>
      </c>
      <c r="B17" s="66">
        <v>1</v>
      </c>
      <c r="C17" s="66">
        <f t="shared" si="0"/>
        <v>184</v>
      </c>
      <c r="D17" s="66">
        <v>166</v>
      </c>
      <c r="E17" s="66">
        <v>18</v>
      </c>
      <c r="F17" s="67"/>
      <c r="G17" s="67">
        <v>9.39</v>
      </c>
      <c r="H17" s="67">
        <f t="shared" si="1"/>
        <v>338.04</v>
      </c>
      <c r="I17" s="67">
        <f t="shared" si="2"/>
        <v>417.78</v>
      </c>
    </row>
    <row r="18" spans="1:9" x14ac:dyDescent="0.25">
      <c r="A18" s="65" t="s">
        <v>154</v>
      </c>
      <c r="B18" s="66">
        <v>1</v>
      </c>
      <c r="C18" s="66">
        <f t="shared" si="0"/>
        <v>208</v>
      </c>
      <c r="D18" s="66">
        <v>166</v>
      </c>
      <c r="E18" s="66">
        <v>42</v>
      </c>
      <c r="F18" s="67"/>
      <c r="G18" s="67">
        <v>9.39</v>
      </c>
      <c r="H18" s="67">
        <f t="shared" si="1"/>
        <v>788.76</v>
      </c>
      <c r="I18" s="67">
        <f t="shared" si="2"/>
        <v>974.83</v>
      </c>
    </row>
    <row r="19" spans="1:9" x14ac:dyDescent="0.25">
      <c r="A19" s="65" t="s">
        <v>285</v>
      </c>
      <c r="B19" s="66">
        <v>1</v>
      </c>
      <c r="C19" s="66">
        <f t="shared" si="0"/>
        <v>234</v>
      </c>
      <c r="D19" s="66">
        <v>166</v>
      </c>
      <c r="E19" s="66">
        <v>68</v>
      </c>
      <c r="F19" s="67"/>
      <c r="G19" s="67">
        <v>14.75</v>
      </c>
      <c r="H19" s="67">
        <f t="shared" si="1"/>
        <v>2006</v>
      </c>
      <c r="I19" s="67">
        <f t="shared" si="2"/>
        <v>2479.2199999999998</v>
      </c>
    </row>
    <row r="20" spans="1:9" x14ac:dyDescent="0.25">
      <c r="A20" s="65" t="s">
        <v>285</v>
      </c>
      <c r="B20" s="66">
        <v>1</v>
      </c>
      <c r="C20" s="66">
        <f t="shared" si="0"/>
        <v>189.7</v>
      </c>
      <c r="D20" s="66">
        <v>166</v>
      </c>
      <c r="E20" s="66">
        <v>23.699999999999989</v>
      </c>
      <c r="F20" s="67"/>
      <c r="G20" s="67">
        <v>14.75</v>
      </c>
      <c r="H20" s="67">
        <f t="shared" si="1"/>
        <v>699.15</v>
      </c>
      <c r="I20" s="67">
        <f t="shared" si="2"/>
        <v>864.08</v>
      </c>
    </row>
    <row r="21" spans="1:9" x14ac:dyDescent="0.25">
      <c r="A21" s="65" t="s">
        <v>285</v>
      </c>
      <c r="B21" s="66">
        <v>1</v>
      </c>
      <c r="C21" s="66">
        <f t="shared" si="0"/>
        <v>179</v>
      </c>
      <c r="D21" s="66">
        <v>166</v>
      </c>
      <c r="E21" s="66">
        <v>13</v>
      </c>
      <c r="F21" s="67"/>
      <c r="G21" s="67">
        <v>10.56</v>
      </c>
      <c r="H21" s="67">
        <f t="shared" si="1"/>
        <v>274.56</v>
      </c>
      <c r="I21" s="67">
        <f t="shared" si="2"/>
        <v>339.33</v>
      </c>
    </row>
    <row r="22" spans="1:9" x14ac:dyDescent="0.25">
      <c r="A22" s="65" t="s">
        <v>285</v>
      </c>
      <c r="B22" s="66">
        <v>1</v>
      </c>
      <c r="C22" s="66">
        <f t="shared" si="0"/>
        <v>235</v>
      </c>
      <c r="D22" s="66">
        <v>166</v>
      </c>
      <c r="E22" s="66">
        <v>69</v>
      </c>
      <c r="F22" s="67"/>
      <c r="G22" s="67">
        <v>14.75</v>
      </c>
      <c r="H22" s="67">
        <f t="shared" si="1"/>
        <v>2035.5</v>
      </c>
      <c r="I22" s="67">
        <f t="shared" si="2"/>
        <v>2515.67</v>
      </c>
    </row>
    <row r="23" spans="1:9" x14ac:dyDescent="0.25">
      <c r="A23" s="65" t="s">
        <v>285</v>
      </c>
      <c r="B23" s="66">
        <v>1</v>
      </c>
      <c r="C23" s="66">
        <f t="shared" si="0"/>
        <v>175</v>
      </c>
      <c r="D23" s="66">
        <v>166</v>
      </c>
      <c r="E23" s="66">
        <v>9</v>
      </c>
      <c r="F23" s="67"/>
      <c r="G23" s="67">
        <v>14.75</v>
      </c>
      <c r="H23" s="67">
        <f t="shared" si="1"/>
        <v>265.5</v>
      </c>
      <c r="I23" s="67">
        <f t="shared" si="2"/>
        <v>328.13</v>
      </c>
    </row>
    <row r="24" spans="1:9" x14ac:dyDescent="0.25">
      <c r="A24" s="65" t="s">
        <v>285</v>
      </c>
      <c r="B24" s="66">
        <v>1</v>
      </c>
      <c r="C24" s="66">
        <f t="shared" si="0"/>
        <v>191</v>
      </c>
      <c r="D24" s="66">
        <v>166</v>
      </c>
      <c r="E24" s="66">
        <v>25</v>
      </c>
      <c r="F24" s="67"/>
      <c r="G24" s="67">
        <v>14.25</v>
      </c>
      <c r="H24" s="67">
        <f t="shared" si="1"/>
        <v>712.5</v>
      </c>
      <c r="I24" s="67">
        <f t="shared" si="2"/>
        <v>880.58</v>
      </c>
    </row>
    <row r="25" spans="1:9" x14ac:dyDescent="0.25">
      <c r="A25" s="65" t="s">
        <v>285</v>
      </c>
      <c r="B25" s="66">
        <v>1</v>
      </c>
      <c r="C25" s="66">
        <f t="shared" si="0"/>
        <v>175</v>
      </c>
      <c r="D25" s="66">
        <v>166</v>
      </c>
      <c r="E25" s="66">
        <v>9</v>
      </c>
      <c r="F25" s="67"/>
      <c r="G25" s="67">
        <v>14.25</v>
      </c>
      <c r="H25" s="67">
        <f t="shared" si="1"/>
        <v>256.5</v>
      </c>
      <c r="I25" s="67">
        <f t="shared" si="2"/>
        <v>317.01</v>
      </c>
    </row>
    <row r="26" spans="1:9" x14ac:dyDescent="0.25">
      <c r="A26" s="65" t="s">
        <v>285</v>
      </c>
      <c r="B26" s="66">
        <v>1</v>
      </c>
      <c r="C26" s="66">
        <f t="shared" si="0"/>
        <v>244</v>
      </c>
      <c r="D26" s="66">
        <v>166</v>
      </c>
      <c r="E26" s="66">
        <v>78</v>
      </c>
      <c r="F26" s="67"/>
      <c r="G26" s="67">
        <v>14.25</v>
      </c>
      <c r="H26" s="67">
        <f t="shared" si="1"/>
        <v>2223</v>
      </c>
      <c r="I26" s="67">
        <f t="shared" si="2"/>
        <v>2747.41</v>
      </c>
    </row>
    <row r="27" spans="1:9" x14ac:dyDescent="0.25">
      <c r="A27" s="65" t="s">
        <v>317</v>
      </c>
      <c r="B27" s="66">
        <v>1</v>
      </c>
      <c r="C27" s="66">
        <f t="shared" si="0"/>
        <v>198</v>
      </c>
      <c r="D27" s="66">
        <v>166</v>
      </c>
      <c r="E27" s="66">
        <v>32</v>
      </c>
      <c r="F27" s="67"/>
      <c r="G27" s="67">
        <v>15.62</v>
      </c>
      <c r="H27" s="67">
        <f t="shared" si="1"/>
        <v>999.68</v>
      </c>
      <c r="I27" s="67">
        <f t="shared" si="2"/>
        <v>1235.5</v>
      </c>
    </row>
    <row r="28" spans="1:9" x14ac:dyDescent="0.25">
      <c r="A28" s="65" t="s">
        <v>317</v>
      </c>
      <c r="B28" s="66">
        <v>1</v>
      </c>
      <c r="C28" s="66">
        <f t="shared" si="0"/>
        <v>182</v>
      </c>
      <c r="D28" s="66">
        <v>166</v>
      </c>
      <c r="E28" s="66">
        <v>16</v>
      </c>
      <c r="F28" s="67"/>
      <c r="G28" s="67">
        <v>15.47</v>
      </c>
      <c r="H28" s="67">
        <f t="shared" si="1"/>
        <v>495.04</v>
      </c>
      <c r="I28" s="67">
        <f t="shared" si="2"/>
        <v>611.82000000000005</v>
      </c>
    </row>
    <row r="29" spans="1:9" x14ac:dyDescent="0.25">
      <c r="A29" s="65" t="s">
        <v>320</v>
      </c>
      <c r="B29" s="66">
        <v>1</v>
      </c>
      <c r="C29" s="66">
        <f t="shared" si="0"/>
        <v>182</v>
      </c>
      <c r="D29" s="66">
        <v>166</v>
      </c>
      <c r="E29" s="66">
        <v>16</v>
      </c>
      <c r="F29" s="67"/>
      <c r="G29" s="67">
        <v>15.47</v>
      </c>
      <c r="H29" s="67">
        <f t="shared" si="1"/>
        <v>495.04</v>
      </c>
      <c r="I29" s="67">
        <f t="shared" si="2"/>
        <v>611.82000000000005</v>
      </c>
    </row>
    <row r="30" spans="1:9" x14ac:dyDescent="0.25">
      <c r="A30" s="65" t="s">
        <v>286</v>
      </c>
      <c r="B30" s="66">
        <v>1</v>
      </c>
      <c r="C30" s="66">
        <f t="shared" si="0"/>
        <v>178</v>
      </c>
      <c r="D30" s="66">
        <v>166</v>
      </c>
      <c r="E30" s="66">
        <v>12</v>
      </c>
      <c r="F30" s="67"/>
      <c r="G30" s="67">
        <v>10.56</v>
      </c>
      <c r="H30" s="67">
        <f t="shared" si="1"/>
        <v>253.44</v>
      </c>
      <c r="I30" s="67">
        <f t="shared" si="2"/>
        <v>313.23</v>
      </c>
    </row>
    <row r="31" spans="1:9" x14ac:dyDescent="0.25">
      <c r="A31" s="65" t="s">
        <v>286</v>
      </c>
      <c r="B31" s="66">
        <v>1</v>
      </c>
      <c r="C31" s="66">
        <f t="shared" si="0"/>
        <v>190</v>
      </c>
      <c r="D31" s="66">
        <v>166</v>
      </c>
      <c r="E31" s="66">
        <v>24</v>
      </c>
      <c r="F31" s="67"/>
      <c r="G31" s="67">
        <v>10.46</v>
      </c>
      <c r="H31" s="67">
        <f t="shared" si="1"/>
        <v>502.08</v>
      </c>
      <c r="I31" s="67">
        <f t="shared" si="2"/>
        <v>620.52</v>
      </c>
    </row>
    <row r="32" spans="1:9" x14ac:dyDescent="0.25">
      <c r="A32" s="65" t="s">
        <v>322</v>
      </c>
      <c r="B32" s="66">
        <v>1</v>
      </c>
      <c r="C32" s="66">
        <f t="shared" si="0"/>
        <v>194</v>
      </c>
      <c r="D32" s="66">
        <v>166</v>
      </c>
      <c r="E32" s="66">
        <v>28</v>
      </c>
      <c r="F32" s="67"/>
      <c r="G32" s="67">
        <v>13.15</v>
      </c>
      <c r="H32" s="67">
        <f t="shared" si="1"/>
        <v>736.4</v>
      </c>
      <c r="I32" s="67">
        <f t="shared" si="2"/>
        <v>910.12</v>
      </c>
    </row>
    <row r="33" spans="1:9" x14ac:dyDescent="0.25">
      <c r="A33" s="65" t="s">
        <v>162</v>
      </c>
      <c r="B33" s="66">
        <v>1</v>
      </c>
      <c r="C33" s="66">
        <f t="shared" si="0"/>
        <v>210</v>
      </c>
      <c r="D33" s="66">
        <v>166</v>
      </c>
      <c r="E33" s="66">
        <v>44</v>
      </c>
      <c r="F33" s="67"/>
      <c r="G33" s="67">
        <v>10.56</v>
      </c>
      <c r="H33" s="67">
        <f t="shared" si="1"/>
        <v>929.28</v>
      </c>
      <c r="I33" s="67">
        <f t="shared" si="2"/>
        <v>1148.5</v>
      </c>
    </row>
    <row r="34" spans="1:9" x14ac:dyDescent="0.25">
      <c r="A34" s="65" t="s">
        <v>162</v>
      </c>
      <c r="B34" s="66">
        <v>1</v>
      </c>
      <c r="C34" s="66">
        <f t="shared" si="0"/>
        <v>220</v>
      </c>
      <c r="D34" s="66">
        <v>166</v>
      </c>
      <c r="E34" s="66">
        <v>54</v>
      </c>
      <c r="F34" s="67"/>
      <c r="G34" s="67">
        <v>10.199999999999999</v>
      </c>
      <c r="H34" s="67">
        <f t="shared" si="1"/>
        <v>1101.5999999999999</v>
      </c>
      <c r="I34" s="67">
        <f t="shared" si="2"/>
        <v>1361.47</v>
      </c>
    </row>
    <row r="35" spans="1:9" x14ac:dyDescent="0.25">
      <c r="A35" s="65" t="s">
        <v>162</v>
      </c>
      <c r="B35" s="66">
        <v>1</v>
      </c>
      <c r="C35" s="66">
        <f t="shared" si="0"/>
        <v>208</v>
      </c>
      <c r="D35" s="66">
        <v>166</v>
      </c>
      <c r="E35" s="66">
        <v>42</v>
      </c>
      <c r="F35" s="67"/>
      <c r="G35" s="67">
        <v>12.96</v>
      </c>
      <c r="H35" s="67">
        <f t="shared" si="1"/>
        <v>1088.6400000000001</v>
      </c>
      <c r="I35" s="67">
        <f t="shared" si="2"/>
        <v>1345.45</v>
      </c>
    </row>
    <row r="36" spans="1:9" x14ac:dyDescent="0.25">
      <c r="A36" s="65" t="s">
        <v>287</v>
      </c>
      <c r="B36" s="66">
        <v>1</v>
      </c>
      <c r="C36" s="66">
        <f t="shared" si="0"/>
        <v>187</v>
      </c>
      <c r="D36" s="66">
        <v>166</v>
      </c>
      <c r="E36" s="66">
        <v>21</v>
      </c>
      <c r="F36" s="67"/>
      <c r="G36" s="67">
        <v>10.17</v>
      </c>
      <c r="H36" s="67">
        <f t="shared" si="1"/>
        <v>427.14</v>
      </c>
      <c r="I36" s="67">
        <f t="shared" si="2"/>
        <v>527.9</v>
      </c>
    </row>
    <row r="37" spans="1:9" x14ac:dyDescent="0.25">
      <c r="A37" s="65" t="s">
        <v>287</v>
      </c>
      <c r="B37" s="66">
        <v>1</v>
      </c>
      <c r="C37" s="66">
        <f t="shared" si="0"/>
        <v>198</v>
      </c>
      <c r="D37" s="66">
        <v>166</v>
      </c>
      <c r="E37" s="66">
        <v>32</v>
      </c>
      <c r="F37" s="67"/>
      <c r="G37" s="67">
        <v>10.17</v>
      </c>
      <c r="H37" s="67">
        <f t="shared" si="1"/>
        <v>650.88</v>
      </c>
      <c r="I37" s="67">
        <f t="shared" si="2"/>
        <v>804.42</v>
      </c>
    </row>
    <row r="38" spans="1:9" x14ac:dyDescent="0.25">
      <c r="A38" s="65" t="s">
        <v>287</v>
      </c>
      <c r="B38" s="66">
        <v>1</v>
      </c>
      <c r="C38" s="66">
        <f t="shared" si="0"/>
        <v>171</v>
      </c>
      <c r="D38" s="66">
        <v>166</v>
      </c>
      <c r="E38" s="66">
        <v>5</v>
      </c>
      <c r="F38" s="67"/>
      <c r="G38" s="67">
        <v>10.17</v>
      </c>
      <c r="H38" s="67">
        <f t="shared" si="1"/>
        <v>101.7</v>
      </c>
      <c r="I38" s="67">
        <f t="shared" si="2"/>
        <v>125.69</v>
      </c>
    </row>
    <row r="39" spans="1:9" x14ac:dyDescent="0.25">
      <c r="A39" s="65" t="s">
        <v>287</v>
      </c>
      <c r="B39" s="66">
        <v>1</v>
      </c>
      <c r="C39" s="66">
        <f t="shared" si="0"/>
        <v>198</v>
      </c>
      <c r="D39" s="66">
        <v>166</v>
      </c>
      <c r="E39" s="66">
        <v>32</v>
      </c>
      <c r="F39" s="67"/>
      <c r="G39" s="67">
        <v>10.17</v>
      </c>
      <c r="H39" s="67">
        <f t="shared" si="1"/>
        <v>650.88</v>
      </c>
      <c r="I39" s="67">
        <f t="shared" si="2"/>
        <v>804.42</v>
      </c>
    </row>
    <row r="40" spans="1:9" x14ac:dyDescent="0.25">
      <c r="A40" s="65" t="s">
        <v>287</v>
      </c>
      <c r="B40" s="66">
        <v>1</v>
      </c>
      <c r="C40" s="66">
        <f t="shared" si="0"/>
        <v>194</v>
      </c>
      <c r="D40" s="66">
        <v>166</v>
      </c>
      <c r="E40" s="66">
        <v>28</v>
      </c>
      <c r="F40" s="67"/>
      <c r="G40" s="67">
        <v>14.61</v>
      </c>
      <c r="H40" s="67">
        <f t="shared" si="1"/>
        <v>818.16</v>
      </c>
      <c r="I40" s="67">
        <f t="shared" si="2"/>
        <v>1011.16</v>
      </c>
    </row>
    <row r="41" spans="1:9" x14ac:dyDescent="0.25">
      <c r="A41" s="65" t="s">
        <v>287</v>
      </c>
      <c r="B41" s="66">
        <v>1</v>
      </c>
      <c r="C41" s="66">
        <f t="shared" si="0"/>
        <v>225</v>
      </c>
      <c r="D41" s="66">
        <v>166</v>
      </c>
      <c r="E41" s="66">
        <v>59</v>
      </c>
      <c r="F41" s="67"/>
      <c r="G41" s="67">
        <v>10.56</v>
      </c>
      <c r="H41" s="67">
        <f t="shared" si="1"/>
        <v>1246.08</v>
      </c>
      <c r="I41" s="67">
        <f t="shared" si="2"/>
        <v>1540.03</v>
      </c>
    </row>
    <row r="42" spans="1:9" x14ac:dyDescent="0.25">
      <c r="A42" s="65" t="s">
        <v>287</v>
      </c>
      <c r="B42" s="66">
        <v>1</v>
      </c>
      <c r="C42" s="66">
        <f t="shared" si="0"/>
        <v>178</v>
      </c>
      <c r="D42" s="66">
        <v>166</v>
      </c>
      <c r="E42" s="66">
        <v>12</v>
      </c>
      <c r="F42" s="67"/>
      <c r="G42" s="67">
        <v>14.46</v>
      </c>
      <c r="H42" s="67">
        <f t="shared" si="1"/>
        <v>347.04</v>
      </c>
      <c r="I42" s="67">
        <f t="shared" si="2"/>
        <v>428.91</v>
      </c>
    </row>
    <row r="43" spans="1:9" x14ac:dyDescent="0.25">
      <c r="A43" s="65" t="s">
        <v>287</v>
      </c>
      <c r="B43" s="66">
        <v>1</v>
      </c>
      <c r="C43" s="66">
        <f t="shared" si="0"/>
        <v>227</v>
      </c>
      <c r="D43" s="66">
        <v>166</v>
      </c>
      <c r="E43" s="66">
        <v>61</v>
      </c>
      <c r="F43" s="67"/>
      <c r="G43" s="67">
        <v>9.98</v>
      </c>
      <c r="H43" s="67">
        <f t="shared" si="1"/>
        <v>1217.56</v>
      </c>
      <c r="I43" s="67">
        <f t="shared" si="2"/>
        <v>1504.78</v>
      </c>
    </row>
    <row r="44" spans="1:9" x14ac:dyDescent="0.25">
      <c r="A44" s="65" t="s">
        <v>287</v>
      </c>
      <c r="B44" s="66">
        <v>1</v>
      </c>
      <c r="C44" s="66">
        <f t="shared" si="0"/>
        <v>172</v>
      </c>
      <c r="D44" s="66">
        <v>166</v>
      </c>
      <c r="E44" s="66">
        <v>6</v>
      </c>
      <c r="F44" s="67"/>
      <c r="G44" s="67">
        <v>9.98</v>
      </c>
      <c r="H44" s="67">
        <f t="shared" si="1"/>
        <v>119.76</v>
      </c>
      <c r="I44" s="67">
        <f t="shared" si="2"/>
        <v>148.01</v>
      </c>
    </row>
    <row r="45" spans="1:9" x14ac:dyDescent="0.25">
      <c r="A45" s="65" t="s">
        <v>287</v>
      </c>
      <c r="B45" s="66">
        <v>1</v>
      </c>
      <c r="C45" s="66">
        <f t="shared" si="0"/>
        <v>201</v>
      </c>
      <c r="D45" s="66">
        <v>166</v>
      </c>
      <c r="E45" s="66">
        <v>35</v>
      </c>
      <c r="F45" s="67"/>
      <c r="G45" s="67">
        <v>14.46</v>
      </c>
      <c r="H45" s="67">
        <f t="shared" si="1"/>
        <v>1012.2</v>
      </c>
      <c r="I45" s="67">
        <f t="shared" si="2"/>
        <v>1250.98</v>
      </c>
    </row>
    <row r="46" spans="1:9" x14ac:dyDescent="0.25">
      <c r="A46" s="65" t="s">
        <v>287</v>
      </c>
      <c r="B46" s="66">
        <v>1</v>
      </c>
      <c r="C46" s="66">
        <f t="shared" si="0"/>
        <v>224</v>
      </c>
      <c r="D46" s="66">
        <v>166</v>
      </c>
      <c r="E46" s="66">
        <v>58</v>
      </c>
      <c r="F46" s="67"/>
      <c r="G46" s="67">
        <v>14.25</v>
      </c>
      <c r="H46" s="67">
        <f t="shared" si="1"/>
        <v>1653</v>
      </c>
      <c r="I46" s="67">
        <f t="shared" si="2"/>
        <v>2042.94</v>
      </c>
    </row>
    <row r="47" spans="1:9" x14ac:dyDescent="0.25">
      <c r="A47" s="65" t="s">
        <v>287</v>
      </c>
      <c r="B47" s="66">
        <v>1</v>
      </c>
      <c r="C47" s="66">
        <f t="shared" si="0"/>
        <v>178</v>
      </c>
      <c r="D47" s="66">
        <v>166</v>
      </c>
      <c r="E47" s="66">
        <v>12</v>
      </c>
      <c r="F47" s="67"/>
      <c r="G47" s="67">
        <v>10.08</v>
      </c>
      <c r="H47" s="67">
        <f t="shared" si="1"/>
        <v>241.92</v>
      </c>
      <c r="I47" s="67">
        <f t="shared" si="2"/>
        <v>298.99</v>
      </c>
    </row>
    <row r="48" spans="1:9" x14ac:dyDescent="0.25">
      <c r="A48" s="65" t="s">
        <v>287</v>
      </c>
      <c r="B48" s="66">
        <v>1</v>
      </c>
      <c r="C48" s="66">
        <f t="shared" si="0"/>
        <v>192</v>
      </c>
      <c r="D48" s="66">
        <v>166</v>
      </c>
      <c r="E48" s="66">
        <v>26</v>
      </c>
      <c r="F48" s="67"/>
      <c r="G48" s="67">
        <v>9.83</v>
      </c>
      <c r="H48" s="67">
        <f t="shared" si="1"/>
        <v>511.16</v>
      </c>
      <c r="I48" s="67">
        <f t="shared" si="2"/>
        <v>631.74</v>
      </c>
    </row>
    <row r="49" spans="1:9" x14ac:dyDescent="0.25">
      <c r="A49" s="65" t="s">
        <v>287</v>
      </c>
      <c r="B49" s="66">
        <v>1</v>
      </c>
      <c r="C49" s="66">
        <f t="shared" si="0"/>
        <v>189</v>
      </c>
      <c r="D49" s="66">
        <v>166</v>
      </c>
      <c r="E49" s="66">
        <v>23</v>
      </c>
      <c r="F49" s="67"/>
      <c r="G49" s="67">
        <v>9.83</v>
      </c>
      <c r="H49" s="67">
        <f t="shared" si="1"/>
        <v>452.18</v>
      </c>
      <c r="I49" s="67">
        <f t="shared" si="2"/>
        <v>558.85</v>
      </c>
    </row>
    <row r="50" spans="1:9" x14ac:dyDescent="0.25">
      <c r="A50" s="65" t="s">
        <v>287</v>
      </c>
      <c r="B50" s="66">
        <v>1</v>
      </c>
      <c r="C50" s="66">
        <f t="shared" si="0"/>
        <v>180</v>
      </c>
      <c r="D50" s="66">
        <v>166</v>
      </c>
      <c r="E50" s="66">
        <v>14</v>
      </c>
      <c r="F50" s="67"/>
      <c r="G50" s="67">
        <v>10.199999999999999</v>
      </c>
      <c r="H50" s="67">
        <f t="shared" si="1"/>
        <v>285.60000000000002</v>
      </c>
      <c r="I50" s="67">
        <f t="shared" si="2"/>
        <v>352.97</v>
      </c>
    </row>
    <row r="51" spans="1:9" x14ac:dyDescent="0.25">
      <c r="A51" s="65" t="s">
        <v>287</v>
      </c>
      <c r="B51" s="66">
        <v>1</v>
      </c>
      <c r="C51" s="66">
        <f t="shared" si="0"/>
        <v>213</v>
      </c>
      <c r="D51" s="66">
        <v>166</v>
      </c>
      <c r="E51" s="66">
        <v>47</v>
      </c>
      <c r="F51" s="67"/>
      <c r="G51" s="67">
        <v>9.83</v>
      </c>
      <c r="H51" s="67">
        <f t="shared" si="1"/>
        <v>924.02</v>
      </c>
      <c r="I51" s="67">
        <f t="shared" si="2"/>
        <v>1142</v>
      </c>
    </row>
    <row r="52" spans="1:9" x14ac:dyDescent="0.25">
      <c r="A52" s="65" t="s">
        <v>287</v>
      </c>
      <c r="B52" s="66">
        <v>1</v>
      </c>
      <c r="C52" s="66">
        <f t="shared" si="0"/>
        <v>195</v>
      </c>
      <c r="D52" s="66">
        <v>166</v>
      </c>
      <c r="E52" s="66">
        <v>29</v>
      </c>
      <c r="F52" s="67"/>
      <c r="G52" s="67">
        <v>9.83</v>
      </c>
      <c r="H52" s="67">
        <f t="shared" si="1"/>
        <v>570.14</v>
      </c>
      <c r="I52" s="67">
        <f t="shared" si="2"/>
        <v>704.64</v>
      </c>
    </row>
    <row r="53" spans="1:9" x14ac:dyDescent="0.25">
      <c r="A53" s="65" t="s">
        <v>288</v>
      </c>
      <c r="B53" s="66">
        <v>1</v>
      </c>
      <c r="C53" s="66">
        <f t="shared" si="0"/>
        <v>208</v>
      </c>
      <c r="D53" s="66">
        <v>166</v>
      </c>
      <c r="E53" s="66">
        <v>42</v>
      </c>
      <c r="F53" s="67"/>
      <c r="G53" s="67">
        <v>12.42</v>
      </c>
      <c r="H53" s="67">
        <f t="shared" si="1"/>
        <v>1043.28</v>
      </c>
      <c r="I53" s="67">
        <f t="shared" si="2"/>
        <v>1289.3900000000001</v>
      </c>
    </row>
    <row r="54" spans="1:9" x14ac:dyDescent="0.25">
      <c r="A54" s="65" t="s">
        <v>288</v>
      </c>
      <c r="B54" s="66">
        <v>1</v>
      </c>
      <c r="C54" s="66">
        <f t="shared" si="0"/>
        <v>175.8</v>
      </c>
      <c r="D54" s="66">
        <v>166</v>
      </c>
      <c r="E54" s="66">
        <v>9.8000000000000114</v>
      </c>
      <c r="F54" s="67"/>
      <c r="G54" s="67">
        <v>12.42</v>
      </c>
      <c r="H54" s="67">
        <f t="shared" si="1"/>
        <v>243.43</v>
      </c>
      <c r="I54" s="67">
        <f t="shared" si="2"/>
        <v>300.86</v>
      </c>
    </row>
    <row r="55" spans="1:9" x14ac:dyDescent="0.25">
      <c r="A55" s="65" t="s">
        <v>288</v>
      </c>
      <c r="B55" s="66">
        <v>1</v>
      </c>
      <c r="C55" s="66">
        <f t="shared" si="0"/>
        <v>188</v>
      </c>
      <c r="D55" s="66">
        <v>166</v>
      </c>
      <c r="E55" s="66">
        <v>22</v>
      </c>
      <c r="F55" s="67"/>
      <c r="G55" s="67">
        <v>12.18</v>
      </c>
      <c r="H55" s="67">
        <f t="shared" si="1"/>
        <v>535.91999999999996</v>
      </c>
      <c r="I55" s="67">
        <f t="shared" si="2"/>
        <v>662.34</v>
      </c>
    </row>
    <row r="56" spans="1:9" x14ac:dyDescent="0.25">
      <c r="A56" s="65" t="s">
        <v>288</v>
      </c>
      <c r="B56" s="66">
        <v>1</v>
      </c>
      <c r="C56" s="66">
        <f t="shared" si="0"/>
        <v>172.5</v>
      </c>
      <c r="D56" s="66">
        <v>166</v>
      </c>
      <c r="E56" s="66">
        <v>6.5</v>
      </c>
      <c r="F56" s="67"/>
      <c r="G56" s="67">
        <v>12</v>
      </c>
      <c r="H56" s="67">
        <f t="shared" si="1"/>
        <v>156</v>
      </c>
      <c r="I56" s="67">
        <f t="shared" si="2"/>
        <v>192.8</v>
      </c>
    </row>
    <row r="57" spans="1:9" x14ac:dyDescent="0.25">
      <c r="A57" s="65" t="s">
        <v>324</v>
      </c>
      <c r="B57" s="66">
        <v>1</v>
      </c>
      <c r="C57" s="66">
        <f t="shared" si="0"/>
        <v>186</v>
      </c>
      <c r="D57" s="66">
        <v>166</v>
      </c>
      <c r="E57" s="66">
        <v>20</v>
      </c>
      <c r="F57" s="67"/>
      <c r="G57" s="67">
        <v>12.96</v>
      </c>
      <c r="H57" s="67">
        <f t="shared" si="1"/>
        <v>518.4</v>
      </c>
      <c r="I57" s="67">
        <f t="shared" si="2"/>
        <v>640.69000000000005</v>
      </c>
    </row>
    <row r="58" spans="1:9" x14ac:dyDescent="0.25">
      <c r="A58" s="65" t="s">
        <v>289</v>
      </c>
      <c r="B58" s="66">
        <v>1</v>
      </c>
      <c r="C58" s="66">
        <f t="shared" si="0"/>
        <v>205</v>
      </c>
      <c r="D58" s="66">
        <v>166</v>
      </c>
      <c r="E58" s="66">
        <v>39</v>
      </c>
      <c r="F58" s="67"/>
      <c r="G58" s="67">
        <v>10.17</v>
      </c>
      <c r="H58" s="67">
        <f t="shared" si="1"/>
        <v>793.26</v>
      </c>
      <c r="I58" s="67">
        <f t="shared" si="2"/>
        <v>980.39</v>
      </c>
    </row>
    <row r="59" spans="1:9" x14ac:dyDescent="0.25">
      <c r="A59" s="65" t="s">
        <v>289</v>
      </c>
      <c r="B59" s="66">
        <v>1</v>
      </c>
      <c r="C59" s="66">
        <f t="shared" si="0"/>
        <v>168</v>
      </c>
      <c r="D59" s="66">
        <v>166</v>
      </c>
      <c r="E59" s="66">
        <v>2</v>
      </c>
      <c r="F59" s="67"/>
      <c r="G59" s="67">
        <v>10.17</v>
      </c>
      <c r="H59" s="67">
        <f t="shared" si="1"/>
        <v>40.68</v>
      </c>
      <c r="I59" s="67">
        <f t="shared" si="2"/>
        <v>50.28</v>
      </c>
    </row>
    <row r="60" spans="1:9" x14ac:dyDescent="0.25">
      <c r="A60" s="65" t="s">
        <v>289</v>
      </c>
      <c r="B60" s="66">
        <v>1</v>
      </c>
      <c r="C60" s="66">
        <f t="shared" si="0"/>
        <v>179</v>
      </c>
      <c r="D60" s="66">
        <v>166</v>
      </c>
      <c r="E60" s="66">
        <v>13</v>
      </c>
      <c r="F60" s="67"/>
      <c r="G60" s="67">
        <v>9.83</v>
      </c>
      <c r="H60" s="67">
        <f t="shared" si="1"/>
        <v>255.58</v>
      </c>
      <c r="I60" s="67">
        <f t="shared" si="2"/>
        <v>315.87</v>
      </c>
    </row>
    <row r="61" spans="1:9" x14ac:dyDescent="0.25">
      <c r="A61" s="65" t="s">
        <v>289</v>
      </c>
      <c r="B61" s="66">
        <v>1</v>
      </c>
      <c r="C61" s="66">
        <f t="shared" si="0"/>
        <v>204</v>
      </c>
      <c r="D61" s="66">
        <v>166</v>
      </c>
      <c r="E61" s="66">
        <v>38</v>
      </c>
      <c r="F61" s="67"/>
      <c r="G61" s="67">
        <v>9.83</v>
      </c>
      <c r="H61" s="67">
        <f t="shared" si="1"/>
        <v>747.08</v>
      </c>
      <c r="I61" s="67">
        <f t="shared" si="2"/>
        <v>923.32</v>
      </c>
    </row>
    <row r="62" spans="1:9" x14ac:dyDescent="0.25">
      <c r="A62" s="65" t="s">
        <v>289</v>
      </c>
      <c r="B62" s="66">
        <v>1</v>
      </c>
      <c r="C62" s="66">
        <f t="shared" si="0"/>
        <v>180</v>
      </c>
      <c r="D62" s="66">
        <v>166</v>
      </c>
      <c r="E62" s="66">
        <v>14</v>
      </c>
      <c r="F62" s="67"/>
      <c r="G62" s="67">
        <v>9.83</v>
      </c>
      <c r="H62" s="67">
        <f t="shared" si="1"/>
        <v>275.24</v>
      </c>
      <c r="I62" s="67">
        <f t="shared" si="2"/>
        <v>340.17</v>
      </c>
    </row>
    <row r="63" spans="1:9" x14ac:dyDescent="0.25">
      <c r="A63" s="65" t="s">
        <v>289</v>
      </c>
      <c r="B63" s="66">
        <v>1</v>
      </c>
      <c r="C63" s="66">
        <f t="shared" si="0"/>
        <v>184</v>
      </c>
      <c r="D63" s="66">
        <v>166</v>
      </c>
      <c r="E63" s="66">
        <v>18</v>
      </c>
      <c r="F63" s="67"/>
      <c r="G63" s="67">
        <v>9.98</v>
      </c>
      <c r="H63" s="67">
        <f t="shared" si="1"/>
        <v>359.28</v>
      </c>
      <c r="I63" s="67">
        <f t="shared" si="2"/>
        <v>444.03</v>
      </c>
    </row>
    <row r="64" spans="1:9" x14ac:dyDescent="0.25">
      <c r="A64" s="65" t="s">
        <v>289</v>
      </c>
      <c r="B64" s="66">
        <v>1</v>
      </c>
      <c r="C64" s="66">
        <f t="shared" si="0"/>
        <v>210</v>
      </c>
      <c r="D64" s="66">
        <v>166</v>
      </c>
      <c r="E64" s="66">
        <v>44</v>
      </c>
      <c r="F64" s="67"/>
      <c r="G64" s="67">
        <v>9.83</v>
      </c>
      <c r="H64" s="67">
        <f t="shared" si="1"/>
        <v>865.04</v>
      </c>
      <c r="I64" s="67">
        <f t="shared" si="2"/>
        <v>1069.0999999999999</v>
      </c>
    </row>
    <row r="65" spans="1:9" x14ac:dyDescent="0.25">
      <c r="A65" s="65" t="s">
        <v>289</v>
      </c>
      <c r="B65" s="66">
        <v>1</v>
      </c>
      <c r="C65" s="66">
        <f t="shared" si="0"/>
        <v>206</v>
      </c>
      <c r="D65" s="66">
        <v>166</v>
      </c>
      <c r="E65" s="66">
        <v>40</v>
      </c>
      <c r="F65" s="67"/>
      <c r="G65" s="67">
        <v>9.83</v>
      </c>
      <c r="H65" s="67">
        <f t="shared" si="1"/>
        <v>786.4</v>
      </c>
      <c r="I65" s="67">
        <f t="shared" si="2"/>
        <v>971.91</v>
      </c>
    </row>
    <row r="66" spans="1:9" x14ac:dyDescent="0.25">
      <c r="A66" s="65" t="s">
        <v>289</v>
      </c>
      <c r="B66" s="66">
        <v>1</v>
      </c>
      <c r="C66" s="66">
        <f t="shared" si="0"/>
        <v>182</v>
      </c>
      <c r="D66" s="66">
        <v>166</v>
      </c>
      <c r="E66" s="66">
        <v>16</v>
      </c>
      <c r="F66" s="67"/>
      <c r="G66" s="67">
        <v>9.83</v>
      </c>
      <c r="H66" s="67">
        <f t="shared" si="1"/>
        <v>314.56</v>
      </c>
      <c r="I66" s="67">
        <f t="shared" si="2"/>
        <v>388.76</v>
      </c>
    </row>
    <row r="67" spans="1:9" x14ac:dyDescent="0.25">
      <c r="A67" s="65" t="s">
        <v>289</v>
      </c>
      <c r="B67" s="66">
        <v>1</v>
      </c>
      <c r="C67" s="66">
        <f t="shared" si="0"/>
        <v>178</v>
      </c>
      <c r="D67" s="66">
        <v>166</v>
      </c>
      <c r="E67" s="66">
        <v>12</v>
      </c>
      <c r="F67" s="73"/>
      <c r="G67" s="67">
        <v>9.83</v>
      </c>
      <c r="H67" s="67">
        <f t="shared" si="1"/>
        <v>235.92</v>
      </c>
      <c r="I67" s="67">
        <f t="shared" si="2"/>
        <v>291.57</v>
      </c>
    </row>
    <row r="68" spans="1:9" x14ac:dyDescent="0.25">
      <c r="A68" s="65" t="s">
        <v>289</v>
      </c>
      <c r="B68" s="66">
        <v>1</v>
      </c>
      <c r="C68" s="66">
        <f t="shared" si="0"/>
        <v>224</v>
      </c>
      <c r="D68" s="66">
        <v>166</v>
      </c>
      <c r="E68" s="66">
        <v>58</v>
      </c>
      <c r="F68" s="73"/>
      <c r="G68" s="67">
        <v>9.83</v>
      </c>
      <c r="H68" s="67">
        <f t="shared" si="1"/>
        <v>1140.28</v>
      </c>
      <c r="I68" s="67">
        <f t="shared" si="2"/>
        <v>1409.27</v>
      </c>
    </row>
    <row r="69" spans="1:9" x14ac:dyDescent="0.25">
      <c r="A69" s="65" t="s">
        <v>290</v>
      </c>
      <c r="B69" s="66">
        <v>1</v>
      </c>
      <c r="C69" s="66">
        <f t="shared" si="0"/>
        <v>230</v>
      </c>
      <c r="D69" s="66">
        <v>166</v>
      </c>
      <c r="E69" s="66">
        <v>64</v>
      </c>
      <c r="F69" s="73"/>
      <c r="G69" s="67">
        <v>10.56</v>
      </c>
      <c r="H69" s="67">
        <f t="shared" si="1"/>
        <v>1351.68</v>
      </c>
      <c r="I69" s="67">
        <f t="shared" si="2"/>
        <v>1670.54</v>
      </c>
    </row>
    <row r="70" spans="1:9" x14ac:dyDescent="0.25">
      <c r="A70" s="65" t="s">
        <v>290</v>
      </c>
      <c r="B70" s="66">
        <v>1</v>
      </c>
      <c r="C70" s="66">
        <f t="shared" si="0"/>
        <v>174</v>
      </c>
      <c r="D70" s="66">
        <v>166</v>
      </c>
      <c r="E70" s="66">
        <v>8</v>
      </c>
      <c r="F70" s="73"/>
      <c r="G70" s="67">
        <v>10.56</v>
      </c>
      <c r="H70" s="67">
        <f t="shared" si="1"/>
        <v>168.96</v>
      </c>
      <c r="I70" s="67">
        <f t="shared" si="2"/>
        <v>208.82</v>
      </c>
    </row>
    <row r="71" spans="1:9" x14ac:dyDescent="0.25">
      <c r="A71" s="65" t="s">
        <v>290</v>
      </c>
      <c r="B71" s="66">
        <v>1</v>
      </c>
      <c r="C71" s="66">
        <f t="shared" si="0"/>
        <v>223</v>
      </c>
      <c r="D71" s="66">
        <v>166</v>
      </c>
      <c r="E71" s="66">
        <v>57</v>
      </c>
      <c r="F71" s="73"/>
      <c r="G71" s="67">
        <v>10.46</v>
      </c>
      <c r="H71" s="67">
        <f t="shared" si="1"/>
        <v>1192.44</v>
      </c>
      <c r="I71" s="67">
        <f t="shared" si="2"/>
        <v>1473.74</v>
      </c>
    </row>
    <row r="72" spans="1:9" x14ac:dyDescent="0.25">
      <c r="A72" s="65" t="s">
        <v>290</v>
      </c>
      <c r="B72" s="66">
        <v>1</v>
      </c>
      <c r="C72" s="66">
        <f t="shared" si="0"/>
        <v>240</v>
      </c>
      <c r="D72" s="66">
        <v>166</v>
      </c>
      <c r="E72" s="66">
        <v>74</v>
      </c>
      <c r="F72" s="73"/>
      <c r="G72" s="67">
        <v>10.56</v>
      </c>
      <c r="H72" s="67">
        <f t="shared" si="1"/>
        <v>1562.88</v>
      </c>
      <c r="I72" s="67">
        <f t="shared" si="2"/>
        <v>1931.56</v>
      </c>
    </row>
    <row r="73" spans="1:9" x14ac:dyDescent="0.25">
      <c r="A73" s="65" t="s">
        <v>290</v>
      </c>
      <c r="B73" s="66">
        <v>1</v>
      </c>
      <c r="C73" s="66">
        <f t="shared" si="0"/>
        <v>206</v>
      </c>
      <c r="D73" s="66">
        <v>166</v>
      </c>
      <c r="E73" s="66">
        <v>40</v>
      </c>
      <c r="F73" s="73"/>
      <c r="G73" s="67">
        <v>10.46</v>
      </c>
      <c r="H73" s="67">
        <f t="shared" si="1"/>
        <v>836.8</v>
      </c>
      <c r="I73" s="67">
        <f t="shared" si="2"/>
        <v>1034.2</v>
      </c>
    </row>
    <row r="74" spans="1:9" x14ac:dyDescent="0.25">
      <c r="A74" s="65" t="s">
        <v>290</v>
      </c>
      <c r="B74" s="66">
        <v>1</v>
      </c>
      <c r="C74" s="66">
        <f t="shared" si="0"/>
        <v>224</v>
      </c>
      <c r="D74" s="66">
        <v>166</v>
      </c>
      <c r="E74" s="66">
        <v>58</v>
      </c>
      <c r="F74" s="73"/>
      <c r="G74" s="67">
        <v>10.35</v>
      </c>
      <c r="H74" s="67">
        <f t="shared" si="1"/>
        <v>1200.5999999999999</v>
      </c>
      <c r="I74" s="67">
        <f t="shared" si="2"/>
        <v>1483.82</v>
      </c>
    </row>
    <row r="75" spans="1:9" x14ac:dyDescent="0.25">
      <c r="A75" s="65" t="s">
        <v>290</v>
      </c>
      <c r="B75" s="66">
        <v>1</v>
      </c>
      <c r="C75" s="66">
        <f t="shared" si="0"/>
        <v>224</v>
      </c>
      <c r="D75" s="66">
        <v>166</v>
      </c>
      <c r="E75" s="66">
        <v>58</v>
      </c>
      <c r="F75" s="73"/>
      <c r="G75" s="67">
        <v>10.199999999999999</v>
      </c>
      <c r="H75" s="67">
        <f t="shared" si="1"/>
        <v>1183.2</v>
      </c>
      <c r="I75" s="67">
        <f t="shared" si="2"/>
        <v>1462.32</v>
      </c>
    </row>
    <row r="76" spans="1:9" x14ac:dyDescent="0.25">
      <c r="A76" s="65" t="s">
        <v>290</v>
      </c>
      <c r="B76" s="66">
        <v>1</v>
      </c>
      <c r="C76" s="66">
        <f t="shared" si="0"/>
        <v>230</v>
      </c>
      <c r="D76" s="66">
        <v>166</v>
      </c>
      <c r="E76" s="66">
        <v>64</v>
      </c>
      <c r="F76" s="73"/>
      <c r="G76" s="67">
        <v>10.199999999999999</v>
      </c>
      <c r="H76" s="67">
        <f t="shared" si="1"/>
        <v>1305.5999999999999</v>
      </c>
      <c r="I76" s="67">
        <f t="shared" si="2"/>
        <v>1613.59</v>
      </c>
    </row>
    <row r="77" spans="1:9" x14ac:dyDescent="0.25">
      <c r="A77" s="65" t="s">
        <v>291</v>
      </c>
      <c r="B77" s="66">
        <v>1</v>
      </c>
      <c r="C77" s="66">
        <f t="shared" ref="C77:C140" si="3">D77+E77</f>
        <v>240</v>
      </c>
      <c r="D77" s="66">
        <v>166</v>
      </c>
      <c r="E77" s="66">
        <v>74</v>
      </c>
      <c r="F77" s="73"/>
      <c r="G77" s="67">
        <v>15.24</v>
      </c>
      <c r="H77" s="67">
        <f t="shared" si="1"/>
        <v>2255.52</v>
      </c>
      <c r="I77" s="67">
        <f t="shared" si="2"/>
        <v>2787.6</v>
      </c>
    </row>
    <row r="78" spans="1:9" x14ac:dyDescent="0.25">
      <c r="A78" s="65" t="s">
        <v>291</v>
      </c>
      <c r="B78" s="66">
        <v>1</v>
      </c>
      <c r="C78" s="66">
        <f t="shared" si="3"/>
        <v>214</v>
      </c>
      <c r="D78" s="66">
        <v>166</v>
      </c>
      <c r="E78" s="66">
        <v>48</v>
      </c>
      <c r="F78" s="73"/>
      <c r="G78" s="67">
        <v>15.24</v>
      </c>
      <c r="H78" s="67">
        <f t="shared" ref="H78:H141" si="4">ROUND(G78*E78*2,2)</f>
        <v>1463.04</v>
      </c>
      <c r="I78" s="67">
        <f t="shared" ref="I78:I141" si="5">ROUND(H78*1.2359,2)</f>
        <v>1808.17</v>
      </c>
    </row>
    <row r="79" spans="1:9" x14ac:dyDescent="0.25">
      <c r="A79" s="65" t="s">
        <v>292</v>
      </c>
      <c r="B79" s="66">
        <v>1</v>
      </c>
      <c r="C79" s="66">
        <f t="shared" si="3"/>
        <v>211</v>
      </c>
      <c r="D79" s="66">
        <v>166</v>
      </c>
      <c r="E79" s="66">
        <v>45</v>
      </c>
      <c r="F79" s="73"/>
      <c r="G79" s="67">
        <v>12.96</v>
      </c>
      <c r="H79" s="67">
        <f t="shared" si="4"/>
        <v>1166.4000000000001</v>
      </c>
      <c r="I79" s="67">
        <f t="shared" si="5"/>
        <v>1441.55</v>
      </c>
    </row>
    <row r="80" spans="1:9" x14ac:dyDescent="0.25">
      <c r="A80" s="65" t="s">
        <v>292</v>
      </c>
      <c r="B80" s="66">
        <v>1</v>
      </c>
      <c r="C80" s="66">
        <f t="shared" si="3"/>
        <v>206</v>
      </c>
      <c r="D80" s="66">
        <v>166</v>
      </c>
      <c r="E80" s="66">
        <v>40</v>
      </c>
      <c r="F80" s="73"/>
      <c r="G80" s="67">
        <v>12.96</v>
      </c>
      <c r="H80" s="67">
        <f t="shared" si="4"/>
        <v>1036.8</v>
      </c>
      <c r="I80" s="67">
        <f t="shared" si="5"/>
        <v>1281.3800000000001</v>
      </c>
    </row>
    <row r="81" spans="1:10" x14ac:dyDescent="0.25">
      <c r="A81" s="65" t="s">
        <v>292</v>
      </c>
      <c r="B81" s="66">
        <v>1</v>
      </c>
      <c r="C81" s="66">
        <f t="shared" si="3"/>
        <v>239</v>
      </c>
      <c r="D81" s="66">
        <v>166</v>
      </c>
      <c r="E81" s="66">
        <v>73</v>
      </c>
      <c r="F81" s="73"/>
      <c r="G81" s="67">
        <v>12.96</v>
      </c>
      <c r="H81" s="67">
        <f t="shared" si="4"/>
        <v>1892.16</v>
      </c>
      <c r="I81" s="67">
        <f t="shared" si="5"/>
        <v>2338.52</v>
      </c>
    </row>
    <row r="82" spans="1:10" x14ac:dyDescent="0.25">
      <c r="A82" s="65" t="s">
        <v>329</v>
      </c>
      <c r="B82" s="66">
        <v>1</v>
      </c>
      <c r="C82" s="66">
        <f t="shared" si="3"/>
        <v>173</v>
      </c>
      <c r="D82" s="66">
        <v>166</v>
      </c>
      <c r="E82" s="66">
        <v>7</v>
      </c>
      <c r="F82" s="73"/>
      <c r="G82" s="67">
        <v>12.96</v>
      </c>
      <c r="H82" s="67">
        <f t="shared" si="4"/>
        <v>181.44</v>
      </c>
      <c r="I82" s="67">
        <f t="shared" si="5"/>
        <v>224.24</v>
      </c>
    </row>
    <row r="83" spans="1:10" x14ac:dyDescent="0.25">
      <c r="A83" s="65" t="s">
        <v>351</v>
      </c>
      <c r="B83" s="66">
        <v>1</v>
      </c>
      <c r="C83" s="66">
        <f t="shared" si="3"/>
        <v>188</v>
      </c>
      <c r="D83" s="66">
        <v>166</v>
      </c>
      <c r="E83" s="66">
        <v>22</v>
      </c>
      <c r="F83" s="73"/>
      <c r="G83" s="67">
        <v>10.56</v>
      </c>
      <c r="H83" s="67">
        <f t="shared" si="4"/>
        <v>464.64</v>
      </c>
      <c r="I83" s="67">
        <f t="shared" si="5"/>
        <v>574.25</v>
      </c>
    </row>
    <row r="84" spans="1:10" x14ac:dyDescent="0.25">
      <c r="A84" s="65" t="s">
        <v>293</v>
      </c>
      <c r="B84" s="66">
        <v>1</v>
      </c>
      <c r="C84" s="66">
        <f t="shared" si="3"/>
        <v>211</v>
      </c>
      <c r="D84" s="66">
        <v>166</v>
      </c>
      <c r="E84" s="66">
        <v>45</v>
      </c>
      <c r="F84" s="73"/>
      <c r="G84" s="67">
        <v>16.77</v>
      </c>
      <c r="H84" s="67">
        <f t="shared" si="4"/>
        <v>1509.3</v>
      </c>
      <c r="I84" s="67">
        <f t="shared" si="5"/>
        <v>1865.34</v>
      </c>
    </row>
    <row r="85" spans="1:10" x14ac:dyDescent="0.25">
      <c r="A85" s="65" t="s">
        <v>331</v>
      </c>
      <c r="B85" s="66">
        <v>1</v>
      </c>
      <c r="C85" s="66">
        <f t="shared" si="3"/>
        <v>198</v>
      </c>
      <c r="D85" s="66">
        <v>166</v>
      </c>
      <c r="E85" s="66">
        <v>32</v>
      </c>
      <c r="F85" s="73"/>
      <c r="G85" s="67">
        <v>14.01</v>
      </c>
      <c r="H85" s="67">
        <f t="shared" si="4"/>
        <v>896.64</v>
      </c>
      <c r="I85" s="67">
        <f t="shared" si="5"/>
        <v>1108.1600000000001</v>
      </c>
    </row>
    <row r="86" spans="1:10" x14ac:dyDescent="0.25">
      <c r="A86" s="65" t="s">
        <v>331</v>
      </c>
      <c r="B86" s="66">
        <v>1</v>
      </c>
      <c r="C86" s="66">
        <f t="shared" si="3"/>
        <v>167</v>
      </c>
      <c r="D86" s="66">
        <v>166</v>
      </c>
      <c r="E86" s="66">
        <v>1</v>
      </c>
      <c r="F86" s="73"/>
      <c r="G86" s="67">
        <v>14.01</v>
      </c>
      <c r="H86" s="67">
        <f t="shared" si="4"/>
        <v>28.02</v>
      </c>
      <c r="I86" s="67">
        <f t="shared" si="5"/>
        <v>34.630000000000003</v>
      </c>
    </row>
    <row r="87" spans="1:10" x14ac:dyDescent="0.25">
      <c r="A87" s="65" t="s">
        <v>331</v>
      </c>
      <c r="B87" s="66">
        <v>1</v>
      </c>
      <c r="C87" s="66">
        <f t="shared" si="3"/>
        <v>175</v>
      </c>
      <c r="D87" s="66">
        <v>166</v>
      </c>
      <c r="E87" s="66">
        <v>9</v>
      </c>
      <c r="F87" s="73"/>
      <c r="G87" s="67">
        <v>14.01</v>
      </c>
      <c r="H87" s="67">
        <f t="shared" si="4"/>
        <v>252.18</v>
      </c>
      <c r="I87" s="67">
        <f t="shared" si="5"/>
        <v>311.67</v>
      </c>
    </row>
    <row r="88" spans="1:10" x14ac:dyDescent="0.25">
      <c r="A88" s="65" t="s">
        <v>331</v>
      </c>
      <c r="B88" s="66">
        <v>1</v>
      </c>
      <c r="C88" s="66">
        <f t="shared" si="3"/>
        <v>182</v>
      </c>
      <c r="D88" s="66">
        <v>166</v>
      </c>
      <c r="E88" s="66">
        <v>16</v>
      </c>
      <c r="F88" s="73"/>
      <c r="G88" s="67">
        <v>13.74</v>
      </c>
      <c r="H88" s="67">
        <f t="shared" si="4"/>
        <v>439.68</v>
      </c>
      <c r="I88" s="67">
        <f t="shared" si="5"/>
        <v>543.4</v>
      </c>
      <c r="J88" s="68"/>
    </row>
    <row r="89" spans="1:10" x14ac:dyDescent="0.25">
      <c r="A89" s="65" t="s">
        <v>331</v>
      </c>
      <c r="B89" s="66">
        <v>1</v>
      </c>
      <c r="C89" s="66">
        <f t="shared" si="3"/>
        <v>191</v>
      </c>
      <c r="D89" s="66">
        <v>166</v>
      </c>
      <c r="E89" s="66">
        <v>25</v>
      </c>
      <c r="F89" s="73"/>
      <c r="G89" s="67">
        <v>13.74</v>
      </c>
      <c r="H89" s="67">
        <f t="shared" si="4"/>
        <v>687</v>
      </c>
      <c r="I89" s="67">
        <f t="shared" si="5"/>
        <v>849.06</v>
      </c>
    </row>
    <row r="90" spans="1:10" x14ac:dyDescent="0.25">
      <c r="A90" s="65" t="s">
        <v>331</v>
      </c>
      <c r="B90" s="66">
        <v>1</v>
      </c>
      <c r="C90" s="66">
        <f t="shared" si="3"/>
        <v>198</v>
      </c>
      <c r="D90" s="66">
        <v>166</v>
      </c>
      <c r="E90" s="66">
        <v>32</v>
      </c>
      <c r="F90" s="73"/>
      <c r="G90" s="67">
        <v>13.54</v>
      </c>
      <c r="H90" s="67">
        <f t="shared" si="4"/>
        <v>866.56</v>
      </c>
      <c r="I90" s="67">
        <f t="shared" si="5"/>
        <v>1070.98</v>
      </c>
    </row>
    <row r="91" spans="1:10" x14ac:dyDescent="0.25">
      <c r="A91" s="65" t="s">
        <v>294</v>
      </c>
      <c r="B91" s="66">
        <v>1</v>
      </c>
      <c r="C91" s="66">
        <f t="shared" si="3"/>
        <v>198</v>
      </c>
      <c r="D91" s="66">
        <v>166</v>
      </c>
      <c r="E91" s="66">
        <v>32</v>
      </c>
      <c r="F91" s="73"/>
      <c r="G91" s="67">
        <v>10.199999999999999</v>
      </c>
      <c r="H91" s="67">
        <f t="shared" si="4"/>
        <v>652.79999999999995</v>
      </c>
      <c r="I91" s="67">
        <f t="shared" si="5"/>
        <v>806.8</v>
      </c>
    </row>
    <row r="92" spans="1:10" x14ac:dyDescent="0.25">
      <c r="A92" s="65" t="s">
        <v>294</v>
      </c>
      <c r="B92" s="66">
        <v>1</v>
      </c>
      <c r="C92" s="66">
        <f t="shared" si="3"/>
        <v>198</v>
      </c>
      <c r="D92" s="66">
        <v>166</v>
      </c>
      <c r="E92" s="66">
        <v>32</v>
      </c>
      <c r="F92" s="73"/>
      <c r="G92" s="67">
        <v>10.199999999999999</v>
      </c>
      <c r="H92" s="67">
        <f t="shared" si="4"/>
        <v>652.79999999999995</v>
      </c>
      <c r="I92" s="67">
        <f t="shared" si="5"/>
        <v>806.8</v>
      </c>
    </row>
    <row r="93" spans="1:10" x14ac:dyDescent="0.25">
      <c r="A93" s="65" t="s">
        <v>295</v>
      </c>
      <c r="B93" s="66">
        <v>1</v>
      </c>
      <c r="C93" s="66">
        <f t="shared" si="3"/>
        <v>178</v>
      </c>
      <c r="D93" s="66">
        <v>166</v>
      </c>
      <c r="E93" s="66">
        <v>12</v>
      </c>
      <c r="F93" s="73"/>
      <c r="G93" s="67">
        <v>10.17</v>
      </c>
      <c r="H93" s="67">
        <f t="shared" si="4"/>
        <v>244.08</v>
      </c>
      <c r="I93" s="67">
        <f t="shared" si="5"/>
        <v>301.66000000000003</v>
      </c>
    </row>
    <row r="94" spans="1:10" x14ac:dyDescent="0.25">
      <c r="A94" s="65" t="s">
        <v>295</v>
      </c>
      <c r="B94" s="66">
        <v>1</v>
      </c>
      <c r="C94" s="66">
        <f t="shared" si="3"/>
        <v>188</v>
      </c>
      <c r="D94" s="66">
        <v>166</v>
      </c>
      <c r="E94" s="66">
        <v>22</v>
      </c>
      <c r="F94" s="73"/>
      <c r="G94" s="67">
        <v>9.83</v>
      </c>
      <c r="H94" s="67">
        <f t="shared" si="4"/>
        <v>432.52</v>
      </c>
      <c r="I94" s="67">
        <f t="shared" si="5"/>
        <v>534.54999999999995</v>
      </c>
    </row>
    <row r="95" spans="1:10" x14ac:dyDescent="0.25">
      <c r="A95" s="65" t="s">
        <v>295</v>
      </c>
      <c r="B95" s="66">
        <v>1</v>
      </c>
      <c r="C95" s="66">
        <f t="shared" si="3"/>
        <v>190</v>
      </c>
      <c r="D95" s="66">
        <v>166</v>
      </c>
      <c r="E95" s="66">
        <v>24</v>
      </c>
      <c r="F95" s="73"/>
      <c r="G95" s="67">
        <v>9.83</v>
      </c>
      <c r="H95" s="67">
        <f t="shared" si="4"/>
        <v>471.84</v>
      </c>
      <c r="I95" s="67">
        <f t="shared" si="5"/>
        <v>583.15</v>
      </c>
    </row>
    <row r="96" spans="1:10" x14ac:dyDescent="0.25">
      <c r="A96" s="65" t="s">
        <v>332</v>
      </c>
      <c r="B96" s="66">
        <v>1</v>
      </c>
      <c r="C96" s="66">
        <f t="shared" si="3"/>
        <v>174</v>
      </c>
      <c r="D96" s="66">
        <v>166</v>
      </c>
      <c r="E96" s="66">
        <v>8</v>
      </c>
      <c r="F96" s="73"/>
      <c r="G96" s="67">
        <v>14.78</v>
      </c>
      <c r="H96" s="67">
        <f t="shared" si="4"/>
        <v>236.48</v>
      </c>
      <c r="I96" s="67">
        <f t="shared" si="5"/>
        <v>292.27</v>
      </c>
    </row>
    <row r="97" spans="1:9" x14ac:dyDescent="0.25">
      <c r="A97" s="65" t="s">
        <v>296</v>
      </c>
      <c r="B97" s="66">
        <v>1</v>
      </c>
      <c r="C97" s="66">
        <f t="shared" si="3"/>
        <v>228</v>
      </c>
      <c r="D97" s="66">
        <v>166</v>
      </c>
      <c r="E97" s="66">
        <v>62</v>
      </c>
      <c r="F97" s="73"/>
      <c r="G97" s="67">
        <v>16.75</v>
      </c>
      <c r="H97" s="67">
        <f t="shared" si="4"/>
        <v>2077</v>
      </c>
      <c r="I97" s="67">
        <f t="shared" si="5"/>
        <v>2566.96</v>
      </c>
    </row>
    <row r="98" spans="1:9" x14ac:dyDescent="0.25">
      <c r="A98" s="65" t="s">
        <v>296</v>
      </c>
      <c r="B98" s="66">
        <v>1</v>
      </c>
      <c r="C98" s="66">
        <f t="shared" si="3"/>
        <v>235</v>
      </c>
      <c r="D98" s="66">
        <v>166</v>
      </c>
      <c r="E98" s="66">
        <v>69</v>
      </c>
      <c r="F98" s="73"/>
      <c r="G98" s="67">
        <v>16.75</v>
      </c>
      <c r="H98" s="67">
        <f t="shared" si="4"/>
        <v>2311.5</v>
      </c>
      <c r="I98" s="67">
        <f t="shared" si="5"/>
        <v>2856.78</v>
      </c>
    </row>
    <row r="99" spans="1:9" x14ac:dyDescent="0.25">
      <c r="A99" s="65" t="s">
        <v>92</v>
      </c>
      <c r="B99" s="66">
        <v>1</v>
      </c>
      <c r="C99" s="66">
        <f t="shared" si="3"/>
        <v>187</v>
      </c>
      <c r="D99" s="66">
        <v>166</v>
      </c>
      <c r="E99" s="66">
        <v>21</v>
      </c>
      <c r="F99" s="73">
        <v>1572.39</v>
      </c>
      <c r="G99" s="67">
        <f t="shared" ref="G99:G162" si="6">F99/167.42</f>
        <v>9.3918886632421472</v>
      </c>
      <c r="H99" s="67">
        <f t="shared" si="4"/>
        <v>394.46</v>
      </c>
      <c r="I99" s="67">
        <f t="shared" si="5"/>
        <v>487.51</v>
      </c>
    </row>
    <row r="100" spans="1:9" x14ac:dyDescent="0.25">
      <c r="A100" s="65" t="s">
        <v>92</v>
      </c>
      <c r="B100" s="66">
        <v>1</v>
      </c>
      <c r="C100" s="66">
        <f t="shared" si="3"/>
        <v>189</v>
      </c>
      <c r="D100" s="66">
        <v>166</v>
      </c>
      <c r="E100" s="66">
        <v>23</v>
      </c>
      <c r="F100" s="73">
        <v>1572.39</v>
      </c>
      <c r="G100" s="67">
        <f t="shared" si="6"/>
        <v>9.3918886632421472</v>
      </c>
      <c r="H100" s="67">
        <f t="shared" si="4"/>
        <v>432.03</v>
      </c>
      <c r="I100" s="67">
        <f t="shared" si="5"/>
        <v>533.95000000000005</v>
      </c>
    </row>
    <row r="101" spans="1:9" x14ac:dyDescent="0.25">
      <c r="A101" s="65" t="s">
        <v>92</v>
      </c>
      <c r="B101" s="66">
        <v>1</v>
      </c>
      <c r="C101" s="66">
        <f t="shared" si="3"/>
        <v>176</v>
      </c>
      <c r="D101" s="66">
        <v>166</v>
      </c>
      <c r="E101" s="66">
        <v>10</v>
      </c>
      <c r="F101" s="73">
        <v>1572.39</v>
      </c>
      <c r="G101" s="67">
        <f t="shared" si="6"/>
        <v>9.3918886632421472</v>
      </c>
      <c r="H101" s="67">
        <f t="shared" si="4"/>
        <v>187.84</v>
      </c>
      <c r="I101" s="67">
        <f t="shared" si="5"/>
        <v>232.15</v>
      </c>
    </row>
    <row r="102" spans="1:9" x14ac:dyDescent="0.25">
      <c r="A102" s="65" t="s">
        <v>92</v>
      </c>
      <c r="B102" s="66">
        <v>1</v>
      </c>
      <c r="C102" s="66">
        <f t="shared" si="3"/>
        <v>234</v>
      </c>
      <c r="D102" s="66">
        <v>166</v>
      </c>
      <c r="E102" s="66">
        <v>68</v>
      </c>
      <c r="F102" s="73">
        <v>1572.39</v>
      </c>
      <c r="G102" s="67">
        <f t="shared" si="6"/>
        <v>9.3918886632421472</v>
      </c>
      <c r="H102" s="67">
        <f t="shared" si="4"/>
        <v>1277.3</v>
      </c>
      <c r="I102" s="67">
        <f t="shared" si="5"/>
        <v>1578.62</v>
      </c>
    </row>
    <row r="103" spans="1:9" x14ac:dyDescent="0.25">
      <c r="A103" s="65" t="s">
        <v>92</v>
      </c>
      <c r="B103" s="66">
        <v>1</v>
      </c>
      <c r="C103" s="66">
        <f t="shared" si="3"/>
        <v>214</v>
      </c>
      <c r="D103" s="66">
        <v>166</v>
      </c>
      <c r="E103" s="66">
        <v>48</v>
      </c>
      <c r="F103" s="73">
        <v>1572.39</v>
      </c>
      <c r="G103" s="67">
        <f t="shared" si="6"/>
        <v>9.3918886632421472</v>
      </c>
      <c r="H103" s="67">
        <f t="shared" si="4"/>
        <v>901.62</v>
      </c>
      <c r="I103" s="67">
        <f t="shared" si="5"/>
        <v>1114.31</v>
      </c>
    </row>
    <row r="104" spans="1:9" x14ac:dyDescent="0.25">
      <c r="A104" s="65" t="s">
        <v>92</v>
      </c>
      <c r="B104" s="66">
        <v>1</v>
      </c>
      <c r="C104" s="66">
        <f t="shared" si="3"/>
        <v>178</v>
      </c>
      <c r="D104" s="66">
        <v>166</v>
      </c>
      <c r="E104" s="66">
        <v>12</v>
      </c>
      <c r="F104" s="73">
        <v>1572.39</v>
      </c>
      <c r="G104" s="67">
        <f t="shared" si="6"/>
        <v>9.3918886632421472</v>
      </c>
      <c r="H104" s="67">
        <f t="shared" si="4"/>
        <v>225.41</v>
      </c>
      <c r="I104" s="67">
        <f t="shared" si="5"/>
        <v>278.58</v>
      </c>
    </row>
    <row r="105" spans="1:9" x14ac:dyDescent="0.25">
      <c r="A105" s="65" t="s">
        <v>92</v>
      </c>
      <c r="B105" s="66">
        <v>1</v>
      </c>
      <c r="C105" s="66">
        <f t="shared" si="3"/>
        <v>216</v>
      </c>
      <c r="D105" s="66">
        <v>166</v>
      </c>
      <c r="E105" s="66">
        <v>50</v>
      </c>
      <c r="F105" s="73">
        <v>1572.39</v>
      </c>
      <c r="G105" s="67">
        <f t="shared" si="6"/>
        <v>9.3918886632421472</v>
      </c>
      <c r="H105" s="67">
        <f t="shared" si="4"/>
        <v>939.19</v>
      </c>
      <c r="I105" s="67">
        <f t="shared" si="5"/>
        <v>1160.74</v>
      </c>
    </row>
    <row r="106" spans="1:9" x14ac:dyDescent="0.25">
      <c r="A106" s="65" t="s">
        <v>92</v>
      </c>
      <c r="B106" s="66">
        <v>1</v>
      </c>
      <c r="C106" s="66">
        <f t="shared" si="3"/>
        <v>192</v>
      </c>
      <c r="D106" s="66">
        <v>166</v>
      </c>
      <c r="E106" s="66">
        <v>26</v>
      </c>
      <c r="F106" s="73">
        <v>1572.39</v>
      </c>
      <c r="G106" s="67">
        <f t="shared" si="6"/>
        <v>9.3918886632421472</v>
      </c>
      <c r="H106" s="67">
        <f t="shared" si="4"/>
        <v>488.38</v>
      </c>
      <c r="I106" s="67">
        <f t="shared" si="5"/>
        <v>603.59</v>
      </c>
    </row>
    <row r="107" spans="1:9" x14ac:dyDescent="0.25">
      <c r="A107" s="65" t="s">
        <v>92</v>
      </c>
      <c r="B107" s="66">
        <v>1</v>
      </c>
      <c r="C107" s="66">
        <f t="shared" si="3"/>
        <v>167</v>
      </c>
      <c r="D107" s="66">
        <v>166</v>
      </c>
      <c r="E107" s="66">
        <v>1</v>
      </c>
      <c r="F107" s="73">
        <v>1572.39</v>
      </c>
      <c r="G107" s="67">
        <f t="shared" si="6"/>
        <v>9.3918886632421472</v>
      </c>
      <c r="H107" s="67">
        <f t="shared" si="4"/>
        <v>18.78</v>
      </c>
      <c r="I107" s="67">
        <f t="shared" si="5"/>
        <v>23.21</v>
      </c>
    </row>
    <row r="108" spans="1:9" x14ac:dyDescent="0.25">
      <c r="A108" s="65" t="s">
        <v>92</v>
      </c>
      <c r="B108" s="66">
        <v>1</v>
      </c>
      <c r="C108" s="66">
        <f t="shared" si="3"/>
        <v>205</v>
      </c>
      <c r="D108" s="66">
        <v>166</v>
      </c>
      <c r="E108" s="66">
        <v>39</v>
      </c>
      <c r="F108" s="73">
        <v>1429.45</v>
      </c>
      <c r="G108" s="67">
        <f t="shared" si="6"/>
        <v>8.5381077529566376</v>
      </c>
      <c r="H108" s="67">
        <f t="shared" si="4"/>
        <v>665.97</v>
      </c>
      <c r="I108" s="67">
        <f t="shared" si="5"/>
        <v>823.07</v>
      </c>
    </row>
    <row r="109" spans="1:9" x14ac:dyDescent="0.25">
      <c r="A109" s="65" t="s">
        <v>92</v>
      </c>
      <c r="B109" s="66">
        <v>1</v>
      </c>
      <c r="C109" s="66">
        <f t="shared" si="3"/>
        <v>206</v>
      </c>
      <c r="D109" s="66">
        <v>166</v>
      </c>
      <c r="E109" s="66">
        <v>40</v>
      </c>
      <c r="F109" s="73">
        <v>1429.45</v>
      </c>
      <c r="G109" s="67">
        <f t="shared" si="6"/>
        <v>8.5381077529566376</v>
      </c>
      <c r="H109" s="67">
        <f t="shared" si="4"/>
        <v>683.05</v>
      </c>
      <c r="I109" s="67">
        <f t="shared" si="5"/>
        <v>844.18</v>
      </c>
    </row>
    <row r="110" spans="1:9" x14ac:dyDescent="0.25">
      <c r="A110" s="65" t="s">
        <v>92</v>
      </c>
      <c r="B110" s="66">
        <v>1</v>
      </c>
      <c r="C110" s="66">
        <f t="shared" si="3"/>
        <v>202</v>
      </c>
      <c r="D110" s="66">
        <v>166</v>
      </c>
      <c r="E110" s="66">
        <v>36</v>
      </c>
      <c r="F110" s="73">
        <v>1429.45</v>
      </c>
      <c r="G110" s="67">
        <f t="shared" si="6"/>
        <v>8.5381077529566376</v>
      </c>
      <c r="H110" s="67">
        <f t="shared" si="4"/>
        <v>614.74</v>
      </c>
      <c r="I110" s="67">
        <f t="shared" si="5"/>
        <v>759.76</v>
      </c>
    </row>
    <row r="111" spans="1:9" x14ac:dyDescent="0.25">
      <c r="A111" s="65" t="s">
        <v>92</v>
      </c>
      <c r="B111" s="66">
        <v>1</v>
      </c>
      <c r="C111" s="66">
        <f t="shared" si="3"/>
        <v>218</v>
      </c>
      <c r="D111" s="66">
        <v>166</v>
      </c>
      <c r="E111" s="66">
        <v>52</v>
      </c>
      <c r="F111" s="73">
        <v>1429.45</v>
      </c>
      <c r="G111" s="67">
        <f t="shared" si="6"/>
        <v>8.5381077529566376</v>
      </c>
      <c r="H111" s="67">
        <f t="shared" si="4"/>
        <v>887.96</v>
      </c>
      <c r="I111" s="67">
        <f t="shared" si="5"/>
        <v>1097.43</v>
      </c>
    </row>
    <row r="112" spans="1:9" x14ac:dyDescent="0.25">
      <c r="A112" s="65" t="s">
        <v>92</v>
      </c>
      <c r="B112" s="66">
        <v>1</v>
      </c>
      <c r="C112" s="66">
        <f t="shared" si="3"/>
        <v>231</v>
      </c>
      <c r="D112" s="66">
        <v>166</v>
      </c>
      <c r="E112" s="66">
        <v>65</v>
      </c>
      <c r="F112" s="73">
        <v>1572.39</v>
      </c>
      <c r="G112" s="67">
        <f t="shared" si="6"/>
        <v>9.3918886632421472</v>
      </c>
      <c r="H112" s="67">
        <f t="shared" si="4"/>
        <v>1220.95</v>
      </c>
      <c r="I112" s="67">
        <f t="shared" si="5"/>
        <v>1508.97</v>
      </c>
    </row>
    <row r="113" spans="1:9" x14ac:dyDescent="0.25">
      <c r="A113" s="65" t="s">
        <v>92</v>
      </c>
      <c r="B113" s="66">
        <v>1</v>
      </c>
      <c r="C113" s="66">
        <f t="shared" si="3"/>
        <v>194</v>
      </c>
      <c r="D113" s="66">
        <v>166</v>
      </c>
      <c r="E113" s="66">
        <v>28</v>
      </c>
      <c r="F113" s="73">
        <v>1572.39</v>
      </c>
      <c r="G113" s="67">
        <f t="shared" si="6"/>
        <v>9.3918886632421472</v>
      </c>
      <c r="H113" s="67">
        <f t="shared" si="4"/>
        <v>525.95000000000005</v>
      </c>
      <c r="I113" s="67">
        <f t="shared" si="5"/>
        <v>650.02</v>
      </c>
    </row>
    <row r="114" spans="1:9" x14ac:dyDescent="0.25">
      <c r="A114" s="65" t="s">
        <v>92</v>
      </c>
      <c r="B114" s="66">
        <v>1</v>
      </c>
      <c r="C114" s="66">
        <f t="shared" si="3"/>
        <v>218</v>
      </c>
      <c r="D114" s="66">
        <v>166</v>
      </c>
      <c r="E114" s="66">
        <v>52</v>
      </c>
      <c r="F114" s="73">
        <v>1429.45</v>
      </c>
      <c r="G114" s="67">
        <f t="shared" si="6"/>
        <v>8.5381077529566376</v>
      </c>
      <c r="H114" s="67">
        <f t="shared" si="4"/>
        <v>887.96</v>
      </c>
      <c r="I114" s="67">
        <f t="shared" si="5"/>
        <v>1097.43</v>
      </c>
    </row>
    <row r="115" spans="1:9" x14ac:dyDescent="0.25">
      <c r="A115" s="65" t="s">
        <v>92</v>
      </c>
      <c r="B115" s="66">
        <v>1</v>
      </c>
      <c r="C115" s="66">
        <f t="shared" si="3"/>
        <v>210</v>
      </c>
      <c r="D115" s="66">
        <v>166</v>
      </c>
      <c r="E115" s="66">
        <v>44</v>
      </c>
      <c r="F115" s="73">
        <v>1572.39</v>
      </c>
      <c r="G115" s="67">
        <f t="shared" si="6"/>
        <v>9.3918886632421472</v>
      </c>
      <c r="H115" s="67">
        <f t="shared" si="4"/>
        <v>826.49</v>
      </c>
      <c r="I115" s="67">
        <f t="shared" si="5"/>
        <v>1021.46</v>
      </c>
    </row>
    <row r="116" spans="1:9" x14ac:dyDescent="0.25">
      <c r="A116" s="65" t="s">
        <v>92</v>
      </c>
      <c r="B116" s="66">
        <v>1</v>
      </c>
      <c r="C116" s="66">
        <f t="shared" si="3"/>
        <v>193</v>
      </c>
      <c r="D116" s="66">
        <v>166</v>
      </c>
      <c r="E116" s="66">
        <v>27</v>
      </c>
      <c r="F116" s="73">
        <v>1572.39</v>
      </c>
      <c r="G116" s="67">
        <f t="shared" si="6"/>
        <v>9.3918886632421472</v>
      </c>
      <c r="H116" s="67">
        <f t="shared" si="4"/>
        <v>507.16</v>
      </c>
      <c r="I116" s="67">
        <f t="shared" si="5"/>
        <v>626.79999999999995</v>
      </c>
    </row>
    <row r="117" spans="1:9" x14ac:dyDescent="0.25">
      <c r="A117" s="65" t="s">
        <v>92</v>
      </c>
      <c r="B117" s="66">
        <v>1</v>
      </c>
      <c r="C117" s="66">
        <f t="shared" si="3"/>
        <v>219</v>
      </c>
      <c r="D117" s="66">
        <v>166</v>
      </c>
      <c r="E117" s="66">
        <v>53</v>
      </c>
      <c r="F117" s="73">
        <v>1572.39</v>
      </c>
      <c r="G117" s="67">
        <f t="shared" si="6"/>
        <v>9.3918886632421472</v>
      </c>
      <c r="H117" s="67">
        <f t="shared" si="4"/>
        <v>995.54</v>
      </c>
      <c r="I117" s="67">
        <f t="shared" si="5"/>
        <v>1230.3900000000001</v>
      </c>
    </row>
    <row r="118" spans="1:9" x14ac:dyDescent="0.25">
      <c r="A118" s="65" t="s">
        <v>92</v>
      </c>
      <c r="B118" s="66">
        <v>1</v>
      </c>
      <c r="C118" s="66">
        <f t="shared" si="3"/>
        <v>219</v>
      </c>
      <c r="D118" s="66">
        <v>166</v>
      </c>
      <c r="E118" s="66">
        <v>53</v>
      </c>
      <c r="F118" s="73">
        <v>1572.39</v>
      </c>
      <c r="G118" s="67">
        <f t="shared" si="6"/>
        <v>9.3918886632421472</v>
      </c>
      <c r="H118" s="67">
        <f t="shared" si="4"/>
        <v>995.54</v>
      </c>
      <c r="I118" s="67">
        <f t="shared" si="5"/>
        <v>1230.3900000000001</v>
      </c>
    </row>
    <row r="119" spans="1:9" x14ac:dyDescent="0.25">
      <c r="A119" s="65" t="s">
        <v>92</v>
      </c>
      <c r="B119" s="66">
        <v>1</v>
      </c>
      <c r="C119" s="66">
        <f t="shared" si="3"/>
        <v>210</v>
      </c>
      <c r="D119" s="66">
        <v>166</v>
      </c>
      <c r="E119" s="66">
        <v>44</v>
      </c>
      <c r="F119" s="73">
        <v>1572.39</v>
      </c>
      <c r="G119" s="67">
        <f t="shared" si="6"/>
        <v>9.3918886632421472</v>
      </c>
      <c r="H119" s="67">
        <f t="shared" si="4"/>
        <v>826.49</v>
      </c>
      <c r="I119" s="67">
        <f t="shared" si="5"/>
        <v>1021.46</v>
      </c>
    </row>
    <row r="120" spans="1:9" x14ac:dyDescent="0.25">
      <c r="A120" s="65" t="s">
        <v>92</v>
      </c>
      <c r="B120" s="66">
        <v>1</v>
      </c>
      <c r="C120" s="66">
        <f t="shared" si="3"/>
        <v>219</v>
      </c>
      <c r="D120" s="66">
        <v>166</v>
      </c>
      <c r="E120" s="66">
        <v>53</v>
      </c>
      <c r="F120" s="73">
        <v>1572.39</v>
      </c>
      <c r="G120" s="67">
        <f t="shared" si="6"/>
        <v>9.3918886632421472</v>
      </c>
      <c r="H120" s="67">
        <f t="shared" si="4"/>
        <v>995.54</v>
      </c>
      <c r="I120" s="67">
        <f t="shared" si="5"/>
        <v>1230.3900000000001</v>
      </c>
    </row>
    <row r="121" spans="1:9" x14ac:dyDescent="0.25">
      <c r="A121" s="65" t="s">
        <v>92</v>
      </c>
      <c r="B121" s="66">
        <v>1</v>
      </c>
      <c r="C121" s="66">
        <f t="shared" si="3"/>
        <v>200</v>
      </c>
      <c r="D121" s="66">
        <v>166</v>
      </c>
      <c r="E121" s="66">
        <v>34</v>
      </c>
      <c r="F121" s="73">
        <v>1429.45</v>
      </c>
      <c r="G121" s="67">
        <f t="shared" si="6"/>
        <v>8.5381077529566376</v>
      </c>
      <c r="H121" s="67">
        <f t="shared" si="4"/>
        <v>580.59</v>
      </c>
      <c r="I121" s="67">
        <f t="shared" si="5"/>
        <v>717.55</v>
      </c>
    </row>
    <row r="122" spans="1:9" x14ac:dyDescent="0.25">
      <c r="A122" s="65" t="s">
        <v>92</v>
      </c>
      <c r="B122" s="66">
        <v>1</v>
      </c>
      <c r="C122" s="66">
        <f t="shared" si="3"/>
        <v>171</v>
      </c>
      <c r="D122" s="66">
        <v>166</v>
      </c>
      <c r="E122" s="66">
        <v>5</v>
      </c>
      <c r="F122" s="73">
        <v>1572.39</v>
      </c>
      <c r="G122" s="67">
        <f t="shared" si="6"/>
        <v>9.3918886632421472</v>
      </c>
      <c r="H122" s="67">
        <f t="shared" si="4"/>
        <v>93.92</v>
      </c>
      <c r="I122" s="67">
        <f t="shared" si="5"/>
        <v>116.08</v>
      </c>
    </row>
    <row r="123" spans="1:9" x14ac:dyDescent="0.25">
      <c r="A123" s="65" t="s">
        <v>92</v>
      </c>
      <c r="B123" s="66">
        <v>1</v>
      </c>
      <c r="C123" s="66">
        <f t="shared" si="3"/>
        <v>174</v>
      </c>
      <c r="D123" s="66">
        <v>166</v>
      </c>
      <c r="E123" s="66">
        <v>8</v>
      </c>
      <c r="F123" s="73">
        <v>1429.45</v>
      </c>
      <c r="G123" s="67">
        <f t="shared" si="6"/>
        <v>8.5381077529566376</v>
      </c>
      <c r="H123" s="67">
        <f t="shared" si="4"/>
        <v>136.61000000000001</v>
      </c>
      <c r="I123" s="67">
        <f t="shared" si="5"/>
        <v>168.84</v>
      </c>
    </row>
    <row r="124" spans="1:9" x14ac:dyDescent="0.25">
      <c r="A124" s="65" t="s">
        <v>92</v>
      </c>
      <c r="B124" s="66">
        <v>1</v>
      </c>
      <c r="C124" s="66">
        <f t="shared" si="3"/>
        <v>209</v>
      </c>
      <c r="D124" s="66">
        <v>166</v>
      </c>
      <c r="E124" s="66">
        <v>43</v>
      </c>
      <c r="F124" s="73">
        <v>1572.39</v>
      </c>
      <c r="G124" s="67">
        <f t="shared" si="6"/>
        <v>9.3918886632421472</v>
      </c>
      <c r="H124" s="67">
        <f t="shared" si="4"/>
        <v>807.7</v>
      </c>
      <c r="I124" s="67">
        <f t="shared" si="5"/>
        <v>998.24</v>
      </c>
    </row>
    <row r="125" spans="1:9" x14ac:dyDescent="0.25">
      <c r="A125" s="65" t="s">
        <v>92</v>
      </c>
      <c r="B125" s="66">
        <v>1</v>
      </c>
      <c r="C125" s="66">
        <f t="shared" si="3"/>
        <v>232</v>
      </c>
      <c r="D125" s="66">
        <v>166</v>
      </c>
      <c r="E125" s="66">
        <v>66</v>
      </c>
      <c r="F125" s="73">
        <v>1572.39</v>
      </c>
      <c r="G125" s="67">
        <f t="shared" si="6"/>
        <v>9.3918886632421472</v>
      </c>
      <c r="H125" s="67">
        <f t="shared" si="4"/>
        <v>1239.73</v>
      </c>
      <c r="I125" s="67">
        <f t="shared" si="5"/>
        <v>1532.18</v>
      </c>
    </row>
    <row r="126" spans="1:9" x14ac:dyDescent="0.25">
      <c r="A126" s="65" t="s">
        <v>92</v>
      </c>
      <c r="B126" s="66">
        <v>1</v>
      </c>
      <c r="C126" s="66">
        <f t="shared" si="3"/>
        <v>200</v>
      </c>
      <c r="D126" s="66">
        <v>166</v>
      </c>
      <c r="E126" s="66">
        <v>34</v>
      </c>
      <c r="F126" s="73">
        <v>1572.39</v>
      </c>
      <c r="G126" s="67">
        <f t="shared" si="6"/>
        <v>9.3918886632421472</v>
      </c>
      <c r="H126" s="67">
        <f t="shared" si="4"/>
        <v>638.65</v>
      </c>
      <c r="I126" s="67">
        <f t="shared" si="5"/>
        <v>789.31</v>
      </c>
    </row>
    <row r="127" spans="1:9" x14ac:dyDescent="0.25">
      <c r="A127" s="65" t="s">
        <v>92</v>
      </c>
      <c r="B127" s="66">
        <v>1</v>
      </c>
      <c r="C127" s="66">
        <f t="shared" si="3"/>
        <v>202</v>
      </c>
      <c r="D127" s="66">
        <v>166</v>
      </c>
      <c r="E127" s="66">
        <v>36</v>
      </c>
      <c r="F127" s="73">
        <v>1572.39</v>
      </c>
      <c r="G127" s="67">
        <f t="shared" si="6"/>
        <v>9.3918886632421472</v>
      </c>
      <c r="H127" s="67">
        <f t="shared" si="4"/>
        <v>676.22</v>
      </c>
      <c r="I127" s="67">
        <f t="shared" si="5"/>
        <v>835.74</v>
      </c>
    </row>
    <row r="128" spans="1:9" x14ac:dyDescent="0.25">
      <c r="A128" s="65" t="s">
        <v>92</v>
      </c>
      <c r="B128" s="66">
        <v>1</v>
      </c>
      <c r="C128" s="66">
        <f t="shared" si="3"/>
        <v>235</v>
      </c>
      <c r="D128" s="66">
        <v>166</v>
      </c>
      <c r="E128" s="66">
        <v>69</v>
      </c>
      <c r="F128" s="73">
        <v>1572.39</v>
      </c>
      <c r="G128" s="67">
        <f t="shared" si="6"/>
        <v>9.3918886632421472</v>
      </c>
      <c r="H128" s="67">
        <f t="shared" si="4"/>
        <v>1296.08</v>
      </c>
      <c r="I128" s="67">
        <f t="shared" si="5"/>
        <v>1601.83</v>
      </c>
    </row>
    <row r="129" spans="1:9" x14ac:dyDescent="0.25">
      <c r="A129" s="65" t="s">
        <v>92</v>
      </c>
      <c r="B129" s="66">
        <v>1</v>
      </c>
      <c r="C129" s="66">
        <f t="shared" si="3"/>
        <v>182</v>
      </c>
      <c r="D129" s="66">
        <v>166</v>
      </c>
      <c r="E129" s="66">
        <v>16</v>
      </c>
      <c r="F129" s="73">
        <v>1572.39</v>
      </c>
      <c r="G129" s="67">
        <f t="shared" si="6"/>
        <v>9.3918886632421472</v>
      </c>
      <c r="H129" s="67">
        <f t="shared" si="4"/>
        <v>300.54000000000002</v>
      </c>
      <c r="I129" s="67">
        <f t="shared" si="5"/>
        <v>371.44</v>
      </c>
    </row>
    <row r="130" spans="1:9" x14ac:dyDescent="0.25">
      <c r="A130" s="65" t="s">
        <v>92</v>
      </c>
      <c r="B130" s="66">
        <v>1</v>
      </c>
      <c r="C130" s="66">
        <f t="shared" si="3"/>
        <v>187</v>
      </c>
      <c r="D130" s="66">
        <v>166</v>
      </c>
      <c r="E130" s="66">
        <v>21</v>
      </c>
      <c r="F130" s="73">
        <v>1572.39</v>
      </c>
      <c r="G130" s="67">
        <f t="shared" si="6"/>
        <v>9.3918886632421472</v>
      </c>
      <c r="H130" s="67">
        <f t="shared" si="4"/>
        <v>394.46</v>
      </c>
      <c r="I130" s="67">
        <f t="shared" si="5"/>
        <v>487.51</v>
      </c>
    </row>
    <row r="131" spans="1:9" x14ac:dyDescent="0.25">
      <c r="A131" s="65" t="s">
        <v>92</v>
      </c>
      <c r="B131" s="66">
        <v>1</v>
      </c>
      <c r="C131" s="66">
        <f t="shared" si="3"/>
        <v>192</v>
      </c>
      <c r="D131" s="66">
        <v>166</v>
      </c>
      <c r="E131" s="66">
        <v>26</v>
      </c>
      <c r="F131" s="73">
        <v>1572.39</v>
      </c>
      <c r="G131" s="67">
        <f t="shared" si="6"/>
        <v>9.3918886632421472</v>
      </c>
      <c r="H131" s="67">
        <f t="shared" si="4"/>
        <v>488.38</v>
      </c>
      <c r="I131" s="67">
        <f t="shared" si="5"/>
        <v>603.59</v>
      </c>
    </row>
    <row r="132" spans="1:9" x14ac:dyDescent="0.25">
      <c r="A132" s="65" t="s">
        <v>92</v>
      </c>
      <c r="B132" s="66">
        <v>1</v>
      </c>
      <c r="C132" s="66">
        <f t="shared" si="3"/>
        <v>190</v>
      </c>
      <c r="D132" s="66">
        <v>166</v>
      </c>
      <c r="E132" s="66">
        <v>24</v>
      </c>
      <c r="F132" s="73">
        <v>1572.39</v>
      </c>
      <c r="G132" s="67">
        <f t="shared" si="6"/>
        <v>9.3918886632421472</v>
      </c>
      <c r="H132" s="67">
        <f t="shared" si="4"/>
        <v>450.81</v>
      </c>
      <c r="I132" s="67">
        <f t="shared" si="5"/>
        <v>557.16</v>
      </c>
    </row>
    <row r="133" spans="1:9" x14ac:dyDescent="0.25">
      <c r="A133" s="65" t="s">
        <v>92</v>
      </c>
      <c r="B133" s="66">
        <v>1</v>
      </c>
      <c r="C133" s="66">
        <f t="shared" si="3"/>
        <v>190</v>
      </c>
      <c r="D133" s="66">
        <v>166</v>
      </c>
      <c r="E133" s="66">
        <v>24</v>
      </c>
      <c r="F133" s="73">
        <v>1572.39</v>
      </c>
      <c r="G133" s="67">
        <f t="shared" si="6"/>
        <v>9.3918886632421472</v>
      </c>
      <c r="H133" s="67">
        <f t="shared" si="4"/>
        <v>450.81</v>
      </c>
      <c r="I133" s="67">
        <f t="shared" si="5"/>
        <v>557.16</v>
      </c>
    </row>
    <row r="134" spans="1:9" x14ac:dyDescent="0.25">
      <c r="A134" s="65" t="s">
        <v>92</v>
      </c>
      <c r="B134" s="66">
        <v>1</v>
      </c>
      <c r="C134" s="66">
        <f t="shared" si="3"/>
        <v>174</v>
      </c>
      <c r="D134" s="66">
        <v>166</v>
      </c>
      <c r="E134" s="66">
        <v>8</v>
      </c>
      <c r="F134" s="73">
        <v>1429.45</v>
      </c>
      <c r="G134" s="67">
        <f t="shared" si="6"/>
        <v>8.5381077529566376</v>
      </c>
      <c r="H134" s="67">
        <f t="shared" si="4"/>
        <v>136.61000000000001</v>
      </c>
      <c r="I134" s="67">
        <f t="shared" si="5"/>
        <v>168.84</v>
      </c>
    </row>
    <row r="135" spans="1:9" x14ac:dyDescent="0.25">
      <c r="A135" s="65" t="s">
        <v>92</v>
      </c>
      <c r="B135" s="66">
        <v>1</v>
      </c>
      <c r="C135" s="66">
        <f t="shared" si="3"/>
        <v>189</v>
      </c>
      <c r="D135" s="66">
        <v>166</v>
      </c>
      <c r="E135" s="66">
        <v>23</v>
      </c>
      <c r="F135" s="73">
        <v>1572.39</v>
      </c>
      <c r="G135" s="67">
        <f t="shared" si="6"/>
        <v>9.3918886632421472</v>
      </c>
      <c r="H135" s="67">
        <f t="shared" si="4"/>
        <v>432.03</v>
      </c>
      <c r="I135" s="67">
        <f t="shared" si="5"/>
        <v>533.95000000000005</v>
      </c>
    </row>
    <row r="136" spans="1:9" x14ac:dyDescent="0.25">
      <c r="A136" s="65" t="s">
        <v>92</v>
      </c>
      <c r="B136" s="66">
        <v>1</v>
      </c>
      <c r="C136" s="66">
        <f t="shared" si="3"/>
        <v>195</v>
      </c>
      <c r="D136" s="66">
        <v>166</v>
      </c>
      <c r="E136" s="66">
        <v>29</v>
      </c>
      <c r="F136" s="73">
        <v>1572.39</v>
      </c>
      <c r="G136" s="67">
        <f t="shared" si="6"/>
        <v>9.3918886632421472</v>
      </c>
      <c r="H136" s="67">
        <f t="shared" si="4"/>
        <v>544.73</v>
      </c>
      <c r="I136" s="67">
        <f t="shared" si="5"/>
        <v>673.23</v>
      </c>
    </row>
    <row r="137" spans="1:9" x14ac:dyDescent="0.25">
      <c r="A137" s="65" t="s">
        <v>92</v>
      </c>
      <c r="B137" s="66">
        <v>1</v>
      </c>
      <c r="C137" s="66">
        <f t="shared" si="3"/>
        <v>205</v>
      </c>
      <c r="D137" s="66">
        <v>166</v>
      </c>
      <c r="E137" s="66">
        <v>39</v>
      </c>
      <c r="F137" s="73">
        <v>1572.39</v>
      </c>
      <c r="G137" s="67">
        <f t="shared" si="6"/>
        <v>9.3918886632421472</v>
      </c>
      <c r="H137" s="67">
        <f t="shared" si="4"/>
        <v>732.57</v>
      </c>
      <c r="I137" s="67">
        <f t="shared" si="5"/>
        <v>905.38</v>
      </c>
    </row>
    <row r="138" spans="1:9" x14ac:dyDescent="0.25">
      <c r="A138" s="65" t="s">
        <v>92</v>
      </c>
      <c r="B138" s="66">
        <v>1</v>
      </c>
      <c r="C138" s="66">
        <f t="shared" si="3"/>
        <v>214</v>
      </c>
      <c r="D138" s="66">
        <v>166</v>
      </c>
      <c r="E138" s="66">
        <v>48</v>
      </c>
      <c r="F138" s="73">
        <v>1572.39</v>
      </c>
      <c r="G138" s="67">
        <f t="shared" si="6"/>
        <v>9.3918886632421472</v>
      </c>
      <c r="H138" s="67">
        <f t="shared" si="4"/>
        <v>901.62</v>
      </c>
      <c r="I138" s="67">
        <f t="shared" si="5"/>
        <v>1114.31</v>
      </c>
    </row>
    <row r="139" spans="1:9" x14ac:dyDescent="0.25">
      <c r="A139" s="65" t="s">
        <v>92</v>
      </c>
      <c r="B139" s="66">
        <v>1</v>
      </c>
      <c r="C139" s="66">
        <f t="shared" si="3"/>
        <v>216</v>
      </c>
      <c r="D139" s="66">
        <v>166</v>
      </c>
      <c r="E139" s="66">
        <v>50</v>
      </c>
      <c r="F139" s="73">
        <v>1572.39</v>
      </c>
      <c r="G139" s="67">
        <f t="shared" si="6"/>
        <v>9.3918886632421472</v>
      </c>
      <c r="H139" s="67">
        <f t="shared" si="4"/>
        <v>939.19</v>
      </c>
      <c r="I139" s="67">
        <f t="shared" si="5"/>
        <v>1160.74</v>
      </c>
    </row>
    <row r="140" spans="1:9" x14ac:dyDescent="0.25">
      <c r="A140" s="65" t="s">
        <v>92</v>
      </c>
      <c r="B140" s="66">
        <v>1</v>
      </c>
      <c r="C140" s="66">
        <f t="shared" si="3"/>
        <v>178</v>
      </c>
      <c r="D140" s="66">
        <v>166</v>
      </c>
      <c r="E140" s="66">
        <v>12</v>
      </c>
      <c r="F140" s="73">
        <v>1572.39</v>
      </c>
      <c r="G140" s="67">
        <f t="shared" si="6"/>
        <v>9.3918886632421472</v>
      </c>
      <c r="H140" s="67">
        <f t="shared" si="4"/>
        <v>225.41</v>
      </c>
      <c r="I140" s="67">
        <f t="shared" si="5"/>
        <v>278.58</v>
      </c>
    </row>
    <row r="141" spans="1:9" x14ac:dyDescent="0.25">
      <c r="A141" s="65" t="s">
        <v>92</v>
      </c>
      <c r="B141" s="66">
        <v>1</v>
      </c>
      <c r="C141" s="66">
        <f t="shared" ref="C141:C173" si="7">D141+E141</f>
        <v>226</v>
      </c>
      <c r="D141" s="66">
        <v>166</v>
      </c>
      <c r="E141" s="66">
        <v>60</v>
      </c>
      <c r="F141" s="73">
        <v>1572.39</v>
      </c>
      <c r="G141" s="67">
        <f t="shared" si="6"/>
        <v>9.3918886632421472</v>
      </c>
      <c r="H141" s="67">
        <f t="shared" si="4"/>
        <v>1127.03</v>
      </c>
      <c r="I141" s="67">
        <f t="shared" si="5"/>
        <v>1392.9</v>
      </c>
    </row>
    <row r="142" spans="1:9" x14ac:dyDescent="0.25">
      <c r="A142" s="65" t="s">
        <v>92</v>
      </c>
      <c r="B142" s="66">
        <v>1</v>
      </c>
      <c r="C142" s="66">
        <f t="shared" si="7"/>
        <v>201</v>
      </c>
      <c r="D142" s="66">
        <v>166</v>
      </c>
      <c r="E142" s="66">
        <v>35</v>
      </c>
      <c r="F142" s="73">
        <v>1572.39</v>
      </c>
      <c r="G142" s="67">
        <f t="shared" si="6"/>
        <v>9.3918886632421472</v>
      </c>
      <c r="H142" s="67">
        <f t="shared" ref="H142:H205" si="8">ROUND(G142*E142*2,2)</f>
        <v>657.43</v>
      </c>
      <c r="I142" s="67">
        <f t="shared" ref="I142:I205" si="9">ROUND(H142*1.2359,2)</f>
        <v>812.52</v>
      </c>
    </row>
    <row r="143" spans="1:9" x14ac:dyDescent="0.25">
      <c r="A143" s="65" t="s">
        <v>92</v>
      </c>
      <c r="B143" s="66">
        <v>1</v>
      </c>
      <c r="C143" s="66">
        <f t="shared" si="7"/>
        <v>216</v>
      </c>
      <c r="D143" s="66">
        <v>166</v>
      </c>
      <c r="E143" s="66">
        <v>50</v>
      </c>
      <c r="F143" s="73">
        <v>1572.39</v>
      </c>
      <c r="G143" s="67">
        <f t="shared" si="6"/>
        <v>9.3918886632421472</v>
      </c>
      <c r="H143" s="67">
        <f t="shared" si="8"/>
        <v>939.19</v>
      </c>
      <c r="I143" s="67">
        <f t="shared" si="9"/>
        <v>1160.74</v>
      </c>
    </row>
    <row r="144" spans="1:9" x14ac:dyDescent="0.25">
      <c r="A144" s="65" t="s">
        <v>92</v>
      </c>
      <c r="B144" s="66">
        <v>1</v>
      </c>
      <c r="C144" s="66">
        <f t="shared" si="7"/>
        <v>189</v>
      </c>
      <c r="D144" s="66">
        <v>166</v>
      </c>
      <c r="E144" s="66">
        <v>23</v>
      </c>
      <c r="F144" s="73">
        <v>1572.39</v>
      </c>
      <c r="G144" s="67">
        <f t="shared" si="6"/>
        <v>9.3918886632421472</v>
      </c>
      <c r="H144" s="67">
        <f t="shared" si="8"/>
        <v>432.03</v>
      </c>
      <c r="I144" s="67">
        <f t="shared" si="9"/>
        <v>533.95000000000005</v>
      </c>
    </row>
    <row r="145" spans="1:9" x14ac:dyDescent="0.25">
      <c r="A145" s="65" t="s">
        <v>92</v>
      </c>
      <c r="B145" s="66">
        <v>1</v>
      </c>
      <c r="C145" s="66">
        <f t="shared" si="7"/>
        <v>199</v>
      </c>
      <c r="D145" s="66">
        <v>166</v>
      </c>
      <c r="E145" s="66">
        <v>33</v>
      </c>
      <c r="F145" s="73">
        <v>1572.39</v>
      </c>
      <c r="G145" s="67">
        <f t="shared" si="6"/>
        <v>9.3918886632421472</v>
      </c>
      <c r="H145" s="67">
        <f t="shared" si="8"/>
        <v>619.86</v>
      </c>
      <c r="I145" s="67">
        <f t="shared" si="9"/>
        <v>766.08</v>
      </c>
    </row>
    <row r="146" spans="1:9" x14ac:dyDescent="0.25">
      <c r="A146" s="65" t="s">
        <v>92</v>
      </c>
      <c r="B146" s="66">
        <v>1</v>
      </c>
      <c r="C146" s="66">
        <f t="shared" si="7"/>
        <v>235</v>
      </c>
      <c r="D146" s="66">
        <v>166</v>
      </c>
      <c r="E146" s="66">
        <v>69</v>
      </c>
      <c r="F146" s="73">
        <v>1572.39</v>
      </c>
      <c r="G146" s="67">
        <f t="shared" si="6"/>
        <v>9.3918886632421472</v>
      </c>
      <c r="H146" s="67">
        <f t="shared" si="8"/>
        <v>1296.08</v>
      </c>
      <c r="I146" s="67">
        <f t="shared" si="9"/>
        <v>1601.83</v>
      </c>
    </row>
    <row r="147" spans="1:9" x14ac:dyDescent="0.25">
      <c r="A147" s="65" t="s">
        <v>92</v>
      </c>
      <c r="B147" s="66">
        <v>1</v>
      </c>
      <c r="C147" s="66">
        <f t="shared" si="7"/>
        <v>187</v>
      </c>
      <c r="D147" s="66">
        <v>166</v>
      </c>
      <c r="E147" s="66">
        <v>21</v>
      </c>
      <c r="F147" s="73">
        <v>1572.39</v>
      </c>
      <c r="G147" s="67">
        <f t="shared" si="6"/>
        <v>9.3918886632421472</v>
      </c>
      <c r="H147" s="67">
        <f t="shared" si="8"/>
        <v>394.46</v>
      </c>
      <c r="I147" s="67">
        <f t="shared" si="9"/>
        <v>487.51</v>
      </c>
    </row>
    <row r="148" spans="1:9" x14ac:dyDescent="0.25">
      <c r="A148" s="65" t="s">
        <v>92</v>
      </c>
      <c r="B148" s="66">
        <v>1</v>
      </c>
      <c r="C148" s="66">
        <f t="shared" si="7"/>
        <v>229</v>
      </c>
      <c r="D148" s="66">
        <v>166</v>
      </c>
      <c r="E148" s="66">
        <v>63</v>
      </c>
      <c r="F148" s="73">
        <v>1572.39</v>
      </c>
      <c r="G148" s="67">
        <f t="shared" si="6"/>
        <v>9.3918886632421472</v>
      </c>
      <c r="H148" s="67">
        <f t="shared" si="8"/>
        <v>1183.3800000000001</v>
      </c>
      <c r="I148" s="67">
        <f t="shared" si="9"/>
        <v>1462.54</v>
      </c>
    </row>
    <row r="149" spans="1:9" x14ac:dyDescent="0.25">
      <c r="A149" s="65" t="s">
        <v>92</v>
      </c>
      <c r="B149" s="66">
        <v>1</v>
      </c>
      <c r="C149" s="66">
        <f t="shared" si="7"/>
        <v>217</v>
      </c>
      <c r="D149" s="66">
        <v>166</v>
      </c>
      <c r="E149" s="66">
        <v>51</v>
      </c>
      <c r="F149" s="73">
        <v>1429.45</v>
      </c>
      <c r="G149" s="67">
        <f t="shared" si="6"/>
        <v>8.5381077529566376</v>
      </c>
      <c r="H149" s="67">
        <f t="shared" si="8"/>
        <v>870.89</v>
      </c>
      <c r="I149" s="67">
        <f t="shared" si="9"/>
        <v>1076.33</v>
      </c>
    </row>
    <row r="150" spans="1:9" x14ac:dyDescent="0.25">
      <c r="A150" s="65" t="s">
        <v>92</v>
      </c>
      <c r="B150" s="66">
        <v>1</v>
      </c>
      <c r="C150" s="66">
        <f t="shared" si="7"/>
        <v>182</v>
      </c>
      <c r="D150" s="66">
        <v>166</v>
      </c>
      <c r="E150" s="66">
        <v>16</v>
      </c>
      <c r="F150" s="73">
        <v>1429.45</v>
      </c>
      <c r="G150" s="67">
        <f t="shared" si="6"/>
        <v>8.5381077529566376</v>
      </c>
      <c r="H150" s="67">
        <f t="shared" si="8"/>
        <v>273.22000000000003</v>
      </c>
      <c r="I150" s="67">
        <f t="shared" si="9"/>
        <v>337.67</v>
      </c>
    </row>
    <row r="151" spans="1:9" x14ac:dyDescent="0.25">
      <c r="A151" s="65" t="s">
        <v>92</v>
      </c>
      <c r="B151" s="66">
        <v>1</v>
      </c>
      <c r="C151" s="66">
        <f t="shared" si="7"/>
        <v>199</v>
      </c>
      <c r="D151" s="66">
        <v>166</v>
      </c>
      <c r="E151" s="66">
        <v>33</v>
      </c>
      <c r="F151" s="73">
        <v>1429.45</v>
      </c>
      <c r="G151" s="67">
        <f t="shared" si="6"/>
        <v>8.5381077529566376</v>
      </c>
      <c r="H151" s="67">
        <f t="shared" si="8"/>
        <v>563.52</v>
      </c>
      <c r="I151" s="67">
        <f t="shared" si="9"/>
        <v>696.45</v>
      </c>
    </row>
    <row r="152" spans="1:9" x14ac:dyDescent="0.25">
      <c r="A152" s="65" t="s">
        <v>92</v>
      </c>
      <c r="B152" s="66">
        <v>1</v>
      </c>
      <c r="C152" s="66">
        <f t="shared" si="7"/>
        <v>167</v>
      </c>
      <c r="D152" s="66">
        <v>166</v>
      </c>
      <c r="E152" s="66">
        <v>1</v>
      </c>
      <c r="F152" s="73">
        <v>1429.45</v>
      </c>
      <c r="G152" s="67">
        <f t="shared" si="6"/>
        <v>8.5381077529566376</v>
      </c>
      <c r="H152" s="67">
        <f t="shared" si="8"/>
        <v>17.079999999999998</v>
      </c>
      <c r="I152" s="67">
        <f t="shared" si="9"/>
        <v>21.11</v>
      </c>
    </row>
    <row r="153" spans="1:9" x14ac:dyDescent="0.25">
      <c r="A153" s="65" t="s">
        <v>92</v>
      </c>
      <c r="B153" s="66">
        <v>1</v>
      </c>
      <c r="C153" s="66">
        <f t="shared" si="7"/>
        <v>214</v>
      </c>
      <c r="D153" s="66">
        <v>166</v>
      </c>
      <c r="E153" s="66">
        <v>48</v>
      </c>
      <c r="F153" s="73">
        <v>1429.45</v>
      </c>
      <c r="G153" s="67">
        <f t="shared" si="6"/>
        <v>8.5381077529566376</v>
      </c>
      <c r="H153" s="67">
        <f t="shared" si="8"/>
        <v>819.66</v>
      </c>
      <c r="I153" s="67">
        <f t="shared" si="9"/>
        <v>1013.02</v>
      </c>
    </row>
    <row r="154" spans="1:9" x14ac:dyDescent="0.25">
      <c r="A154" s="65" t="s">
        <v>92</v>
      </c>
      <c r="B154" s="66">
        <v>1</v>
      </c>
      <c r="C154" s="66">
        <f t="shared" si="7"/>
        <v>194</v>
      </c>
      <c r="D154" s="66">
        <v>166</v>
      </c>
      <c r="E154" s="66">
        <v>28</v>
      </c>
      <c r="F154" s="73">
        <v>1572.39</v>
      </c>
      <c r="G154" s="67">
        <f t="shared" si="6"/>
        <v>9.3918886632421472</v>
      </c>
      <c r="H154" s="67">
        <f t="shared" si="8"/>
        <v>525.95000000000005</v>
      </c>
      <c r="I154" s="67">
        <f t="shared" si="9"/>
        <v>650.02</v>
      </c>
    </row>
    <row r="155" spans="1:9" x14ac:dyDescent="0.25">
      <c r="A155" s="65" t="s">
        <v>92</v>
      </c>
      <c r="B155" s="66">
        <v>1</v>
      </c>
      <c r="C155" s="66">
        <f t="shared" si="7"/>
        <v>199</v>
      </c>
      <c r="D155" s="66">
        <v>166</v>
      </c>
      <c r="E155" s="66">
        <v>33</v>
      </c>
      <c r="F155" s="73">
        <v>1429.45</v>
      </c>
      <c r="G155" s="67">
        <f t="shared" si="6"/>
        <v>8.5381077529566376</v>
      </c>
      <c r="H155" s="67">
        <f t="shared" si="8"/>
        <v>563.52</v>
      </c>
      <c r="I155" s="67">
        <f t="shared" si="9"/>
        <v>696.45</v>
      </c>
    </row>
    <row r="156" spans="1:9" x14ac:dyDescent="0.25">
      <c r="A156" s="65" t="s">
        <v>92</v>
      </c>
      <c r="B156" s="66">
        <v>1</v>
      </c>
      <c r="C156" s="66">
        <f t="shared" si="7"/>
        <v>190</v>
      </c>
      <c r="D156" s="66">
        <v>166</v>
      </c>
      <c r="E156" s="66">
        <v>24</v>
      </c>
      <c r="F156" s="73">
        <v>1572.39</v>
      </c>
      <c r="G156" s="67">
        <f t="shared" si="6"/>
        <v>9.3918886632421472</v>
      </c>
      <c r="H156" s="67">
        <f t="shared" si="8"/>
        <v>450.81</v>
      </c>
      <c r="I156" s="67">
        <f t="shared" si="9"/>
        <v>557.16</v>
      </c>
    </row>
    <row r="157" spans="1:9" x14ac:dyDescent="0.25">
      <c r="A157" s="65" t="s">
        <v>92</v>
      </c>
      <c r="B157" s="66">
        <v>1</v>
      </c>
      <c r="C157" s="66">
        <f t="shared" si="7"/>
        <v>206</v>
      </c>
      <c r="D157" s="66">
        <v>166</v>
      </c>
      <c r="E157" s="66">
        <v>40</v>
      </c>
      <c r="F157" s="73">
        <v>1429.45</v>
      </c>
      <c r="G157" s="67">
        <f t="shared" si="6"/>
        <v>8.5381077529566376</v>
      </c>
      <c r="H157" s="67">
        <f t="shared" si="8"/>
        <v>683.05</v>
      </c>
      <c r="I157" s="67">
        <f t="shared" si="9"/>
        <v>844.18</v>
      </c>
    </row>
    <row r="158" spans="1:9" x14ac:dyDescent="0.25">
      <c r="A158" s="65" t="s">
        <v>92</v>
      </c>
      <c r="B158" s="66">
        <v>1</v>
      </c>
      <c r="C158" s="66">
        <f t="shared" si="7"/>
        <v>178</v>
      </c>
      <c r="D158" s="66">
        <v>166</v>
      </c>
      <c r="E158" s="66">
        <v>12</v>
      </c>
      <c r="F158" s="73">
        <v>1429.45</v>
      </c>
      <c r="G158" s="67">
        <f t="shared" si="6"/>
        <v>8.5381077529566376</v>
      </c>
      <c r="H158" s="67">
        <f t="shared" si="8"/>
        <v>204.91</v>
      </c>
      <c r="I158" s="67">
        <f t="shared" si="9"/>
        <v>253.25</v>
      </c>
    </row>
    <row r="159" spans="1:9" x14ac:dyDescent="0.25">
      <c r="A159" s="65" t="s">
        <v>92</v>
      </c>
      <c r="B159" s="66">
        <v>1</v>
      </c>
      <c r="C159" s="66">
        <f t="shared" si="7"/>
        <v>217</v>
      </c>
      <c r="D159" s="66">
        <v>166</v>
      </c>
      <c r="E159" s="66">
        <v>51</v>
      </c>
      <c r="F159" s="73">
        <v>1429.45</v>
      </c>
      <c r="G159" s="67">
        <f t="shared" si="6"/>
        <v>8.5381077529566376</v>
      </c>
      <c r="H159" s="67">
        <f t="shared" si="8"/>
        <v>870.89</v>
      </c>
      <c r="I159" s="67">
        <f t="shared" si="9"/>
        <v>1076.33</v>
      </c>
    </row>
    <row r="160" spans="1:9" x14ac:dyDescent="0.25">
      <c r="A160" s="65" t="s">
        <v>92</v>
      </c>
      <c r="B160" s="66">
        <v>1</v>
      </c>
      <c r="C160" s="66">
        <f t="shared" si="7"/>
        <v>208</v>
      </c>
      <c r="D160" s="66">
        <v>166</v>
      </c>
      <c r="E160" s="66">
        <v>42</v>
      </c>
      <c r="F160" s="73">
        <v>1429.45</v>
      </c>
      <c r="G160" s="67">
        <f t="shared" si="6"/>
        <v>8.5381077529566376</v>
      </c>
      <c r="H160" s="67">
        <f t="shared" si="8"/>
        <v>717.2</v>
      </c>
      <c r="I160" s="67">
        <f t="shared" si="9"/>
        <v>886.39</v>
      </c>
    </row>
    <row r="161" spans="1:9" x14ac:dyDescent="0.25">
      <c r="A161" s="65" t="s">
        <v>92</v>
      </c>
      <c r="B161" s="66">
        <v>1</v>
      </c>
      <c r="C161" s="66">
        <f t="shared" si="7"/>
        <v>182</v>
      </c>
      <c r="D161" s="66">
        <v>166</v>
      </c>
      <c r="E161" s="66">
        <v>16</v>
      </c>
      <c r="F161" s="73">
        <v>1429.45</v>
      </c>
      <c r="G161" s="67">
        <f t="shared" si="6"/>
        <v>8.5381077529566376</v>
      </c>
      <c r="H161" s="67">
        <f t="shared" si="8"/>
        <v>273.22000000000003</v>
      </c>
      <c r="I161" s="67">
        <f t="shared" si="9"/>
        <v>337.67</v>
      </c>
    </row>
    <row r="162" spans="1:9" x14ac:dyDescent="0.25">
      <c r="A162" s="65" t="s">
        <v>92</v>
      </c>
      <c r="B162" s="66">
        <v>1</v>
      </c>
      <c r="C162" s="66">
        <f t="shared" si="7"/>
        <v>206</v>
      </c>
      <c r="D162" s="66">
        <v>166</v>
      </c>
      <c r="E162" s="66">
        <v>40</v>
      </c>
      <c r="F162" s="73">
        <v>1429.45</v>
      </c>
      <c r="G162" s="67">
        <f t="shared" si="6"/>
        <v>8.5381077529566376</v>
      </c>
      <c r="H162" s="67">
        <f t="shared" si="8"/>
        <v>683.05</v>
      </c>
      <c r="I162" s="67">
        <f t="shared" si="9"/>
        <v>844.18</v>
      </c>
    </row>
    <row r="163" spans="1:9" x14ac:dyDescent="0.25">
      <c r="A163" s="65" t="s">
        <v>92</v>
      </c>
      <c r="B163" s="66">
        <v>1</v>
      </c>
      <c r="C163" s="66">
        <f t="shared" si="7"/>
        <v>214</v>
      </c>
      <c r="D163" s="66">
        <v>166</v>
      </c>
      <c r="E163" s="66">
        <v>48</v>
      </c>
      <c r="F163" s="73">
        <v>1429.45</v>
      </c>
      <c r="G163" s="67">
        <f t="shared" ref="G163:G169" si="10">F163/167.42</f>
        <v>8.5381077529566376</v>
      </c>
      <c r="H163" s="67">
        <f t="shared" si="8"/>
        <v>819.66</v>
      </c>
      <c r="I163" s="67">
        <f t="shared" si="9"/>
        <v>1013.02</v>
      </c>
    </row>
    <row r="164" spans="1:9" x14ac:dyDescent="0.25">
      <c r="A164" s="65" t="s">
        <v>92</v>
      </c>
      <c r="B164" s="66">
        <v>1</v>
      </c>
      <c r="C164" s="66">
        <f t="shared" si="7"/>
        <v>167</v>
      </c>
      <c r="D164" s="66">
        <v>166</v>
      </c>
      <c r="E164" s="66">
        <v>1</v>
      </c>
      <c r="F164" s="73">
        <v>1429.45</v>
      </c>
      <c r="G164" s="67">
        <f t="shared" si="10"/>
        <v>8.5381077529566376</v>
      </c>
      <c r="H164" s="67">
        <f t="shared" si="8"/>
        <v>17.079999999999998</v>
      </c>
      <c r="I164" s="67">
        <f t="shared" si="9"/>
        <v>21.11</v>
      </c>
    </row>
    <row r="165" spans="1:9" x14ac:dyDescent="0.25">
      <c r="A165" s="65" t="s">
        <v>92</v>
      </c>
      <c r="B165" s="66">
        <v>1</v>
      </c>
      <c r="C165" s="66">
        <f t="shared" si="7"/>
        <v>189</v>
      </c>
      <c r="D165" s="66">
        <v>166</v>
      </c>
      <c r="E165" s="66">
        <v>23</v>
      </c>
      <c r="F165" s="73">
        <v>1429.45</v>
      </c>
      <c r="G165" s="67">
        <f t="shared" si="10"/>
        <v>8.5381077529566376</v>
      </c>
      <c r="H165" s="67">
        <f t="shared" si="8"/>
        <v>392.75</v>
      </c>
      <c r="I165" s="67">
        <f t="shared" si="9"/>
        <v>485.4</v>
      </c>
    </row>
    <row r="166" spans="1:9" x14ac:dyDescent="0.25">
      <c r="A166" s="65" t="s">
        <v>92</v>
      </c>
      <c r="B166" s="66">
        <v>1</v>
      </c>
      <c r="C166" s="66">
        <f t="shared" si="7"/>
        <v>206</v>
      </c>
      <c r="D166" s="66">
        <v>166</v>
      </c>
      <c r="E166" s="66">
        <v>40</v>
      </c>
      <c r="F166" s="73">
        <v>1429.45</v>
      </c>
      <c r="G166" s="67">
        <f t="shared" si="10"/>
        <v>8.5381077529566376</v>
      </c>
      <c r="H166" s="67">
        <f t="shared" si="8"/>
        <v>683.05</v>
      </c>
      <c r="I166" s="67">
        <f t="shared" si="9"/>
        <v>844.18</v>
      </c>
    </row>
    <row r="167" spans="1:9" x14ac:dyDescent="0.25">
      <c r="A167" s="65" t="s">
        <v>92</v>
      </c>
      <c r="B167" s="66">
        <v>1</v>
      </c>
      <c r="C167" s="66">
        <f t="shared" si="7"/>
        <v>183</v>
      </c>
      <c r="D167" s="66">
        <v>166</v>
      </c>
      <c r="E167" s="66">
        <v>17</v>
      </c>
      <c r="F167" s="73">
        <v>1429.45</v>
      </c>
      <c r="G167" s="67">
        <f t="shared" si="10"/>
        <v>8.5381077529566376</v>
      </c>
      <c r="H167" s="67">
        <f t="shared" si="8"/>
        <v>290.3</v>
      </c>
      <c r="I167" s="67">
        <f t="shared" si="9"/>
        <v>358.78</v>
      </c>
    </row>
    <row r="168" spans="1:9" x14ac:dyDescent="0.25">
      <c r="A168" s="65" t="s">
        <v>92</v>
      </c>
      <c r="B168" s="66">
        <v>1</v>
      </c>
      <c r="C168" s="66">
        <f t="shared" si="7"/>
        <v>170</v>
      </c>
      <c r="D168" s="66">
        <v>166</v>
      </c>
      <c r="E168" s="66">
        <v>4</v>
      </c>
      <c r="F168" s="73">
        <v>1429.45</v>
      </c>
      <c r="G168" s="67">
        <f t="shared" si="10"/>
        <v>8.5381077529566376</v>
      </c>
      <c r="H168" s="67">
        <f t="shared" si="8"/>
        <v>68.3</v>
      </c>
      <c r="I168" s="67">
        <f t="shared" si="9"/>
        <v>84.41</v>
      </c>
    </row>
    <row r="169" spans="1:9" x14ac:dyDescent="0.25">
      <c r="A169" s="65" t="s">
        <v>92</v>
      </c>
      <c r="B169" s="66">
        <v>1</v>
      </c>
      <c r="C169" s="66">
        <f t="shared" si="7"/>
        <v>176</v>
      </c>
      <c r="D169" s="66">
        <v>166</v>
      </c>
      <c r="E169" s="66">
        <v>10</v>
      </c>
      <c r="F169" s="73">
        <v>1429.45</v>
      </c>
      <c r="G169" s="67">
        <f t="shared" si="10"/>
        <v>8.5381077529566376</v>
      </c>
      <c r="H169" s="67">
        <f t="shared" si="8"/>
        <v>170.76</v>
      </c>
      <c r="I169" s="67">
        <f t="shared" si="9"/>
        <v>211.04</v>
      </c>
    </row>
    <row r="170" spans="1:9" x14ac:dyDescent="0.25">
      <c r="A170" s="65" t="s">
        <v>333</v>
      </c>
      <c r="B170" s="66">
        <v>1</v>
      </c>
      <c r="C170" s="66">
        <f t="shared" si="7"/>
        <v>182</v>
      </c>
      <c r="D170" s="66">
        <v>166</v>
      </c>
      <c r="E170" s="66">
        <v>16</v>
      </c>
      <c r="F170" s="67"/>
      <c r="G170" s="69">
        <v>17.79</v>
      </c>
      <c r="H170" s="67">
        <f t="shared" si="8"/>
        <v>569.28</v>
      </c>
      <c r="I170" s="67">
        <f t="shared" si="9"/>
        <v>703.57</v>
      </c>
    </row>
    <row r="171" spans="1:9" x14ac:dyDescent="0.25">
      <c r="A171" s="65" t="s">
        <v>297</v>
      </c>
      <c r="B171" s="66">
        <v>1</v>
      </c>
      <c r="C171" s="66">
        <f t="shared" si="7"/>
        <v>183</v>
      </c>
      <c r="D171" s="66">
        <v>166</v>
      </c>
      <c r="E171" s="66">
        <v>17</v>
      </c>
      <c r="F171" s="67"/>
      <c r="G171" s="67">
        <v>17.53</v>
      </c>
      <c r="H171" s="67">
        <f t="shared" si="8"/>
        <v>596.02</v>
      </c>
      <c r="I171" s="67">
        <f t="shared" si="9"/>
        <v>736.62</v>
      </c>
    </row>
    <row r="172" spans="1:9" x14ac:dyDescent="0.25">
      <c r="A172" s="65" t="s">
        <v>298</v>
      </c>
      <c r="B172" s="66">
        <v>1</v>
      </c>
      <c r="C172" s="66">
        <f t="shared" si="7"/>
        <v>190</v>
      </c>
      <c r="D172" s="66">
        <v>166</v>
      </c>
      <c r="E172" s="66">
        <v>24</v>
      </c>
      <c r="F172" s="67"/>
      <c r="G172" s="67">
        <v>18.14</v>
      </c>
      <c r="H172" s="67">
        <f t="shared" si="8"/>
        <v>870.72</v>
      </c>
      <c r="I172" s="67">
        <f t="shared" si="9"/>
        <v>1076.1199999999999</v>
      </c>
    </row>
    <row r="173" spans="1:9" x14ac:dyDescent="0.25">
      <c r="A173" s="65" t="s">
        <v>353</v>
      </c>
      <c r="B173" s="66">
        <v>1</v>
      </c>
      <c r="C173" s="66">
        <f t="shared" si="7"/>
        <v>207</v>
      </c>
      <c r="D173" s="66">
        <v>166</v>
      </c>
      <c r="E173" s="66">
        <v>41</v>
      </c>
      <c r="F173" s="67"/>
      <c r="G173" s="67">
        <v>19.57</v>
      </c>
      <c r="H173" s="67">
        <f t="shared" si="8"/>
        <v>1604.74</v>
      </c>
      <c r="I173" s="67">
        <f t="shared" si="9"/>
        <v>1983.3</v>
      </c>
    </row>
    <row r="174" spans="1:9" ht="33" x14ac:dyDescent="0.25">
      <c r="A174" s="162" t="s">
        <v>629</v>
      </c>
      <c r="B174" s="63">
        <f t="shared" ref="B174" si="11">SUM(B175:B335)</f>
        <v>161</v>
      </c>
      <c r="C174" s="63"/>
      <c r="D174" s="63"/>
      <c r="E174" s="63">
        <f>SUM(E175:E335)</f>
        <v>4476</v>
      </c>
      <c r="F174" s="63"/>
      <c r="G174" s="63"/>
      <c r="H174" s="64">
        <f t="shared" ref="H174:I174" si="12">SUM(H175:H335)</f>
        <v>70473</v>
      </c>
      <c r="I174" s="64">
        <f t="shared" si="12"/>
        <v>87097.660000000062</v>
      </c>
    </row>
    <row r="175" spans="1:9" x14ac:dyDescent="0.25">
      <c r="A175" s="65" t="s">
        <v>355</v>
      </c>
      <c r="B175" s="66">
        <v>1</v>
      </c>
      <c r="C175" s="66">
        <f t="shared" ref="C175:C238" si="13">D175+E175</f>
        <v>222</v>
      </c>
      <c r="D175" s="66">
        <v>166</v>
      </c>
      <c r="E175" s="66">
        <v>56</v>
      </c>
      <c r="F175" s="67">
        <v>1242</v>
      </c>
      <c r="G175" s="67">
        <f>F175/D175</f>
        <v>7.4819277108433733</v>
      </c>
      <c r="H175" s="67">
        <f t="shared" si="8"/>
        <v>837.98</v>
      </c>
      <c r="I175" s="67">
        <f t="shared" si="9"/>
        <v>1035.6600000000001</v>
      </c>
    </row>
    <row r="176" spans="1:9" x14ac:dyDescent="0.25">
      <c r="A176" s="65" t="s">
        <v>300</v>
      </c>
      <c r="B176" s="66">
        <v>1</v>
      </c>
      <c r="C176" s="66">
        <f t="shared" si="13"/>
        <v>207.5</v>
      </c>
      <c r="D176" s="66">
        <v>166</v>
      </c>
      <c r="E176" s="66">
        <v>41.5</v>
      </c>
      <c r="F176" s="67"/>
      <c r="G176" s="67">
        <v>7.45</v>
      </c>
      <c r="H176" s="67">
        <f t="shared" si="8"/>
        <v>618.35</v>
      </c>
      <c r="I176" s="67">
        <f t="shared" si="9"/>
        <v>764.22</v>
      </c>
    </row>
    <row r="177" spans="1:9" x14ac:dyDescent="0.25">
      <c r="A177" s="65" t="s">
        <v>300</v>
      </c>
      <c r="B177" s="66">
        <v>1</v>
      </c>
      <c r="C177" s="66">
        <f t="shared" si="13"/>
        <v>220</v>
      </c>
      <c r="D177" s="66">
        <v>166</v>
      </c>
      <c r="E177" s="66">
        <v>54</v>
      </c>
      <c r="F177" s="67"/>
      <c r="G177" s="67">
        <v>7.2</v>
      </c>
      <c r="H177" s="67">
        <f t="shared" si="8"/>
        <v>777.6</v>
      </c>
      <c r="I177" s="67">
        <f t="shared" si="9"/>
        <v>961.04</v>
      </c>
    </row>
    <row r="178" spans="1:9" x14ac:dyDescent="0.25">
      <c r="A178" s="65" t="s">
        <v>301</v>
      </c>
      <c r="B178" s="66">
        <v>1</v>
      </c>
      <c r="C178" s="66">
        <f t="shared" si="13"/>
        <v>192</v>
      </c>
      <c r="D178" s="66">
        <v>166</v>
      </c>
      <c r="E178" s="66">
        <v>26</v>
      </c>
      <c r="F178" s="67"/>
      <c r="G178" s="67">
        <v>9.2899999999999991</v>
      </c>
      <c r="H178" s="67">
        <f t="shared" si="8"/>
        <v>483.08</v>
      </c>
      <c r="I178" s="67">
        <f t="shared" si="9"/>
        <v>597.04</v>
      </c>
    </row>
    <row r="179" spans="1:9" x14ac:dyDescent="0.25">
      <c r="A179" s="65" t="s">
        <v>302</v>
      </c>
      <c r="B179" s="66">
        <v>1</v>
      </c>
      <c r="C179" s="66">
        <f t="shared" si="13"/>
        <v>168</v>
      </c>
      <c r="D179" s="66">
        <v>166</v>
      </c>
      <c r="E179" s="66">
        <v>2</v>
      </c>
      <c r="F179" s="67"/>
      <c r="G179" s="67">
        <v>9.4700000000000006</v>
      </c>
      <c r="H179" s="67">
        <f t="shared" si="8"/>
        <v>37.880000000000003</v>
      </c>
      <c r="I179" s="67">
        <f t="shared" si="9"/>
        <v>46.82</v>
      </c>
    </row>
    <row r="180" spans="1:9" x14ac:dyDescent="0.25">
      <c r="A180" s="65" t="s">
        <v>302</v>
      </c>
      <c r="B180" s="66">
        <v>1</v>
      </c>
      <c r="C180" s="66">
        <f t="shared" si="13"/>
        <v>176</v>
      </c>
      <c r="D180" s="66">
        <v>166</v>
      </c>
      <c r="E180" s="66">
        <v>10</v>
      </c>
      <c r="F180" s="67"/>
      <c r="G180" s="67">
        <v>9.4700000000000006</v>
      </c>
      <c r="H180" s="67">
        <f t="shared" si="8"/>
        <v>189.4</v>
      </c>
      <c r="I180" s="67">
        <f t="shared" si="9"/>
        <v>234.08</v>
      </c>
    </row>
    <row r="181" spans="1:9" x14ac:dyDescent="0.25">
      <c r="A181" s="65" t="s">
        <v>302</v>
      </c>
      <c r="B181" s="66">
        <v>1</v>
      </c>
      <c r="C181" s="66">
        <f t="shared" si="13"/>
        <v>192</v>
      </c>
      <c r="D181" s="66">
        <v>166</v>
      </c>
      <c r="E181" s="66">
        <v>26</v>
      </c>
      <c r="F181" s="67"/>
      <c r="G181" s="67">
        <v>9.4700000000000006</v>
      </c>
      <c r="H181" s="67">
        <f t="shared" si="8"/>
        <v>492.44</v>
      </c>
      <c r="I181" s="67">
        <f t="shared" si="9"/>
        <v>608.61</v>
      </c>
    </row>
    <row r="182" spans="1:9" x14ac:dyDescent="0.25">
      <c r="A182" s="65" t="s">
        <v>302</v>
      </c>
      <c r="B182" s="66">
        <v>1</v>
      </c>
      <c r="C182" s="66">
        <f t="shared" si="13"/>
        <v>192</v>
      </c>
      <c r="D182" s="66">
        <v>166</v>
      </c>
      <c r="E182" s="66">
        <v>26</v>
      </c>
      <c r="F182" s="67"/>
      <c r="G182" s="67">
        <v>9.4700000000000006</v>
      </c>
      <c r="H182" s="67">
        <f t="shared" si="8"/>
        <v>492.44</v>
      </c>
      <c r="I182" s="67">
        <f t="shared" si="9"/>
        <v>608.61</v>
      </c>
    </row>
    <row r="183" spans="1:9" x14ac:dyDescent="0.25">
      <c r="A183" s="65" t="s">
        <v>303</v>
      </c>
      <c r="B183" s="66">
        <v>1</v>
      </c>
      <c r="C183" s="66">
        <f t="shared" si="13"/>
        <v>239</v>
      </c>
      <c r="D183" s="66">
        <v>166</v>
      </c>
      <c r="E183" s="66">
        <v>73</v>
      </c>
      <c r="F183" s="67"/>
      <c r="G183" s="67">
        <v>9.4700000000000006</v>
      </c>
      <c r="H183" s="67">
        <f t="shared" si="8"/>
        <v>1382.62</v>
      </c>
      <c r="I183" s="67">
        <f t="shared" si="9"/>
        <v>1708.78</v>
      </c>
    </row>
    <row r="184" spans="1:9" x14ac:dyDescent="0.25">
      <c r="A184" s="65" t="s">
        <v>303</v>
      </c>
      <c r="B184" s="66">
        <v>1</v>
      </c>
      <c r="C184" s="66">
        <f t="shared" si="13"/>
        <v>176</v>
      </c>
      <c r="D184" s="66">
        <v>166</v>
      </c>
      <c r="E184" s="66">
        <v>10</v>
      </c>
      <c r="F184" s="67"/>
      <c r="G184" s="67">
        <v>9.4700000000000006</v>
      </c>
      <c r="H184" s="67">
        <f t="shared" si="8"/>
        <v>189.4</v>
      </c>
      <c r="I184" s="67">
        <f t="shared" si="9"/>
        <v>234.08</v>
      </c>
    </row>
    <row r="185" spans="1:9" x14ac:dyDescent="0.25">
      <c r="A185" s="65" t="s">
        <v>303</v>
      </c>
      <c r="B185" s="66">
        <v>1</v>
      </c>
      <c r="C185" s="66">
        <f t="shared" si="13"/>
        <v>232</v>
      </c>
      <c r="D185" s="66">
        <v>166</v>
      </c>
      <c r="E185" s="66">
        <v>66</v>
      </c>
      <c r="F185" s="67"/>
      <c r="G185" s="67">
        <v>9.4700000000000006</v>
      </c>
      <c r="H185" s="67">
        <f t="shared" si="8"/>
        <v>1250.04</v>
      </c>
      <c r="I185" s="67">
        <f t="shared" si="9"/>
        <v>1544.92</v>
      </c>
    </row>
    <row r="186" spans="1:9" x14ac:dyDescent="0.25">
      <c r="A186" s="65" t="s">
        <v>303</v>
      </c>
      <c r="B186" s="66">
        <v>1</v>
      </c>
      <c r="C186" s="66">
        <f t="shared" si="13"/>
        <v>216</v>
      </c>
      <c r="D186" s="66">
        <v>166</v>
      </c>
      <c r="E186" s="66">
        <v>50</v>
      </c>
      <c r="F186" s="67"/>
      <c r="G186" s="67">
        <v>9.4700000000000006</v>
      </c>
      <c r="H186" s="67">
        <f t="shared" si="8"/>
        <v>947</v>
      </c>
      <c r="I186" s="67">
        <f t="shared" si="9"/>
        <v>1170.4000000000001</v>
      </c>
    </row>
    <row r="187" spans="1:9" x14ac:dyDescent="0.25">
      <c r="A187" s="65" t="s">
        <v>303</v>
      </c>
      <c r="B187" s="66">
        <v>1</v>
      </c>
      <c r="C187" s="66">
        <f t="shared" si="13"/>
        <v>216</v>
      </c>
      <c r="D187" s="66">
        <v>166</v>
      </c>
      <c r="E187" s="66">
        <v>50</v>
      </c>
      <c r="F187" s="67"/>
      <c r="G187" s="67">
        <v>7.45</v>
      </c>
      <c r="H187" s="67">
        <f t="shared" si="8"/>
        <v>745</v>
      </c>
      <c r="I187" s="67">
        <f t="shared" si="9"/>
        <v>920.75</v>
      </c>
    </row>
    <row r="188" spans="1:9" x14ac:dyDescent="0.25">
      <c r="A188" s="65" t="s">
        <v>303</v>
      </c>
      <c r="B188" s="66">
        <v>1</v>
      </c>
      <c r="C188" s="66">
        <f t="shared" si="13"/>
        <v>192</v>
      </c>
      <c r="D188" s="66">
        <v>166</v>
      </c>
      <c r="E188" s="66">
        <v>26</v>
      </c>
      <c r="F188" s="67"/>
      <c r="G188" s="67">
        <v>9.4700000000000006</v>
      </c>
      <c r="H188" s="67">
        <f t="shared" si="8"/>
        <v>492.44</v>
      </c>
      <c r="I188" s="67">
        <f t="shared" si="9"/>
        <v>608.61</v>
      </c>
    </row>
    <row r="189" spans="1:9" x14ac:dyDescent="0.25">
      <c r="A189" s="65" t="s">
        <v>303</v>
      </c>
      <c r="B189" s="66">
        <v>1</v>
      </c>
      <c r="C189" s="66">
        <f t="shared" si="13"/>
        <v>168</v>
      </c>
      <c r="D189" s="66">
        <v>166</v>
      </c>
      <c r="E189" s="66">
        <v>2</v>
      </c>
      <c r="F189" s="67"/>
      <c r="G189" s="67">
        <v>9.4700000000000006</v>
      </c>
      <c r="H189" s="67">
        <f t="shared" si="8"/>
        <v>37.880000000000003</v>
      </c>
      <c r="I189" s="67">
        <f t="shared" si="9"/>
        <v>46.82</v>
      </c>
    </row>
    <row r="190" spans="1:9" x14ac:dyDescent="0.25">
      <c r="A190" s="65" t="s">
        <v>303</v>
      </c>
      <c r="B190" s="66">
        <v>1</v>
      </c>
      <c r="C190" s="66">
        <f t="shared" si="13"/>
        <v>224.5</v>
      </c>
      <c r="D190" s="66">
        <v>166</v>
      </c>
      <c r="E190" s="66">
        <v>58.5</v>
      </c>
      <c r="F190" s="67"/>
      <c r="G190" s="67">
        <v>7.45</v>
      </c>
      <c r="H190" s="67">
        <f t="shared" si="8"/>
        <v>871.65</v>
      </c>
      <c r="I190" s="67">
        <f t="shared" si="9"/>
        <v>1077.27</v>
      </c>
    </row>
    <row r="191" spans="1:9" x14ac:dyDescent="0.25">
      <c r="A191" s="65" t="s">
        <v>303</v>
      </c>
      <c r="B191" s="66">
        <v>1</v>
      </c>
      <c r="C191" s="66">
        <f t="shared" si="13"/>
        <v>180</v>
      </c>
      <c r="D191" s="66">
        <v>166</v>
      </c>
      <c r="E191" s="66">
        <v>14</v>
      </c>
      <c r="F191" s="67"/>
      <c r="G191" s="67">
        <v>7.38</v>
      </c>
      <c r="H191" s="67">
        <f t="shared" si="8"/>
        <v>206.64</v>
      </c>
      <c r="I191" s="67">
        <f t="shared" si="9"/>
        <v>255.39</v>
      </c>
    </row>
    <row r="192" spans="1:9" x14ac:dyDescent="0.25">
      <c r="A192" s="65" t="s">
        <v>303</v>
      </c>
      <c r="B192" s="66">
        <v>1</v>
      </c>
      <c r="C192" s="66">
        <f t="shared" si="13"/>
        <v>214</v>
      </c>
      <c r="D192" s="66">
        <v>166</v>
      </c>
      <c r="E192" s="66">
        <v>48</v>
      </c>
      <c r="F192" s="67"/>
      <c r="G192" s="67">
        <v>7.45</v>
      </c>
      <c r="H192" s="67">
        <f t="shared" si="8"/>
        <v>715.2</v>
      </c>
      <c r="I192" s="67">
        <f t="shared" si="9"/>
        <v>883.92</v>
      </c>
    </row>
    <row r="193" spans="1:9" x14ac:dyDescent="0.25">
      <c r="A193" s="65" t="s">
        <v>303</v>
      </c>
      <c r="B193" s="66">
        <v>1</v>
      </c>
      <c r="C193" s="66">
        <f t="shared" si="13"/>
        <v>207</v>
      </c>
      <c r="D193" s="66">
        <v>166</v>
      </c>
      <c r="E193" s="66">
        <v>41</v>
      </c>
      <c r="F193" s="67"/>
      <c r="G193" s="67">
        <v>9.4700000000000006</v>
      </c>
      <c r="H193" s="67">
        <f t="shared" si="8"/>
        <v>776.54</v>
      </c>
      <c r="I193" s="67">
        <f t="shared" si="9"/>
        <v>959.73</v>
      </c>
    </row>
    <row r="194" spans="1:9" x14ac:dyDescent="0.25">
      <c r="A194" s="65" t="s">
        <v>303</v>
      </c>
      <c r="B194" s="66">
        <v>1</v>
      </c>
      <c r="C194" s="66">
        <f t="shared" si="13"/>
        <v>183</v>
      </c>
      <c r="D194" s="66">
        <v>166</v>
      </c>
      <c r="E194" s="66">
        <v>17</v>
      </c>
      <c r="F194" s="67"/>
      <c r="G194" s="67">
        <v>7.45</v>
      </c>
      <c r="H194" s="67">
        <f t="shared" si="8"/>
        <v>253.3</v>
      </c>
      <c r="I194" s="67">
        <f t="shared" si="9"/>
        <v>313.05</v>
      </c>
    </row>
    <row r="195" spans="1:9" x14ac:dyDescent="0.25">
      <c r="A195" s="65" t="s">
        <v>303</v>
      </c>
      <c r="B195" s="66">
        <v>1</v>
      </c>
      <c r="C195" s="66">
        <f t="shared" si="13"/>
        <v>192</v>
      </c>
      <c r="D195" s="66">
        <v>166</v>
      </c>
      <c r="E195" s="66">
        <v>26</v>
      </c>
      <c r="F195" s="67"/>
      <c r="G195" s="67">
        <v>9.2899999999999991</v>
      </c>
      <c r="H195" s="67">
        <f t="shared" si="8"/>
        <v>483.08</v>
      </c>
      <c r="I195" s="67">
        <f t="shared" si="9"/>
        <v>597.04</v>
      </c>
    </row>
    <row r="196" spans="1:9" x14ac:dyDescent="0.25">
      <c r="A196" s="65" t="s">
        <v>303</v>
      </c>
      <c r="B196" s="66">
        <v>1</v>
      </c>
      <c r="C196" s="66">
        <f t="shared" si="13"/>
        <v>192</v>
      </c>
      <c r="D196" s="66">
        <v>166</v>
      </c>
      <c r="E196" s="66">
        <v>26</v>
      </c>
      <c r="F196" s="67"/>
      <c r="G196" s="67">
        <v>9.3800000000000008</v>
      </c>
      <c r="H196" s="67">
        <f t="shared" si="8"/>
        <v>487.76</v>
      </c>
      <c r="I196" s="67">
        <f t="shared" si="9"/>
        <v>602.82000000000005</v>
      </c>
    </row>
    <row r="197" spans="1:9" x14ac:dyDescent="0.25">
      <c r="A197" s="65" t="s">
        <v>303</v>
      </c>
      <c r="B197" s="66">
        <v>1</v>
      </c>
      <c r="C197" s="66">
        <f t="shared" si="13"/>
        <v>192</v>
      </c>
      <c r="D197" s="66">
        <v>166</v>
      </c>
      <c r="E197" s="66">
        <v>26</v>
      </c>
      <c r="F197" s="67"/>
      <c r="G197" s="67">
        <v>9.4700000000000006</v>
      </c>
      <c r="H197" s="67">
        <f t="shared" si="8"/>
        <v>492.44</v>
      </c>
      <c r="I197" s="67">
        <f t="shared" si="9"/>
        <v>608.61</v>
      </c>
    </row>
    <row r="198" spans="1:9" x14ac:dyDescent="0.25">
      <c r="A198" s="65" t="s">
        <v>303</v>
      </c>
      <c r="B198" s="66">
        <v>1</v>
      </c>
      <c r="C198" s="66">
        <f t="shared" si="13"/>
        <v>168</v>
      </c>
      <c r="D198" s="66">
        <v>166</v>
      </c>
      <c r="E198" s="66">
        <v>2</v>
      </c>
      <c r="F198" s="67"/>
      <c r="G198" s="67">
        <v>9.4700000000000006</v>
      </c>
      <c r="H198" s="67">
        <f t="shared" si="8"/>
        <v>37.880000000000003</v>
      </c>
      <c r="I198" s="67">
        <f t="shared" si="9"/>
        <v>46.82</v>
      </c>
    </row>
    <row r="199" spans="1:9" x14ac:dyDescent="0.25">
      <c r="A199" s="65" t="s">
        <v>303</v>
      </c>
      <c r="B199" s="66">
        <v>1</v>
      </c>
      <c r="C199" s="66">
        <f t="shared" si="13"/>
        <v>192</v>
      </c>
      <c r="D199" s="66">
        <v>166</v>
      </c>
      <c r="E199" s="66">
        <v>26</v>
      </c>
      <c r="F199" s="67"/>
      <c r="G199" s="67">
        <v>9.2899999999999991</v>
      </c>
      <c r="H199" s="67">
        <f t="shared" si="8"/>
        <v>483.08</v>
      </c>
      <c r="I199" s="67">
        <f t="shared" si="9"/>
        <v>597.04</v>
      </c>
    </row>
    <row r="200" spans="1:9" x14ac:dyDescent="0.25">
      <c r="A200" s="65" t="s">
        <v>303</v>
      </c>
      <c r="B200" s="66">
        <v>1</v>
      </c>
      <c r="C200" s="66">
        <f t="shared" si="13"/>
        <v>192</v>
      </c>
      <c r="D200" s="66">
        <v>166</v>
      </c>
      <c r="E200" s="66">
        <v>26</v>
      </c>
      <c r="F200" s="67"/>
      <c r="G200" s="67">
        <v>9.2899999999999991</v>
      </c>
      <c r="H200" s="67">
        <f t="shared" si="8"/>
        <v>483.08</v>
      </c>
      <c r="I200" s="67">
        <f t="shared" si="9"/>
        <v>597.04</v>
      </c>
    </row>
    <row r="201" spans="1:9" x14ac:dyDescent="0.25">
      <c r="A201" s="65" t="s">
        <v>303</v>
      </c>
      <c r="B201" s="66">
        <v>1</v>
      </c>
      <c r="C201" s="66">
        <f t="shared" si="13"/>
        <v>168</v>
      </c>
      <c r="D201" s="66">
        <v>166</v>
      </c>
      <c r="E201" s="66">
        <v>2</v>
      </c>
      <c r="F201" s="67"/>
      <c r="G201" s="67">
        <v>7.45</v>
      </c>
      <c r="H201" s="67">
        <f t="shared" si="8"/>
        <v>29.8</v>
      </c>
      <c r="I201" s="67">
        <f t="shared" si="9"/>
        <v>36.83</v>
      </c>
    </row>
    <row r="202" spans="1:9" x14ac:dyDescent="0.25">
      <c r="A202" s="65" t="s">
        <v>303</v>
      </c>
      <c r="B202" s="66">
        <v>1</v>
      </c>
      <c r="C202" s="66">
        <f t="shared" si="13"/>
        <v>220</v>
      </c>
      <c r="D202" s="66">
        <v>166</v>
      </c>
      <c r="E202" s="66">
        <v>54</v>
      </c>
      <c r="F202" s="67"/>
      <c r="G202" s="67">
        <v>7.45</v>
      </c>
      <c r="H202" s="67">
        <f t="shared" si="8"/>
        <v>804.6</v>
      </c>
      <c r="I202" s="67">
        <f t="shared" si="9"/>
        <v>994.41</v>
      </c>
    </row>
    <row r="203" spans="1:9" x14ac:dyDescent="0.25">
      <c r="A203" s="65" t="s">
        <v>303</v>
      </c>
      <c r="B203" s="66">
        <v>1</v>
      </c>
      <c r="C203" s="66">
        <f t="shared" si="13"/>
        <v>203</v>
      </c>
      <c r="D203" s="66">
        <v>166</v>
      </c>
      <c r="E203" s="66">
        <v>37</v>
      </c>
      <c r="F203" s="67"/>
      <c r="G203" s="67">
        <v>9.15</v>
      </c>
      <c r="H203" s="67">
        <f t="shared" si="8"/>
        <v>677.1</v>
      </c>
      <c r="I203" s="67">
        <f t="shared" si="9"/>
        <v>836.83</v>
      </c>
    </row>
    <row r="204" spans="1:9" x14ac:dyDescent="0.25">
      <c r="A204" s="65" t="s">
        <v>303</v>
      </c>
      <c r="B204" s="66">
        <v>1</v>
      </c>
      <c r="C204" s="66">
        <f t="shared" si="13"/>
        <v>188</v>
      </c>
      <c r="D204" s="66">
        <v>166</v>
      </c>
      <c r="E204" s="66">
        <v>22</v>
      </c>
      <c r="F204" s="67"/>
      <c r="G204" s="67">
        <v>9.3800000000000008</v>
      </c>
      <c r="H204" s="67">
        <f t="shared" si="8"/>
        <v>412.72</v>
      </c>
      <c r="I204" s="67">
        <f t="shared" si="9"/>
        <v>510.08</v>
      </c>
    </row>
    <row r="205" spans="1:9" x14ac:dyDescent="0.25">
      <c r="A205" s="65" t="s">
        <v>303</v>
      </c>
      <c r="B205" s="66">
        <v>1</v>
      </c>
      <c r="C205" s="66">
        <f t="shared" si="13"/>
        <v>192</v>
      </c>
      <c r="D205" s="66">
        <v>166</v>
      </c>
      <c r="E205" s="66">
        <v>26</v>
      </c>
      <c r="F205" s="67"/>
      <c r="G205" s="67">
        <v>7.31</v>
      </c>
      <c r="H205" s="67">
        <f t="shared" si="8"/>
        <v>380.12</v>
      </c>
      <c r="I205" s="67">
        <f t="shared" si="9"/>
        <v>469.79</v>
      </c>
    </row>
    <row r="206" spans="1:9" x14ac:dyDescent="0.25">
      <c r="A206" s="65" t="s">
        <v>303</v>
      </c>
      <c r="B206" s="66">
        <v>1</v>
      </c>
      <c r="C206" s="66">
        <f t="shared" si="13"/>
        <v>192</v>
      </c>
      <c r="D206" s="66">
        <v>166</v>
      </c>
      <c r="E206" s="66">
        <v>26</v>
      </c>
      <c r="F206" s="67"/>
      <c r="G206" s="67">
        <v>7.45</v>
      </c>
      <c r="H206" s="67">
        <f t="shared" ref="H206:H269" si="14">ROUND(G206*E206*2,2)</f>
        <v>387.4</v>
      </c>
      <c r="I206" s="67">
        <f t="shared" ref="I206:I269" si="15">ROUND(H206*1.2359,2)</f>
        <v>478.79</v>
      </c>
    </row>
    <row r="207" spans="1:9" x14ac:dyDescent="0.25">
      <c r="A207" s="65" t="s">
        <v>303</v>
      </c>
      <c r="B207" s="66">
        <v>1</v>
      </c>
      <c r="C207" s="66">
        <f t="shared" si="13"/>
        <v>187</v>
      </c>
      <c r="D207" s="66">
        <v>166</v>
      </c>
      <c r="E207" s="66">
        <v>21</v>
      </c>
      <c r="F207" s="67"/>
      <c r="G207" s="67">
        <v>9.15</v>
      </c>
      <c r="H207" s="67">
        <f t="shared" si="14"/>
        <v>384.3</v>
      </c>
      <c r="I207" s="67">
        <f t="shared" si="15"/>
        <v>474.96</v>
      </c>
    </row>
    <row r="208" spans="1:9" x14ac:dyDescent="0.25">
      <c r="A208" s="65" t="s">
        <v>303</v>
      </c>
      <c r="B208" s="66">
        <v>1</v>
      </c>
      <c r="C208" s="66">
        <f t="shared" si="13"/>
        <v>192</v>
      </c>
      <c r="D208" s="66">
        <v>166</v>
      </c>
      <c r="E208" s="66">
        <v>26</v>
      </c>
      <c r="F208" s="67"/>
      <c r="G208" s="67">
        <v>9.4700000000000006</v>
      </c>
      <c r="H208" s="67">
        <f t="shared" si="14"/>
        <v>492.44</v>
      </c>
      <c r="I208" s="67">
        <f t="shared" si="15"/>
        <v>608.61</v>
      </c>
    </row>
    <row r="209" spans="1:9" x14ac:dyDescent="0.25">
      <c r="A209" s="65" t="s">
        <v>303</v>
      </c>
      <c r="B209" s="66">
        <v>1</v>
      </c>
      <c r="C209" s="66">
        <f t="shared" si="13"/>
        <v>194</v>
      </c>
      <c r="D209" s="66">
        <v>166</v>
      </c>
      <c r="E209" s="66">
        <v>28</v>
      </c>
      <c r="F209" s="67"/>
      <c r="G209" s="67">
        <v>9.15</v>
      </c>
      <c r="H209" s="67">
        <f t="shared" si="14"/>
        <v>512.4</v>
      </c>
      <c r="I209" s="67">
        <f t="shared" si="15"/>
        <v>633.28</v>
      </c>
    </row>
    <row r="210" spans="1:9" x14ac:dyDescent="0.25">
      <c r="A210" s="65" t="s">
        <v>303</v>
      </c>
      <c r="B210" s="66">
        <v>1</v>
      </c>
      <c r="C210" s="66">
        <f t="shared" si="13"/>
        <v>216</v>
      </c>
      <c r="D210" s="66">
        <v>166</v>
      </c>
      <c r="E210" s="66">
        <v>50</v>
      </c>
      <c r="F210" s="67"/>
      <c r="G210" s="67">
        <v>9.4700000000000006</v>
      </c>
      <c r="H210" s="67">
        <f t="shared" si="14"/>
        <v>947</v>
      </c>
      <c r="I210" s="67">
        <f t="shared" si="15"/>
        <v>1170.4000000000001</v>
      </c>
    </row>
    <row r="211" spans="1:9" x14ac:dyDescent="0.25">
      <c r="A211" s="65" t="s">
        <v>303</v>
      </c>
      <c r="B211" s="66">
        <v>1</v>
      </c>
      <c r="C211" s="66">
        <f t="shared" si="13"/>
        <v>176</v>
      </c>
      <c r="D211" s="66">
        <v>166</v>
      </c>
      <c r="E211" s="66">
        <v>10</v>
      </c>
      <c r="F211" s="67"/>
      <c r="G211" s="67">
        <v>9.15</v>
      </c>
      <c r="H211" s="67">
        <f t="shared" si="14"/>
        <v>183</v>
      </c>
      <c r="I211" s="67">
        <f t="shared" si="15"/>
        <v>226.17</v>
      </c>
    </row>
    <row r="212" spans="1:9" x14ac:dyDescent="0.25">
      <c r="A212" s="65" t="s">
        <v>303</v>
      </c>
      <c r="B212" s="66">
        <v>1</v>
      </c>
      <c r="C212" s="66">
        <f t="shared" si="13"/>
        <v>192</v>
      </c>
      <c r="D212" s="66">
        <v>166</v>
      </c>
      <c r="E212" s="66">
        <v>26</v>
      </c>
      <c r="F212" s="67"/>
      <c r="G212" s="67">
        <v>9.15</v>
      </c>
      <c r="H212" s="67">
        <f t="shared" si="14"/>
        <v>475.8</v>
      </c>
      <c r="I212" s="67">
        <f t="shared" si="15"/>
        <v>588.04</v>
      </c>
    </row>
    <row r="213" spans="1:9" x14ac:dyDescent="0.25">
      <c r="A213" s="65" t="s">
        <v>303</v>
      </c>
      <c r="B213" s="66">
        <v>1</v>
      </c>
      <c r="C213" s="66">
        <f t="shared" si="13"/>
        <v>192</v>
      </c>
      <c r="D213" s="66">
        <v>166</v>
      </c>
      <c r="E213" s="66">
        <v>26</v>
      </c>
      <c r="F213" s="67"/>
      <c r="G213" s="67">
        <v>9.15</v>
      </c>
      <c r="H213" s="67">
        <f t="shared" si="14"/>
        <v>475.8</v>
      </c>
      <c r="I213" s="67">
        <f t="shared" si="15"/>
        <v>588.04</v>
      </c>
    </row>
    <row r="214" spans="1:9" x14ac:dyDescent="0.25">
      <c r="A214" s="65" t="s">
        <v>303</v>
      </c>
      <c r="B214" s="66">
        <v>1</v>
      </c>
      <c r="C214" s="66">
        <f t="shared" si="13"/>
        <v>186</v>
      </c>
      <c r="D214" s="66">
        <v>166</v>
      </c>
      <c r="E214" s="66">
        <v>20</v>
      </c>
      <c r="F214" s="67"/>
      <c r="G214" s="67">
        <v>9.15</v>
      </c>
      <c r="H214" s="67">
        <f t="shared" si="14"/>
        <v>366</v>
      </c>
      <c r="I214" s="67">
        <f t="shared" si="15"/>
        <v>452.34</v>
      </c>
    </row>
    <row r="215" spans="1:9" x14ac:dyDescent="0.25">
      <c r="A215" s="65" t="s">
        <v>303</v>
      </c>
      <c r="B215" s="66">
        <v>1</v>
      </c>
      <c r="C215" s="66">
        <f t="shared" si="13"/>
        <v>200</v>
      </c>
      <c r="D215" s="66">
        <v>166</v>
      </c>
      <c r="E215" s="66">
        <v>34</v>
      </c>
      <c r="F215" s="67"/>
      <c r="G215" s="67">
        <v>9.15</v>
      </c>
      <c r="H215" s="67">
        <f t="shared" si="14"/>
        <v>622.20000000000005</v>
      </c>
      <c r="I215" s="67">
        <f t="shared" si="15"/>
        <v>768.98</v>
      </c>
    </row>
    <row r="216" spans="1:9" x14ac:dyDescent="0.25">
      <c r="A216" s="65" t="s">
        <v>303</v>
      </c>
      <c r="B216" s="66">
        <v>1</v>
      </c>
      <c r="C216" s="66">
        <f t="shared" si="13"/>
        <v>192</v>
      </c>
      <c r="D216" s="66">
        <v>166</v>
      </c>
      <c r="E216" s="66">
        <v>26</v>
      </c>
      <c r="F216" s="67"/>
      <c r="G216" s="67">
        <v>9.2899999999999991</v>
      </c>
      <c r="H216" s="67">
        <f t="shared" si="14"/>
        <v>483.08</v>
      </c>
      <c r="I216" s="67">
        <f t="shared" si="15"/>
        <v>597.04</v>
      </c>
    </row>
    <row r="217" spans="1:9" x14ac:dyDescent="0.25">
      <c r="A217" s="65" t="s">
        <v>166</v>
      </c>
      <c r="B217" s="66">
        <v>1</v>
      </c>
      <c r="C217" s="66">
        <f t="shared" si="13"/>
        <v>216</v>
      </c>
      <c r="D217" s="66">
        <v>166</v>
      </c>
      <c r="E217" s="66">
        <v>50</v>
      </c>
      <c r="F217" s="67"/>
      <c r="G217" s="67">
        <v>7.87</v>
      </c>
      <c r="H217" s="67">
        <f t="shared" si="14"/>
        <v>787</v>
      </c>
      <c r="I217" s="67">
        <f t="shared" si="15"/>
        <v>972.65</v>
      </c>
    </row>
    <row r="218" spans="1:9" x14ac:dyDescent="0.25">
      <c r="A218" s="65" t="s">
        <v>166</v>
      </c>
      <c r="B218" s="66">
        <v>1</v>
      </c>
      <c r="C218" s="66">
        <f t="shared" si="13"/>
        <v>200</v>
      </c>
      <c r="D218" s="66">
        <v>166</v>
      </c>
      <c r="E218" s="66">
        <v>34</v>
      </c>
      <c r="F218" s="67"/>
      <c r="G218" s="67">
        <v>7.71</v>
      </c>
      <c r="H218" s="67">
        <f t="shared" si="14"/>
        <v>524.28</v>
      </c>
      <c r="I218" s="67">
        <f t="shared" si="15"/>
        <v>647.96</v>
      </c>
    </row>
    <row r="219" spans="1:9" x14ac:dyDescent="0.25">
      <c r="A219" s="65" t="s">
        <v>126</v>
      </c>
      <c r="B219" s="66">
        <v>1</v>
      </c>
      <c r="C219" s="66">
        <f t="shared" si="13"/>
        <v>176</v>
      </c>
      <c r="D219" s="66">
        <v>166</v>
      </c>
      <c r="E219" s="66">
        <v>10</v>
      </c>
      <c r="F219" s="67"/>
      <c r="G219" s="67">
        <v>6.3</v>
      </c>
      <c r="H219" s="67">
        <f t="shared" si="14"/>
        <v>126</v>
      </c>
      <c r="I219" s="67">
        <f t="shared" si="15"/>
        <v>155.72</v>
      </c>
    </row>
    <row r="220" spans="1:9" x14ac:dyDescent="0.25">
      <c r="A220" s="65" t="s">
        <v>304</v>
      </c>
      <c r="B220" s="66">
        <v>1</v>
      </c>
      <c r="C220" s="66">
        <f t="shared" si="13"/>
        <v>176</v>
      </c>
      <c r="D220" s="66">
        <v>166</v>
      </c>
      <c r="E220" s="66">
        <v>10</v>
      </c>
      <c r="F220" s="67"/>
      <c r="G220" s="67">
        <v>6.52</v>
      </c>
      <c r="H220" s="67">
        <f t="shared" si="14"/>
        <v>130.4</v>
      </c>
      <c r="I220" s="67">
        <f t="shared" si="15"/>
        <v>161.16</v>
      </c>
    </row>
    <row r="221" spans="1:9" x14ac:dyDescent="0.25">
      <c r="A221" s="65" t="s">
        <v>304</v>
      </c>
      <c r="B221" s="66">
        <v>1</v>
      </c>
      <c r="C221" s="66">
        <f t="shared" si="13"/>
        <v>180</v>
      </c>
      <c r="D221" s="66">
        <v>166</v>
      </c>
      <c r="E221" s="66">
        <v>14</v>
      </c>
      <c r="F221" s="67"/>
      <c r="G221" s="67">
        <v>6.52</v>
      </c>
      <c r="H221" s="67">
        <f t="shared" si="14"/>
        <v>182.56</v>
      </c>
      <c r="I221" s="67">
        <f t="shared" si="15"/>
        <v>225.63</v>
      </c>
    </row>
    <row r="222" spans="1:9" x14ac:dyDescent="0.25">
      <c r="A222" s="65" t="s">
        <v>304</v>
      </c>
      <c r="B222" s="66">
        <v>1</v>
      </c>
      <c r="C222" s="66">
        <f t="shared" si="13"/>
        <v>216</v>
      </c>
      <c r="D222" s="66">
        <v>166</v>
      </c>
      <c r="E222" s="66">
        <v>50</v>
      </c>
      <c r="F222" s="67"/>
      <c r="G222" s="67">
        <v>6.3</v>
      </c>
      <c r="H222" s="67">
        <f t="shared" si="14"/>
        <v>630</v>
      </c>
      <c r="I222" s="67">
        <f t="shared" si="15"/>
        <v>778.62</v>
      </c>
    </row>
    <row r="223" spans="1:9" x14ac:dyDescent="0.25">
      <c r="A223" s="65" t="s">
        <v>304</v>
      </c>
      <c r="B223" s="66">
        <v>1</v>
      </c>
      <c r="C223" s="66">
        <f t="shared" si="13"/>
        <v>216</v>
      </c>
      <c r="D223" s="66">
        <v>166</v>
      </c>
      <c r="E223" s="66">
        <v>50</v>
      </c>
      <c r="F223" s="67"/>
      <c r="G223" s="67">
        <v>6.3</v>
      </c>
      <c r="H223" s="67">
        <f t="shared" si="14"/>
        <v>630</v>
      </c>
      <c r="I223" s="67">
        <f t="shared" si="15"/>
        <v>778.62</v>
      </c>
    </row>
    <row r="224" spans="1:9" x14ac:dyDescent="0.25">
      <c r="A224" s="65" t="s">
        <v>304</v>
      </c>
      <c r="B224" s="66">
        <v>1</v>
      </c>
      <c r="C224" s="66">
        <f t="shared" si="13"/>
        <v>232</v>
      </c>
      <c r="D224" s="66">
        <v>166</v>
      </c>
      <c r="E224" s="66">
        <v>66</v>
      </c>
      <c r="F224" s="67"/>
      <c r="G224" s="67">
        <v>6.3</v>
      </c>
      <c r="H224" s="67">
        <f t="shared" si="14"/>
        <v>831.6</v>
      </c>
      <c r="I224" s="67">
        <f t="shared" si="15"/>
        <v>1027.77</v>
      </c>
    </row>
    <row r="225" spans="1:9" x14ac:dyDescent="0.25">
      <c r="A225" s="65" t="s">
        <v>304</v>
      </c>
      <c r="B225" s="66">
        <v>1</v>
      </c>
      <c r="C225" s="66">
        <f t="shared" si="13"/>
        <v>188</v>
      </c>
      <c r="D225" s="66">
        <v>166</v>
      </c>
      <c r="E225" s="66">
        <v>22</v>
      </c>
      <c r="F225" s="67"/>
      <c r="G225" s="67">
        <v>6.3</v>
      </c>
      <c r="H225" s="67">
        <f t="shared" si="14"/>
        <v>277.2</v>
      </c>
      <c r="I225" s="67">
        <f t="shared" si="15"/>
        <v>342.59</v>
      </c>
    </row>
    <row r="226" spans="1:9" x14ac:dyDescent="0.25">
      <c r="A226" s="65" t="s">
        <v>304</v>
      </c>
      <c r="B226" s="66">
        <v>1</v>
      </c>
      <c r="C226" s="66">
        <f t="shared" si="13"/>
        <v>175</v>
      </c>
      <c r="D226" s="66">
        <v>166</v>
      </c>
      <c r="E226" s="66">
        <v>9</v>
      </c>
      <c r="F226" s="67"/>
      <c r="G226" s="67">
        <v>6.3</v>
      </c>
      <c r="H226" s="67">
        <f t="shared" si="14"/>
        <v>113.4</v>
      </c>
      <c r="I226" s="67">
        <f t="shared" si="15"/>
        <v>140.15</v>
      </c>
    </row>
    <row r="227" spans="1:9" x14ac:dyDescent="0.25">
      <c r="A227" s="65" t="s">
        <v>305</v>
      </c>
      <c r="B227" s="66">
        <v>1</v>
      </c>
      <c r="C227" s="66">
        <f t="shared" si="13"/>
        <v>178</v>
      </c>
      <c r="D227" s="66">
        <v>166</v>
      </c>
      <c r="E227" s="66">
        <v>12</v>
      </c>
      <c r="F227" s="67"/>
      <c r="G227" s="67">
        <v>7.45</v>
      </c>
      <c r="H227" s="67">
        <f t="shared" si="14"/>
        <v>178.8</v>
      </c>
      <c r="I227" s="67">
        <f t="shared" si="15"/>
        <v>220.98</v>
      </c>
    </row>
    <row r="228" spans="1:9" x14ac:dyDescent="0.25">
      <c r="A228" s="65" t="s">
        <v>305</v>
      </c>
      <c r="B228" s="66">
        <v>1</v>
      </c>
      <c r="C228" s="66">
        <f t="shared" si="13"/>
        <v>204</v>
      </c>
      <c r="D228" s="66">
        <v>166</v>
      </c>
      <c r="E228" s="66">
        <v>38</v>
      </c>
      <c r="F228" s="67"/>
      <c r="G228" s="67">
        <v>7.45</v>
      </c>
      <c r="H228" s="67">
        <f t="shared" si="14"/>
        <v>566.20000000000005</v>
      </c>
      <c r="I228" s="67">
        <f t="shared" si="15"/>
        <v>699.77</v>
      </c>
    </row>
    <row r="229" spans="1:9" x14ac:dyDescent="0.25">
      <c r="A229" s="65" t="s">
        <v>305</v>
      </c>
      <c r="B229" s="66">
        <v>1</v>
      </c>
      <c r="C229" s="66">
        <f t="shared" si="13"/>
        <v>198</v>
      </c>
      <c r="D229" s="66">
        <v>166</v>
      </c>
      <c r="E229" s="66">
        <v>32</v>
      </c>
      <c r="F229" s="67"/>
      <c r="G229" s="67">
        <v>7.45</v>
      </c>
      <c r="H229" s="67">
        <f t="shared" si="14"/>
        <v>476.8</v>
      </c>
      <c r="I229" s="67">
        <f t="shared" si="15"/>
        <v>589.28</v>
      </c>
    </row>
    <row r="230" spans="1:9" x14ac:dyDescent="0.25">
      <c r="A230" s="65" t="s">
        <v>305</v>
      </c>
      <c r="B230" s="66">
        <v>1</v>
      </c>
      <c r="C230" s="66">
        <f t="shared" si="13"/>
        <v>250</v>
      </c>
      <c r="D230" s="66">
        <v>166</v>
      </c>
      <c r="E230" s="66">
        <v>84</v>
      </c>
      <c r="F230" s="67"/>
      <c r="G230" s="67">
        <v>7.45</v>
      </c>
      <c r="H230" s="67">
        <f t="shared" si="14"/>
        <v>1251.5999999999999</v>
      </c>
      <c r="I230" s="67">
        <f t="shared" si="15"/>
        <v>1546.85</v>
      </c>
    </row>
    <row r="231" spans="1:9" x14ac:dyDescent="0.25">
      <c r="A231" s="65" t="s">
        <v>305</v>
      </c>
      <c r="B231" s="66">
        <v>1</v>
      </c>
      <c r="C231" s="66">
        <f t="shared" si="13"/>
        <v>232</v>
      </c>
      <c r="D231" s="66">
        <v>166</v>
      </c>
      <c r="E231" s="66">
        <v>66</v>
      </c>
      <c r="F231" s="67"/>
      <c r="G231" s="67">
        <v>7.38</v>
      </c>
      <c r="H231" s="67">
        <f t="shared" si="14"/>
        <v>974.16</v>
      </c>
      <c r="I231" s="67">
        <f t="shared" si="15"/>
        <v>1203.96</v>
      </c>
    </row>
    <row r="232" spans="1:9" x14ac:dyDescent="0.25">
      <c r="A232" s="65" t="s">
        <v>305</v>
      </c>
      <c r="B232" s="66">
        <v>1</v>
      </c>
      <c r="C232" s="66">
        <f t="shared" si="13"/>
        <v>200</v>
      </c>
      <c r="D232" s="66">
        <v>166</v>
      </c>
      <c r="E232" s="66">
        <v>34</v>
      </c>
      <c r="F232" s="67"/>
      <c r="G232" s="67">
        <v>7.38</v>
      </c>
      <c r="H232" s="67">
        <f t="shared" si="14"/>
        <v>501.84</v>
      </c>
      <c r="I232" s="67">
        <f t="shared" si="15"/>
        <v>620.22</v>
      </c>
    </row>
    <row r="233" spans="1:9" x14ac:dyDescent="0.25">
      <c r="A233" s="65" t="s">
        <v>305</v>
      </c>
      <c r="B233" s="66">
        <v>1</v>
      </c>
      <c r="C233" s="66">
        <f t="shared" si="13"/>
        <v>224</v>
      </c>
      <c r="D233" s="66">
        <v>166</v>
      </c>
      <c r="E233" s="66">
        <v>58</v>
      </c>
      <c r="F233" s="67"/>
      <c r="G233" s="67">
        <v>7.45</v>
      </c>
      <c r="H233" s="67">
        <f t="shared" si="14"/>
        <v>864.2</v>
      </c>
      <c r="I233" s="67">
        <f t="shared" si="15"/>
        <v>1068.06</v>
      </c>
    </row>
    <row r="234" spans="1:9" x14ac:dyDescent="0.25">
      <c r="A234" s="65" t="s">
        <v>305</v>
      </c>
      <c r="B234" s="66">
        <v>1</v>
      </c>
      <c r="C234" s="66">
        <f t="shared" si="13"/>
        <v>175</v>
      </c>
      <c r="D234" s="66">
        <v>166</v>
      </c>
      <c r="E234" s="66">
        <v>9</v>
      </c>
      <c r="F234" s="67"/>
      <c r="G234" s="67">
        <v>7.2</v>
      </c>
      <c r="H234" s="67">
        <f t="shared" si="14"/>
        <v>129.6</v>
      </c>
      <c r="I234" s="67">
        <f t="shared" si="15"/>
        <v>160.16999999999999</v>
      </c>
    </row>
    <row r="235" spans="1:9" x14ac:dyDescent="0.25">
      <c r="A235" s="65" t="s">
        <v>305</v>
      </c>
      <c r="B235" s="66">
        <v>1</v>
      </c>
      <c r="C235" s="66">
        <f t="shared" si="13"/>
        <v>208</v>
      </c>
      <c r="D235" s="66">
        <v>166</v>
      </c>
      <c r="E235" s="66">
        <v>42</v>
      </c>
      <c r="F235" s="67"/>
      <c r="G235" s="67">
        <v>7.2</v>
      </c>
      <c r="H235" s="67">
        <f t="shared" si="14"/>
        <v>604.79999999999995</v>
      </c>
      <c r="I235" s="67">
        <f t="shared" si="15"/>
        <v>747.47</v>
      </c>
    </row>
    <row r="236" spans="1:9" x14ac:dyDescent="0.25">
      <c r="A236" s="65" t="s">
        <v>305</v>
      </c>
      <c r="B236" s="66">
        <v>1</v>
      </c>
      <c r="C236" s="66">
        <f t="shared" si="13"/>
        <v>230</v>
      </c>
      <c r="D236" s="66">
        <v>166</v>
      </c>
      <c r="E236" s="66">
        <v>64</v>
      </c>
      <c r="F236" s="67"/>
      <c r="G236" s="67">
        <v>7.2</v>
      </c>
      <c r="H236" s="67">
        <f t="shared" si="14"/>
        <v>921.6</v>
      </c>
      <c r="I236" s="67">
        <f t="shared" si="15"/>
        <v>1139.01</v>
      </c>
    </row>
    <row r="237" spans="1:9" x14ac:dyDescent="0.25">
      <c r="A237" s="65" t="s">
        <v>305</v>
      </c>
      <c r="B237" s="66">
        <v>1</v>
      </c>
      <c r="C237" s="66">
        <f t="shared" si="13"/>
        <v>208</v>
      </c>
      <c r="D237" s="66">
        <v>166</v>
      </c>
      <c r="E237" s="66">
        <v>42</v>
      </c>
      <c r="F237" s="67"/>
      <c r="G237" s="67">
        <v>7.2</v>
      </c>
      <c r="H237" s="67">
        <f t="shared" si="14"/>
        <v>604.79999999999995</v>
      </c>
      <c r="I237" s="67">
        <f t="shared" si="15"/>
        <v>747.47</v>
      </c>
    </row>
    <row r="238" spans="1:9" x14ac:dyDescent="0.25">
      <c r="A238" s="65" t="s">
        <v>305</v>
      </c>
      <c r="B238" s="66">
        <v>1</v>
      </c>
      <c r="C238" s="66">
        <f t="shared" si="13"/>
        <v>216</v>
      </c>
      <c r="D238" s="66">
        <v>166</v>
      </c>
      <c r="E238" s="66">
        <v>50</v>
      </c>
      <c r="F238" s="67"/>
      <c r="G238" s="67">
        <v>7.45</v>
      </c>
      <c r="H238" s="67">
        <f t="shared" si="14"/>
        <v>745</v>
      </c>
      <c r="I238" s="67">
        <f t="shared" si="15"/>
        <v>920.75</v>
      </c>
    </row>
    <row r="239" spans="1:9" x14ac:dyDescent="0.25">
      <c r="A239" s="65" t="s">
        <v>305</v>
      </c>
      <c r="B239" s="66">
        <v>1</v>
      </c>
      <c r="C239" s="66">
        <f t="shared" ref="C239:C315" si="16">D239+E239</f>
        <v>216</v>
      </c>
      <c r="D239" s="66">
        <v>166</v>
      </c>
      <c r="E239" s="66">
        <v>50</v>
      </c>
      <c r="F239" s="67"/>
      <c r="G239" s="67">
        <v>7.45</v>
      </c>
      <c r="H239" s="67">
        <f t="shared" si="14"/>
        <v>745</v>
      </c>
      <c r="I239" s="67">
        <f t="shared" si="15"/>
        <v>920.75</v>
      </c>
    </row>
    <row r="240" spans="1:9" x14ac:dyDescent="0.25">
      <c r="A240" s="65" t="s">
        <v>305</v>
      </c>
      <c r="B240" s="66">
        <v>1</v>
      </c>
      <c r="C240" s="66">
        <f t="shared" si="16"/>
        <v>200</v>
      </c>
      <c r="D240" s="66">
        <v>166</v>
      </c>
      <c r="E240" s="66">
        <v>34</v>
      </c>
      <c r="F240" s="67"/>
      <c r="G240" s="67">
        <v>7.2</v>
      </c>
      <c r="H240" s="67">
        <f t="shared" si="14"/>
        <v>489.6</v>
      </c>
      <c r="I240" s="67">
        <f t="shared" si="15"/>
        <v>605.1</v>
      </c>
    </row>
    <row r="241" spans="1:9" x14ac:dyDescent="0.25">
      <c r="A241" s="65" t="s">
        <v>305</v>
      </c>
      <c r="B241" s="66">
        <v>1</v>
      </c>
      <c r="C241" s="66">
        <f t="shared" si="16"/>
        <v>216</v>
      </c>
      <c r="D241" s="66">
        <v>166</v>
      </c>
      <c r="E241" s="66">
        <v>50</v>
      </c>
      <c r="F241" s="67"/>
      <c r="G241" s="67">
        <v>7.2</v>
      </c>
      <c r="H241" s="67">
        <f t="shared" si="14"/>
        <v>720</v>
      </c>
      <c r="I241" s="67">
        <f t="shared" si="15"/>
        <v>889.85</v>
      </c>
    </row>
    <row r="242" spans="1:9" x14ac:dyDescent="0.25">
      <c r="A242" s="65" t="s">
        <v>305</v>
      </c>
      <c r="B242" s="66">
        <v>1</v>
      </c>
      <c r="C242" s="66">
        <f t="shared" si="16"/>
        <v>175</v>
      </c>
      <c r="D242" s="66">
        <v>166</v>
      </c>
      <c r="E242" s="66">
        <v>9</v>
      </c>
      <c r="F242" s="67"/>
      <c r="G242" s="67">
        <v>7.2</v>
      </c>
      <c r="H242" s="67">
        <f t="shared" si="14"/>
        <v>129.6</v>
      </c>
      <c r="I242" s="67">
        <f t="shared" si="15"/>
        <v>160.16999999999999</v>
      </c>
    </row>
    <row r="243" spans="1:9" x14ac:dyDescent="0.25">
      <c r="A243" s="65" t="s">
        <v>305</v>
      </c>
      <c r="B243" s="66">
        <v>1</v>
      </c>
      <c r="C243" s="66">
        <f t="shared" si="16"/>
        <v>224</v>
      </c>
      <c r="D243" s="66">
        <v>166</v>
      </c>
      <c r="E243" s="66">
        <v>58</v>
      </c>
      <c r="F243" s="67"/>
      <c r="G243" s="67">
        <v>7.2</v>
      </c>
      <c r="H243" s="67">
        <f t="shared" si="14"/>
        <v>835.2</v>
      </c>
      <c r="I243" s="67">
        <f t="shared" si="15"/>
        <v>1032.22</v>
      </c>
    </row>
    <row r="244" spans="1:9" x14ac:dyDescent="0.25">
      <c r="A244" s="65" t="s">
        <v>305</v>
      </c>
      <c r="B244" s="66">
        <v>1</v>
      </c>
      <c r="C244" s="66">
        <f t="shared" si="16"/>
        <v>192</v>
      </c>
      <c r="D244" s="66">
        <v>166</v>
      </c>
      <c r="E244" s="66">
        <v>26</v>
      </c>
      <c r="F244" s="67"/>
      <c r="G244" s="67">
        <v>7.2</v>
      </c>
      <c r="H244" s="67">
        <f t="shared" si="14"/>
        <v>374.4</v>
      </c>
      <c r="I244" s="67">
        <f t="shared" si="15"/>
        <v>462.72</v>
      </c>
    </row>
    <row r="245" spans="1:9" x14ac:dyDescent="0.25">
      <c r="A245" s="65" t="s">
        <v>337</v>
      </c>
      <c r="B245" s="66">
        <v>1</v>
      </c>
      <c r="C245" s="66">
        <f t="shared" si="16"/>
        <v>168</v>
      </c>
      <c r="D245" s="66">
        <v>166</v>
      </c>
      <c r="E245" s="66">
        <v>2</v>
      </c>
      <c r="F245" s="67"/>
      <c r="G245" s="67">
        <v>9.4700000000000006</v>
      </c>
      <c r="H245" s="67">
        <f t="shared" si="14"/>
        <v>37.880000000000003</v>
      </c>
      <c r="I245" s="67">
        <f t="shared" si="15"/>
        <v>46.82</v>
      </c>
    </row>
    <row r="246" spans="1:9" x14ac:dyDescent="0.25">
      <c r="A246" s="65" t="s">
        <v>356</v>
      </c>
      <c r="B246" s="66">
        <v>1</v>
      </c>
      <c r="C246" s="66">
        <f t="shared" si="16"/>
        <v>167</v>
      </c>
      <c r="D246" s="66">
        <v>166</v>
      </c>
      <c r="E246" s="66">
        <v>1</v>
      </c>
      <c r="F246" s="67"/>
      <c r="G246" s="67">
        <v>6.83</v>
      </c>
      <c r="H246" s="67">
        <f t="shared" si="14"/>
        <v>13.66</v>
      </c>
      <c r="I246" s="67">
        <f t="shared" si="15"/>
        <v>16.88</v>
      </c>
    </row>
    <row r="247" spans="1:9" x14ac:dyDescent="0.25">
      <c r="A247" s="65" t="s">
        <v>229</v>
      </c>
      <c r="B247" s="66">
        <v>1</v>
      </c>
      <c r="C247" s="66">
        <f t="shared" si="16"/>
        <v>176</v>
      </c>
      <c r="D247" s="66">
        <v>166</v>
      </c>
      <c r="E247" s="66">
        <v>10</v>
      </c>
      <c r="F247" s="67"/>
      <c r="G247" s="67">
        <v>9.4700000000000006</v>
      </c>
      <c r="H247" s="67">
        <f t="shared" si="14"/>
        <v>189.4</v>
      </c>
      <c r="I247" s="67">
        <f t="shared" si="15"/>
        <v>234.08</v>
      </c>
    </row>
    <row r="248" spans="1:9" x14ac:dyDescent="0.25">
      <c r="A248" s="65" t="s">
        <v>229</v>
      </c>
      <c r="B248" s="66">
        <v>1</v>
      </c>
      <c r="C248" s="66">
        <f t="shared" si="16"/>
        <v>191</v>
      </c>
      <c r="D248" s="66">
        <v>166</v>
      </c>
      <c r="E248" s="66">
        <v>25</v>
      </c>
      <c r="F248" s="67"/>
      <c r="G248" s="67">
        <v>9.4700000000000006</v>
      </c>
      <c r="H248" s="67">
        <f t="shared" si="14"/>
        <v>473.5</v>
      </c>
      <c r="I248" s="67">
        <f t="shared" si="15"/>
        <v>585.20000000000005</v>
      </c>
    </row>
    <row r="249" spans="1:9" x14ac:dyDescent="0.25">
      <c r="A249" s="65" t="s">
        <v>229</v>
      </c>
      <c r="B249" s="66">
        <v>1</v>
      </c>
      <c r="C249" s="66">
        <f t="shared" si="16"/>
        <v>210</v>
      </c>
      <c r="D249" s="66">
        <v>166</v>
      </c>
      <c r="E249" s="66">
        <v>44</v>
      </c>
      <c r="F249" s="67"/>
      <c r="G249" s="67">
        <v>7.14</v>
      </c>
      <c r="H249" s="67">
        <f t="shared" si="14"/>
        <v>628.32000000000005</v>
      </c>
      <c r="I249" s="67">
        <f t="shared" si="15"/>
        <v>776.54</v>
      </c>
    </row>
    <row r="250" spans="1:9" x14ac:dyDescent="0.25">
      <c r="A250" s="65" t="s">
        <v>229</v>
      </c>
      <c r="B250" s="66">
        <v>1</v>
      </c>
      <c r="C250" s="66">
        <f t="shared" si="16"/>
        <v>200</v>
      </c>
      <c r="D250" s="66">
        <v>166</v>
      </c>
      <c r="E250" s="66">
        <v>34</v>
      </c>
      <c r="F250" s="67"/>
      <c r="G250" s="67">
        <v>9.4700000000000006</v>
      </c>
      <c r="H250" s="67">
        <f t="shared" si="14"/>
        <v>643.96</v>
      </c>
      <c r="I250" s="67">
        <f t="shared" si="15"/>
        <v>795.87</v>
      </c>
    </row>
    <row r="251" spans="1:9" x14ac:dyDescent="0.25">
      <c r="A251" s="65" t="s">
        <v>229</v>
      </c>
      <c r="B251" s="66">
        <v>1</v>
      </c>
      <c r="C251" s="66">
        <f t="shared" si="16"/>
        <v>192</v>
      </c>
      <c r="D251" s="66">
        <v>166</v>
      </c>
      <c r="E251" s="66">
        <v>26</v>
      </c>
      <c r="F251" s="67"/>
      <c r="G251" s="67">
        <v>9.4700000000000006</v>
      </c>
      <c r="H251" s="67">
        <f t="shared" si="14"/>
        <v>492.44</v>
      </c>
      <c r="I251" s="67">
        <f t="shared" si="15"/>
        <v>608.61</v>
      </c>
    </row>
    <row r="252" spans="1:9" x14ac:dyDescent="0.25">
      <c r="A252" s="65" t="s">
        <v>229</v>
      </c>
      <c r="B252" s="66">
        <v>1</v>
      </c>
      <c r="C252" s="66">
        <f t="shared" si="16"/>
        <v>168</v>
      </c>
      <c r="D252" s="66">
        <v>166</v>
      </c>
      <c r="E252" s="66">
        <v>2</v>
      </c>
      <c r="F252" s="67"/>
      <c r="G252" s="67">
        <v>7.07</v>
      </c>
      <c r="H252" s="67">
        <f t="shared" si="14"/>
        <v>28.28</v>
      </c>
      <c r="I252" s="67">
        <f t="shared" si="15"/>
        <v>34.950000000000003</v>
      </c>
    </row>
    <row r="253" spans="1:9" x14ac:dyDescent="0.25">
      <c r="A253" s="65" t="s">
        <v>229</v>
      </c>
      <c r="B253" s="66">
        <v>1</v>
      </c>
      <c r="C253" s="66">
        <f t="shared" si="16"/>
        <v>184</v>
      </c>
      <c r="D253" s="66">
        <v>166</v>
      </c>
      <c r="E253" s="66">
        <v>18</v>
      </c>
      <c r="F253" s="67"/>
      <c r="G253" s="67">
        <v>9.4700000000000006</v>
      </c>
      <c r="H253" s="67">
        <f t="shared" si="14"/>
        <v>340.92</v>
      </c>
      <c r="I253" s="67">
        <f t="shared" si="15"/>
        <v>421.34</v>
      </c>
    </row>
    <row r="254" spans="1:9" x14ac:dyDescent="0.25">
      <c r="A254" s="65" t="s">
        <v>229</v>
      </c>
      <c r="B254" s="66">
        <v>1</v>
      </c>
      <c r="C254" s="66">
        <f t="shared" si="16"/>
        <v>176</v>
      </c>
      <c r="D254" s="66">
        <v>166</v>
      </c>
      <c r="E254" s="66">
        <v>10</v>
      </c>
      <c r="F254" s="67"/>
      <c r="G254" s="67">
        <v>9.4700000000000006</v>
      </c>
      <c r="H254" s="67">
        <f t="shared" si="14"/>
        <v>189.4</v>
      </c>
      <c r="I254" s="67">
        <f t="shared" si="15"/>
        <v>234.08</v>
      </c>
    </row>
    <row r="255" spans="1:9" x14ac:dyDescent="0.25">
      <c r="A255" s="65" t="s">
        <v>229</v>
      </c>
      <c r="B255" s="66">
        <v>1</v>
      </c>
      <c r="C255" s="66">
        <f t="shared" si="16"/>
        <v>168</v>
      </c>
      <c r="D255" s="66">
        <v>166</v>
      </c>
      <c r="E255" s="66">
        <v>2</v>
      </c>
      <c r="F255" s="67"/>
      <c r="G255" s="67">
        <v>9.4700000000000006</v>
      </c>
      <c r="H255" s="67">
        <f t="shared" si="14"/>
        <v>37.880000000000003</v>
      </c>
      <c r="I255" s="67">
        <f t="shared" si="15"/>
        <v>46.82</v>
      </c>
    </row>
    <row r="256" spans="1:9" x14ac:dyDescent="0.25">
      <c r="A256" s="65" t="s">
        <v>229</v>
      </c>
      <c r="B256" s="66">
        <v>1</v>
      </c>
      <c r="C256" s="66">
        <f t="shared" si="16"/>
        <v>184</v>
      </c>
      <c r="D256" s="66">
        <v>166</v>
      </c>
      <c r="E256" s="66">
        <v>18</v>
      </c>
      <c r="F256" s="67"/>
      <c r="G256" s="67">
        <v>7.07</v>
      </c>
      <c r="H256" s="67">
        <f t="shared" si="14"/>
        <v>254.52</v>
      </c>
      <c r="I256" s="67">
        <f t="shared" si="15"/>
        <v>314.56</v>
      </c>
    </row>
    <row r="257" spans="1:9" x14ac:dyDescent="0.25">
      <c r="A257" s="65" t="s">
        <v>229</v>
      </c>
      <c r="B257" s="66">
        <v>1</v>
      </c>
      <c r="C257" s="66">
        <f t="shared" si="16"/>
        <v>208</v>
      </c>
      <c r="D257" s="66">
        <v>166</v>
      </c>
      <c r="E257" s="66">
        <v>42</v>
      </c>
      <c r="F257" s="67"/>
      <c r="G257" s="67">
        <v>9.2899999999999991</v>
      </c>
      <c r="H257" s="67">
        <f t="shared" si="14"/>
        <v>780.36</v>
      </c>
      <c r="I257" s="67">
        <f t="shared" si="15"/>
        <v>964.45</v>
      </c>
    </row>
    <row r="258" spans="1:9" x14ac:dyDescent="0.25">
      <c r="A258" s="65" t="s">
        <v>229</v>
      </c>
      <c r="B258" s="66">
        <v>1</v>
      </c>
      <c r="C258" s="66">
        <f t="shared" si="16"/>
        <v>192</v>
      </c>
      <c r="D258" s="66">
        <v>166</v>
      </c>
      <c r="E258" s="66">
        <v>26</v>
      </c>
      <c r="F258" s="67"/>
      <c r="G258" s="67">
        <v>9.2899999999999991</v>
      </c>
      <c r="H258" s="67">
        <f t="shared" si="14"/>
        <v>483.08</v>
      </c>
      <c r="I258" s="67">
        <f t="shared" si="15"/>
        <v>597.04</v>
      </c>
    </row>
    <row r="259" spans="1:9" x14ac:dyDescent="0.25">
      <c r="A259" s="65" t="s">
        <v>229</v>
      </c>
      <c r="B259" s="66">
        <v>1</v>
      </c>
      <c r="C259" s="66">
        <f t="shared" si="16"/>
        <v>184</v>
      </c>
      <c r="D259" s="66">
        <v>166</v>
      </c>
      <c r="E259" s="66">
        <v>18</v>
      </c>
      <c r="F259" s="67"/>
      <c r="G259" s="67">
        <v>9.4700000000000006</v>
      </c>
      <c r="H259" s="67">
        <f t="shared" si="14"/>
        <v>340.92</v>
      </c>
      <c r="I259" s="67">
        <f t="shared" si="15"/>
        <v>421.34</v>
      </c>
    </row>
    <row r="260" spans="1:9" x14ac:dyDescent="0.25">
      <c r="A260" s="65" t="s">
        <v>229</v>
      </c>
      <c r="B260" s="66">
        <v>1</v>
      </c>
      <c r="C260" s="66">
        <f t="shared" si="16"/>
        <v>192</v>
      </c>
      <c r="D260" s="66">
        <v>166</v>
      </c>
      <c r="E260" s="66">
        <v>26</v>
      </c>
      <c r="F260" s="67"/>
      <c r="G260" s="67">
        <v>9.4700000000000006</v>
      </c>
      <c r="H260" s="67">
        <f t="shared" si="14"/>
        <v>492.44</v>
      </c>
      <c r="I260" s="67">
        <f t="shared" si="15"/>
        <v>608.61</v>
      </c>
    </row>
    <row r="261" spans="1:9" x14ac:dyDescent="0.25">
      <c r="A261" s="65" t="s">
        <v>229</v>
      </c>
      <c r="B261" s="66">
        <v>1</v>
      </c>
      <c r="C261" s="66">
        <f t="shared" si="16"/>
        <v>168</v>
      </c>
      <c r="D261" s="66">
        <v>166</v>
      </c>
      <c r="E261" s="66">
        <v>2</v>
      </c>
      <c r="F261" s="67"/>
      <c r="G261" s="67">
        <v>9.2899999999999991</v>
      </c>
      <c r="H261" s="67">
        <f t="shared" si="14"/>
        <v>37.159999999999997</v>
      </c>
      <c r="I261" s="67">
        <f t="shared" si="15"/>
        <v>45.93</v>
      </c>
    </row>
    <row r="262" spans="1:9" x14ac:dyDescent="0.25">
      <c r="A262" s="65" t="s">
        <v>229</v>
      </c>
      <c r="B262" s="66">
        <v>1</v>
      </c>
      <c r="C262" s="66">
        <f t="shared" si="16"/>
        <v>168</v>
      </c>
      <c r="D262" s="66">
        <v>166</v>
      </c>
      <c r="E262" s="66">
        <v>2</v>
      </c>
      <c r="F262" s="67"/>
      <c r="G262" s="67">
        <v>6.9</v>
      </c>
      <c r="H262" s="67">
        <f t="shared" si="14"/>
        <v>27.6</v>
      </c>
      <c r="I262" s="67">
        <f t="shared" si="15"/>
        <v>34.11</v>
      </c>
    </row>
    <row r="263" spans="1:9" x14ac:dyDescent="0.25">
      <c r="A263" s="65" t="s">
        <v>229</v>
      </c>
      <c r="B263" s="66">
        <v>1</v>
      </c>
      <c r="C263" s="66">
        <f t="shared" si="16"/>
        <v>192</v>
      </c>
      <c r="D263" s="66">
        <v>166</v>
      </c>
      <c r="E263" s="66">
        <v>26</v>
      </c>
      <c r="F263" s="67"/>
      <c r="G263" s="67">
        <v>9.15</v>
      </c>
      <c r="H263" s="67">
        <f t="shared" si="14"/>
        <v>475.8</v>
      </c>
      <c r="I263" s="67">
        <f t="shared" si="15"/>
        <v>588.04</v>
      </c>
    </row>
    <row r="264" spans="1:9" x14ac:dyDescent="0.25">
      <c r="A264" s="65" t="s">
        <v>229</v>
      </c>
      <c r="B264" s="66">
        <v>1</v>
      </c>
      <c r="C264" s="66">
        <f t="shared" si="16"/>
        <v>200</v>
      </c>
      <c r="D264" s="66">
        <v>166</v>
      </c>
      <c r="E264" s="66">
        <v>34</v>
      </c>
      <c r="F264" s="67"/>
      <c r="G264" s="67">
        <v>9.15</v>
      </c>
      <c r="H264" s="67">
        <f t="shared" si="14"/>
        <v>622.20000000000005</v>
      </c>
      <c r="I264" s="67">
        <f t="shared" si="15"/>
        <v>768.98</v>
      </c>
    </row>
    <row r="265" spans="1:9" x14ac:dyDescent="0.25">
      <c r="A265" s="65" t="s">
        <v>229</v>
      </c>
      <c r="B265" s="66">
        <v>1</v>
      </c>
      <c r="C265" s="66">
        <f t="shared" si="16"/>
        <v>200</v>
      </c>
      <c r="D265" s="66">
        <v>166</v>
      </c>
      <c r="E265" s="66">
        <v>34</v>
      </c>
      <c r="F265" s="67"/>
      <c r="G265" s="67">
        <v>7.38</v>
      </c>
      <c r="H265" s="67">
        <f t="shared" si="14"/>
        <v>501.84</v>
      </c>
      <c r="I265" s="67">
        <f t="shared" si="15"/>
        <v>620.22</v>
      </c>
    </row>
    <row r="266" spans="1:9" x14ac:dyDescent="0.25">
      <c r="A266" s="65" t="s">
        <v>229</v>
      </c>
      <c r="B266" s="66">
        <v>1</v>
      </c>
      <c r="C266" s="66">
        <f t="shared" si="16"/>
        <v>226</v>
      </c>
      <c r="D266" s="66">
        <v>166</v>
      </c>
      <c r="E266" s="66">
        <v>60</v>
      </c>
      <c r="F266" s="67"/>
      <c r="G266" s="67">
        <v>9.15</v>
      </c>
      <c r="H266" s="67">
        <f t="shared" si="14"/>
        <v>1098</v>
      </c>
      <c r="I266" s="67">
        <f t="shared" si="15"/>
        <v>1357.02</v>
      </c>
    </row>
    <row r="267" spans="1:9" x14ac:dyDescent="0.25">
      <c r="A267" s="65" t="s">
        <v>229</v>
      </c>
      <c r="B267" s="66">
        <v>1</v>
      </c>
      <c r="C267" s="66">
        <f t="shared" si="16"/>
        <v>200</v>
      </c>
      <c r="D267" s="66">
        <v>166</v>
      </c>
      <c r="E267" s="66">
        <v>34</v>
      </c>
      <c r="F267" s="67"/>
      <c r="G267" s="67">
        <v>9.15</v>
      </c>
      <c r="H267" s="67">
        <f t="shared" si="14"/>
        <v>622.20000000000005</v>
      </c>
      <c r="I267" s="67">
        <f t="shared" si="15"/>
        <v>768.98</v>
      </c>
    </row>
    <row r="268" spans="1:9" x14ac:dyDescent="0.25">
      <c r="A268" s="65" t="s">
        <v>229</v>
      </c>
      <c r="B268" s="66">
        <v>1</v>
      </c>
      <c r="C268" s="66">
        <f t="shared" si="16"/>
        <v>208</v>
      </c>
      <c r="D268" s="66">
        <v>166</v>
      </c>
      <c r="E268" s="66">
        <v>42</v>
      </c>
      <c r="F268" s="67"/>
      <c r="G268" s="67">
        <v>9.15</v>
      </c>
      <c r="H268" s="67">
        <f t="shared" si="14"/>
        <v>768.6</v>
      </c>
      <c r="I268" s="67">
        <f t="shared" si="15"/>
        <v>949.91</v>
      </c>
    </row>
    <row r="269" spans="1:9" x14ac:dyDescent="0.25">
      <c r="A269" s="65" t="s">
        <v>229</v>
      </c>
      <c r="B269" s="66">
        <v>1</v>
      </c>
      <c r="C269" s="66">
        <f t="shared" si="16"/>
        <v>168</v>
      </c>
      <c r="D269" s="66">
        <v>166</v>
      </c>
      <c r="E269" s="66">
        <v>2</v>
      </c>
      <c r="F269" s="67"/>
      <c r="G269" s="67">
        <v>9.15</v>
      </c>
      <c r="H269" s="67">
        <f t="shared" si="14"/>
        <v>36.6</v>
      </c>
      <c r="I269" s="67">
        <f t="shared" si="15"/>
        <v>45.23</v>
      </c>
    </row>
    <row r="270" spans="1:9" x14ac:dyDescent="0.25">
      <c r="A270" s="65" t="s">
        <v>229</v>
      </c>
      <c r="B270" s="66">
        <v>1</v>
      </c>
      <c r="C270" s="66">
        <f t="shared" si="16"/>
        <v>208</v>
      </c>
      <c r="D270" s="66">
        <v>166</v>
      </c>
      <c r="E270" s="66">
        <v>42</v>
      </c>
      <c r="F270" s="67"/>
      <c r="G270" s="67">
        <v>9.15</v>
      </c>
      <c r="H270" s="67">
        <f t="shared" ref="H270:H333" si="17">ROUND(G270*E270*2,2)</f>
        <v>768.6</v>
      </c>
      <c r="I270" s="67">
        <f t="shared" ref="I270:I333" si="18">ROUND(H270*1.2359,2)</f>
        <v>949.91</v>
      </c>
    </row>
    <row r="271" spans="1:9" x14ac:dyDescent="0.25">
      <c r="A271" s="65" t="s">
        <v>229</v>
      </c>
      <c r="B271" s="66">
        <v>1</v>
      </c>
      <c r="C271" s="66">
        <f t="shared" si="16"/>
        <v>176</v>
      </c>
      <c r="D271" s="66">
        <v>166</v>
      </c>
      <c r="E271" s="66">
        <v>10</v>
      </c>
      <c r="F271" s="67"/>
      <c r="G271" s="67">
        <v>6.9</v>
      </c>
      <c r="H271" s="67">
        <f t="shared" si="17"/>
        <v>138</v>
      </c>
      <c r="I271" s="67">
        <f t="shared" si="18"/>
        <v>170.55</v>
      </c>
    </row>
    <row r="272" spans="1:9" x14ac:dyDescent="0.25">
      <c r="A272" s="65" t="s">
        <v>229</v>
      </c>
      <c r="B272" s="66">
        <v>1</v>
      </c>
      <c r="C272" s="66">
        <f t="shared" si="16"/>
        <v>188</v>
      </c>
      <c r="D272" s="66">
        <v>166</v>
      </c>
      <c r="E272" s="66">
        <v>22</v>
      </c>
      <c r="F272" s="67"/>
      <c r="G272" s="67">
        <v>9.15</v>
      </c>
      <c r="H272" s="67">
        <f t="shared" si="17"/>
        <v>402.6</v>
      </c>
      <c r="I272" s="67">
        <f t="shared" si="18"/>
        <v>497.57</v>
      </c>
    </row>
    <row r="273" spans="1:9" x14ac:dyDescent="0.25">
      <c r="A273" s="65" t="s">
        <v>229</v>
      </c>
      <c r="B273" s="66">
        <v>1</v>
      </c>
      <c r="C273" s="66">
        <f t="shared" si="16"/>
        <v>184</v>
      </c>
      <c r="D273" s="66">
        <v>166</v>
      </c>
      <c r="E273" s="66">
        <v>18</v>
      </c>
      <c r="F273" s="67"/>
      <c r="G273" s="67">
        <v>9.15</v>
      </c>
      <c r="H273" s="67">
        <f t="shared" si="17"/>
        <v>329.4</v>
      </c>
      <c r="I273" s="67">
        <f t="shared" si="18"/>
        <v>407.11</v>
      </c>
    </row>
    <row r="274" spans="1:9" x14ac:dyDescent="0.25">
      <c r="A274" s="65" t="s">
        <v>230</v>
      </c>
      <c r="B274" s="66">
        <v>1</v>
      </c>
      <c r="C274" s="66">
        <f t="shared" si="16"/>
        <v>192</v>
      </c>
      <c r="D274" s="66">
        <v>166</v>
      </c>
      <c r="E274" s="66">
        <v>26</v>
      </c>
      <c r="F274" s="67"/>
      <c r="G274" s="67">
        <v>9.15</v>
      </c>
      <c r="H274" s="67">
        <f t="shared" si="17"/>
        <v>475.8</v>
      </c>
      <c r="I274" s="67">
        <f t="shared" si="18"/>
        <v>588.04</v>
      </c>
    </row>
    <row r="275" spans="1:9" x14ac:dyDescent="0.25">
      <c r="A275" s="65" t="s">
        <v>230</v>
      </c>
      <c r="B275" s="66">
        <v>1</v>
      </c>
      <c r="C275" s="66">
        <f t="shared" si="16"/>
        <v>176</v>
      </c>
      <c r="D275" s="66">
        <v>166</v>
      </c>
      <c r="E275" s="66">
        <v>10</v>
      </c>
      <c r="F275" s="67"/>
      <c r="G275" s="67">
        <v>7</v>
      </c>
      <c r="H275" s="67">
        <f t="shared" si="17"/>
        <v>140</v>
      </c>
      <c r="I275" s="67">
        <f t="shared" si="18"/>
        <v>173.03</v>
      </c>
    </row>
    <row r="276" spans="1:9" x14ac:dyDescent="0.25">
      <c r="A276" s="65" t="s">
        <v>230</v>
      </c>
      <c r="B276" s="66">
        <v>1</v>
      </c>
      <c r="C276" s="66">
        <f t="shared" si="16"/>
        <v>176</v>
      </c>
      <c r="D276" s="66">
        <v>166</v>
      </c>
      <c r="E276" s="66">
        <v>10</v>
      </c>
      <c r="F276" s="67"/>
      <c r="G276" s="67">
        <v>7</v>
      </c>
      <c r="H276" s="67">
        <f t="shared" si="17"/>
        <v>140</v>
      </c>
      <c r="I276" s="67">
        <f t="shared" si="18"/>
        <v>173.03</v>
      </c>
    </row>
    <row r="277" spans="1:9" x14ac:dyDescent="0.25">
      <c r="A277" s="65" t="s">
        <v>230</v>
      </c>
      <c r="B277" s="66">
        <v>1</v>
      </c>
      <c r="C277" s="66">
        <f t="shared" si="16"/>
        <v>192</v>
      </c>
      <c r="D277" s="66">
        <v>166</v>
      </c>
      <c r="E277" s="66">
        <v>26</v>
      </c>
      <c r="F277" s="67"/>
      <c r="G277" s="67">
        <v>9.4700000000000006</v>
      </c>
      <c r="H277" s="67">
        <f t="shared" si="17"/>
        <v>492.44</v>
      </c>
      <c r="I277" s="67">
        <f t="shared" si="18"/>
        <v>608.61</v>
      </c>
    </row>
    <row r="278" spans="1:9" x14ac:dyDescent="0.25">
      <c r="A278" s="65" t="s">
        <v>230</v>
      </c>
      <c r="B278" s="66">
        <v>1</v>
      </c>
      <c r="C278" s="66">
        <f t="shared" si="16"/>
        <v>168</v>
      </c>
      <c r="D278" s="66">
        <v>166</v>
      </c>
      <c r="E278" s="66">
        <v>2</v>
      </c>
      <c r="F278" s="67"/>
      <c r="G278" s="67">
        <v>7.07</v>
      </c>
      <c r="H278" s="67">
        <f t="shared" si="17"/>
        <v>28.28</v>
      </c>
      <c r="I278" s="67">
        <f t="shared" si="18"/>
        <v>34.950000000000003</v>
      </c>
    </row>
    <row r="279" spans="1:9" x14ac:dyDescent="0.25">
      <c r="A279" s="65" t="s">
        <v>230</v>
      </c>
      <c r="B279" s="66">
        <v>1</v>
      </c>
      <c r="C279" s="66">
        <f t="shared" si="16"/>
        <v>183</v>
      </c>
      <c r="D279" s="66">
        <v>166</v>
      </c>
      <c r="E279" s="66">
        <v>17</v>
      </c>
      <c r="F279" s="67"/>
      <c r="G279" s="67">
        <v>6.9</v>
      </c>
      <c r="H279" s="67">
        <f t="shared" si="17"/>
        <v>234.6</v>
      </c>
      <c r="I279" s="67">
        <f t="shared" si="18"/>
        <v>289.94</v>
      </c>
    </row>
    <row r="280" spans="1:9" x14ac:dyDescent="0.25">
      <c r="A280" s="65" t="s">
        <v>230</v>
      </c>
      <c r="B280" s="66">
        <v>1</v>
      </c>
      <c r="C280" s="66">
        <f t="shared" si="16"/>
        <v>236</v>
      </c>
      <c r="D280" s="66">
        <v>166</v>
      </c>
      <c r="E280" s="66">
        <v>70</v>
      </c>
      <c r="F280" s="67"/>
      <c r="G280" s="67">
        <v>7.2</v>
      </c>
      <c r="H280" s="67">
        <f t="shared" si="17"/>
        <v>1008</v>
      </c>
      <c r="I280" s="67">
        <f t="shared" si="18"/>
        <v>1245.79</v>
      </c>
    </row>
    <row r="281" spans="1:9" x14ac:dyDescent="0.25">
      <c r="A281" s="65" t="s">
        <v>230</v>
      </c>
      <c r="B281" s="66">
        <v>1</v>
      </c>
      <c r="C281" s="66">
        <f t="shared" si="16"/>
        <v>176</v>
      </c>
      <c r="D281" s="66">
        <v>166</v>
      </c>
      <c r="E281" s="66">
        <v>10</v>
      </c>
      <c r="F281" s="67"/>
      <c r="G281" s="67">
        <v>7.07</v>
      </c>
      <c r="H281" s="67">
        <f t="shared" si="17"/>
        <v>141.4</v>
      </c>
      <c r="I281" s="67">
        <f t="shared" si="18"/>
        <v>174.76</v>
      </c>
    </row>
    <row r="282" spans="1:9" x14ac:dyDescent="0.25">
      <c r="A282" s="65" t="s">
        <v>230</v>
      </c>
      <c r="B282" s="66">
        <v>1</v>
      </c>
      <c r="C282" s="66">
        <f t="shared" si="16"/>
        <v>176</v>
      </c>
      <c r="D282" s="66">
        <v>166</v>
      </c>
      <c r="E282" s="66">
        <v>10</v>
      </c>
      <c r="F282" s="67"/>
      <c r="G282" s="67">
        <v>9.15</v>
      </c>
      <c r="H282" s="67">
        <f t="shared" si="17"/>
        <v>183</v>
      </c>
      <c r="I282" s="67">
        <f t="shared" si="18"/>
        <v>226.17</v>
      </c>
    </row>
    <row r="283" spans="1:9" x14ac:dyDescent="0.25">
      <c r="A283" s="65" t="s">
        <v>230</v>
      </c>
      <c r="B283" s="66">
        <v>1</v>
      </c>
      <c r="C283" s="66">
        <f t="shared" si="16"/>
        <v>176</v>
      </c>
      <c r="D283" s="66">
        <v>166</v>
      </c>
      <c r="E283" s="66">
        <v>10</v>
      </c>
      <c r="F283" s="67"/>
      <c r="G283" s="67">
        <v>6.9</v>
      </c>
      <c r="H283" s="67">
        <f t="shared" si="17"/>
        <v>138</v>
      </c>
      <c r="I283" s="67">
        <f t="shared" si="18"/>
        <v>170.55</v>
      </c>
    </row>
    <row r="284" spans="1:9" x14ac:dyDescent="0.25">
      <c r="A284" s="65" t="s">
        <v>230</v>
      </c>
      <c r="B284" s="66">
        <v>1</v>
      </c>
      <c r="C284" s="66">
        <f t="shared" si="16"/>
        <v>192</v>
      </c>
      <c r="D284" s="66">
        <v>166</v>
      </c>
      <c r="E284" s="66">
        <v>26</v>
      </c>
      <c r="F284" s="67"/>
      <c r="G284" s="67">
        <v>9.4700000000000006</v>
      </c>
      <c r="H284" s="67">
        <f t="shared" si="17"/>
        <v>492.44</v>
      </c>
      <c r="I284" s="67">
        <f t="shared" si="18"/>
        <v>608.61</v>
      </c>
    </row>
    <row r="285" spans="1:9" x14ac:dyDescent="0.25">
      <c r="A285" s="65" t="s">
        <v>122</v>
      </c>
      <c r="B285" s="66">
        <v>1</v>
      </c>
      <c r="C285" s="66">
        <f t="shared" si="16"/>
        <v>200</v>
      </c>
      <c r="D285" s="66">
        <v>166</v>
      </c>
      <c r="E285" s="66">
        <v>34</v>
      </c>
      <c r="F285" s="67"/>
      <c r="G285" s="67">
        <v>6.39</v>
      </c>
      <c r="H285" s="67">
        <f t="shared" si="17"/>
        <v>434.52</v>
      </c>
      <c r="I285" s="67">
        <f t="shared" si="18"/>
        <v>537.02</v>
      </c>
    </row>
    <row r="286" spans="1:9" x14ac:dyDescent="0.25">
      <c r="A286" s="65" t="s">
        <v>122</v>
      </c>
      <c r="B286" s="66">
        <v>1</v>
      </c>
      <c r="C286" s="66">
        <f t="shared" si="16"/>
        <v>176</v>
      </c>
      <c r="D286" s="66">
        <v>166</v>
      </c>
      <c r="E286" s="66">
        <v>10</v>
      </c>
      <c r="F286" s="67"/>
      <c r="G286" s="67">
        <v>8.07</v>
      </c>
      <c r="H286" s="67">
        <f t="shared" si="17"/>
        <v>161.4</v>
      </c>
      <c r="I286" s="67">
        <f t="shared" si="18"/>
        <v>199.47</v>
      </c>
    </row>
    <row r="287" spans="1:9" x14ac:dyDescent="0.25">
      <c r="A287" s="65" t="s">
        <v>122</v>
      </c>
      <c r="B287" s="66">
        <v>1</v>
      </c>
      <c r="C287" s="66">
        <f t="shared" si="16"/>
        <v>168</v>
      </c>
      <c r="D287" s="66">
        <v>166</v>
      </c>
      <c r="E287" s="66">
        <v>2</v>
      </c>
      <c r="F287" s="67"/>
      <c r="G287" s="67">
        <v>8.07</v>
      </c>
      <c r="H287" s="67">
        <f t="shared" si="17"/>
        <v>32.28</v>
      </c>
      <c r="I287" s="67">
        <f t="shared" si="18"/>
        <v>39.89</v>
      </c>
    </row>
    <row r="288" spans="1:9" x14ac:dyDescent="0.25">
      <c r="A288" s="65" t="s">
        <v>122</v>
      </c>
      <c r="B288" s="66">
        <v>1</v>
      </c>
      <c r="C288" s="66">
        <f t="shared" si="16"/>
        <v>208</v>
      </c>
      <c r="D288" s="66">
        <v>166</v>
      </c>
      <c r="E288" s="66">
        <v>42</v>
      </c>
      <c r="F288" s="67"/>
      <c r="G288" s="67">
        <v>7.95</v>
      </c>
      <c r="H288" s="67">
        <f t="shared" si="17"/>
        <v>667.8</v>
      </c>
      <c r="I288" s="67">
        <f t="shared" si="18"/>
        <v>825.33</v>
      </c>
    </row>
    <row r="289" spans="1:9" x14ac:dyDescent="0.25">
      <c r="A289" s="65" t="s">
        <v>122</v>
      </c>
      <c r="B289" s="66">
        <v>1</v>
      </c>
      <c r="C289" s="66">
        <f t="shared" si="16"/>
        <v>168</v>
      </c>
      <c r="D289" s="66">
        <v>166</v>
      </c>
      <c r="E289" s="66">
        <v>2</v>
      </c>
      <c r="F289" s="67"/>
      <c r="G289" s="67">
        <v>7.95</v>
      </c>
      <c r="H289" s="67">
        <f t="shared" si="17"/>
        <v>31.8</v>
      </c>
      <c r="I289" s="67">
        <f t="shared" si="18"/>
        <v>39.299999999999997</v>
      </c>
    </row>
    <row r="290" spans="1:9" x14ac:dyDescent="0.25">
      <c r="A290" s="65" t="s">
        <v>122</v>
      </c>
      <c r="B290" s="66">
        <v>1</v>
      </c>
      <c r="C290" s="66">
        <f t="shared" si="16"/>
        <v>168</v>
      </c>
      <c r="D290" s="66">
        <v>166</v>
      </c>
      <c r="E290" s="66">
        <v>2</v>
      </c>
      <c r="F290" s="67"/>
      <c r="G290" s="67">
        <v>7.95</v>
      </c>
      <c r="H290" s="67">
        <f t="shared" si="17"/>
        <v>31.8</v>
      </c>
      <c r="I290" s="67">
        <f t="shared" si="18"/>
        <v>39.299999999999997</v>
      </c>
    </row>
    <row r="291" spans="1:9" x14ac:dyDescent="0.25">
      <c r="A291" s="65" t="s">
        <v>122</v>
      </c>
      <c r="B291" s="66">
        <v>1</v>
      </c>
      <c r="C291" s="66">
        <f t="shared" si="16"/>
        <v>184</v>
      </c>
      <c r="D291" s="66">
        <v>166</v>
      </c>
      <c r="E291" s="66">
        <v>18</v>
      </c>
      <c r="F291" s="67"/>
      <c r="G291" s="67">
        <v>8.23</v>
      </c>
      <c r="H291" s="67">
        <f t="shared" si="17"/>
        <v>296.27999999999997</v>
      </c>
      <c r="I291" s="67">
        <f t="shared" si="18"/>
        <v>366.17</v>
      </c>
    </row>
    <row r="292" spans="1:9" x14ac:dyDescent="0.25">
      <c r="A292" s="65" t="s">
        <v>122</v>
      </c>
      <c r="B292" s="66">
        <v>1</v>
      </c>
      <c r="C292" s="66">
        <f t="shared" si="16"/>
        <v>176</v>
      </c>
      <c r="D292" s="66">
        <v>166</v>
      </c>
      <c r="E292" s="66">
        <v>10</v>
      </c>
      <c r="F292" s="67"/>
      <c r="G292" s="67">
        <v>7.95</v>
      </c>
      <c r="H292" s="67">
        <f t="shared" si="17"/>
        <v>159</v>
      </c>
      <c r="I292" s="67">
        <f t="shared" si="18"/>
        <v>196.51</v>
      </c>
    </row>
    <row r="293" spans="1:9" x14ac:dyDescent="0.25">
      <c r="A293" s="65" t="s">
        <v>122</v>
      </c>
      <c r="B293" s="66">
        <v>1</v>
      </c>
      <c r="C293" s="66">
        <f t="shared" si="16"/>
        <v>171</v>
      </c>
      <c r="D293" s="66">
        <v>166</v>
      </c>
      <c r="E293" s="66">
        <v>5</v>
      </c>
      <c r="F293" s="67"/>
      <c r="G293" s="67">
        <v>8.07</v>
      </c>
      <c r="H293" s="67">
        <f t="shared" si="17"/>
        <v>80.7</v>
      </c>
      <c r="I293" s="67">
        <f t="shared" si="18"/>
        <v>99.74</v>
      </c>
    </row>
    <row r="294" spans="1:9" x14ac:dyDescent="0.25">
      <c r="A294" s="65" t="s">
        <v>122</v>
      </c>
      <c r="B294" s="66">
        <v>1</v>
      </c>
      <c r="C294" s="66">
        <f t="shared" si="16"/>
        <v>202</v>
      </c>
      <c r="D294" s="66">
        <v>166</v>
      </c>
      <c r="E294" s="66">
        <v>36</v>
      </c>
      <c r="F294" s="67"/>
      <c r="G294" s="67">
        <v>6</v>
      </c>
      <c r="H294" s="67">
        <f t="shared" si="17"/>
        <v>432</v>
      </c>
      <c r="I294" s="67">
        <f t="shared" si="18"/>
        <v>533.91</v>
      </c>
    </row>
    <row r="295" spans="1:9" x14ac:dyDescent="0.25">
      <c r="A295" s="65" t="s">
        <v>122</v>
      </c>
      <c r="B295" s="66">
        <v>1</v>
      </c>
      <c r="C295" s="66">
        <f t="shared" si="16"/>
        <v>174</v>
      </c>
      <c r="D295" s="66">
        <v>166</v>
      </c>
      <c r="E295" s="66">
        <v>8</v>
      </c>
      <c r="F295" s="67"/>
      <c r="G295" s="67">
        <v>7.95</v>
      </c>
      <c r="H295" s="67">
        <f t="shared" si="17"/>
        <v>127.2</v>
      </c>
      <c r="I295" s="67">
        <f t="shared" si="18"/>
        <v>157.21</v>
      </c>
    </row>
    <row r="296" spans="1:9" x14ac:dyDescent="0.25">
      <c r="A296" s="65" t="s">
        <v>122</v>
      </c>
      <c r="B296" s="66">
        <v>1</v>
      </c>
      <c r="C296" s="66">
        <f t="shared" si="16"/>
        <v>176</v>
      </c>
      <c r="D296" s="66">
        <v>166</v>
      </c>
      <c r="E296" s="66">
        <v>10</v>
      </c>
      <c r="F296" s="67"/>
      <c r="G296" s="67">
        <v>7.95</v>
      </c>
      <c r="H296" s="67">
        <f t="shared" si="17"/>
        <v>159</v>
      </c>
      <c r="I296" s="67">
        <f t="shared" si="18"/>
        <v>196.51</v>
      </c>
    </row>
    <row r="297" spans="1:9" x14ac:dyDescent="0.25">
      <c r="A297" s="65" t="s">
        <v>122</v>
      </c>
      <c r="B297" s="66">
        <v>1</v>
      </c>
      <c r="C297" s="66">
        <f t="shared" si="16"/>
        <v>184</v>
      </c>
      <c r="D297" s="66">
        <v>166</v>
      </c>
      <c r="E297" s="66">
        <v>18</v>
      </c>
      <c r="F297" s="67"/>
      <c r="G297" s="67">
        <v>7.95</v>
      </c>
      <c r="H297" s="67">
        <f t="shared" si="17"/>
        <v>286.2</v>
      </c>
      <c r="I297" s="67">
        <f t="shared" si="18"/>
        <v>353.71</v>
      </c>
    </row>
    <row r="298" spans="1:9" x14ac:dyDescent="0.25">
      <c r="A298" s="65" t="s">
        <v>122</v>
      </c>
      <c r="B298" s="66">
        <v>1</v>
      </c>
      <c r="C298" s="66">
        <f t="shared" si="16"/>
        <v>207</v>
      </c>
      <c r="D298" s="66">
        <v>166</v>
      </c>
      <c r="E298" s="66">
        <v>41</v>
      </c>
      <c r="F298" s="67"/>
      <c r="G298" s="67">
        <v>8.23</v>
      </c>
      <c r="H298" s="67">
        <f t="shared" si="17"/>
        <v>674.86</v>
      </c>
      <c r="I298" s="67">
        <f t="shared" si="18"/>
        <v>834.06</v>
      </c>
    </row>
    <row r="299" spans="1:9" x14ac:dyDescent="0.25">
      <c r="A299" s="65" t="s">
        <v>122</v>
      </c>
      <c r="B299" s="66">
        <v>1</v>
      </c>
      <c r="C299" s="66">
        <f t="shared" si="16"/>
        <v>192</v>
      </c>
      <c r="D299" s="66">
        <v>166</v>
      </c>
      <c r="E299" s="66">
        <v>26</v>
      </c>
      <c r="F299" s="67"/>
      <c r="G299" s="67">
        <v>7.95</v>
      </c>
      <c r="H299" s="67">
        <f t="shared" si="17"/>
        <v>413.4</v>
      </c>
      <c r="I299" s="67">
        <f t="shared" si="18"/>
        <v>510.92</v>
      </c>
    </row>
    <row r="300" spans="1:9" x14ac:dyDescent="0.25">
      <c r="A300" s="65" t="s">
        <v>122</v>
      </c>
      <c r="B300" s="66">
        <v>1</v>
      </c>
      <c r="C300" s="66">
        <f t="shared" si="16"/>
        <v>182</v>
      </c>
      <c r="D300" s="66">
        <v>166</v>
      </c>
      <c r="E300" s="66">
        <v>16</v>
      </c>
      <c r="F300" s="67"/>
      <c r="G300" s="67">
        <v>6</v>
      </c>
      <c r="H300" s="67">
        <f t="shared" si="17"/>
        <v>192</v>
      </c>
      <c r="I300" s="67">
        <f t="shared" si="18"/>
        <v>237.29</v>
      </c>
    </row>
    <row r="301" spans="1:9" x14ac:dyDescent="0.25">
      <c r="A301" s="65" t="s">
        <v>122</v>
      </c>
      <c r="B301" s="66">
        <v>1</v>
      </c>
      <c r="C301" s="66">
        <f t="shared" si="16"/>
        <v>192</v>
      </c>
      <c r="D301" s="66">
        <v>166</v>
      </c>
      <c r="E301" s="66">
        <v>26</v>
      </c>
      <c r="F301" s="67"/>
      <c r="G301" s="67">
        <v>7.95</v>
      </c>
      <c r="H301" s="67">
        <f t="shared" si="17"/>
        <v>413.4</v>
      </c>
      <c r="I301" s="67">
        <f t="shared" si="18"/>
        <v>510.92</v>
      </c>
    </row>
    <row r="302" spans="1:9" x14ac:dyDescent="0.25">
      <c r="A302" s="65" t="s">
        <v>122</v>
      </c>
      <c r="B302" s="66">
        <v>1</v>
      </c>
      <c r="C302" s="66">
        <f t="shared" si="16"/>
        <v>168</v>
      </c>
      <c r="D302" s="66">
        <v>166</v>
      </c>
      <c r="E302" s="66">
        <v>2</v>
      </c>
      <c r="F302" s="67"/>
      <c r="G302" s="67">
        <v>7.95</v>
      </c>
      <c r="H302" s="67">
        <f t="shared" si="17"/>
        <v>31.8</v>
      </c>
      <c r="I302" s="67">
        <f t="shared" si="18"/>
        <v>39.299999999999997</v>
      </c>
    </row>
    <row r="303" spans="1:9" x14ac:dyDescent="0.25">
      <c r="A303" s="65" t="s">
        <v>122</v>
      </c>
      <c r="B303" s="66">
        <v>1</v>
      </c>
      <c r="C303" s="66">
        <f t="shared" si="16"/>
        <v>182</v>
      </c>
      <c r="D303" s="66">
        <v>166</v>
      </c>
      <c r="E303" s="66">
        <v>16</v>
      </c>
      <c r="F303" s="67"/>
      <c r="G303" s="67">
        <v>6.21</v>
      </c>
      <c r="H303" s="67">
        <f t="shared" si="17"/>
        <v>198.72</v>
      </c>
      <c r="I303" s="67">
        <f t="shared" si="18"/>
        <v>245.6</v>
      </c>
    </row>
    <row r="304" spans="1:9" x14ac:dyDescent="0.25">
      <c r="A304" s="65" t="s">
        <v>122</v>
      </c>
      <c r="B304" s="66">
        <v>1</v>
      </c>
      <c r="C304" s="66">
        <f t="shared" si="16"/>
        <v>176</v>
      </c>
      <c r="D304" s="66">
        <v>166</v>
      </c>
      <c r="E304" s="66">
        <v>10</v>
      </c>
      <c r="F304" s="67"/>
      <c r="G304" s="67">
        <v>6.3</v>
      </c>
      <c r="H304" s="67">
        <f t="shared" si="17"/>
        <v>126</v>
      </c>
      <c r="I304" s="67">
        <f t="shared" si="18"/>
        <v>155.72</v>
      </c>
    </row>
    <row r="305" spans="1:9" x14ac:dyDescent="0.25">
      <c r="A305" s="65" t="s">
        <v>122</v>
      </c>
      <c r="B305" s="66">
        <v>1</v>
      </c>
      <c r="C305" s="66">
        <f t="shared" si="16"/>
        <v>192</v>
      </c>
      <c r="D305" s="66">
        <v>166</v>
      </c>
      <c r="E305" s="66">
        <v>26</v>
      </c>
      <c r="F305" s="67"/>
      <c r="G305" s="67">
        <v>7.95</v>
      </c>
      <c r="H305" s="67">
        <f t="shared" si="17"/>
        <v>413.4</v>
      </c>
      <c r="I305" s="67">
        <f t="shared" si="18"/>
        <v>510.92</v>
      </c>
    </row>
    <row r="306" spans="1:9" x14ac:dyDescent="0.25">
      <c r="A306" s="65" t="s">
        <v>122</v>
      </c>
      <c r="B306" s="66">
        <v>1</v>
      </c>
      <c r="C306" s="66">
        <f t="shared" si="16"/>
        <v>168</v>
      </c>
      <c r="D306" s="66">
        <v>166</v>
      </c>
      <c r="E306" s="66">
        <v>2</v>
      </c>
      <c r="F306" s="67"/>
      <c r="G306" s="67">
        <v>7.95</v>
      </c>
      <c r="H306" s="67">
        <f t="shared" si="17"/>
        <v>31.8</v>
      </c>
      <c r="I306" s="67">
        <f t="shared" si="18"/>
        <v>39.299999999999997</v>
      </c>
    </row>
    <row r="307" spans="1:9" x14ac:dyDescent="0.25">
      <c r="A307" s="65" t="s">
        <v>122</v>
      </c>
      <c r="B307" s="66">
        <v>1</v>
      </c>
      <c r="C307" s="66">
        <f t="shared" si="16"/>
        <v>183</v>
      </c>
      <c r="D307" s="66">
        <v>166</v>
      </c>
      <c r="E307" s="66">
        <v>17</v>
      </c>
      <c r="F307" s="67"/>
      <c r="G307" s="67">
        <v>7.95</v>
      </c>
      <c r="H307" s="67">
        <f t="shared" si="17"/>
        <v>270.3</v>
      </c>
      <c r="I307" s="67">
        <f t="shared" si="18"/>
        <v>334.06</v>
      </c>
    </row>
    <row r="308" spans="1:9" x14ac:dyDescent="0.25">
      <c r="A308" s="65" t="s">
        <v>122</v>
      </c>
      <c r="B308" s="66">
        <v>1</v>
      </c>
      <c r="C308" s="66">
        <f t="shared" si="16"/>
        <v>196</v>
      </c>
      <c r="D308" s="66">
        <v>166</v>
      </c>
      <c r="E308" s="66">
        <v>30</v>
      </c>
      <c r="F308" s="67"/>
      <c r="G308" s="67">
        <v>7.95</v>
      </c>
      <c r="H308" s="67">
        <f t="shared" si="17"/>
        <v>477</v>
      </c>
      <c r="I308" s="67">
        <f t="shared" si="18"/>
        <v>589.52</v>
      </c>
    </row>
    <row r="309" spans="1:9" x14ac:dyDescent="0.25">
      <c r="A309" s="65" t="s">
        <v>122</v>
      </c>
      <c r="B309" s="66">
        <v>1</v>
      </c>
      <c r="C309" s="66">
        <f t="shared" si="16"/>
        <v>180</v>
      </c>
      <c r="D309" s="66">
        <v>166</v>
      </c>
      <c r="E309" s="66">
        <v>14</v>
      </c>
      <c r="F309" s="67"/>
      <c r="G309" s="67">
        <v>7.95</v>
      </c>
      <c r="H309" s="67">
        <f t="shared" si="17"/>
        <v>222.6</v>
      </c>
      <c r="I309" s="67">
        <f t="shared" si="18"/>
        <v>275.11</v>
      </c>
    </row>
    <row r="310" spans="1:9" x14ac:dyDescent="0.25">
      <c r="A310" s="65" t="s">
        <v>122</v>
      </c>
      <c r="B310" s="66">
        <v>1</v>
      </c>
      <c r="C310" s="66">
        <f t="shared" si="16"/>
        <v>180</v>
      </c>
      <c r="D310" s="66">
        <v>166</v>
      </c>
      <c r="E310" s="66">
        <v>14</v>
      </c>
      <c r="F310" s="67"/>
      <c r="G310" s="67">
        <v>7.95</v>
      </c>
      <c r="H310" s="67">
        <f t="shared" si="17"/>
        <v>222.6</v>
      </c>
      <c r="I310" s="67">
        <f t="shared" si="18"/>
        <v>275.11</v>
      </c>
    </row>
    <row r="311" spans="1:9" x14ac:dyDescent="0.25">
      <c r="A311" s="65" t="s">
        <v>306</v>
      </c>
      <c r="B311" s="66">
        <v>1</v>
      </c>
      <c r="C311" s="66">
        <f t="shared" si="16"/>
        <v>200</v>
      </c>
      <c r="D311" s="66">
        <v>166</v>
      </c>
      <c r="E311" s="66">
        <v>34</v>
      </c>
      <c r="F311" s="67"/>
      <c r="G311" s="67">
        <v>7.2</v>
      </c>
      <c r="H311" s="67">
        <f t="shared" si="17"/>
        <v>489.6</v>
      </c>
      <c r="I311" s="67">
        <f t="shared" si="18"/>
        <v>605.1</v>
      </c>
    </row>
    <row r="312" spans="1:9" x14ac:dyDescent="0.25">
      <c r="A312" s="65" t="s">
        <v>306</v>
      </c>
      <c r="B312" s="66">
        <v>1</v>
      </c>
      <c r="C312" s="66">
        <f t="shared" si="16"/>
        <v>216</v>
      </c>
      <c r="D312" s="66">
        <v>166</v>
      </c>
      <c r="E312" s="66">
        <v>50</v>
      </c>
      <c r="F312" s="67"/>
      <c r="G312" s="67">
        <v>7.45</v>
      </c>
      <c r="H312" s="67">
        <f t="shared" si="17"/>
        <v>745</v>
      </c>
      <c r="I312" s="67">
        <f t="shared" si="18"/>
        <v>920.75</v>
      </c>
    </row>
    <row r="313" spans="1:9" x14ac:dyDescent="0.25">
      <c r="A313" s="65" t="s">
        <v>306</v>
      </c>
      <c r="B313" s="66">
        <v>1</v>
      </c>
      <c r="C313" s="66">
        <f t="shared" si="16"/>
        <v>240</v>
      </c>
      <c r="D313" s="66">
        <v>166</v>
      </c>
      <c r="E313" s="66">
        <v>74</v>
      </c>
      <c r="F313" s="67"/>
      <c r="G313" s="67">
        <v>7.45</v>
      </c>
      <c r="H313" s="67">
        <f t="shared" si="17"/>
        <v>1102.5999999999999</v>
      </c>
      <c r="I313" s="67">
        <f t="shared" si="18"/>
        <v>1362.7</v>
      </c>
    </row>
    <row r="314" spans="1:9" x14ac:dyDescent="0.25">
      <c r="A314" s="65" t="s">
        <v>306</v>
      </c>
      <c r="B314" s="66">
        <v>1</v>
      </c>
      <c r="C314" s="66">
        <f t="shared" si="16"/>
        <v>216</v>
      </c>
      <c r="D314" s="66">
        <v>166</v>
      </c>
      <c r="E314" s="66">
        <v>50</v>
      </c>
      <c r="F314" s="67"/>
      <c r="G314" s="67">
        <v>7.2</v>
      </c>
      <c r="H314" s="67">
        <f t="shared" si="17"/>
        <v>720</v>
      </c>
      <c r="I314" s="67">
        <f t="shared" si="18"/>
        <v>889.85</v>
      </c>
    </row>
    <row r="315" spans="1:9" x14ac:dyDescent="0.25">
      <c r="A315" s="65" t="s">
        <v>306</v>
      </c>
      <c r="B315" s="66">
        <v>1</v>
      </c>
      <c r="C315" s="66">
        <f t="shared" si="16"/>
        <v>200</v>
      </c>
      <c r="D315" s="66">
        <v>166</v>
      </c>
      <c r="E315" s="66">
        <v>34</v>
      </c>
      <c r="F315" s="67"/>
      <c r="G315" s="67">
        <v>7.2</v>
      </c>
      <c r="H315" s="67">
        <f t="shared" si="17"/>
        <v>489.6</v>
      </c>
      <c r="I315" s="67">
        <f t="shared" si="18"/>
        <v>605.1</v>
      </c>
    </row>
    <row r="316" spans="1:9" x14ac:dyDescent="0.25">
      <c r="A316" s="65" t="s">
        <v>306</v>
      </c>
      <c r="B316" s="66">
        <v>1</v>
      </c>
      <c r="C316" s="66">
        <f t="shared" ref="C316:C335" si="19">D316+E316</f>
        <v>204</v>
      </c>
      <c r="D316" s="66">
        <v>166</v>
      </c>
      <c r="E316" s="66">
        <v>38</v>
      </c>
      <c r="F316" s="67"/>
      <c r="G316" s="67">
        <v>7.45</v>
      </c>
      <c r="H316" s="67">
        <f t="shared" si="17"/>
        <v>566.20000000000005</v>
      </c>
      <c r="I316" s="67">
        <f t="shared" si="18"/>
        <v>699.77</v>
      </c>
    </row>
    <row r="317" spans="1:9" x14ac:dyDescent="0.25">
      <c r="A317" s="65" t="s">
        <v>306</v>
      </c>
      <c r="B317" s="66">
        <v>1</v>
      </c>
      <c r="C317" s="66">
        <f t="shared" si="19"/>
        <v>208</v>
      </c>
      <c r="D317" s="66">
        <v>166</v>
      </c>
      <c r="E317" s="66">
        <v>42</v>
      </c>
      <c r="F317" s="67"/>
      <c r="G317" s="67">
        <v>7.2</v>
      </c>
      <c r="H317" s="67">
        <f t="shared" si="17"/>
        <v>604.79999999999995</v>
      </c>
      <c r="I317" s="67">
        <f t="shared" si="18"/>
        <v>747.47</v>
      </c>
    </row>
    <row r="318" spans="1:9" x14ac:dyDescent="0.25">
      <c r="A318" s="65" t="s">
        <v>306</v>
      </c>
      <c r="B318" s="66">
        <v>1</v>
      </c>
      <c r="C318" s="66">
        <f t="shared" si="19"/>
        <v>184</v>
      </c>
      <c r="D318" s="66">
        <v>166</v>
      </c>
      <c r="E318" s="66">
        <v>18</v>
      </c>
      <c r="F318" s="67"/>
      <c r="G318" s="67">
        <v>7.2</v>
      </c>
      <c r="H318" s="67">
        <f t="shared" si="17"/>
        <v>259.2</v>
      </c>
      <c r="I318" s="67">
        <f t="shared" si="18"/>
        <v>320.35000000000002</v>
      </c>
    </row>
    <row r="319" spans="1:9" x14ac:dyDescent="0.25">
      <c r="A319" s="65" t="s">
        <v>306</v>
      </c>
      <c r="B319" s="66">
        <v>1</v>
      </c>
      <c r="C319" s="66">
        <f t="shared" si="19"/>
        <v>204</v>
      </c>
      <c r="D319" s="66">
        <v>166</v>
      </c>
      <c r="E319" s="66">
        <v>38</v>
      </c>
      <c r="F319" s="67"/>
      <c r="G319" s="67">
        <v>7.2</v>
      </c>
      <c r="H319" s="67">
        <f t="shared" si="17"/>
        <v>547.20000000000005</v>
      </c>
      <c r="I319" s="67">
        <f t="shared" si="18"/>
        <v>676.28</v>
      </c>
    </row>
    <row r="320" spans="1:9" x14ac:dyDescent="0.25">
      <c r="A320" s="65" t="s">
        <v>306</v>
      </c>
      <c r="B320" s="66">
        <v>1</v>
      </c>
      <c r="C320" s="66">
        <f t="shared" si="19"/>
        <v>240</v>
      </c>
      <c r="D320" s="66">
        <v>166</v>
      </c>
      <c r="E320" s="66">
        <v>74</v>
      </c>
      <c r="F320" s="67"/>
      <c r="G320" s="67">
        <v>7.2</v>
      </c>
      <c r="H320" s="67">
        <f t="shared" si="17"/>
        <v>1065.5999999999999</v>
      </c>
      <c r="I320" s="67">
        <f t="shared" si="18"/>
        <v>1316.98</v>
      </c>
    </row>
    <row r="321" spans="1:9" x14ac:dyDescent="0.25">
      <c r="A321" s="65" t="s">
        <v>240</v>
      </c>
      <c r="B321" s="66">
        <v>1</v>
      </c>
      <c r="C321" s="66">
        <f t="shared" si="19"/>
        <v>176</v>
      </c>
      <c r="D321" s="66">
        <v>166</v>
      </c>
      <c r="E321" s="66">
        <v>10</v>
      </c>
      <c r="F321" s="67"/>
      <c r="G321" s="67">
        <v>9.4700000000000006</v>
      </c>
      <c r="H321" s="67">
        <f t="shared" si="17"/>
        <v>189.4</v>
      </c>
      <c r="I321" s="67">
        <f t="shared" si="18"/>
        <v>234.08</v>
      </c>
    </row>
    <row r="322" spans="1:9" x14ac:dyDescent="0.25">
      <c r="A322" s="65" t="s">
        <v>231</v>
      </c>
      <c r="B322" s="66">
        <v>1</v>
      </c>
      <c r="C322" s="66">
        <f t="shared" si="19"/>
        <v>191</v>
      </c>
      <c r="D322" s="66">
        <v>166</v>
      </c>
      <c r="E322" s="66">
        <v>25</v>
      </c>
      <c r="F322" s="67"/>
      <c r="G322" s="67">
        <v>7.45</v>
      </c>
      <c r="H322" s="67">
        <f t="shared" si="17"/>
        <v>372.5</v>
      </c>
      <c r="I322" s="67">
        <f t="shared" si="18"/>
        <v>460.37</v>
      </c>
    </row>
    <row r="323" spans="1:9" x14ac:dyDescent="0.25">
      <c r="A323" s="65" t="s">
        <v>231</v>
      </c>
      <c r="B323" s="66">
        <v>1</v>
      </c>
      <c r="C323" s="66">
        <f t="shared" si="19"/>
        <v>216</v>
      </c>
      <c r="D323" s="66">
        <v>166</v>
      </c>
      <c r="E323" s="66">
        <v>50</v>
      </c>
      <c r="F323" s="67"/>
      <c r="G323" s="67">
        <v>7.45</v>
      </c>
      <c r="H323" s="67">
        <f t="shared" si="17"/>
        <v>745</v>
      </c>
      <c r="I323" s="67">
        <f t="shared" si="18"/>
        <v>920.75</v>
      </c>
    </row>
    <row r="324" spans="1:9" x14ac:dyDescent="0.25">
      <c r="A324" s="65" t="s">
        <v>231</v>
      </c>
      <c r="B324" s="66">
        <v>1</v>
      </c>
      <c r="C324" s="66">
        <f t="shared" si="19"/>
        <v>200</v>
      </c>
      <c r="D324" s="66">
        <v>166</v>
      </c>
      <c r="E324" s="66">
        <v>34</v>
      </c>
      <c r="F324" s="67"/>
      <c r="G324" s="67">
        <v>7.45</v>
      </c>
      <c r="H324" s="67">
        <f t="shared" si="17"/>
        <v>506.6</v>
      </c>
      <c r="I324" s="67">
        <f t="shared" si="18"/>
        <v>626.11</v>
      </c>
    </row>
    <row r="325" spans="1:9" x14ac:dyDescent="0.25">
      <c r="A325" s="65" t="s">
        <v>231</v>
      </c>
      <c r="B325" s="66">
        <v>1</v>
      </c>
      <c r="C325" s="66">
        <f t="shared" si="19"/>
        <v>200</v>
      </c>
      <c r="D325" s="66">
        <v>166</v>
      </c>
      <c r="E325" s="66">
        <v>34</v>
      </c>
      <c r="F325" s="67"/>
      <c r="G325" s="67">
        <v>7.45</v>
      </c>
      <c r="H325" s="67">
        <f t="shared" si="17"/>
        <v>506.6</v>
      </c>
      <c r="I325" s="67">
        <f t="shared" si="18"/>
        <v>626.11</v>
      </c>
    </row>
    <row r="326" spans="1:9" x14ac:dyDescent="0.25">
      <c r="A326" s="65" t="s">
        <v>231</v>
      </c>
      <c r="B326" s="66">
        <v>1</v>
      </c>
      <c r="C326" s="66">
        <f t="shared" si="19"/>
        <v>185</v>
      </c>
      <c r="D326" s="66">
        <v>166</v>
      </c>
      <c r="E326" s="66">
        <v>19</v>
      </c>
      <c r="F326" s="67"/>
      <c r="G326" s="67">
        <v>7.38</v>
      </c>
      <c r="H326" s="67">
        <f t="shared" si="17"/>
        <v>280.44</v>
      </c>
      <c r="I326" s="67">
        <f t="shared" si="18"/>
        <v>346.6</v>
      </c>
    </row>
    <row r="327" spans="1:9" x14ac:dyDescent="0.25">
      <c r="A327" s="65" t="s">
        <v>231</v>
      </c>
      <c r="B327" s="66">
        <v>1</v>
      </c>
      <c r="C327" s="66">
        <f t="shared" si="19"/>
        <v>200</v>
      </c>
      <c r="D327" s="66">
        <v>166</v>
      </c>
      <c r="E327" s="66">
        <v>34</v>
      </c>
      <c r="F327" s="67"/>
      <c r="G327" s="67">
        <v>7.45</v>
      </c>
      <c r="H327" s="67">
        <f t="shared" si="17"/>
        <v>506.6</v>
      </c>
      <c r="I327" s="67">
        <f t="shared" si="18"/>
        <v>626.11</v>
      </c>
    </row>
    <row r="328" spans="1:9" x14ac:dyDescent="0.25">
      <c r="A328" s="65" t="s">
        <v>307</v>
      </c>
      <c r="B328" s="66">
        <v>1</v>
      </c>
      <c r="C328" s="66">
        <f t="shared" si="19"/>
        <v>168</v>
      </c>
      <c r="D328" s="66">
        <v>166</v>
      </c>
      <c r="E328" s="66">
        <v>2</v>
      </c>
      <c r="F328" s="67"/>
      <c r="G328" s="67">
        <v>5.64</v>
      </c>
      <c r="H328" s="67">
        <f t="shared" si="17"/>
        <v>22.56</v>
      </c>
      <c r="I328" s="67">
        <f t="shared" si="18"/>
        <v>27.88</v>
      </c>
    </row>
    <row r="329" spans="1:9" x14ac:dyDescent="0.25">
      <c r="A329" s="65" t="s">
        <v>307</v>
      </c>
      <c r="B329" s="66">
        <v>1</v>
      </c>
      <c r="C329" s="66">
        <f t="shared" si="19"/>
        <v>212</v>
      </c>
      <c r="D329" s="66">
        <v>166</v>
      </c>
      <c r="E329" s="66">
        <v>46</v>
      </c>
      <c r="F329" s="67"/>
      <c r="G329" s="67">
        <v>5.69</v>
      </c>
      <c r="H329" s="67">
        <f t="shared" si="17"/>
        <v>523.48</v>
      </c>
      <c r="I329" s="67">
        <f t="shared" si="18"/>
        <v>646.97</v>
      </c>
    </row>
    <row r="330" spans="1:9" x14ac:dyDescent="0.25">
      <c r="A330" s="65" t="s">
        <v>307</v>
      </c>
      <c r="B330" s="66">
        <v>1</v>
      </c>
      <c r="C330" s="66">
        <f t="shared" si="19"/>
        <v>200</v>
      </c>
      <c r="D330" s="66">
        <v>166</v>
      </c>
      <c r="E330" s="66">
        <v>34</v>
      </c>
      <c r="F330" s="67"/>
      <c r="G330" s="67">
        <v>5.69</v>
      </c>
      <c r="H330" s="67">
        <f t="shared" si="17"/>
        <v>386.92</v>
      </c>
      <c r="I330" s="67">
        <f t="shared" si="18"/>
        <v>478.19</v>
      </c>
    </row>
    <row r="331" spans="1:9" x14ac:dyDescent="0.25">
      <c r="A331" s="65" t="s">
        <v>307</v>
      </c>
      <c r="B331" s="66">
        <v>1</v>
      </c>
      <c r="C331" s="66">
        <f t="shared" si="19"/>
        <v>192</v>
      </c>
      <c r="D331" s="66">
        <v>166</v>
      </c>
      <c r="E331" s="66">
        <v>26</v>
      </c>
      <c r="F331" s="67"/>
      <c r="G331" s="67">
        <v>5.5</v>
      </c>
      <c r="H331" s="67">
        <f t="shared" si="17"/>
        <v>286</v>
      </c>
      <c r="I331" s="67">
        <f t="shared" si="18"/>
        <v>353.47</v>
      </c>
    </row>
    <row r="332" spans="1:9" x14ac:dyDescent="0.25">
      <c r="A332" s="65" t="s">
        <v>307</v>
      </c>
      <c r="B332" s="66">
        <v>1</v>
      </c>
      <c r="C332" s="66">
        <f t="shared" si="19"/>
        <v>180</v>
      </c>
      <c r="D332" s="66">
        <v>166</v>
      </c>
      <c r="E332" s="66">
        <v>14</v>
      </c>
      <c r="F332" s="67"/>
      <c r="G332" s="67">
        <v>5.5</v>
      </c>
      <c r="H332" s="67">
        <f t="shared" si="17"/>
        <v>154</v>
      </c>
      <c r="I332" s="67">
        <f t="shared" si="18"/>
        <v>190.33</v>
      </c>
    </row>
    <row r="333" spans="1:9" x14ac:dyDescent="0.25">
      <c r="A333" s="65" t="s">
        <v>308</v>
      </c>
      <c r="B333" s="66">
        <v>1</v>
      </c>
      <c r="C333" s="66">
        <f t="shared" si="19"/>
        <v>228</v>
      </c>
      <c r="D333" s="66">
        <v>166</v>
      </c>
      <c r="E333" s="66">
        <v>62</v>
      </c>
      <c r="F333" s="67"/>
      <c r="G333" s="67">
        <v>5.69</v>
      </c>
      <c r="H333" s="67">
        <f t="shared" si="17"/>
        <v>705.56</v>
      </c>
      <c r="I333" s="67">
        <f t="shared" si="18"/>
        <v>872</v>
      </c>
    </row>
    <row r="334" spans="1:9" x14ac:dyDescent="0.25">
      <c r="A334" s="65" t="s">
        <v>308</v>
      </c>
      <c r="B334" s="66">
        <v>1</v>
      </c>
      <c r="C334" s="66">
        <f t="shared" si="19"/>
        <v>168</v>
      </c>
      <c r="D334" s="66">
        <v>166</v>
      </c>
      <c r="E334" s="66">
        <v>2</v>
      </c>
      <c r="F334" s="67"/>
      <c r="G334" s="67">
        <v>5.69</v>
      </c>
      <c r="H334" s="67">
        <f t="shared" ref="H334:H397" si="20">ROUND(G334*E334*2,2)</f>
        <v>22.76</v>
      </c>
      <c r="I334" s="67">
        <f t="shared" ref="I334:I397" si="21">ROUND(H334*1.2359,2)</f>
        <v>28.13</v>
      </c>
    </row>
    <row r="335" spans="1:9" x14ac:dyDescent="0.25">
      <c r="A335" s="65" t="s">
        <v>308</v>
      </c>
      <c r="B335" s="66">
        <v>1</v>
      </c>
      <c r="C335" s="66">
        <f t="shared" si="19"/>
        <v>176</v>
      </c>
      <c r="D335" s="66">
        <v>166</v>
      </c>
      <c r="E335" s="66">
        <v>10</v>
      </c>
      <c r="F335" s="67"/>
      <c r="G335" s="67">
        <v>5.69</v>
      </c>
      <c r="H335" s="67">
        <f t="shared" si="20"/>
        <v>113.8</v>
      </c>
      <c r="I335" s="67">
        <f t="shared" si="21"/>
        <v>140.65</v>
      </c>
    </row>
    <row r="336" spans="1:9" ht="33" x14ac:dyDescent="0.25">
      <c r="A336" s="162" t="s">
        <v>740</v>
      </c>
      <c r="B336" s="63">
        <f t="shared" ref="B336" si="22">SUM(B337:B368)</f>
        <v>32</v>
      </c>
      <c r="C336" s="63"/>
      <c r="D336" s="63"/>
      <c r="E336" s="63">
        <f>SUM(E337:E368)</f>
        <v>546</v>
      </c>
      <c r="F336" s="63"/>
      <c r="G336" s="63"/>
      <c r="H336" s="64">
        <f t="shared" ref="H336:I336" si="23">SUM(H337:H368)</f>
        <v>6117.9599999999991</v>
      </c>
      <c r="I336" s="64">
        <f t="shared" si="23"/>
        <v>7561.16</v>
      </c>
    </row>
    <row r="337" spans="1:9" x14ac:dyDescent="0.25">
      <c r="A337" s="65" t="s">
        <v>96</v>
      </c>
      <c r="B337" s="66">
        <v>1</v>
      </c>
      <c r="C337" s="66">
        <f t="shared" ref="C337:C368" si="24">D337+E337</f>
        <v>176</v>
      </c>
      <c r="D337" s="66">
        <v>166</v>
      </c>
      <c r="E337" s="66">
        <v>10</v>
      </c>
      <c r="F337" s="67"/>
      <c r="G337" s="67">
        <v>6.09</v>
      </c>
      <c r="H337" s="67">
        <f t="shared" si="20"/>
        <v>121.8</v>
      </c>
      <c r="I337" s="67">
        <f t="shared" si="21"/>
        <v>150.53</v>
      </c>
    </row>
    <row r="338" spans="1:9" x14ac:dyDescent="0.25">
      <c r="A338" s="65" t="s">
        <v>96</v>
      </c>
      <c r="B338" s="66">
        <v>1</v>
      </c>
      <c r="C338" s="66">
        <f t="shared" si="24"/>
        <v>168</v>
      </c>
      <c r="D338" s="66">
        <v>166</v>
      </c>
      <c r="E338" s="66">
        <v>2</v>
      </c>
      <c r="F338" s="67"/>
      <c r="G338" s="67">
        <v>6.18</v>
      </c>
      <c r="H338" s="67">
        <f t="shared" si="20"/>
        <v>24.72</v>
      </c>
      <c r="I338" s="67">
        <f t="shared" si="21"/>
        <v>30.55</v>
      </c>
    </row>
    <row r="339" spans="1:9" x14ac:dyDescent="0.25">
      <c r="A339" s="65" t="s">
        <v>96</v>
      </c>
      <c r="B339" s="66">
        <v>1</v>
      </c>
      <c r="C339" s="66">
        <f t="shared" si="24"/>
        <v>186</v>
      </c>
      <c r="D339" s="66">
        <v>166</v>
      </c>
      <c r="E339" s="66">
        <v>20</v>
      </c>
      <c r="F339" s="67"/>
      <c r="G339" s="67">
        <v>6.09</v>
      </c>
      <c r="H339" s="67">
        <f t="shared" si="20"/>
        <v>243.6</v>
      </c>
      <c r="I339" s="67">
        <f t="shared" si="21"/>
        <v>301.07</v>
      </c>
    </row>
    <row r="340" spans="1:9" x14ac:dyDescent="0.25">
      <c r="A340" s="65" t="s">
        <v>96</v>
      </c>
      <c r="B340" s="66">
        <v>1</v>
      </c>
      <c r="C340" s="66">
        <f t="shared" si="24"/>
        <v>168</v>
      </c>
      <c r="D340" s="66">
        <v>166</v>
      </c>
      <c r="E340" s="66">
        <v>2</v>
      </c>
      <c r="F340" s="67"/>
      <c r="G340" s="67">
        <v>6.09</v>
      </c>
      <c r="H340" s="67">
        <f t="shared" si="20"/>
        <v>24.36</v>
      </c>
      <c r="I340" s="67">
        <f t="shared" si="21"/>
        <v>30.11</v>
      </c>
    </row>
    <row r="341" spans="1:9" x14ac:dyDescent="0.25">
      <c r="A341" s="65" t="s">
        <v>96</v>
      </c>
      <c r="B341" s="66">
        <v>1</v>
      </c>
      <c r="C341" s="66">
        <f t="shared" si="24"/>
        <v>200</v>
      </c>
      <c r="D341" s="66">
        <v>166</v>
      </c>
      <c r="E341" s="66">
        <v>34</v>
      </c>
      <c r="F341" s="67"/>
      <c r="G341" s="67">
        <v>6.18</v>
      </c>
      <c r="H341" s="67">
        <f t="shared" si="20"/>
        <v>420.24</v>
      </c>
      <c r="I341" s="67">
        <f t="shared" si="21"/>
        <v>519.37</v>
      </c>
    </row>
    <row r="342" spans="1:9" x14ac:dyDescent="0.25">
      <c r="A342" s="65" t="s">
        <v>96</v>
      </c>
      <c r="B342" s="66">
        <v>1</v>
      </c>
      <c r="C342" s="66">
        <f t="shared" si="24"/>
        <v>180</v>
      </c>
      <c r="D342" s="66">
        <v>166</v>
      </c>
      <c r="E342" s="66">
        <v>14</v>
      </c>
      <c r="F342" s="67"/>
      <c r="G342" s="67">
        <v>4.6500000000000004</v>
      </c>
      <c r="H342" s="67">
        <f t="shared" si="20"/>
        <v>130.19999999999999</v>
      </c>
      <c r="I342" s="67">
        <f t="shared" si="21"/>
        <v>160.91</v>
      </c>
    </row>
    <row r="343" spans="1:9" x14ac:dyDescent="0.25">
      <c r="A343" s="65" t="s">
        <v>96</v>
      </c>
      <c r="B343" s="66">
        <v>1</v>
      </c>
      <c r="C343" s="66">
        <f t="shared" si="24"/>
        <v>176</v>
      </c>
      <c r="D343" s="66">
        <v>166</v>
      </c>
      <c r="E343" s="66">
        <v>10</v>
      </c>
      <c r="F343" s="67"/>
      <c r="G343" s="67">
        <v>6.09</v>
      </c>
      <c r="H343" s="67">
        <f t="shared" si="20"/>
        <v>121.8</v>
      </c>
      <c r="I343" s="67">
        <f t="shared" si="21"/>
        <v>150.53</v>
      </c>
    </row>
    <row r="344" spans="1:9" x14ac:dyDescent="0.25">
      <c r="A344" s="65" t="s">
        <v>96</v>
      </c>
      <c r="B344" s="66">
        <v>1</v>
      </c>
      <c r="C344" s="66">
        <f t="shared" si="24"/>
        <v>176</v>
      </c>
      <c r="D344" s="66">
        <v>166</v>
      </c>
      <c r="E344" s="66">
        <v>10</v>
      </c>
      <c r="F344" s="67"/>
      <c r="G344" s="67">
        <v>6.09</v>
      </c>
      <c r="H344" s="67">
        <f t="shared" si="20"/>
        <v>121.8</v>
      </c>
      <c r="I344" s="67">
        <f t="shared" si="21"/>
        <v>150.53</v>
      </c>
    </row>
    <row r="345" spans="1:9" x14ac:dyDescent="0.25">
      <c r="A345" s="65" t="s">
        <v>96</v>
      </c>
      <c r="B345" s="66">
        <v>1</v>
      </c>
      <c r="C345" s="66">
        <f t="shared" si="24"/>
        <v>184</v>
      </c>
      <c r="D345" s="66">
        <v>166</v>
      </c>
      <c r="E345" s="66">
        <v>18</v>
      </c>
      <c r="F345" s="67"/>
      <c r="G345" s="67">
        <v>6.09</v>
      </c>
      <c r="H345" s="67">
        <f t="shared" si="20"/>
        <v>219.24</v>
      </c>
      <c r="I345" s="67">
        <f t="shared" si="21"/>
        <v>270.95999999999998</v>
      </c>
    </row>
    <row r="346" spans="1:9" x14ac:dyDescent="0.25">
      <c r="A346" s="65" t="s">
        <v>96</v>
      </c>
      <c r="B346" s="66">
        <v>1</v>
      </c>
      <c r="C346" s="66">
        <f t="shared" si="24"/>
        <v>176</v>
      </c>
      <c r="D346" s="66">
        <v>166</v>
      </c>
      <c r="E346" s="66">
        <v>10</v>
      </c>
      <c r="F346" s="67"/>
      <c r="G346" s="67">
        <v>6.09</v>
      </c>
      <c r="H346" s="67">
        <f t="shared" si="20"/>
        <v>121.8</v>
      </c>
      <c r="I346" s="67">
        <f t="shared" si="21"/>
        <v>150.53</v>
      </c>
    </row>
    <row r="347" spans="1:9" x14ac:dyDescent="0.25">
      <c r="A347" s="65" t="s">
        <v>96</v>
      </c>
      <c r="B347" s="66">
        <v>1</v>
      </c>
      <c r="C347" s="66">
        <f t="shared" si="24"/>
        <v>200</v>
      </c>
      <c r="D347" s="66">
        <v>166</v>
      </c>
      <c r="E347" s="66">
        <v>34</v>
      </c>
      <c r="F347" s="67"/>
      <c r="G347" s="67">
        <v>6.24</v>
      </c>
      <c r="H347" s="67">
        <f t="shared" si="20"/>
        <v>424.32</v>
      </c>
      <c r="I347" s="67">
        <f t="shared" si="21"/>
        <v>524.41999999999996</v>
      </c>
    </row>
    <row r="348" spans="1:9" x14ac:dyDescent="0.25">
      <c r="A348" s="65" t="s">
        <v>96</v>
      </c>
      <c r="B348" s="66">
        <v>1</v>
      </c>
      <c r="C348" s="66">
        <f t="shared" si="24"/>
        <v>230</v>
      </c>
      <c r="D348" s="66">
        <v>166</v>
      </c>
      <c r="E348" s="66">
        <v>64</v>
      </c>
      <c r="F348" s="67"/>
      <c r="G348" s="67">
        <v>4.6500000000000004</v>
      </c>
      <c r="H348" s="67">
        <f t="shared" si="20"/>
        <v>595.20000000000005</v>
      </c>
      <c r="I348" s="67">
        <f t="shared" si="21"/>
        <v>735.61</v>
      </c>
    </row>
    <row r="349" spans="1:9" x14ac:dyDescent="0.25">
      <c r="A349" s="65" t="s">
        <v>96</v>
      </c>
      <c r="B349" s="66">
        <v>1</v>
      </c>
      <c r="C349" s="66">
        <f t="shared" si="24"/>
        <v>168</v>
      </c>
      <c r="D349" s="66">
        <v>166</v>
      </c>
      <c r="E349" s="66">
        <v>2</v>
      </c>
      <c r="F349" s="67"/>
      <c r="G349" s="67">
        <v>6.18</v>
      </c>
      <c r="H349" s="67">
        <f t="shared" si="20"/>
        <v>24.72</v>
      </c>
      <c r="I349" s="67">
        <f t="shared" si="21"/>
        <v>30.55</v>
      </c>
    </row>
    <row r="350" spans="1:9" x14ac:dyDescent="0.25">
      <c r="A350" s="65" t="s">
        <v>96</v>
      </c>
      <c r="B350" s="66">
        <v>1</v>
      </c>
      <c r="C350" s="66">
        <f t="shared" si="24"/>
        <v>192</v>
      </c>
      <c r="D350" s="66">
        <v>166</v>
      </c>
      <c r="E350" s="66">
        <v>26</v>
      </c>
      <c r="F350" s="67"/>
      <c r="G350" s="67">
        <v>6.09</v>
      </c>
      <c r="H350" s="67">
        <f t="shared" si="20"/>
        <v>316.68</v>
      </c>
      <c r="I350" s="67">
        <f t="shared" si="21"/>
        <v>391.38</v>
      </c>
    </row>
    <row r="351" spans="1:9" x14ac:dyDescent="0.25">
      <c r="A351" s="65" t="s">
        <v>96</v>
      </c>
      <c r="B351" s="66">
        <v>1</v>
      </c>
      <c r="C351" s="66">
        <f t="shared" si="24"/>
        <v>208</v>
      </c>
      <c r="D351" s="66">
        <v>166</v>
      </c>
      <c r="E351" s="66">
        <v>42</v>
      </c>
      <c r="F351" s="67"/>
      <c r="G351" s="67">
        <v>6.09</v>
      </c>
      <c r="H351" s="67">
        <f t="shared" si="20"/>
        <v>511.56</v>
      </c>
      <c r="I351" s="67">
        <f t="shared" si="21"/>
        <v>632.24</v>
      </c>
    </row>
    <row r="352" spans="1:9" x14ac:dyDescent="0.25">
      <c r="A352" s="65" t="s">
        <v>96</v>
      </c>
      <c r="B352" s="66">
        <v>1</v>
      </c>
      <c r="C352" s="66">
        <f t="shared" si="24"/>
        <v>192</v>
      </c>
      <c r="D352" s="66">
        <v>166</v>
      </c>
      <c r="E352" s="66">
        <v>26</v>
      </c>
      <c r="F352" s="67"/>
      <c r="G352" s="67">
        <v>6.09</v>
      </c>
      <c r="H352" s="67">
        <f t="shared" si="20"/>
        <v>316.68</v>
      </c>
      <c r="I352" s="67">
        <f t="shared" si="21"/>
        <v>391.38</v>
      </c>
    </row>
    <row r="353" spans="1:9" x14ac:dyDescent="0.25">
      <c r="A353" s="65" t="s">
        <v>96</v>
      </c>
      <c r="B353" s="66">
        <v>1</v>
      </c>
      <c r="C353" s="66">
        <f t="shared" si="24"/>
        <v>168</v>
      </c>
      <c r="D353" s="66">
        <v>166</v>
      </c>
      <c r="E353" s="66">
        <v>2</v>
      </c>
      <c r="F353" s="67"/>
      <c r="G353" s="67">
        <v>6.09</v>
      </c>
      <c r="H353" s="67">
        <f t="shared" si="20"/>
        <v>24.36</v>
      </c>
      <c r="I353" s="67">
        <f t="shared" si="21"/>
        <v>30.11</v>
      </c>
    </row>
    <row r="354" spans="1:9" x14ac:dyDescent="0.25">
      <c r="A354" s="65" t="s">
        <v>96</v>
      </c>
      <c r="B354" s="66">
        <v>1</v>
      </c>
      <c r="C354" s="66">
        <f t="shared" si="24"/>
        <v>200</v>
      </c>
      <c r="D354" s="66">
        <v>166</v>
      </c>
      <c r="E354" s="66">
        <v>34</v>
      </c>
      <c r="F354" s="67"/>
      <c r="G354" s="67">
        <v>6.09</v>
      </c>
      <c r="H354" s="67">
        <f t="shared" si="20"/>
        <v>414.12</v>
      </c>
      <c r="I354" s="67">
        <f t="shared" si="21"/>
        <v>511.81</v>
      </c>
    </row>
    <row r="355" spans="1:9" x14ac:dyDescent="0.25">
      <c r="A355" s="65" t="s">
        <v>96</v>
      </c>
      <c r="B355" s="66">
        <v>1</v>
      </c>
      <c r="C355" s="66">
        <f t="shared" si="24"/>
        <v>192</v>
      </c>
      <c r="D355" s="66">
        <v>166</v>
      </c>
      <c r="E355" s="66">
        <v>26</v>
      </c>
      <c r="F355" s="67"/>
      <c r="G355" s="67">
        <v>6.09</v>
      </c>
      <c r="H355" s="67">
        <f t="shared" si="20"/>
        <v>316.68</v>
      </c>
      <c r="I355" s="67">
        <f t="shared" si="21"/>
        <v>391.38</v>
      </c>
    </row>
    <row r="356" spans="1:9" x14ac:dyDescent="0.25">
      <c r="A356" s="65" t="s">
        <v>96</v>
      </c>
      <c r="B356" s="66">
        <v>1</v>
      </c>
      <c r="C356" s="66">
        <f t="shared" si="24"/>
        <v>192</v>
      </c>
      <c r="D356" s="66">
        <v>166</v>
      </c>
      <c r="E356" s="66">
        <v>26</v>
      </c>
      <c r="F356" s="67"/>
      <c r="G356" s="67">
        <v>6.09</v>
      </c>
      <c r="H356" s="67">
        <f t="shared" si="20"/>
        <v>316.68</v>
      </c>
      <c r="I356" s="67">
        <f t="shared" si="21"/>
        <v>391.38</v>
      </c>
    </row>
    <row r="357" spans="1:9" x14ac:dyDescent="0.25">
      <c r="A357" s="65" t="s">
        <v>96</v>
      </c>
      <c r="B357" s="66">
        <v>1</v>
      </c>
      <c r="C357" s="66">
        <f t="shared" si="24"/>
        <v>206</v>
      </c>
      <c r="D357" s="66">
        <v>166</v>
      </c>
      <c r="E357" s="66">
        <v>40</v>
      </c>
      <c r="F357" s="67"/>
      <c r="G357" s="67">
        <v>4.6500000000000004</v>
      </c>
      <c r="H357" s="67">
        <f t="shared" si="20"/>
        <v>372</v>
      </c>
      <c r="I357" s="67">
        <f t="shared" si="21"/>
        <v>459.75</v>
      </c>
    </row>
    <row r="358" spans="1:9" x14ac:dyDescent="0.25">
      <c r="A358" s="65" t="s">
        <v>96</v>
      </c>
      <c r="B358" s="66">
        <v>1</v>
      </c>
      <c r="C358" s="66">
        <f t="shared" si="24"/>
        <v>184</v>
      </c>
      <c r="D358" s="66">
        <v>166</v>
      </c>
      <c r="E358" s="66">
        <v>18</v>
      </c>
      <c r="F358" s="67"/>
      <c r="G358" s="67">
        <v>4.6500000000000004</v>
      </c>
      <c r="H358" s="67">
        <f t="shared" si="20"/>
        <v>167.4</v>
      </c>
      <c r="I358" s="67">
        <f t="shared" si="21"/>
        <v>206.89</v>
      </c>
    </row>
    <row r="359" spans="1:9" x14ac:dyDescent="0.25">
      <c r="A359" s="65" t="s">
        <v>96</v>
      </c>
      <c r="B359" s="66">
        <v>1</v>
      </c>
      <c r="C359" s="66">
        <f t="shared" si="24"/>
        <v>176</v>
      </c>
      <c r="D359" s="66">
        <v>166</v>
      </c>
      <c r="E359" s="66">
        <v>10</v>
      </c>
      <c r="F359" s="67"/>
      <c r="G359" s="67">
        <v>4.6500000000000004</v>
      </c>
      <c r="H359" s="67">
        <f t="shared" si="20"/>
        <v>93</v>
      </c>
      <c r="I359" s="67">
        <f t="shared" si="21"/>
        <v>114.94</v>
      </c>
    </row>
    <row r="360" spans="1:9" x14ac:dyDescent="0.25">
      <c r="A360" s="65" t="s">
        <v>96</v>
      </c>
      <c r="B360" s="66">
        <v>1</v>
      </c>
      <c r="C360" s="66">
        <f t="shared" si="24"/>
        <v>184</v>
      </c>
      <c r="D360" s="66">
        <v>166</v>
      </c>
      <c r="E360" s="66">
        <v>18</v>
      </c>
      <c r="F360" s="67"/>
      <c r="G360" s="67">
        <v>4.6500000000000004</v>
      </c>
      <c r="H360" s="67">
        <f t="shared" si="20"/>
        <v>167.4</v>
      </c>
      <c r="I360" s="67">
        <f t="shared" si="21"/>
        <v>206.89</v>
      </c>
    </row>
    <row r="361" spans="1:9" x14ac:dyDescent="0.25">
      <c r="A361" s="65" t="s">
        <v>96</v>
      </c>
      <c r="B361" s="66">
        <v>1</v>
      </c>
      <c r="C361" s="66">
        <f t="shared" si="24"/>
        <v>174</v>
      </c>
      <c r="D361" s="66">
        <v>166</v>
      </c>
      <c r="E361" s="66">
        <v>8</v>
      </c>
      <c r="F361" s="67"/>
      <c r="G361" s="67">
        <v>4.6500000000000004</v>
      </c>
      <c r="H361" s="67">
        <f t="shared" si="20"/>
        <v>74.400000000000006</v>
      </c>
      <c r="I361" s="67">
        <f t="shared" si="21"/>
        <v>91.95</v>
      </c>
    </row>
    <row r="362" spans="1:9" x14ac:dyDescent="0.25">
      <c r="A362" s="65" t="s">
        <v>96</v>
      </c>
      <c r="B362" s="66">
        <v>1</v>
      </c>
      <c r="C362" s="66">
        <f t="shared" si="24"/>
        <v>168</v>
      </c>
      <c r="D362" s="66">
        <v>166</v>
      </c>
      <c r="E362" s="66">
        <v>2</v>
      </c>
      <c r="F362" s="67"/>
      <c r="G362" s="67">
        <v>6.09</v>
      </c>
      <c r="H362" s="67">
        <f t="shared" si="20"/>
        <v>24.36</v>
      </c>
      <c r="I362" s="67">
        <f t="shared" si="21"/>
        <v>30.11</v>
      </c>
    </row>
    <row r="363" spans="1:9" x14ac:dyDescent="0.25">
      <c r="A363" s="65" t="s">
        <v>96</v>
      </c>
      <c r="B363" s="66">
        <v>1</v>
      </c>
      <c r="C363" s="66">
        <f t="shared" si="24"/>
        <v>168</v>
      </c>
      <c r="D363" s="66">
        <v>166</v>
      </c>
      <c r="E363" s="66">
        <v>2</v>
      </c>
      <c r="F363" s="67"/>
      <c r="G363" s="67">
        <v>6.09</v>
      </c>
      <c r="H363" s="67">
        <f t="shared" si="20"/>
        <v>24.36</v>
      </c>
      <c r="I363" s="67">
        <f t="shared" si="21"/>
        <v>30.11</v>
      </c>
    </row>
    <row r="364" spans="1:9" x14ac:dyDescent="0.25">
      <c r="A364" s="65" t="s">
        <v>96</v>
      </c>
      <c r="B364" s="66">
        <v>1</v>
      </c>
      <c r="C364" s="66">
        <f t="shared" si="24"/>
        <v>182</v>
      </c>
      <c r="D364" s="66">
        <v>166</v>
      </c>
      <c r="E364" s="66">
        <v>16</v>
      </c>
      <c r="F364" s="67"/>
      <c r="G364" s="67">
        <v>6.09</v>
      </c>
      <c r="H364" s="67">
        <f t="shared" si="20"/>
        <v>194.88</v>
      </c>
      <c r="I364" s="67">
        <f t="shared" si="21"/>
        <v>240.85</v>
      </c>
    </row>
    <row r="365" spans="1:9" x14ac:dyDescent="0.25">
      <c r="A365" s="65" t="s">
        <v>96</v>
      </c>
      <c r="B365" s="66">
        <v>1</v>
      </c>
      <c r="C365" s="66">
        <f t="shared" si="24"/>
        <v>168</v>
      </c>
      <c r="D365" s="66">
        <v>166</v>
      </c>
      <c r="E365" s="66">
        <v>2</v>
      </c>
      <c r="F365" s="67"/>
      <c r="G365" s="67">
        <v>4.6500000000000004</v>
      </c>
      <c r="H365" s="67">
        <f t="shared" si="20"/>
        <v>18.600000000000001</v>
      </c>
      <c r="I365" s="67">
        <f t="shared" si="21"/>
        <v>22.99</v>
      </c>
    </row>
    <row r="366" spans="1:9" x14ac:dyDescent="0.25">
      <c r="A366" s="65" t="s">
        <v>309</v>
      </c>
      <c r="B366" s="66">
        <v>1</v>
      </c>
      <c r="C366" s="66">
        <f t="shared" si="24"/>
        <v>180</v>
      </c>
      <c r="D366" s="66">
        <v>166</v>
      </c>
      <c r="E366" s="66">
        <v>14</v>
      </c>
      <c r="F366" s="67"/>
      <c r="G366" s="67">
        <v>4.75</v>
      </c>
      <c r="H366" s="67">
        <f t="shared" si="20"/>
        <v>133</v>
      </c>
      <c r="I366" s="67">
        <f t="shared" si="21"/>
        <v>164.37</v>
      </c>
    </row>
    <row r="367" spans="1:9" x14ac:dyDescent="0.25">
      <c r="A367" s="65" t="s">
        <v>309</v>
      </c>
      <c r="B367" s="66">
        <v>1</v>
      </c>
      <c r="C367" s="66">
        <f t="shared" si="24"/>
        <v>168</v>
      </c>
      <c r="D367" s="66">
        <v>166</v>
      </c>
      <c r="E367" s="66">
        <v>2</v>
      </c>
      <c r="F367" s="67"/>
      <c r="G367" s="67">
        <v>4.75</v>
      </c>
      <c r="H367" s="67">
        <f t="shared" si="20"/>
        <v>19</v>
      </c>
      <c r="I367" s="67">
        <f t="shared" si="21"/>
        <v>23.48</v>
      </c>
    </row>
    <row r="368" spans="1:9" x14ac:dyDescent="0.25">
      <c r="A368" s="65" t="s">
        <v>309</v>
      </c>
      <c r="B368" s="66">
        <v>1</v>
      </c>
      <c r="C368" s="66">
        <f t="shared" si="24"/>
        <v>168</v>
      </c>
      <c r="D368" s="66">
        <v>166</v>
      </c>
      <c r="E368" s="66">
        <v>2</v>
      </c>
      <c r="F368" s="67"/>
      <c r="G368" s="67">
        <v>4.75</v>
      </c>
      <c r="H368" s="67">
        <f t="shared" si="20"/>
        <v>19</v>
      </c>
      <c r="I368" s="67">
        <f t="shared" si="21"/>
        <v>23.48</v>
      </c>
    </row>
    <row r="369" spans="1:9" ht="33" x14ac:dyDescent="0.25">
      <c r="A369" s="162" t="s">
        <v>651</v>
      </c>
      <c r="B369" s="63">
        <f t="shared" ref="B369" si="25">SUM(B370:B454)</f>
        <v>85</v>
      </c>
      <c r="C369" s="63"/>
      <c r="D369" s="63"/>
      <c r="E369" s="63">
        <f>SUM(E370:E454)</f>
        <v>1144</v>
      </c>
      <c r="F369" s="63"/>
      <c r="G369" s="63"/>
      <c r="H369" s="64">
        <f t="shared" ref="H369" si="26">SUM(H370:H454)</f>
        <v>13083.270000000008</v>
      </c>
      <c r="I369" s="64">
        <f>SUM(I370:I454)</f>
        <v>16169.530000000002</v>
      </c>
    </row>
    <row r="370" spans="1:9" x14ac:dyDescent="0.25">
      <c r="A370" s="70" t="s">
        <v>310</v>
      </c>
      <c r="B370" s="66">
        <v>1</v>
      </c>
      <c r="C370" s="66">
        <f t="shared" ref="C370:C433" si="27">D370+E370</f>
        <v>200</v>
      </c>
      <c r="D370" s="66">
        <v>166</v>
      </c>
      <c r="E370" s="66">
        <v>34</v>
      </c>
      <c r="F370" s="67"/>
      <c r="G370" s="67">
        <v>4.75</v>
      </c>
      <c r="H370" s="67">
        <f t="shared" si="20"/>
        <v>323</v>
      </c>
      <c r="I370" s="67">
        <f t="shared" si="21"/>
        <v>399.2</v>
      </c>
    </row>
    <row r="371" spans="1:9" x14ac:dyDescent="0.25">
      <c r="A371" s="70" t="s">
        <v>310</v>
      </c>
      <c r="B371" s="66">
        <v>1</v>
      </c>
      <c r="C371" s="66">
        <f t="shared" si="27"/>
        <v>192</v>
      </c>
      <c r="D371" s="66">
        <v>166</v>
      </c>
      <c r="E371" s="66">
        <v>26</v>
      </c>
      <c r="F371" s="67"/>
      <c r="G371" s="67">
        <v>4.75</v>
      </c>
      <c r="H371" s="67">
        <f t="shared" si="20"/>
        <v>247</v>
      </c>
      <c r="I371" s="67">
        <f t="shared" si="21"/>
        <v>305.27</v>
      </c>
    </row>
    <row r="372" spans="1:9" x14ac:dyDescent="0.25">
      <c r="A372" s="70" t="s">
        <v>310</v>
      </c>
      <c r="B372" s="66">
        <v>1</v>
      </c>
      <c r="C372" s="66">
        <f t="shared" si="27"/>
        <v>168</v>
      </c>
      <c r="D372" s="66">
        <v>166</v>
      </c>
      <c r="E372" s="66">
        <v>2</v>
      </c>
      <c r="F372" s="67"/>
      <c r="G372" s="67">
        <v>4.75</v>
      </c>
      <c r="H372" s="67">
        <f t="shared" si="20"/>
        <v>19</v>
      </c>
      <c r="I372" s="67">
        <f t="shared" si="21"/>
        <v>23.48</v>
      </c>
    </row>
    <row r="373" spans="1:9" x14ac:dyDescent="0.25">
      <c r="A373" s="70" t="s">
        <v>310</v>
      </c>
      <c r="B373" s="66">
        <v>1</v>
      </c>
      <c r="C373" s="66">
        <f t="shared" si="27"/>
        <v>174</v>
      </c>
      <c r="D373" s="66">
        <v>166</v>
      </c>
      <c r="E373" s="66">
        <v>8</v>
      </c>
      <c r="F373" s="67"/>
      <c r="G373" s="67">
        <v>4.75</v>
      </c>
      <c r="H373" s="67">
        <f t="shared" si="20"/>
        <v>76</v>
      </c>
      <c r="I373" s="67">
        <f t="shared" si="21"/>
        <v>93.93</v>
      </c>
    </row>
    <row r="374" spans="1:9" x14ac:dyDescent="0.25">
      <c r="A374" s="70" t="s">
        <v>311</v>
      </c>
      <c r="B374" s="66">
        <v>1</v>
      </c>
      <c r="C374" s="66">
        <f t="shared" si="27"/>
        <v>192</v>
      </c>
      <c r="D374" s="66">
        <v>166</v>
      </c>
      <c r="E374" s="66">
        <v>26</v>
      </c>
      <c r="F374" s="67"/>
      <c r="G374" s="67">
        <v>5.49</v>
      </c>
      <c r="H374" s="67">
        <f t="shared" si="20"/>
        <v>285.48</v>
      </c>
      <c r="I374" s="67">
        <f t="shared" si="21"/>
        <v>352.82</v>
      </c>
    </row>
    <row r="375" spans="1:9" x14ac:dyDescent="0.25">
      <c r="A375" s="70" t="s">
        <v>311</v>
      </c>
      <c r="B375" s="66">
        <v>1</v>
      </c>
      <c r="C375" s="66">
        <f t="shared" si="27"/>
        <v>192</v>
      </c>
      <c r="D375" s="66">
        <v>166</v>
      </c>
      <c r="E375" s="66">
        <v>26</v>
      </c>
      <c r="F375" s="67"/>
      <c r="G375" s="67">
        <v>5.49</v>
      </c>
      <c r="H375" s="67">
        <f t="shared" si="20"/>
        <v>285.48</v>
      </c>
      <c r="I375" s="67">
        <f t="shared" si="21"/>
        <v>352.82</v>
      </c>
    </row>
    <row r="376" spans="1:9" x14ac:dyDescent="0.25">
      <c r="A376" s="70" t="s">
        <v>311</v>
      </c>
      <c r="B376" s="66">
        <v>1</v>
      </c>
      <c r="C376" s="66">
        <f t="shared" si="27"/>
        <v>168</v>
      </c>
      <c r="D376" s="66">
        <v>166</v>
      </c>
      <c r="E376" s="66">
        <v>2</v>
      </c>
      <c r="F376" s="67"/>
      <c r="G376" s="67">
        <v>5.49</v>
      </c>
      <c r="H376" s="67">
        <f t="shared" si="20"/>
        <v>21.96</v>
      </c>
      <c r="I376" s="67">
        <f t="shared" si="21"/>
        <v>27.14</v>
      </c>
    </row>
    <row r="377" spans="1:9" x14ac:dyDescent="0.25">
      <c r="A377" s="70" t="s">
        <v>311</v>
      </c>
      <c r="B377" s="66">
        <v>1</v>
      </c>
      <c r="C377" s="66">
        <f t="shared" si="27"/>
        <v>184</v>
      </c>
      <c r="D377" s="66">
        <v>166</v>
      </c>
      <c r="E377" s="66">
        <v>18</v>
      </c>
      <c r="F377" s="67"/>
      <c r="G377" s="67">
        <v>5.49</v>
      </c>
      <c r="H377" s="67">
        <f t="shared" si="20"/>
        <v>197.64</v>
      </c>
      <c r="I377" s="67">
        <f t="shared" si="21"/>
        <v>244.26</v>
      </c>
    </row>
    <row r="378" spans="1:9" x14ac:dyDescent="0.25">
      <c r="A378" s="70" t="s">
        <v>311</v>
      </c>
      <c r="B378" s="66">
        <v>1</v>
      </c>
      <c r="C378" s="66">
        <f t="shared" si="27"/>
        <v>168</v>
      </c>
      <c r="D378" s="66">
        <v>166</v>
      </c>
      <c r="E378" s="66">
        <v>2</v>
      </c>
      <c r="F378" s="67"/>
      <c r="G378" s="67">
        <v>5.49</v>
      </c>
      <c r="H378" s="67">
        <f t="shared" si="20"/>
        <v>21.96</v>
      </c>
      <c r="I378" s="67">
        <f t="shared" si="21"/>
        <v>27.14</v>
      </c>
    </row>
    <row r="379" spans="1:9" x14ac:dyDescent="0.25">
      <c r="A379" s="70" t="s">
        <v>311</v>
      </c>
      <c r="B379" s="66">
        <v>1</v>
      </c>
      <c r="C379" s="66">
        <f t="shared" si="27"/>
        <v>184</v>
      </c>
      <c r="D379" s="66">
        <v>166</v>
      </c>
      <c r="E379" s="66">
        <v>18</v>
      </c>
      <c r="F379" s="67"/>
      <c r="G379" s="67">
        <v>5.49</v>
      </c>
      <c r="H379" s="67">
        <f t="shared" si="20"/>
        <v>197.64</v>
      </c>
      <c r="I379" s="67">
        <f t="shared" si="21"/>
        <v>244.26</v>
      </c>
    </row>
    <row r="380" spans="1:9" x14ac:dyDescent="0.25">
      <c r="A380" s="70" t="s">
        <v>311</v>
      </c>
      <c r="B380" s="66">
        <v>1</v>
      </c>
      <c r="C380" s="66">
        <f t="shared" si="27"/>
        <v>192</v>
      </c>
      <c r="D380" s="66">
        <v>166</v>
      </c>
      <c r="E380" s="66">
        <v>26</v>
      </c>
      <c r="F380" s="67"/>
      <c r="G380" s="67">
        <v>5.49</v>
      </c>
      <c r="H380" s="67">
        <f t="shared" si="20"/>
        <v>285.48</v>
      </c>
      <c r="I380" s="67">
        <f t="shared" si="21"/>
        <v>352.82</v>
      </c>
    </row>
    <row r="381" spans="1:9" x14ac:dyDescent="0.25">
      <c r="A381" s="70" t="s">
        <v>311</v>
      </c>
      <c r="B381" s="66">
        <v>1</v>
      </c>
      <c r="C381" s="66">
        <f t="shared" si="27"/>
        <v>168</v>
      </c>
      <c r="D381" s="66">
        <v>166</v>
      </c>
      <c r="E381" s="66">
        <v>2</v>
      </c>
      <c r="F381" s="67"/>
      <c r="G381" s="67">
        <v>5.49</v>
      </c>
      <c r="H381" s="67">
        <f t="shared" si="20"/>
        <v>21.96</v>
      </c>
      <c r="I381" s="67">
        <f t="shared" si="21"/>
        <v>27.14</v>
      </c>
    </row>
    <row r="382" spans="1:9" x14ac:dyDescent="0.25">
      <c r="A382" s="70" t="s">
        <v>311</v>
      </c>
      <c r="B382" s="66">
        <v>1</v>
      </c>
      <c r="C382" s="66">
        <f t="shared" si="27"/>
        <v>192</v>
      </c>
      <c r="D382" s="66">
        <v>166</v>
      </c>
      <c r="E382" s="66">
        <v>26</v>
      </c>
      <c r="F382" s="67"/>
      <c r="G382" s="67">
        <v>5.49</v>
      </c>
      <c r="H382" s="67">
        <f t="shared" si="20"/>
        <v>285.48</v>
      </c>
      <c r="I382" s="67">
        <f t="shared" si="21"/>
        <v>352.82</v>
      </c>
    </row>
    <row r="383" spans="1:9" x14ac:dyDescent="0.25">
      <c r="A383" s="70" t="s">
        <v>311</v>
      </c>
      <c r="B383" s="66">
        <v>1</v>
      </c>
      <c r="C383" s="66">
        <f t="shared" si="27"/>
        <v>184</v>
      </c>
      <c r="D383" s="66">
        <v>166</v>
      </c>
      <c r="E383" s="66">
        <v>18</v>
      </c>
      <c r="F383" s="67"/>
      <c r="G383" s="67">
        <v>4.3</v>
      </c>
      <c r="H383" s="67">
        <f t="shared" si="20"/>
        <v>154.80000000000001</v>
      </c>
      <c r="I383" s="67">
        <f t="shared" si="21"/>
        <v>191.32</v>
      </c>
    </row>
    <row r="384" spans="1:9" x14ac:dyDescent="0.25">
      <c r="A384" s="70" t="s">
        <v>311</v>
      </c>
      <c r="B384" s="66">
        <v>1</v>
      </c>
      <c r="C384" s="66">
        <f t="shared" si="27"/>
        <v>184</v>
      </c>
      <c r="D384" s="66">
        <v>166</v>
      </c>
      <c r="E384" s="66">
        <v>18</v>
      </c>
      <c r="F384" s="67"/>
      <c r="G384" s="67">
        <v>4.3</v>
      </c>
      <c r="H384" s="67">
        <f t="shared" si="20"/>
        <v>154.80000000000001</v>
      </c>
      <c r="I384" s="67">
        <f t="shared" si="21"/>
        <v>191.32</v>
      </c>
    </row>
    <row r="385" spans="1:9" x14ac:dyDescent="0.25">
      <c r="A385" s="70" t="s">
        <v>311</v>
      </c>
      <c r="B385" s="66">
        <v>1</v>
      </c>
      <c r="C385" s="66">
        <f t="shared" si="27"/>
        <v>168</v>
      </c>
      <c r="D385" s="66">
        <v>166</v>
      </c>
      <c r="E385" s="66">
        <v>2</v>
      </c>
      <c r="F385" s="67"/>
      <c r="G385" s="67">
        <v>4.3</v>
      </c>
      <c r="H385" s="67">
        <f t="shared" si="20"/>
        <v>17.2</v>
      </c>
      <c r="I385" s="67">
        <f t="shared" si="21"/>
        <v>21.26</v>
      </c>
    </row>
    <row r="386" spans="1:9" x14ac:dyDescent="0.25">
      <c r="A386" s="70" t="s">
        <v>311</v>
      </c>
      <c r="B386" s="66">
        <v>1</v>
      </c>
      <c r="C386" s="66">
        <f t="shared" si="27"/>
        <v>192</v>
      </c>
      <c r="D386" s="66">
        <v>166</v>
      </c>
      <c r="E386" s="66">
        <v>26</v>
      </c>
      <c r="F386" s="67"/>
      <c r="G386" s="67">
        <v>4.3</v>
      </c>
      <c r="H386" s="67">
        <f t="shared" si="20"/>
        <v>223.6</v>
      </c>
      <c r="I386" s="67">
        <f t="shared" si="21"/>
        <v>276.35000000000002</v>
      </c>
    </row>
    <row r="387" spans="1:9" x14ac:dyDescent="0.25">
      <c r="A387" s="70" t="s">
        <v>311</v>
      </c>
      <c r="B387" s="66">
        <v>1</v>
      </c>
      <c r="C387" s="66">
        <f t="shared" si="27"/>
        <v>184</v>
      </c>
      <c r="D387" s="66">
        <v>166</v>
      </c>
      <c r="E387" s="66">
        <v>18</v>
      </c>
      <c r="F387" s="67"/>
      <c r="G387" s="67">
        <v>5.49</v>
      </c>
      <c r="H387" s="67">
        <f t="shared" si="20"/>
        <v>197.64</v>
      </c>
      <c r="I387" s="67">
        <f t="shared" si="21"/>
        <v>244.26</v>
      </c>
    </row>
    <row r="388" spans="1:9" x14ac:dyDescent="0.25">
      <c r="A388" s="70" t="s">
        <v>311</v>
      </c>
      <c r="B388" s="66">
        <v>1</v>
      </c>
      <c r="C388" s="66">
        <f t="shared" si="27"/>
        <v>184</v>
      </c>
      <c r="D388" s="66">
        <v>166</v>
      </c>
      <c r="E388" s="66">
        <v>18</v>
      </c>
      <c r="F388" s="67"/>
      <c r="G388" s="67">
        <v>5.49</v>
      </c>
      <c r="H388" s="67">
        <f t="shared" si="20"/>
        <v>197.64</v>
      </c>
      <c r="I388" s="67">
        <f t="shared" si="21"/>
        <v>244.26</v>
      </c>
    </row>
    <row r="389" spans="1:9" x14ac:dyDescent="0.25">
      <c r="A389" s="70" t="s">
        <v>311</v>
      </c>
      <c r="B389" s="66">
        <v>1</v>
      </c>
      <c r="C389" s="66">
        <f t="shared" si="27"/>
        <v>168</v>
      </c>
      <c r="D389" s="66">
        <v>166</v>
      </c>
      <c r="E389" s="66">
        <v>2</v>
      </c>
      <c r="F389" s="67"/>
      <c r="G389" s="67">
        <v>5.49</v>
      </c>
      <c r="H389" s="67">
        <f t="shared" si="20"/>
        <v>21.96</v>
      </c>
      <c r="I389" s="67">
        <f t="shared" si="21"/>
        <v>27.14</v>
      </c>
    </row>
    <row r="390" spans="1:9" x14ac:dyDescent="0.25">
      <c r="A390" s="70" t="s">
        <v>311</v>
      </c>
      <c r="B390" s="66">
        <v>1</v>
      </c>
      <c r="C390" s="66">
        <f t="shared" si="27"/>
        <v>192</v>
      </c>
      <c r="D390" s="66">
        <v>166</v>
      </c>
      <c r="E390" s="66">
        <v>26</v>
      </c>
      <c r="F390" s="67"/>
      <c r="G390" s="67">
        <v>5.49</v>
      </c>
      <c r="H390" s="67">
        <f t="shared" si="20"/>
        <v>285.48</v>
      </c>
      <c r="I390" s="67">
        <f t="shared" si="21"/>
        <v>352.82</v>
      </c>
    </row>
    <row r="391" spans="1:9" x14ac:dyDescent="0.25">
      <c r="A391" s="70" t="s">
        <v>311</v>
      </c>
      <c r="B391" s="66">
        <v>1</v>
      </c>
      <c r="C391" s="66">
        <f t="shared" si="27"/>
        <v>176</v>
      </c>
      <c r="D391" s="66">
        <v>166</v>
      </c>
      <c r="E391" s="66">
        <v>10</v>
      </c>
      <c r="F391" s="67"/>
      <c r="G391" s="67">
        <v>5.49</v>
      </c>
      <c r="H391" s="67">
        <f t="shared" si="20"/>
        <v>109.8</v>
      </c>
      <c r="I391" s="67">
        <f t="shared" si="21"/>
        <v>135.69999999999999</v>
      </c>
    </row>
    <row r="392" spans="1:9" x14ac:dyDescent="0.25">
      <c r="A392" s="70" t="s">
        <v>311</v>
      </c>
      <c r="B392" s="66">
        <v>1</v>
      </c>
      <c r="C392" s="66">
        <f t="shared" si="27"/>
        <v>184</v>
      </c>
      <c r="D392" s="66">
        <v>166</v>
      </c>
      <c r="E392" s="66">
        <v>18</v>
      </c>
      <c r="F392" s="67"/>
      <c r="G392" s="67">
        <v>5.49</v>
      </c>
      <c r="H392" s="67">
        <f t="shared" si="20"/>
        <v>197.64</v>
      </c>
      <c r="I392" s="67">
        <f t="shared" si="21"/>
        <v>244.26</v>
      </c>
    </row>
    <row r="393" spans="1:9" x14ac:dyDescent="0.25">
      <c r="A393" s="70" t="s">
        <v>311</v>
      </c>
      <c r="B393" s="66">
        <v>1</v>
      </c>
      <c r="C393" s="66">
        <f t="shared" si="27"/>
        <v>176</v>
      </c>
      <c r="D393" s="66">
        <v>166</v>
      </c>
      <c r="E393" s="66">
        <v>10</v>
      </c>
      <c r="F393" s="67"/>
      <c r="G393" s="67">
        <v>5.49</v>
      </c>
      <c r="H393" s="67">
        <f t="shared" si="20"/>
        <v>109.8</v>
      </c>
      <c r="I393" s="67">
        <f t="shared" si="21"/>
        <v>135.69999999999999</v>
      </c>
    </row>
    <row r="394" spans="1:9" x14ac:dyDescent="0.25">
      <c r="A394" s="70" t="s">
        <v>311</v>
      </c>
      <c r="B394" s="66">
        <v>1</v>
      </c>
      <c r="C394" s="66">
        <f t="shared" si="27"/>
        <v>184</v>
      </c>
      <c r="D394" s="66">
        <v>166</v>
      </c>
      <c r="E394" s="66">
        <v>18</v>
      </c>
      <c r="F394" s="67"/>
      <c r="G394" s="67">
        <v>5.49</v>
      </c>
      <c r="H394" s="67">
        <f t="shared" si="20"/>
        <v>197.64</v>
      </c>
      <c r="I394" s="67">
        <f t="shared" si="21"/>
        <v>244.26</v>
      </c>
    </row>
    <row r="395" spans="1:9" x14ac:dyDescent="0.25">
      <c r="A395" s="70" t="s">
        <v>311</v>
      </c>
      <c r="B395" s="66">
        <v>1</v>
      </c>
      <c r="C395" s="66">
        <f t="shared" si="27"/>
        <v>214</v>
      </c>
      <c r="D395" s="66">
        <v>166</v>
      </c>
      <c r="E395" s="66">
        <v>48</v>
      </c>
      <c r="F395" s="67"/>
      <c r="G395" s="67">
        <v>5.49</v>
      </c>
      <c r="H395" s="67">
        <f t="shared" si="20"/>
        <v>527.04</v>
      </c>
      <c r="I395" s="67">
        <f t="shared" si="21"/>
        <v>651.37</v>
      </c>
    </row>
    <row r="396" spans="1:9" x14ac:dyDescent="0.25">
      <c r="A396" s="70" t="s">
        <v>311</v>
      </c>
      <c r="B396" s="66">
        <v>1</v>
      </c>
      <c r="C396" s="66">
        <f t="shared" si="27"/>
        <v>180</v>
      </c>
      <c r="D396" s="66">
        <v>166</v>
      </c>
      <c r="E396" s="66">
        <v>14</v>
      </c>
      <c r="F396" s="67"/>
      <c r="G396" s="67">
        <v>4.3</v>
      </c>
      <c r="H396" s="67">
        <f t="shared" si="20"/>
        <v>120.4</v>
      </c>
      <c r="I396" s="67">
        <f t="shared" si="21"/>
        <v>148.80000000000001</v>
      </c>
    </row>
    <row r="397" spans="1:9" x14ac:dyDescent="0.25">
      <c r="A397" s="70" t="s">
        <v>311</v>
      </c>
      <c r="B397" s="66">
        <v>1</v>
      </c>
      <c r="C397" s="66">
        <f t="shared" si="27"/>
        <v>176</v>
      </c>
      <c r="D397" s="66">
        <v>166</v>
      </c>
      <c r="E397" s="66">
        <v>10</v>
      </c>
      <c r="F397" s="67"/>
      <c r="G397" s="67">
        <v>5.49</v>
      </c>
      <c r="H397" s="67">
        <f t="shared" si="20"/>
        <v>109.8</v>
      </c>
      <c r="I397" s="67">
        <f t="shared" si="21"/>
        <v>135.69999999999999</v>
      </c>
    </row>
    <row r="398" spans="1:9" x14ac:dyDescent="0.25">
      <c r="A398" s="70" t="s">
        <v>311</v>
      </c>
      <c r="B398" s="66">
        <v>1</v>
      </c>
      <c r="C398" s="66">
        <f t="shared" si="27"/>
        <v>176</v>
      </c>
      <c r="D398" s="66">
        <v>166</v>
      </c>
      <c r="E398" s="66">
        <v>10</v>
      </c>
      <c r="F398" s="67"/>
      <c r="G398" s="67">
        <v>5.49</v>
      </c>
      <c r="H398" s="67">
        <f t="shared" ref="H398:H454" si="28">ROUND(G398*E398*2,2)</f>
        <v>109.8</v>
      </c>
      <c r="I398" s="67">
        <f t="shared" ref="I398:I454" si="29">ROUND(H398*1.2359,2)</f>
        <v>135.69999999999999</v>
      </c>
    </row>
    <row r="399" spans="1:9" x14ac:dyDescent="0.25">
      <c r="A399" s="70" t="s">
        <v>311</v>
      </c>
      <c r="B399" s="66">
        <v>1</v>
      </c>
      <c r="C399" s="66">
        <f t="shared" si="27"/>
        <v>198</v>
      </c>
      <c r="D399" s="66">
        <v>166</v>
      </c>
      <c r="E399" s="66">
        <v>32</v>
      </c>
      <c r="F399" s="67"/>
      <c r="G399" s="67">
        <v>5.49</v>
      </c>
      <c r="H399" s="67">
        <f t="shared" si="28"/>
        <v>351.36</v>
      </c>
      <c r="I399" s="67">
        <f t="shared" si="29"/>
        <v>434.25</v>
      </c>
    </row>
    <row r="400" spans="1:9" x14ac:dyDescent="0.25">
      <c r="A400" s="70" t="s">
        <v>311</v>
      </c>
      <c r="B400" s="66">
        <v>1</v>
      </c>
      <c r="C400" s="66">
        <f t="shared" si="27"/>
        <v>224</v>
      </c>
      <c r="D400" s="66">
        <v>166</v>
      </c>
      <c r="E400" s="66">
        <v>58</v>
      </c>
      <c r="F400" s="67"/>
      <c r="G400" s="67">
        <v>5.49</v>
      </c>
      <c r="H400" s="67">
        <f t="shared" si="28"/>
        <v>636.84</v>
      </c>
      <c r="I400" s="67">
        <f t="shared" si="29"/>
        <v>787.07</v>
      </c>
    </row>
    <row r="401" spans="1:9" x14ac:dyDescent="0.25">
      <c r="A401" s="70" t="s">
        <v>311</v>
      </c>
      <c r="B401" s="66">
        <v>1</v>
      </c>
      <c r="C401" s="66">
        <f t="shared" si="27"/>
        <v>167</v>
      </c>
      <c r="D401" s="66">
        <v>166</v>
      </c>
      <c r="E401" s="66">
        <v>1</v>
      </c>
      <c r="F401" s="67"/>
      <c r="G401" s="67">
        <v>4.3</v>
      </c>
      <c r="H401" s="67">
        <f t="shared" si="28"/>
        <v>8.6</v>
      </c>
      <c r="I401" s="67">
        <f t="shared" si="29"/>
        <v>10.63</v>
      </c>
    </row>
    <row r="402" spans="1:9" x14ac:dyDescent="0.25">
      <c r="A402" s="70" t="s">
        <v>311</v>
      </c>
      <c r="B402" s="66">
        <v>1</v>
      </c>
      <c r="C402" s="66">
        <f t="shared" si="27"/>
        <v>168</v>
      </c>
      <c r="D402" s="66">
        <v>166</v>
      </c>
      <c r="E402" s="66">
        <v>2</v>
      </c>
      <c r="F402" s="67"/>
      <c r="G402" s="67">
        <v>5.49</v>
      </c>
      <c r="H402" s="67">
        <f t="shared" si="28"/>
        <v>21.96</v>
      </c>
      <c r="I402" s="67">
        <f t="shared" si="29"/>
        <v>27.14</v>
      </c>
    </row>
    <row r="403" spans="1:9" x14ac:dyDescent="0.25">
      <c r="A403" s="70" t="s">
        <v>311</v>
      </c>
      <c r="B403" s="66">
        <v>1</v>
      </c>
      <c r="C403" s="66">
        <f t="shared" si="27"/>
        <v>192</v>
      </c>
      <c r="D403" s="66">
        <v>166</v>
      </c>
      <c r="E403" s="66">
        <v>26</v>
      </c>
      <c r="F403" s="67"/>
      <c r="G403" s="67">
        <v>5.49</v>
      </c>
      <c r="H403" s="67">
        <f t="shared" si="28"/>
        <v>285.48</v>
      </c>
      <c r="I403" s="67">
        <f t="shared" si="29"/>
        <v>352.82</v>
      </c>
    </row>
    <row r="404" spans="1:9" x14ac:dyDescent="0.25">
      <c r="A404" s="70" t="s">
        <v>311</v>
      </c>
      <c r="B404" s="66">
        <v>1</v>
      </c>
      <c r="C404" s="66">
        <f t="shared" si="27"/>
        <v>168</v>
      </c>
      <c r="D404" s="66">
        <v>166</v>
      </c>
      <c r="E404" s="66">
        <v>2</v>
      </c>
      <c r="F404" s="67"/>
      <c r="G404" s="67">
        <v>5.49</v>
      </c>
      <c r="H404" s="67">
        <f t="shared" si="28"/>
        <v>21.96</v>
      </c>
      <c r="I404" s="67">
        <f t="shared" si="29"/>
        <v>27.14</v>
      </c>
    </row>
    <row r="405" spans="1:9" x14ac:dyDescent="0.25">
      <c r="A405" s="70" t="s">
        <v>311</v>
      </c>
      <c r="B405" s="66">
        <v>1</v>
      </c>
      <c r="C405" s="66">
        <f t="shared" si="27"/>
        <v>168</v>
      </c>
      <c r="D405" s="66">
        <v>166</v>
      </c>
      <c r="E405" s="66">
        <v>2</v>
      </c>
      <c r="F405" s="67"/>
      <c r="G405" s="67">
        <v>5.49</v>
      </c>
      <c r="H405" s="67">
        <f t="shared" si="28"/>
        <v>21.96</v>
      </c>
      <c r="I405" s="67">
        <f t="shared" si="29"/>
        <v>27.14</v>
      </c>
    </row>
    <row r="406" spans="1:9" x14ac:dyDescent="0.25">
      <c r="A406" s="70" t="s">
        <v>311</v>
      </c>
      <c r="B406" s="66">
        <v>1</v>
      </c>
      <c r="C406" s="66">
        <f t="shared" si="27"/>
        <v>175</v>
      </c>
      <c r="D406" s="66">
        <v>166</v>
      </c>
      <c r="E406" s="66">
        <v>9</v>
      </c>
      <c r="F406" s="67"/>
      <c r="G406" s="67">
        <v>5.49</v>
      </c>
      <c r="H406" s="67">
        <f t="shared" si="28"/>
        <v>98.82</v>
      </c>
      <c r="I406" s="67">
        <f t="shared" si="29"/>
        <v>122.13</v>
      </c>
    </row>
    <row r="407" spans="1:9" x14ac:dyDescent="0.25">
      <c r="A407" s="70" t="s">
        <v>311</v>
      </c>
      <c r="B407" s="66">
        <v>1</v>
      </c>
      <c r="C407" s="66">
        <f t="shared" si="27"/>
        <v>168</v>
      </c>
      <c r="D407" s="66">
        <v>166</v>
      </c>
      <c r="E407" s="66">
        <v>2</v>
      </c>
      <c r="F407" s="67"/>
      <c r="G407" s="67">
        <v>5.49</v>
      </c>
      <c r="H407" s="67">
        <f t="shared" si="28"/>
        <v>21.96</v>
      </c>
      <c r="I407" s="67">
        <f t="shared" si="29"/>
        <v>27.14</v>
      </c>
    </row>
    <row r="408" spans="1:9" x14ac:dyDescent="0.25">
      <c r="A408" s="70" t="s">
        <v>311</v>
      </c>
      <c r="B408" s="66">
        <v>1</v>
      </c>
      <c r="C408" s="66">
        <f t="shared" si="27"/>
        <v>214</v>
      </c>
      <c r="D408" s="66">
        <v>166</v>
      </c>
      <c r="E408" s="66">
        <v>48</v>
      </c>
      <c r="F408" s="67"/>
      <c r="G408" s="67">
        <v>5.49</v>
      </c>
      <c r="H408" s="67">
        <f t="shared" si="28"/>
        <v>527.04</v>
      </c>
      <c r="I408" s="67">
        <f t="shared" si="29"/>
        <v>651.37</v>
      </c>
    </row>
    <row r="409" spans="1:9" x14ac:dyDescent="0.25">
      <c r="A409" s="70" t="s">
        <v>311</v>
      </c>
      <c r="B409" s="66">
        <v>1</v>
      </c>
      <c r="C409" s="66">
        <f t="shared" si="27"/>
        <v>168</v>
      </c>
      <c r="D409" s="66">
        <v>166</v>
      </c>
      <c r="E409" s="66">
        <v>2</v>
      </c>
      <c r="F409" s="67"/>
      <c r="G409" s="67">
        <v>5.49</v>
      </c>
      <c r="H409" s="67">
        <f t="shared" si="28"/>
        <v>21.96</v>
      </c>
      <c r="I409" s="67">
        <f t="shared" si="29"/>
        <v>27.14</v>
      </c>
    </row>
    <row r="410" spans="1:9" x14ac:dyDescent="0.25">
      <c r="A410" s="70" t="s">
        <v>312</v>
      </c>
      <c r="B410" s="66">
        <v>1</v>
      </c>
      <c r="C410" s="66">
        <f t="shared" si="27"/>
        <v>168</v>
      </c>
      <c r="D410" s="66">
        <v>166</v>
      </c>
      <c r="E410" s="66">
        <v>2</v>
      </c>
      <c r="F410" s="67"/>
      <c r="G410" s="67">
        <v>6</v>
      </c>
      <c r="H410" s="67">
        <f t="shared" si="28"/>
        <v>24</v>
      </c>
      <c r="I410" s="67">
        <f t="shared" si="29"/>
        <v>29.66</v>
      </c>
    </row>
    <row r="411" spans="1:9" x14ac:dyDescent="0.25">
      <c r="A411" s="70" t="s">
        <v>312</v>
      </c>
      <c r="B411" s="66">
        <v>1</v>
      </c>
      <c r="C411" s="66">
        <f t="shared" si="27"/>
        <v>172</v>
      </c>
      <c r="D411" s="66">
        <v>166</v>
      </c>
      <c r="E411" s="66">
        <v>6</v>
      </c>
      <c r="F411" s="67"/>
      <c r="G411" s="67">
        <v>6</v>
      </c>
      <c r="H411" s="67">
        <f t="shared" si="28"/>
        <v>72</v>
      </c>
      <c r="I411" s="67">
        <f t="shared" si="29"/>
        <v>88.98</v>
      </c>
    </row>
    <row r="412" spans="1:9" x14ac:dyDescent="0.25">
      <c r="A412" s="70" t="s">
        <v>312</v>
      </c>
      <c r="B412" s="66">
        <v>1</v>
      </c>
      <c r="C412" s="66">
        <f t="shared" si="27"/>
        <v>171</v>
      </c>
      <c r="D412" s="66">
        <v>166</v>
      </c>
      <c r="E412" s="66">
        <v>5</v>
      </c>
      <c r="F412" s="67"/>
      <c r="G412" s="67">
        <v>6</v>
      </c>
      <c r="H412" s="67">
        <f t="shared" si="28"/>
        <v>60</v>
      </c>
      <c r="I412" s="67">
        <f t="shared" si="29"/>
        <v>74.150000000000006</v>
      </c>
    </row>
    <row r="413" spans="1:9" x14ac:dyDescent="0.25">
      <c r="A413" s="70" t="s">
        <v>312</v>
      </c>
      <c r="B413" s="66">
        <v>1</v>
      </c>
      <c r="C413" s="66">
        <f t="shared" si="27"/>
        <v>184</v>
      </c>
      <c r="D413" s="66">
        <v>166</v>
      </c>
      <c r="E413" s="66">
        <v>18</v>
      </c>
      <c r="F413" s="67"/>
      <c r="G413" s="67">
        <v>6</v>
      </c>
      <c r="H413" s="67">
        <f t="shared" si="28"/>
        <v>216</v>
      </c>
      <c r="I413" s="67">
        <f t="shared" si="29"/>
        <v>266.95</v>
      </c>
    </row>
    <row r="414" spans="1:9" x14ac:dyDescent="0.25">
      <c r="A414" s="70" t="s">
        <v>312</v>
      </c>
      <c r="B414" s="66">
        <v>1</v>
      </c>
      <c r="C414" s="66">
        <f t="shared" si="27"/>
        <v>186</v>
      </c>
      <c r="D414" s="66">
        <v>166</v>
      </c>
      <c r="E414" s="66">
        <v>20</v>
      </c>
      <c r="F414" s="67"/>
      <c r="G414" s="67">
        <v>6</v>
      </c>
      <c r="H414" s="67">
        <f t="shared" si="28"/>
        <v>240</v>
      </c>
      <c r="I414" s="67">
        <f t="shared" si="29"/>
        <v>296.62</v>
      </c>
    </row>
    <row r="415" spans="1:9" x14ac:dyDescent="0.25">
      <c r="A415" s="70" t="s">
        <v>312</v>
      </c>
      <c r="B415" s="66">
        <v>1</v>
      </c>
      <c r="C415" s="66">
        <f t="shared" si="27"/>
        <v>180</v>
      </c>
      <c r="D415" s="66">
        <v>166</v>
      </c>
      <c r="E415" s="66">
        <v>14</v>
      </c>
      <c r="F415" s="67"/>
      <c r="G415" s="67">
        <v>6</v>
      </c>
      <c r="H415" s="67">
        <f t="shared" si="28"/>
        <v>168</v>
      </c>
      <c r="I415" s="67">
        <f t="shared" si="29"/>
        <v>207.63</v>
      </c>
    </row>
    <row r="416" spans="1:9" x14ac:dyDescent="0.25">
      <c r="A416" s="70" t="s">
        <v>312</v>
      </c>
      <c r="B416" s="66">
        <v>1</v>
      </c>
      <c r="C416" s="66">
        <f t="shared" si="27"/>
        <v>188</v>
      </c>
      <c r="D416" s="66">
        <v>166</v>
      </c>
      <c r="E416" s="66">
        <v>22</v>
      </c>
      <c r="F416" s="67"/>
      <c r="G416" s="67">
        <v>6</v>
      </c>
      <c r="H416" s="67">
        <f t="shared" si="28"/>
        <v>264</v>
      </c>
      <c r="I416" s="67">
        <f t="shared" si="29"/>
        <v>326.27999999999997</v>
      </c>
    </row>
    <row r="417" spans="1:9" x14ac:dyDescent="0.25">
      <c r="A417" s="70" t="s">
        <v>312</v>
      </c>
      <c r="B417" s="66">
        <v>1</v>
      </c>
      <c r="C417" s="66">
        <f t="shared" si="27"/>
        <v>168</v>
      </c>
      <c r="D417" s="66">
        <v>166</v>
      </c>
      <c r="E417" s="66">
        <v>2</v>
      </c>
      <c r="F417" s="67"/>
      <c r="G417" s="67">
        <v>6</v>
      </c>
      <c r="H417" s="67">
        <f t="shared" si="28"/>
        <v>24</v>
      </c>
      <c r="I417" s="67">
        <f t="shared" si="29"/>
        <v>29.66</v>
      </c>
    </row>
    <row r="418" spans="1:9" x14ac:dyDescent="0.25">
      <c r="A418" s="70" t="s">
        <v>312</v>
      </c>
      <c r="B418" s="66">
        <v>1</v>
      </c>
      <c r="C418" s="66">
        <f t="shared" si="27"/>
        <v>172</v>
      </c>
      <c r="D418" s="66">
        <v>166</v>
      </c>
      <c r="E418" s="66">
        <v>6</v>
      </c>
      <c r="F418" s="67"/>
      <c r="G418" s="67">
        <v>6</v>
      </c>
      <c r="H418" s="67">
        <f t="shared" si="28"/>
        <v>72</v>
      </c>
      <c r="I418" s="67">
        <f t="shared" si="29"/>
        <v>88.98</v>
      </c>
    </row>
    <row r="419" spans="1:9" x14ac:dyDescent="0.25">
      <c r="A419" s="70" t="s">
        <v>312</v>
      </c>
      <c r="B419" s="66">
        <v>1</v>
      </c>
      <c r="C419" s="66">
        <f t="shared" si="27"/>
        <v>176</v>
      </c>
      <c r="D419" s="66">
        <v>166</v>
      </c>
      <c r="E419" s="66">
        <v>10</v>
      </c>
      <c r="F419" s="67"/>
      <c r="G419" s="67">
        <v>6</v>
      </c>
      <c r="H419" s="67">
        <f t="shared" si="28"/>
        <v>120</v>
      </c>
      <c r="I419" s="67">
        <f t="shared" si="29"/>
        <v>148.31</v>
      </c>
    </row>
    <row r="420" spans="1:9" x14ac:dyDescent="0.25">
      <c r="A420" s="70" t="s">
        <v>313</v>
      </c>
      <c r="B420" s="66">
        <v>1</v>
      </c>
      <c r="C420" s="66">
        <f t="shared" si="27"/>
        <v>208</v>
      </c>
      <c r="D420" s="66">
        <v>166</v>
      </c>
      <c r="E420" s="66">
        <v>42</v>
      </c>
      <c r="F420" s="67"/>
      <c r="G420" s="67">
        <v>9.83</v>
      </c>
      <c r="H420" s="67">
        <f t="shared" si="28"/>
        <v>825.72</v>
      </c>
      <c r="I420" s="67">
        <f t="shared" si="29"/>
        <v>1020.51</v>
      </c>
    </row>
    <row r="421" spans="1:9" x14ac:dyDescent="0.25">
      <c r="A421" s="70" t="s">
        <v>153</v>
      </c>
      <c r="B421" s="66">
        <v>1</v>
      </c>
      <c r="C421" s="66">
        <f t="shared" si="27"/>
        <v>184</v>
      </c>
      <c r="D421" s="66">
        <v>166</v>
      </c>
      <c r="E421" s="66">
        <v>18</v>
      </c>
      <c r="F421" s="67"/>
      <c r="G421" s="67">
        <v>6.5</v>
      </c>
      <c r="H421" s="67">
        <f t="shared" si="28"/>
        <v>234</v>
      </c>
      <c r="I421" s="67">
        <f t="shared" si="29"/>
        <v>289.2</v>
      </c>
    </row>
    <row r="422" spans="1:9" x14ac:dyDescent="0.25">
      <c r="A422" s="70" t="s">
        <v>153</v>
      </c>
      <c r="B422" s="66">
        <v>1</v>
      </c>
      <c r="C422" s="66">
        <f t="shared" si="27"/>
        <v>176</v>
      </c>
      <c r="D422" s="66">
        <v>166</v>
      </c>
      <c r="E422" s="66">
        <v>10</v>
      </c>
      <c r="F422" s="67"/>
      <c r="G422" s="67">
        <v>5</v>
      </c>
      <c r="H422" s="67">
        <f t="shared" si="28"/>
        <v>100</v>
      </c>
      <c r="I422" s="67">
        <f t="shared" si="29"/>
        <v>123.59</v>
      </c>
    </row>
    <row r="423" spans="1:9" x14ac:dyDescent="0.25">
      <c r="A423" s="70" t="s">
        <v>314</v>
      </c>
      <c r="B423" s="66">
        <v>1</v>
      </c>
      <c r="C423" s="66">
        <f t="shared" si="27"/>
        <v>168</v>
      </c>
      <c r="D423" s="66">
        <v>166</v>
      </c>
      <c r="E423" s="66">
        <v>2</v>
      </c>
      <c r="F423" s="67"/>
      <c r="G423" s="67">
        <v>4.4000000000000004</v>
      </c>
      <c r="H423" s="67">
        <f t="shared" si="28"/>
        <v>17.600000000000001</v>
      </c>
      <c r="I423" s="67">
        <f t="shared" si="29"/>
        <v>21.75</v>
      </c>
    </row>
    <row r="424" spans="1:9" x14ac:dyDescent="0.25">
      <c r="A424" s="70" t="s">
        <v>314</v>
      </c>
      <c r="B424" s="66">
        <v>1</v>
      </c>
      <c r="C424" s="66">
        <f t="shared" si="27"/>
        <v>176</v>
      </c>
      <c r="D424" s="66">
        <v>166</v>
      </c>
      <c r="E424" s="66">
        <v>10</v>
      </c>
      <c r="F424" s="67"/>
      <c r="G424" s="67">
        <v>4.4000000000000004</v>
      </c>
      <c r="H424" s="67">
        <f t="shared" si="28"/>
        <v>88</v>
      </c>
      <c r="I424" s="67">
        <f t="shared" si="29"/>
        <v>108.76</v>
      </c>
    </row>
    <row r="425" spans="1:9" x14ac:dyDescent="0.25">
      <c r="A425" s="70" t="s">
        <v>314</v>
      </c>
      <c r="B425" s="66">
        <v>1</v>
      </c>
      <c r="C425" s="66">
        <f t="shared" si="27"/>
        <v>172</v>
      </c>
      <c r="D425" s="66">
        <v>166</v>
      </c>
      <c r="E425" s="66">
        <v>6</v>
      </c>
      <c r="F425" s="67"/>
      <c r="G425" s="67">
        <v>4.4000000000000004</v>
      </c>
      <c r="H425" s="67">
        <f t="shared" si="28"/>
        <v>52.8</v>
      </c>
      <c r="I425" s="67">
        <f t="shared" si="29"/>
        <v>65.260000000000005</v>
      </c>
    </row>
    <row r="426" spans="1:9" x14ac:dyDescent="0.25">
      <c r="A426" s="70" t="s">
        <v>314</v>
      </c>
      <c r="B426" s="66">
        <v>1</v>
      </c>
      <c r="C426" s="66">
        <f t="shared" si="27"/>
        <v>168</v>
      </c>
      <c r="D426" s="66">
        <v>166</v>
      </c>
      <c r="E426" s="66">
        <v>2</v>
      </c>
      <c r="F426" s="67"/>
      <c r="G426" s="67">
        <v>4.4000000000000004</v>
      </c>
      <c r="H426" s="67">
        <f t="shared" si="28"/>
        <v>17.600000000000001</v>
      </c>
      <c r="I426" s="67">
        <f t="shared" si="29"/>
        <v>21.75</v>
      </c>
    </row>
    <row r="427" spans="1:9" x14ac:dyDescent="0.25">
      <c r="A427" s="70" t="s">
        <v>314</v>
      </c>
      <c r="B427" s="66">
        <v>1</v>
      </c>
      <c r="C427" s="66">
        <f t="shared" si="27"/>
        <v>168</v>
      </c>
      <c r="D427" s="66">
        <v>166</v>
      </c>
      <c r="E427" s="66">
        <v>2</v>
      </c>
      <c r="F427" s="67"/>
      <c r="G427" s="67">
        <v>4.4000000000000004</v>
      </c>
      <c r="H427" s="67">
        <f t="shared" si="28"/>
        <v>17.600000000000001</v>
      </c>
      <c r="I427" s="67">
        <f t="shared" si="29"/>
        <v>21.75</v>
      </c>
    </row>
    <row r="428" spans="1:9" x14ac:dyDescent="0.25">
      <c r="A428" s="70" t="s">
        <v>314</v>
      </c>
      <c r="B428" s="66">
        <v>1</v>
      </c>
      <c r="C428" s="66">
        <f t="shared" si="27"/>
        <v>168</v>
      </c>
      <c r="D428" s="66">
        <v>166</v>
      </c>
      <c r="E428" s="66">
        <v>2</v>
      </c>
      <c r="F428" s="67"/>
      <c r="G428" s="67">
        <v>4.4000000000000004</v>
      </c>
      <c r="H428" s="67">
        <f t="shared" si="28"/>
        <v>17.600000000000001</v>
      </c>
      <c r="I428" s="67">
        <f t="shared" si="29"/>
        <v>21.75</v>
      </c>
    </row>
    <row r="429" spans="1:9" x14ac:dyDescent="0.25">
      <c r="A429" s="70" t="s">
        <v>314</v>
      </c>
      <c r="B429" s="66">
        <v>1</v>
      </c>
      <c r="C429" s="66">
        <f t="shared" si="27"/>
        <v>180</v>
      </c>
      <c r="D429" s="66">
        <v>166</v>
      </c>
      <c r="E429" s="66">
        <v>14</v>
      </c>
      <c r="F429" s="67"/>
      <c r="G429" s="67">
        <v>4.4000000000000004</v>
      </c>
      <c r="H429" s="67">
        <f t="shared" si="28"/>
        <v>123.2</v>
      </c>
      <c r="I429" s="67">
        <f t="shared" si="29"/>
        <v>152.26</v>
      </c>
    </row>
    <row r="430" spans="1:9" x14ac:dyDescent="0.25">
      <c r="A430" s="70" t="s">
        <v>314</v>
      </c>
      <c r="B430" s="66">
        <v>1</v>
      </c>
      <c r="C430" s="66">
        <f t="shared" si="27"/>
        <v>168</v>
      </c>
      <c r="D430" s="66">
        <v>166</v>
      </c>
      <c r="E430" s="66">
        <v>2</v>
      </c>
      <c r="F430" s="67"/>
      <c r="G430" s="67">
        <v>4.4000000000000004</v>
      </c>
      <c r="H430" s="67">
        <f t="shared" si="28"/>
        <v>17.600000000000001</v>
      </c>
      <c r="I430" s="67">
        <f t="shared" si="29"/>
        <v>21.75</v>
      </c>
    </row>
    <row r="431" spans="1:9" x14ac:dyDescent="0.25">
      <c r="A431" s="70" t="s">
        <v>314</v>
      </c>
      <c r="B431" s="66">
        <v>1</v>
      </c>
      <c r="C431" s="66">
        <f t="shared" si="27"/>
        <v>168</v>
      </c>
      <c r="D431" s="66">
        <v>166</v>
      </c>
      <c r="E431" s="66">
        <v>2</v>
      </c>
      <c r="F431" s="67"/>
      <c r="G431" s="67">
        <v>4.4000000000000004</v>
      </c>
      <c r="H431" s="67">
        <f t="shared" si="28"/>
        <v>17.600000000000001</v>
      </c>
      <c r="I431" s="67">
        <f t="shared" si="29"/>
        <v>21.75</v>
      </c>
    </row>
    <row r="432" spans="1:9" x14ac:dyDescent="0.25">
      <c r="A432" s="70" t="s">
        <v>314</v>
      </c>
      <c r="B432" s="66">
        <v>1</v>
      </c>
      <c r="C432" s="66">
        <f t="shared" si="27"/>
        <v>176</v>
      </c>
      <c r="D432" s="66">
        <v>166</v>
      </c>
      <c r="E432" s="66">
        <v>10</v>
      </c>
      <c r="F432" s="67"/>
      <c r="G432" s="67">
        <v>4.4000000000000004</v>
      </c>
      <c r="H432" s="67">
        <f t="shared" si="28"/>
        <v>88</v>
      </c>
      <c r="I432" s="67">
        <f t="shared" si="29"/>
        <v>108.76</v>
      </c>
    </row>
    <row r="433" spans="1:9" x14ac:dyDescent="0.25">
      <c r="A433" s="70" t="s">
        <v>315</v>
      </c>
      <c r="B433" s="66">
        <v>1</v>
      </c>
      <c r="C433" s="66">
        <f t="shared" si="27"/>
        <v>176</v>
      </c>
      <c r="D433" s="66">
        <v>166</v>
      </c>
      <c r="E433" s="66">
        <v>10</v>
      </c>
      <c r="F433" s="67"/>
      <c r="G433" s="67">
        <v>4.4000000000000004</v>
      </c>
      <c r="H433" s="67">
        <f t="shared" si="28"/>
        <v>88</v>
      </c>
      <c r="I433" s="67">
        <f t="shared" si="29"/>
        <v>108.76</v>
      </c>
    </row>
    <row r="434" spans="1:9" x14ac:dyDescent="0.25">
      <c r="A434" s="70" t="s">
        <v>315</v>
      </c>
      <c r="B434" s="66">
        <v>1</v>
      </c>
      <c r="C434" s="66">
        <f t="shared" ref="C434:C454" si="30">D434+E434</f>
        <v>208</v>
      </c>
      <c r="D434" s="66">
        <v>166</v>
      </c>
      <c r="E434" s="66">
        <v>42</v>
      </c>
      <c r="F434" s="67"/>
      <c r="G434" s="67">
        <v>4.4000000000000004</v>
      </c>
      <c r="H434" s="67">
        <f t="shared" si="28"/>
        <v>369.6</v>
      </c>
      <c r="I434" s="67">
        <f t="shared" si="29"/>
        <v>456.79</v>
      </c>
    </row>
    <row r="435" spans="1:9" x14ac:dyDescent="0.25">
      <c r="A435" s="70" t="s">
        <v>315</v>
      </c>
      <c r="B435" s="66">
        <v>1</v>
      </c>
      <c r="C435" s="66">
        <f t="shared" si="30"/>
        <v>168</v>
      </c>
      <c r="D435" s="66">
        <v>166</v>
      </c>
      <c r="E435" s="66">
        <v>2</v>
      </c>
      <c r="F435" s="67"/>
      <c r="G435" s="67">
        <v>4.4000000000000004</v>
      </c>
      <c r="H435" s="67">
        <f t="shared" si="28"/>
        <v>17.600000000000001</v>
      </c>
      <c r="I435" s="67">
        <f t="shared" si="29"/>
        <v>21.75</v>
      </c>
    </row>
    <row r="436" spans="1:9" x14ac:dyDescent="0.25">
      <c r="A436" s="70" t="s">
        <v>315</v>
      </c>
      <c r="B436" s="66">
        <v>1</v>
      </c>
      <c r="C436" s="66">
        <f t="shared" si="30"/>
        <v>168</v>
      </c>
      <c r="D436" s="66">
        <v>166</v>
      </c>
      <c r="E436" s="66">
        <v>2</v>
      </c>
      <c r="F436" s="67"/>
      <c r="G436" s="67">
        <v>4.4000000000000004</v>
      </c>
      <c r="H436" s="67">
        <f t="shared" si="28"/>
        <v>17.600000000000001</v>
      </c>
      <c r="I436" s="67">
        <f t="shared" si="29"/>
        <v>21.75</v>
      </c>
    </row>
    <row r="437" spans="1:9" x14ac:dyDescent="0.25">
      <c r="A437" s="70" t="s">
        <v>315</v>
      </c>
      <c r="B437" s="66">
        <v>1</v>
      </c>
      <c r="C437" s="66">
        <f t="shared" si="30"/>
        <v>168</v>
      </c>
      <c r="D437" s="66">
        <v>166</v>
      </c>
      <c r="E437" s="66">
        <v>2</v>
      </c>
      <c r="F437" s="67"/>
      <c r="G437" s="67">
        <v>4.4000000000000004</v>
      </c>
      <c r="H437" s="67">
        <f t="shared" si="28"/>
        <v>17.600000000000001</v>
      </c>
      <c r="I437" s="67">
        <f t="shared" si="29"/>
        <v>21.75</v>
      </c>
    </row>
    <row r="438" spans="1:9" x14ac:dyDescent="0.25">
      <c r="A438" s="70" t="s">
        <v>315</v>
      </c>
      <c r="B438" s="66">
        <v>1</v>
      </c>
      <c r="C438" s="66">
        <f t="shared" si="30"/>
        <v>168</v>
      </c>
      <c r="D438" s="66">
        <v>166</v>
      </c>
      <c r="E438" s="66">
        <v>2</v>
      </c>
      <c r="F438" s="67"/>
      <c r="G438" s="67">
        <v>4.4000000000000004</v>
      </c>
      <c r="H438" s="67">
        <f t="shared" si="28"/>
        <v>17.600000000000001</v>
      </c>
      <c r="I438" s="67">
        <f t="shared" si="29"/>
        <v>21.75</v>
      </c>
    </row>
    <row r="439" spans="1:9" x14ac:dyDescent="0.25">
      <c r="A439" s="70" t="s">
        <v>315</v>
      </c>
      <c r="B439" s="66">
        <v>1</v>
      </c>
      <c r="C439" s="66">
        <f t="shared" si="30"/>
        <v>168</v>
      </c>
      <c r="D439" s="66">
        <v>166</v>
      </c>
      <c r="E439" s="66">
        <v>2</v>
      </c>
      <c r="F439" s="67"/>
      <c r="G439" s="67">
        <v>4.4000000000000004</v>
      </c>
      <c r="H439" s="67">
        <f t="shared" si="28"/>
        <v>17.600000000000001</v>
      </c>
      <c r="I439" s="67">
        <f t="shared" si="29"/>
        <v>21.75</v>
      </c>
    </row>
    <row r="440" spans="1:9" x14ac:dyDescent="0.25">
      <c r="A440" s="70" t="s">
        <v>315</v>
      </c>
      <c r="B440" s="66">
        <v>1</v>
      </c>
      <c r="C440" s="66">
        <f t="shared" si="30"/>
        <v>168</v>
      </c>
      <c r="D440" s="66">
        <v>166</v>
      </c>
      <c r="E440" s="66">
        <v>2</v>
      </c>
      <c r="F440" s="67"/>
      <c r="G440" s="67">
        <v>4.4000000000000004</v>
      </c>
      <c r="H440" s="67">
        <f t="shared" si="28"/>
        <v>17.600000000000001</v>
      </c>
      <c r="I440" s="67">
        <f t="shared" si="29"/>
        <v>21.75</v>
      </c>
    </row>
    <row r="441" spans="1:9" x14ac:dyDescent="0.25">
      <c r="A441" s="70" t="s">
        <v>315</v>
      </c>
      <c r="B441" s="66">
        <v>1</v>
      </c>
      <c r="C441" s="66">
        <f t="shared" si="30"/>
        <v>176</v>
      </c>
      <c r="D441" s="66">
        <v>166</v>
      </c>
      <c r="E441" s="66">
        <v>10</v>
      </c>
      <c r="F441" s="67"/>
      <c r="G441" s="67">
        <v>4.4000000000000004</v>
      </c>
      <c r="H441" s="67">
        <f t="shared" si="28"/>
        <v>88</v>
      </c>
      <c r="I441" s="67">
        <f t="shared" si="29"/>
        <v>108.76</v>
      </c>
    </row>
    <row r="442" spans="1:9" x14ac:dyDescent="0.25">
      <c r="A442" s="70" t="s">
        <v>315</v>
      </c>
      <c r="B442" s="66">
        <v>1</v>
      </c>
      <c r="C442" s="66">
        <f t="shared" si="30"/>
        <v>168</v>
      </c>
      <c r="D442" s="66">
        <v>166</v>
      </c>
      <c r="E442" s="66">
        <v>2</v>
      </c>
      <c r="F442" s="67"/>
      <c r="G442" s="67">
        <v>4.4000000000000004</v>
      </c>
      <c r="H442" s="67">
        <f t="shared" si="28"/>
        <v>17.600000000000001</v>
      </c>
      <c r="I442" s="67">
        <f t="shared" si="29"/>
        <v>21.75</v>
      </c>
    </row>
    <row r="443" spans="1:9" x14ac:dyDescent="0.25">
      <c r="A443" s="70" t="s">
        <v>315</v>
      </c>
      <c r="B443" s="66">
        <v>1</v>
      </c>
      <c r="C443" s="66">
        <f t="shared" si="30"/>
        <v>176</v>
      </c>
      <c r="D443" s="66">
        <v>166</v>
      </c>
      <c r="E443" s="66">
        <v>10</v>
      </c>
      <c r="F443" s="67"/>
      <c r="G443" s="67">
        <v>4.4000000000000004</v>
      </c>
      <c r="H443" s="67">
        <f t="shared" si="28"/>
        <v>88</v>
      </c>
      <c r="I443" s="67">
        <f t="shared" si="29"/>
        <v>108.76</v>
      </c>
    </row>
    <row r="444" spans="1:9" x14ac:dyDescent="0.25">
      <c r="A444" s="70" t="s">
        <v>315</v>
      </c>
      <c r="B444" s="66">
        <v>1</v>
      </c>
      <c r="C444" s="66">
        <f t="shared" si="30"/>
        <v>182</v>
      </c>
      <c r="D444" s="66">
        <v>166</v>
      </c>
      <c r="E444" s="66">
        <v>16</v>
      </c>
      <c r="F444" s="67"/>
      <c r="G444" s="67">
        <v>4.4000000000000004</v>
      </c>
      <c r="H444" s="67">
        <f t="shared" si="28"/>
        <v>140.80000000000001</v>
      </c>
      <c r="I444" s="67">
        <f t="shared" si="29"/>
        <v>174.01</v>
      </c>
    </row>
    <row r="445" spans="1:9" x14ac:dyDescent="0.25">
      <c r="A445" s="70" t="s">
        <v>315</v>
      </c>
      <c r="B445" s="66">
        <v>1</v>
      </c>
      <c r="C445" s="66">
        <f t="shared" si="30"/>
        <v>168</v>
      </c>
      <c r="D445" s="66">
        <v>166</v>
      </c>
      <c r="E445" s="66">
        <v>2</v>
      </c>
      <c r="F445" s="67"/>
      <c r="G445" s="67">
        <v>4.4000000000000004</v>
      </c>
      <c r="H445" s="67">
        <f t="shared" si="28"/>
        <v>17.600000000000001</v>
      </c>
      <c r="I445" s="67">
        <f t="shared" si="29"/>
        <v>21.75</v>
      </c>
    </row>
    <row r="446" spans="1:9" x14ac:dyDescent="0.25">
      <c r="A446" s="70" t="s">
        <v>315</v>
      </c>
      <c r="B446" s="66">
        <v>1</v>
      </c>
      <c r="C446" s="66">
        <f t="shared" si="30"/>
        <v>168</v>
      </c>
      <c r="D446" s="66">
        <v>166</v>
      </c>
      <c r="E446" s="66">
        <v>2</v>
      </c>
      <c r="F446" s="67"/>
      <c r="G446" s="67">
        <v>4.4000000000000004</v>
      </c>
      <c r="H446" s="67">
        <f t="shared" si="28"/>
        <v>17.600000000000001</v>
      </c>
      <c r="I446" s="67">
        <f t="shared" si="29"/>
        <v>21.75</v>
      </c>
    </row>
    <row r="447" spans="1:9" x14ac:dyDescent="0.25">
      <c r="A447" s="70" t="s">
        <v>315</v>
      </c>
      <c r="B447" s="66">
        <v>1</v>
      </c>
      <c r="C447" s="66">
        <f t="shared" si="30"/>
        <v>168</v>
      </c>
      <c r="D447" s="66">
        <v>166</v>
      </c>
      <c r="E447" s="66">
        <v>2</v>
      </c>
      <c r="F447" s="67"/>
      <c r="G447" s="67">
        <v>4.4000000000000004</v>
      </c>
      <c r="H447" s="67">
        <f t="shared" si="28"/>
        <v>17.600000000000001</v>
      </c>
      <c r="I447" s="67">
        <f t="shared" si="29"/>
        <v>21.75</v>
      </c>
    </row>
    <row r="448" spans="1:9" x14ac:dyDescent="0.25">
      <c r="A448" s="70" t="s">
        <v>315</v>
      </c>
      <c r="B448" s="66">
        <v>1</v>
      </c>
      <c r="C448" s="66">
        <f t="shared" si="30"/>
        <v>168</v>
      </c>
      <c r="D448" s="66">
        <v>166</v>
      </c>
      <c r="E448" s="66">
        <v>2</v>
      </c>
      <c r="F448" s="67"/>
      <c r="G448" s="67">
        <v>4.4000000000000004</v>
      </c>
      <c r="H448" s="67">
        <f t="shared" si="28"/>
        <v>17.600000000000001</v>
      </c>
      <c r="I448" s="67">
        <f t="shared" si="29"/>
        <v>21.75</v>
      </c>
    </row>
    <row r="449" spans="1:9" x14ac:dyDescent="0.25">
      <c r="A449" s="70" t="s">
        <v>315</v>
      </c>
      <c r="B449" s="66">
        <v>1</v>
      </c>
      <c r="C449" s="66">
        <f t="shared" si="30"/>
        <v>168</v>
      </c>
      <c r="D449" s="66">
        <v>166</v>
      </c>
      <c r="E449" s="66">
        <v>2</v>
      </c>
      <c r="F449" s="67"/>
      <c r="G449" s="67">
        <v>4.4000000000000004</v>
      </c>
      <c r="H449" s="67">
        <f t="shared" si="28"/>
        <v>17.600000000000001</v>
      </c>
      <c r="I449" s="67">
        <f t="shared" si="29"/>
        <v>21.75</v>
      </c>
    </row>
    <row r="450" spans="1:9" x14ac:dyDescent="0.25">
      <c r="A450" s="70" t="s">
        <v>347</v>
      </c>
      <c r="B450" s="66">
        <v>1</v>
      </c>
      <c r="C450" s="66">
        <f t="shared" si="30"/>
        <v>170</v>
      </c>
      <c r="D450" s="66">
        <v>166</v>
      </c>
      <c r="E450" s="66">
        <v>4</v>
      </c>
      <c r="F450" s="67"/>
      <c r="G450" s="67">
        <v>6.72</v>
      </c>
      <c r="H450" s="67">
        <f t="shared" si="28"/>
        <v>53.76</v>
      </c>
      <c r="I450" s="67">
        <f t="shared" si="29"/>
        <v>66.44</v>
      </c>
    </row>
    <row r="451" spans="1:9" x14ac:dyDescent="0.25">
      <c r="A451" s="70" t="s">
        <v>347</v>
      </c>
      <c r="B451" s="66">
        <v>1</v>
      </c>
      <c r="C451" s="66">
        <f t="shared" si="30"/>
        <v>184</v>
      </c>
      <c r="D451" s="66">
        <v>166</v>
      </c>
      <c r="E451" s="66">
        <v>18</v>
      </c>
      <c r="F451" s="67"/>
      <c r="G451" s="67">
        <v>6.72</v>
      </c>
      <c r="H451" s="67">
        <f t="shared" si="28"/>
        <v>241.92</v>
      </c>
      <c r="I451" s="67">
        <f t="shared" si="29"/>
        <v>298.99</v>
      </c>
    </row>
    <row r="452" spans="1:9" x14ac:dyDescent="0.25">
      <c r="A452" s="70" t="s">
        <v>357</v>
      </c>
      <c r="B452" s="66">
        <v>1</v>
      </c>
      <c r="C452" s="66">
        <f t="shared" si="30"/>
        <v>241</v>
      </c>
      <c r="D452" s="66">
        <v>166</v>
      </c>
      <c r="E452" s="66">
        <v>75</v>
      </c>
      <c r="F452" s="67">
        <v>1360</v>
      </c>
      <c r="G452" s="67">
        <f>F452/D452</f>
        <v>8.19277108433735</v>
      </c>
      <c r="H452" s="67">
        <f t="shared" si="28"/>
        <v>1228.92</v>
      </c>
      <c r="I452" s="67">
        <f t="shared" si="29"/>
        <v>1518.82</v>
      </c>
    </row>
    <row r="453" spans="1:9" x14ac:dyDescent="0.25">
      <c r="A453" s="70" t="s">
        <v>358</v>
      </c>
      <c r="B453" s="66">
        <v>1</v>
      </c>
      <c r="C453" s="66">
        <f t="shared" si="30"/>
        <v>194</v>
      </c>
      <c r="D453" s="66">
        <v>166</v>
      </c>
      <c r="E453" s="66">
        <v>28</v>
      </c>
      <c r="F453" s="67">
        <v>1500</v>
      </c>
      <c r="G453" s="67">
        <f>F453/D453</f>
        <v>9.0361445783132535</v>
      </c>
      <c r="H453" s="67">
        <f t="shared" si="28"/>
        <v>506.02</v>
      </c>
      <c r="I453" s="67">
        <f t="shared" si="29"/>
        <v>625.39</v>
      </c>
    </row>
    <row r="454" spans="1:9" x14ac:dyDescent="0.25">
      <c r="A454" s="70" t="s">
        <v>359</v>
      </c>
      <c r="B454" s="66">
        <v>1</v>
      </c>
      <c r="C454" s="66">
        <f t="shared" si="30"/>
        <v>180</v>
      </c>
      <c r="D454" s="66">
        <v>166</v>
      </c>
      <c r="E454" s="66">
        <v>14</v>
      </c>
      <c r="F454" s="67">
        <v>1000</v>
      </c>
      <c r="G454" s="67">
        <f>F454/D454</f>
        <v>6.024096385542169</v>
      </c>
      <c r="H454" s="67">
        <f t="shared" si="28"/>
        <v>168.67</v>
      </c>
      <c r="I454" s="67">
        <f t="shared" si="29"/>
        <v>208.46</v>
      </c>
    </row>
  </sheetData>
  <mergeCells count="12">
    <mergeCell ref="H1:I1"/>
    <mergeCell ref="A2:I2"/>
    <mergeCell ref="A7:A9"/>
    <mergeCell ref="B7:B9"/>
    <mergeCell ref="C7:E7"/>
    <mergeCell ref="F7:F9"/>
    <mergeCell ref="G7:G9"/>
    <mergeCell ref="H7:H9"/>
    <mergeCell ref="I7:I9"/>
    <mergeCell ref="C8:C9"/>
    <mergeCell ref="D8:D9"/>
    <mergeCell ref="E8:E9"/>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5DAB40-7F62-47EF-9A20-29C50E8D8F64}">
  <sheetPr>
    <tabColor theme="5" tint="0.59999389629810485"/>
  </sheetPr>
  <dimension ref="A1:I373"/>
  <sheetViews>
    <sheetView zoomScale="80" zoomScaleNormal="80" workbookViewId="0">
      <selection activeCell="A373" sqref="A373:B373"/>
    </sheetView>
  </sheetViews>
  <sheetFormatPr defaultColWidth="9.140625" defaultRowHeight="15.75" x14ac:dyDescent="0.25"/>
  <cols>
    <col min="1" max="1" width="66.140625" style="41" customWidth="1"/>
    <col min="2" max="2" width="12.5703125" style="42" customWidth="1"/>
    <col min="3" max="3" width="14.5703125" style="41" customWidth="1"/>
    <col min="4" max="4" width="14.7109375" style="41" customWidth="1"/>
    <col min="5" max="5" width="18.42578125" style="41" customWidth="1"/>
    <col min="6" max="6" width="13.85546875" style="41" customWidth="1"/>
    <col min="7" max="7" width="18.5703125" style="43" customWidth="1"/>
    <col min="8" max="8" width="20.5703125" style="41" customWidth="1"/>
    <col min="9" max="9" width="21" style="41" customWidth="1"/>
    <col min="10" max="16384" width="9.140625" style="41"/>
  </cols>
  <sheetData>
    <row r="1" spans="1:9" x14ac:dyDescent="0.25">
      <c r="H1" s="413" t="s">
        <v>796</v>
      </c>
      <c r="I1" s="413"/>
    </row>
    <row r="2" spans="1:9" s="44" customFormat="1" ht="39" customHeight="1" x14ac:dyDescent="0.25">
      <c r="A2" s="414" t="s">
        <v>720</v>
      </c>
      <c r="B2" s="414"/>
      <c r="C2" s="414"/>
      <c r="D2" s="414"/>
      <c r="E2" s="414"/>
      <c r="F2" s="414"/>
      <c r="G2" s="414"/>
      <c r="H2" s="414"/>
      <c r="I2" s="414"/>
    </row>
    <row r="3" spans="1:9" ht="16.5" x14ac:dyDescent="0.25">
      <c r="A3" s="165"/>
      <c r="B3" s="166"/>
      <c r="C3" s="165"/>
      <c r="D3" s="165"/>
      <c r="E3" s="165"/>
      <c r="F3" s="165"/>
      <c r="G3" s="167"/>
      <c r="H3" s="165"/>
      <c r="I3" s="165"/>
    </row>
    <row r="4" spans="1:9" ht="16.5" x14ac:dyDescent="0.25">
      <c r="A4" s="165" t="s">
        <v>746</v>
      </c>
      <c r="B4" s="166"/>
      <c r="C4" s="165"/>
      <c r="D4" s="165"/>
      <c r="E4" s="165"/>
      <c r="F4" s="165"/>
      <c r="G4" s="167"/>
      <c r="H4" s="165"/>
      <c r="I4" s="165"/>
    </row>
    <row r="5" spans="1:9" ht="16.5" x14ac:dyDescent="0.25">
      <c r="A5" s="165" t="s">
        <v>747</v>
      </c>
      <c r="B5" s="166"/>
      <c r="C5" s="165"/>
      <c r="D5" s="165"/>
      <c r="E5" s="165"/>
      <c r="F5" s="165"/>
      <c r="G5" s="167"/>
      <c r="H5" s="165"/>
      <c r="I5" s="165"/>
    </row>
    <row r="6" spans="1:9" x14ac:dyDescent="0.25">
      <c r="E6" s="45"/>
      <c r="H6" s="46"/>
    </row>
    <row r="7" spans="1:9" ht="29.25" customHeight="1" x14ac:dyDescent="0.25">
      <c r="A7" s="415"/>
      <c r="B7" s="415" t="s">
        <v>4</v>
      </c>
      <c r="C7" s="412" t="s">
        <v>5</v>
      </c>
      <c r="D7" s="412"/>
      <c r="E7" s="412"/>
      <c r="F7" s="412" t="s">
        <v>3</v>
      </c>
      <c r="G7" s="412" t="s">
        <v>728</v>
      </c>
      <c r="H7" s="416" t="s">
        <v>6</v>
      </c>
      <c r="I7" s="417" t="s">
        <v>2</v>
      </c>
    </row>
    <row r="8" spans="1:9" x14ac:dyDescent="0.25">
      <c r="A8" s="415"/>
      <c r="B8" s="415"/>
      <c r="C8" s="410" t="s">
        <v>81</v>
      </c>
      <c r="D8" s="410" t="s">
        <v>419</v>
      </c>
      <c r="E8" s="412" t="s">
        <v>7</v>
      </c>
      <c r="F8" s="412"/>
      <c r="G8" s="412"/>
      <c r="H8" s="416"/>
      <c r="I8" s="417"/>
    </row>
    <row r="9" spans="1:9" ht="52.5" customHeight="1" x14ac:dyDescent="0.25">
      <c r="A9" s="415"/>
      <c r="B9" s="415"/>
      <c r="C9" s="411"/>
      <c r="D9" s="411"/>
      <c r="E9" s="412"/>
      <c r="F9" s="412"/>
      <c r="G9" s="412"/>
      <c r="H9" s="416"/>
      <c r="I9" s="417"/>
    </row>
    <row r="10" spans="1:9" x14ac:dyDescent="0.25">
      <c r="A10" s="168">
        <v>1</v>
      </c>
      <c r="B10" s="168">
        <v>2</v>
      </c>
      <c r="C10" s="168" t="s">
        <v>82</v>
      </c>
      <c r="D10" s="168">
        <v>4</v>
      </c>
      <c r="E10" s="168">
        <v>5</v>
      </c>
      <c r="F10" s="168">
        <v>6</v>
      </c>
      <c r="G10" s="168">
        <v>7</v>
      </c>
      <c r="H10" s="168">
        <v>8</v>
      </c>
      <c r="I10" s="168" t="s">
        <v>567</v>
      </c>
    </row>
    <row r="11" spans="1:9" s="44" customFormat="1" ht="16.5" x14ac:dyDescent="0.25">
      <c r="A11" s="169" t="s">
        <v>0</v>
      </c>
      <c r="B11" s="185">
        <f>B12+B105+B120+B180+B199+B213+B242+B286+B310+B319+B326+B329</f>
        <v>320</v>
      </c>
      <c r="C11" s="185"/>
      <c r="D11" s="185"/>
      <c r="E11" s="185">
        <f>E12+E105+E120+E180+E199+E213+E242+E286+E310+E319+E326+E329</f>
        <v>11085</v>
      </c>
      <c r="F11" s="181"/>
      <c r="G11" s="181"/>
      <c r="H11" s="181">
        <f>H12+H105+H120+H180+H199+H213+H242+H286+H310+H319+H326+H329</f>
        <v>160447.84000000003</v>
      </c>
      <c r="I11" s="181">
        <f>I12+I105+I120+I180+I199+I213+I242+I286+I310+I319+I326+I329</f>
        <v>197972.41000000006</v>
      </c>
    </row>
    <row r="12" spans="1:9" s="44" customFormat="1" ht="16.5" x14ac:dyDescent="0.25">
      <c r="A12" s="170" t="s">
        <v>220</v>
      </c>
      <c r="B12" s="186">
        <f>B13+B52+B91</f>
        <v>89</v>
      </c>
      <c r="C12" s="186"/>
      <c r="D12" s="186"/>
      <c r="E12" s="186">
        <f>E13+E52+E91</f>
        <v>3285.5</v>
      </c>
      <c r="F12" s="176"/>
      <c r="G12" s="176"/>
      <c r="H12" s="176">
        <f>H13+H52+H91</f>
        <v>55295.109999999986</v>
      </c>
      <c r="I12" s="176">
        <f>I13+I52+I91</f>
        <v>68175.540000000008</v>
      </c>
    </row>
    <row r="13" spans="1:9" s="44" customFormat="1" ht="16.5" x14ac:dyDescent="0.25">
      <c r="A13" s="171" t="s">
        <v>568</v>
      </c>
      <c r="B13" s="187">
        <f>SUM(B14:B51)</f>
        <v>38</v>
      </c>
      <c r="C13" s="187"/>
      <c r="D13" s="187"/>
      <c r="E13" s="187">
        <f>SUM(E14:E51)</f>
        <v>2243.5</v>
      </c>
      <c r="F13" s="172"/>
      <c r="G13" s="172"/>
      <c r="H13" s="172">
        <f>SUM(H14:H51)</f>
        <v>44221.679999999986</v>
      </c>
      <c r="I13" s="172">
        <f>SUM(I14:I51)</f>
        <v>54489.83</v>
      </c>
    </row>
    <row r="14" spans="1:9" s="44" customFormat="1" ht="16.5" x14ac:dyDescent="0.25">
      <c r="A14" s="173" t="s">
        <v>221</v>
      </c>
      <c r="B14" s="182">
        <v>1</v>
      </c>
      <c r="C14" s="182">
        <f>D14+E14</f>
        <v>242</v>
      </c>
      <c r="D14" s="182">
        <v>167</v>
      </c>
      <c r="E14" s="182">
        <v>75</v>
      </c>
      <c r="F14" s="183">
        <v>1645.87</v>
      </c>
      <c r="G14" s="180">
        <f>F14/167</f>
        <v>9.8555089820359267</v>
      </c>
      <c r="H14" s="180">
        <f>ROUND(E14*G14*2,2)</f>
        <v>1478.33</v>
      </c>
      <c r="I14" s="180">
        <f>ROUND(H14*1.2359,2)</f>
        <v>1827.07</v>
      </c>
    </row>
    <row r="15" spans="1:9" s="44" customFormat="1" ht="16.5" x14ac:dyDescent="0.25">
      <c r="A15" s="173" t="s">
        <v>221</v>
      </c>
      <c r="B15" s="182">
        <v>1</v>
      </c>
      <c r="C15" s="182">
        <f>D15+E15</f>
        <v>200</v>
      </c>
      <c r="D15" s="182">
        <v>111</v>
      </c>
      <c r="E15" s="182">
        <v>89</v>
      </c>
      <c r="F15" s="183">
        <v>1645.87</v>
      </c>
      <c r="G15" s="180">
        <f t="shared" ref="G15:G51" si="0">F15/167</f>
        <v>9.8555089820359267</v>
      </c>
      <c r="H15" s="180">
        <f>ROUND(E15*G15*2,2)</f>
        <v>1754.28</v>
      </c>
      <c r="I15" s="184">
        <f>ROUND(H15*1.2077,2)</f>
        <v>2118.64</v>
      </c>
    </row>
    <row r="16" spans="1:9" s="44" customFormat="1" ht="16.5" x14ac:dyDescent="0.25">
      <c r="A16" s="173" t="s">
        <v>222</v>
      </c>
      <c r="B16" s="182">
        <v>1</v>
      </c>
      <c r="C16" s="182">
        <f t="shared" ref="C16:C51" si="1">D16+E16</f>
        <v>200</v>
      </c>
      <c r="D16" s="182">
        <v>167</v>
      </c>
      <c r="E16" s="182">
        <v>33</v>
      </c>
      <c r="F16" s="183">
        <v>1645.87</v>
      </c>
      <c r="G16" s="180">
        <f t="shared" si="0"/>
        <v>9.8555089820359267</v>
      </c>
      <c r="H16" s="180">
        <f t="shared" ref="H16:H17" si="2">ROUND(E16*G16*2,2)</f>
        <v>650.46</v>
      </c>
      <c r="I16" s="184">
        <f>ROUND(H16*1.2077,2)</f>
        <v>785.56</v>
      </c>
    </row>
    <row r="17" spans="1:9" s="44" customFormat="1" ht="16.5" x14ac:dyDescent="0.25">
      <c r="A17" s="173" t="s">
        <v>222</v>
      </c>
      <c r="B17" s="182">
        <v>1</v>
      </c>
      <c r="C17" s="182">
        <f t="shared" si="1"/>
        <v>191</v>
      </c>
      <c r="D17" s="182">
        <v>167</v>
      </c>
      <c r="E17" s="182">
        <v>24</v>
      </c>
      <c r="F17" s="183">
        <v>1645.87</v>
      </c>
      <c r="G17" s="180">
        <f t="shared" si="0"/>
        <v>9.8555089820359267</v>
      </c>
      <c r="H17" s="180">
        <f t="shared" si="2"/>
        <v>473.06</v>
      </c>
      <c r="I17" s="180">
        <f t="shared" ref="I17:I51" si="3">ROUND(H17*1.2359,2)</f>
        <v>584.65</v>
      </c>
    </row>
    <row r="18" spans="1:9" s="44" customFormat="1" ht="16.5" x14ac:dyDescent="0.25">
      <c r="A18" s="173" t="s">
        <v>222</v>
      </c>
      <c r="B18" s="182">
        <v>1</v>
      </c>
      <c r="C18" s="182">
        <f t="shared" si="1"/>
        <v>191</v>
      </c>
      <c r="D18" s="182">
        <v>167</v>
      </c>
      <c r="E18" s="182">
        <v>24</v>
      </c>
      <c r="F18" s="183">
        <v>1645.87</v>
      </c>
      <c r="G18" s="180">
        <f t="shared" si="0"/>
        <v>9.8555089820359267</v>
      </c>
      <c r="H18" s="180">
        <f>ROUND(E18*G18*2,2)</f>
        <v>473.06</v>
      </c>
      <c r="I18" s="180">
        <f t="shared" si="3"/>
        <v>584.65</v>
      </c>
    </row>
    <row r="19" spans="1:9" s="44" customFormat="1" ht="16.5" x14ac:dyDescent="0.25">
      <c r="A19" s="173" t="s">
        <v>222</v>
      </c>
      <c r="B19" s="182">
        <v>1</v>
      </c>
      <c r="C19" s="182">
        <f t="shared" si="1"/>
        <v>183</v>
      </c>
      <c r="D19" s="182">
        <v>159</v>
      </c>
      <c r="E19" s="182">
        <v>24</v>
      </c>
      <c r="F19" s="183">
        <v>1645.87</v>
      </c>
      <c r="G19" s="180">
        <f t="shared" si="0"/>
        <v>9.8555089820359267</v>
      </c>
      <c r="H19" s="180">
        <f t="shared" ref="H19:H51" si="4">ROUND(E19*G19*2,2)</f>
        <v>473.06</v>
      </c>
      <c r="I19" s="180">
        <f t="shared" si="3"/>
        <v>584.65</v>
      </c>
    </row>
    <row r="20" spans="1:9" s="44" customFormat="1" ht="16.5" x14ac:dyDescent="0.25">
      <c r="A20" s="173" t="s">
        <v>223</v>
      </c>
      <c r="B20" s="182">
        <v>1</v>
      </c>
      <c r="C20" s="182">
        <f t="shared" si="1"/>
        <v>271</v>
      </c>
      <c r="D20" s="182">
        <v>167</v>
      </c>
      <c r="E20" s="182">
        <v>104</v>
      </c>
      <c r="F20" s="183">
        <v>1645.87</v>
      </c>
      <c r="G20" s="180">
        <f t="shared" si="0"/>
        <v>9.8555089820359267</v>
      </c>
      <c r="H20" s="180">
        <f t="shared" si="4"/>
        <v>2049.9499999999998</v>
      </c>
      <c r="I20" s="180">
        <f t="shared" si="3"/>
        <v>2533.5300000000002</v>
      </c>
    </row>
    <row r="21" spans="1:9" s="44" customFormat="1" ht="16.5" x14ac:dyDescent="0.25">
      <c r="A21" s="173" t="s">
        <v>114</v>
      </c>
      <c r="B21" s="182">
        <v>1</v>
      </c>
      <c r="C21" s="182">
        <f t="shared" si="1"/>
        <v>280</v>
      </c>
      <c r="D21" s="182">
        <v>160</v>
      </c>
      <c r="E21" s="182">
        <v>120</v>
      </c>
      <c r="F21" s="183">
        <v>1645.87</v>
      </c>
      <c r="G21" s="180">
        <f t="shared" si="0"/>
        <v>9.8555089820359267</v>
      </c>
      <c r="H21" s="180">
        <f>ROUND(E21*G21*2,2)</f>
        <v>2365.3200000000002</v>
      </c>
      <c r="I21" s="180">
        <f t="shared" si="3"/>
        <v>2923.3</v>
      </c>
    </row>
    <row r="22" spans="1:9" s="44" customFormat="1" ht="16.5" x14ac:dyDescent="0.25">
      <c r="A22" s="173" t="s">
        <v>118</v>
      </c>
      <c r="B22" s="182">
        <v>1</v>
      </c>
      <c r="C22" s="182">
        <f t="shared" si="1"/>
        <v>287</v>
      </c>
      <c r="D22" s="182">
        <v>167</v>
      </c>
      <c r="E22" s="182">
        <v>120</v>
      </c>
      <c r="F22" s="183">
        <v>1645.87</v>
      </c>
      <c r="G22" s="180">
        <f t="shared" si="0"/>
        <v>9.8555089820359267</v>
      </c>
      <c r="H22" s="180">
        <f t="shared" si="4"/>
        <v>2365.3200000000002</v>
      </c>
      <c r="I22" s="180">
        <f t="shared" si="3"/>
        <v>2923.3</v>
      </c>
    </row>
    <row r="23" spans="1:9" s="44" customFormat="1" ht="16.5" x14ac:dyDescent="0.25">
      <c r="A23" s="173" t="s">
        <v>118</v>
      </c>
      <c r="B23" s="182">
        <v>1</v>
      </c>
      <c r="C23" s="182">
        <f t="shared" si="1"/>
        <v>32</v>
      </c>
      <c r="D23" s="182">
        <v>16</v>
      </c>
      <c r="E23" s="182">
        <v>16</v>
      </c>
      <c r="F23" s="183">
        <v>1645.87</v>
      </c>
      <c r="G23" s="180">
        <f t="shared" si="0"/>
        <v>9.8555089820359267</v>
      </c>
      <c r="H23" s="180">
        <f t="shared" si="4"/>
        <v>315.38</v>
      </c>
      <c r="I23" s="180">
        <f t="shared" si="3"/>
        <v>389.78</v>
      </c>
    </row>
    <row r="24" spans="1:9" s="44" customFormat="1" ht="16.5" x14ac:dyDescent="0.25">
      <c r="A24" s="173" t="s">
        <v>118</v>
      </c>
      <c r="B24" s="182">
        <v>1</v>
      </c>
      <c r="C24" s="182">
        <f t="shared" si="1"/>
        <v>170</v>
      </c>
      <c r="D24" s="182">
        <v>146</v>
      </c>
      <c r="E24" s="182">
        <v>24</v>
      </c>
      <c r="F24" s="183">
        <v>1645.87</v>
      </c>
      <c r="G24" s="180">
        <f t="shared" si="0"/>
        <v>9.8555089820359267</v>
      </c>
      <c r="H24" s="180">
        <f t="shared" si="4"/>
        <v>473.06</v>
      </c>
      <c r="I24" s="180">
        <f t="shared" si="3"/>
        <v>584.65</v>
      </c>
    </row>
    <row r="25" spans="1:9" s="44" customFormat="1" ht="16.5" x14ac:dyDescent="0.25">
      <c r="A25" s="173" t="s">
        <v>118</v>
      </c>
      <c r="B25" s="182">
        <v>1</v>
      </c>
      <c r="C25" s="182">
        <f t="shared" si="1"/>
        <v>258</v>
      </c>
      <c r="D25" s="179">
        <v>146</v>
      </c>
      <c r="E25" s="179">
        <v>112</v>
      </c>
      <c r="F25" s="183">
        <v>1645.87</v>
      </c>
      <c r="G25" s="180">
        <f t="shared" si="0"/>
        <v>9.8555089820359267</v>
      </c>
      <c r="H25" s="180">
        <f t="shared" si="4"/>
        <v>2207.63</v>
      </c>
      <c r="I25" s="180">
        <f t="shared" si="3"/>
        <v>2728.41</v>
      </c>
    </row>
    <row r="26" spans="1:9" s="44" customFormat="1" ht="16.5" x14ac:dyDescent="0.25">
      <c r="A26" s="173" t="s">
        <v>118</v>
      </c>
      <c r="B26" s="182">
        <v>1</v>
      </c>
      <c r="C26" s="182">
        <f t="shared" si="1"/>
        <v>231</v>
      </c>
      <c r="D26" s="179">
        <v>167</v>
      </c>
      <c r="E26" s="179">
        <v>64</v>
      </c>
      <c r="F26" s="183">
        <v>1645.87</v>
      </c>
      <c r="G26" s="180">
        <f t="shared" si="0"/>
        <v>9.8555089820359267</v>
      </c>
      <c r="H26" s="180">
        <f t="shared" si="4"/>
        <v>1261.51</v>
      </c>
      <c r="I26" s="180">
        <f t="shared" si="3"/>
        <v>1559.1</v>
      </c>
    </row>
    <row r="27" spans="1:9" s="44" customFormat="1" ht="16.5" x14ac:dyDescent="0.25">
      <c r="A27" s="173" t="s">
        <v>118</v>
      </c>
      <c r="B27" s="182">
        <v>1</v>
      </c>
      <c r="C27" s="182">
        <f t="shared" si="1"/>
        <v>191</v>
      </c>
      <c r="D27" s="179">
        <v>143</v>
      </c>
      <c r="E27" s="179">
        <v>48</v>
      </c>
      <c r="F27" s="183">
        <v>1645.87</v>
      </c>
      <c r="G27" s="180">
        <f t="shared" si="0"/>
        <v>9.8555089820359267</v>
      </c>
      <c r="H27" s="180">
        <f t="shared" si="4"/>
        <v>946.13</v>
      </c>
      <c r="I27" s="180">
        <f t="shared" si="3"/>
        <v>1169.32</v>
      </c>
    </row>
    <row r="28" spans="1:9" s="44" customFormat="1" ht="16.5" x14ac:dyDescent="0.25">
      <c r="A28" s="174" t="s">
        <v>224</v>
      </c>
      <c r="B28" s="182">
        <v>1</v>
      </c>
      <c r="C28" s="182">
        <f t="shared" si="1"/>
        <v>226.5</v>
      </c>
      <c r="D28" s="179">
        <v>167</v>
      </c>
      <c r="E28" s="179">
        <v>59.5</v>
      </c>
      <c r="F28" s="183">
        <v>1645.87</v>
      </c>
      <c r="G28" s="180">
        <f t="shared" si="0"/>
        <v>9.8555089820359267</v>
      </c>
      <c r="H28" s="180">
        <f t="shared" si="4"/>
        <v>1172.81</v>
      </c>
      <c r="I28" s="184">
        <f>ROUND(H28*1.2077,2)</f>
        <v>1416.4</v>
      </c>
    </row>
    <row r="29" spans="1:9" s="44" customFormat="1" ht="16.5" x14ac:dyDescent="0.25">
      <c r="A29" s="174" t="s">
        <v>224</v>
      </c>
      <c r="B29" s="182">
        <v>1</v>
      </c>
      <c r="C29" s="182">
        <f t="shared" si="1"/>
        <v>225</v>
      </c>
      <c r="D29" s="179">
        <v>167</v>
      </c>
      <c r="E29" s="179">
        <v>58</v>
      </c>
      <c r="F29" s="183">
        <v>1645.87</v>
      </c>
      <c r="G29" s="180">
        <f t="shared" si="0"/>
        <v>9.8555089820359267</v>
      </c>
      <c r="H29" s="180">
        <f t="shared" si="4"/>
        <v>1143.24</v>
      </c>
      <c r="I29" s="180">
        <f t="shared" si="3"/>
        <v>1412.93</v>
      </c>
    </row>
    <row r="30" spans="1:9" s="44" customFormat="1" ht="16.5" x14ac:dyDescent="0.25">
      <c r="A30" s="174" t="s">
        <v>224</v>
      </c>
      <c r="B30" s="182">
        <v>1</v>
      </c>
      <c r="C30" s="182">
        <f t="shared" si="1"/>
        <v>118</v>
      </c>
      <c r="D30" s="179">
        <v>70</v>
      </c>
      <c r="E30" s="179">
        <v>48</v>
      </c>
      <c r="F30" s="183">
        <v>1645.87</v>
      </c>
      <c r="G30" s="180">
        <f t="shared" si="0"/>
        <v>9.8555089820359267</v>
      </c>
      <c r="H30" s="180">
        <f t="shared" si="4"/>
        <v>946.13</v>
      </c>
      <c r="I30" s="180">
        <f t="shared" si="3"/>
        <v>1169.32</v>
      </c>
    </row>
    <row r="31" spans="1:9" s="44" customFormat="1" ht="16.5" x14ac:dyDescent="0.25">
      <c r="A31" s="174" t="s">
        <v>224</v>
      </c>
      <c r="B31" s="182">
        <v>1</v>
      </c>
      <c r="C31" s="182">
        <f t="shared" si="1"/>
        <v>263</v>
      </c>
      <c r="D31" s="179">
        <v>167</v>
      </c>
      <c r="E31" s="179">
        <v>96</v>
      </c>
      <c r="F31" s="183">
        <v>1645.87</v>
      </c>
      <c r="G31" s="180">
        <f t="shared" si="0"/>
        <v>9.8555089820359267</v>
      </c>
      <c r="H31" s="180">
        <f t="shared" si="4"/>
        <v>1892.26</v>
      </c>
      <c r="I31" s="180">
        <f t="shared" si="3"/>
        <v>2338.64</v>
      </c>
    </row>
    <row r="32" spans="1:9" s="44" customFormat="1" ht="16.5" x14ac:dyDescent="0.25">
      <c r="A32" s="174" t="s">
        <v>224</v>
      </c>
      <c r="B32" s="182">
        <v>1</v>
      </c>
      <c r="C32" s="182">
        <f t="shared" si="1"/>
        <v>249</v>
      </c>
      <c r="D32" s="179">
        <v>167</v>
      </c>
      <c r="E32" s="179">
        <v>82</v>
      </c>
      <c r="F32" s="183">
        <v>1645.87</v>
      </c>
      <c r="G32" s="180">
        <f t="shared" si="0"/>
        <v>9.8555089820359267</v>
      </c>
      <c r="H32" s="180">
        <f t="shared" si="4"/>
        <v>1616.3</v>
      </c>
      <c r="I32" s="180">
        <f t="shared" si="3"/>
        <v>1997.59</v>
      </c>
    </row>
    <row r="33" spans="1:9" s="44" customFormat="1" ht="16.5" x14ac:dyDescent="0.25">
      <c r="A33" s="174" t="s">
        <v>224</v>
      </c>
      <c r="B33" s="182">
        <v>1</v>
      </c>
      <c r="C33" s="182">
        <f t="shared" si="1"/>
        <v>162</v>
      </c>
      <c r="D33" s="179">
        <v>111</v>
      </c>
      <c r="E33" s="179">
        <v>51</v>
      </c>
      <c r="F33" s="183">
        <v>1645.87</v>
      </c>
      <c r="G33" s="180">
        <f t="shared" si="0"/>
        <v>9.8555089820359267</v>
      </c>
      <c r="H33" s="180">
        <f t="shared" si="4"/>
        <v>1005.26</v>
      </c>
      <c r="I33" s="180">
        <f t="shared" si="3"/>
        <v>1242.4000000000001</v>
      </c>
    </row>
    <row r="34" spans="1:9" s="44" customFormat="1" ht="16.5" x14ac:dyDescent="0.25">
      <c r="A34" s="174" t="s">
        <v>224</v>
      </c>
      <c r="B34" s="182">
        <v>1</v>
      </c>
      <c r="C34" s="182">
        <f t="shared" si="1"/>
        <v>191</v>
      </c>
      <c r="D34" s="179">
        <v>127</v>
      </c>
      <c r="E34" s="179">
        <v>64</v>
      </c>
      <c r="F34" s="183">
        <v>1645.87</v>
      </c>
      <c r="G34" s="180">
        <f t="shared" si="0"/>
        <v>9.8555089820359267</v>
      </c>
      <c r="H34" s="180">
        <f t="shared" si="4"/>
        <v>1261.51</v>
      </c>
      <c r="I34" s="180">
        <f t="shared" si="3"/>
        <v>1559.1</v>
      </c>
    </row>
    <row r="35" spans="1:9" s="44" customFormat="1" ht="16.5" x14ac:dyDescent="0.25">
      <c r="A35" s="174" t="s">
        <v>224</v>
      </c>
      <c r="B35" s="182">
        <v>1</v>
      </c>
      <c r="C35" s="182">
        <f t="shared" si="1"/>
        <v>135.5</v>
      </c>
      <c r="D35" s="179">
        <v>111</v>
      </c>
      <c r="E35" s="179">
        <v>24.5</v>
      </c>
      <c r="F35" s="183">
        <v>1645.87</v>
      </c>
      <c r="G35" s="180">
        <f t="shared" si="0"/>
        <v>9.8555089820359267</v>
      </c>
      <c r="H35" s="180">
        <f t="shared" si="4"/>
        <v>482.92</v>
      </c>
      <c r="I35" s="180">
        <f t="shared" si="3"/>
        <v>596.84</v>
      </c>
    </row>
    <row r="36" spans="1:9" s="44" customFormat="1" ht="16.5" x14ac:dyDescent="0.25">
      <c r="A36" s="174" t="s">
        <v>225</v>
      </c>
      <c r="B36" s="182">
        <v>1</v>
      </c>
      <c r="C36" s="182">
        <f t="shared" si="1"/>
        <v>200</v>
      </c>
      <c r="D36" s="179">
        <v>167</v>
      </c>
      <c r="E36" s="179">
        <v>33</v>
      </c>
      <c r="F36" s="183">
        <v>1645.87</v>
      </c>
      <c r="G36" s="180">
        <f t="shared" si="0"/>
        <v>9.8555089820359267</v>
      </c>
      <c r="H36" s="180">
        <f t="shared" si="4"/>
        <v>650.46</v>
      </c>
      <c r="I36" s="180">
        <f t="shared" si="3"/>
        <v>803.9</v>
      </c>
    </row>
    <row r="37" spans="1:9" s="44" customFormat="1" ht="16.5" x14ac:dyDescent="0.25">
      <c r="A37" s="174" t="s">
        <v>225</v>
      </c>
      <c r="B37" s="182">
        <v>1</v>
      </c>
      <c r="C37" s="182">
        <f t="shared" si="1"/>
        <v>184</v>
      </c>
      <c r="D37" s="179">
        <v>167</v>
      </c>
      <c r="E37" s="179">
        <v>17</v>
      </c>
      <c r="F37" s="183">
        <v>1645.87</v>
      </c>
      <c r="G37" s="180">
        <f t="shared" si="0"/>
        <v>9.8555089820359267</v>
      </c>
      <c r="H37" s="180">
        <f t="shared" si="4"/>
        <v>335.09</v>
      </c>
      <c r="I37" s="180">
        <f t="shared" si="3"/>
        <v>414.14</v>
      </c>
    </row>
    <row r="38" spans="1:9" s="44" customFormat="1" ht="16.5" x14ac:dyDescent="0.25">
      <c r="A38" s="174" t="s">
        <v>226</v>
      </c>
      <c r="B38" s="182">
        <v>1</v>
      </c>
      <c r="C38" s="182">
        <f t="shared" si="1"/>
        <v>263</v>
      </c>
      <c r="D38" s="179">
        <v>167</v>
      </c>
      <c r="E38" s="179">
        <v>96</v>
      </c>
      <c r="F38" s="183">
        <v>1645.87</v>
      </c>
      <c r="G38" s="180">
        <f t="shared" si="0"/>
        <v>9.8555089820359267</v>
      </c>
      <c r="H38" s="180">
        <f t="shared" si="4"/>
        <v>1892.26</v>
      </c>
      <c r="I38" s="180">
        <f t="shared" si="3"/>
        <v>2338.64</v>
      </c>
    </row>
    <row r="39" spans="1:9" s="44" customFormat="1" ht="16.5" x14ac:dyDescent="0.25">
      <c r="A39" s="174" t="s">
        <v>227</v>
      </c>
      <c r="B39" s="182">
        <v>1</v>
      </c>
      <c r="C39" s="182">
        <f t="shared" si="1"/>
        <v>215</v>
      </c>
      <c r="D39" s="179">
        <v>167</v>
      </c>
      <c r="E39" s="179">
        <v>48</v>
      </c>
      <c r="F39" s="183">
        <v>1645.87</v>
      </c>
      <c r="G39" s="180">
        <f t="shared" si="0"/>
        <v>9.8555089820359267</v>
      </c>
      <c r="H39" s="180">
        <f t="shared" si="4"/>
        <v>946.13</v>
      </c>
      <c r="I39" s="180">
        <f t="shared" si="3"/>
        <v>1169.32</v>
      </c>
    </row>
    <row r="40" spans="1:9" s="44" customFormat="1" ht="16.5" x14ac:dyDescent="0.25">
      <c r="A40" s="174" t="s">
        <v>227</v>
      </c>
      <c r="B40" s="182">
        <v>1</v>
      </c>
      <c r="C40" s="182">
        <f t="shared" si="1"/>
        <v>271</v>
      </c>
      <c r="D40" s="179">
        <v>167</v>
      </c>
      <c r="E40" s="179">
        <v>104</v>
      </c>
      <c r="F40" s="183">
        <v>1645.87</v>
      </c>
      <c r="G40" s="180">
        <f t="shared" si="0"/>
        <v>9.8555089820359267</v>
      </c>
      <c r="H40" s="180">
        <f t="shared" si="4"/>
        <v>2049.9499999999998</v>
      </c>
      <c r="I40" s="180">
        <f t="shared" si="3"/>
        <v>2533.5300000000002</v>
      </c>
    </row>
    <row r="41" spans="1:9" s="44" customFormat="1" ht="16.5" x14ac:dyDescent="0.25">
      <c r="A41" s="174" t="s">
        <v>227</v>
      </c>
      <c r="B41" s="182">
        <v>1</v>
      </c>
      <c r="C41" s="182">
        <f t="shared" si="1"/>
        <v>280</v>
      </c>
      <c r="D41" s="179">
        <v>167</v>
      </c>
      <c r="E41" s="179">
        <v>113</v>
      </c>
      <c r="F41" s="183">
        <v>1645.87</v>
      </c>
      <c r="G41" s="180">
        <f t="shared" si="0"/>
        <v>9.8555089820359267</v>
      </c>
      <c r="H41" s="180">
        <f t="shared" si="4"/>
        <v>2227.35</v>
      </c>
      <c r="I41" s="184">
        <f>ROUND(H41*1.2077,2)</f>
        <v>2689.97</v>
      </c>
    </row>
    <row r="42" spans="1:9" s="44" customFormat="1" ht="16.5" x14ac:dyDescent="0.25">
      <c r="A42" s="174" t="s">
        <v>92</v>
      </c>
      <c r="B42" s="182">
        <v>1</v>
      </c>
      <c r="C42" s="182">
        <f t="shared" si="1"/>
        <v>101</v>
      </c>
      <c r="D42" s="179">
        <v>88</v>
      </c>
      <c r="E42" s="179">
        <v>13</v>
      </c>
      <c r="F42" s="183">
        <v>1645.87</v>
      </c>
      <c r="G42" s="180">
        <f t="shared" si="0"/>
        <v>9.8555089820359267</v>
      </c>
      <c r="H42" s="180">
        <f t="shared" si="4"/>
        <v>256.24</v>
      </c>
      <c r="I42" s="180">
        <f t="shared" ref="I42:I50" si="5">ROUND(H42*1.2359,2)</f>
        <v>316.69</v>
      </c>
    </row>
    <row r="43" spans="1:9" s="44" customFormat="1" ht="16.5" x14ac:dyDescent="0.25">
      <c r="A43" s="174" t="s">
        <v>92</v>
      </c>
      <c r="B43" s="182">
        <v>1</v>
      </c>
      <c r="C43" s="182">
        <f t="shared" si="1"/>
        <v>169</v>
      </c>
      <c r="D43" s="179">
        <v>167</v>
      </c>
      <c r="E43" s="179">
        <v>2</v>
      </c>
      <c r="F43" s="183">
        <v>1645.87</v>
      </c>
      <c r="G43" s="180">
        <f t="shared" si="0"/>
        <v>9.8555089820359267</v>
      </c>
      <c r="H43" s="180">
        <f t="shared" si="4"/>
        <v>39.42</v>
      </c>
      <c r="I43" s="180">
        <f t="shared" si="5"/>
        <v>48.72</v>
      </c>
    </row>
    <row r="44" spans="1:9" s="44" customFormat="1" ht="16.5" x14ac:dyDescent="0.25">
      <c r="A44" s="174" t="s">
        <v>92</v>
      </c>
      <c r="B44" s="182">
        <v>1</v>
      </c>
      <c r="C44" s="182">
        <f t="shared" si="1"/>
        <v>196</v>
      </c>
      <c r="D44" s="179">
        <v>167</v>
      </c>
      <c r="E44" s="179">
        <v>29</v>
      </c>
      <c r="F44" s="183">
        <v>1645.87</v>
      </c>
      <c r="G44" s="180">
        <f t="shared" si="0"/>
        <v>9.8555089820359267</v>
      </c>
      <c r="H44" s="180">
        <f t="shared" si="4"/>
        <v>571.62</v>
      </c>
      <c r="I44" s="180">
        <f t="shared" si="5"/>
        <v>706.47</v>
      </c>
    </row>
    <row r="45" spans="1:9" s="44" customFormat="1" ht="16.5" x14ac:dyDescent="0.25">
      <c r="A45" s="174" t="s">
        <v>92</v>
      </c>
      <c r="B45" s="182">
        <v>1</v>
      </c>
      <c r="C45" s="182">
        <f t="shared" si="1"/>
        <v>172</v>
      </c>
      <c r="D45" s="179">
        <v>167</v>
      </c>
      <c r="E45" s="179">
        <v>5</v>
      </c>
      <c r="F45" s="183">
        <v>1645.87</v>
      </c>
      <c r="G45" s="180">
        <f t="shared" si="0"/>
        <v>9.8555089820359267</v>
      </c>
      <c r="H45" s="180">
        <f t="shared" si="4"/>
        <v>98.56</v>
      </c>
      <c r="I45" s="180">
        <f t="shared" si="5"/>
        <v>121.81</v>
      </c>
    </row>
    <row r="46" spans="1:9" s="44" customFormat="1" ht="16.5" x14ac:dyDescent="0.25">
      <c r="A46" s="174" t="s">
        <v>92</v>
      </c>
      <c r="B46" s="182">
        <v>1</v>
      </c>
      <c r="C46" s="182">
        <f t="shared" si="1"/>
        <v>205</v>
      </c>
      <c r="D46" s="179">
        <v>167</v>
      </c>
      <c r="E46" s="179">
        <v>38</v>
      </c>
      <c r="F46" s="183">
        <v>1645.87</v>
      </c>
      <c r="G46" s="180">
        <f t="shared" si="0"/>
        <v>9.8555089820359267</v>
      </c>
      <c r="H46" s="180">
        <f t="shared" si="4"/>
        <v>749.02</v>
      </c>
      <c r="I46" s="180">
        <f t="shared" si="5"/>
        <v>925.71</v>
      </c>
    </row>
    <row r="47" spans="1:9" s="44" customFormat="1" ht="16.5" x14ac:dyDescent="0.25">
      <c r="A47" s="174" t="s">
        <v>92</v>
      </c>
      <c r="B47" s="182">
        <v>1</v>
      </c>
      <c r="C47" s="182">
        <f t="shared" si="1"/>
        <v>236</v>
      </c>
      <c r="D47" s="179">
        <v>127</v>
      </c>
      <c r="E47" s="179">
        <v>109</v>
      </c>
      <c r="F47" s="183">
        <v>1645.87</v>
      </c>
      <c r="G47" s="180">
        <f t="shared" si="0"/>
        <v>9.8555089820359267</v>
      </c>
      <c r="H47" s="180">
        <f t="shared" si="4"/>
        <v>2148.5</v>
      </c>
      <c r="I47" s="180">
        <f t="shared" si="5"/>
        <v>2655.33</v>
      </c>
    </row>
    <row r="48" spans="1:9" s="44" customFormat="1" ht="16.5" x14ac:dyDescent="0.25">
      <c r="A48" s="174" t="s">
        <v>228</v>
      </c>
      <c r="B48" s="182">
        <v>1</v>
      </c>
      <c r="C48" s="182">
        <f t="shared" si="1"/>
        <v>290</v>
      </c>
      <c r="D48" s="179">
        <v>167</v>
      </c>
      <c r="E48" s="179">
        <v>123</v>
      </c>
      <c r="F48" s="183">
        <v>1645.87</v>
      </c>
      <c r="G48" s="180">
        <f t="shared" si="0"/>
        <v>9.8555089820359267</v>
      </c>
      <c r="H48" s="180">
        <f>ROUND(E48*G48*2,2)</f>
        <v>2424.46</v>
      </c>
      <c r="I48" s="180">
        <f t="shared" si="5"/>
        <v>2996.39</v>
      </c>
    </row>
    <row r="49" spans="1:9" s="44" customFormat="1" ht="16.5" x14ac:dyDescent="0.25">
      <c r="A49" s="174" t="s">
        <v>228</v>
      </c>
      <c r="B49" s="182">
        <v>1</v>
      </c>
      <c r="C49" s="182">
        <f t="shared" si="1"/>
        <v>198.5</v>
      </c>
      <c r="D49" s="179">
        <v>167</v>
      </c>
      <c r="E49" s="179">
        <v>31.5</v>
      </c>
      <c r="F49" s="183">
        <v>1645.87</v>
      </c>
      <c r="G49" s="180">
        <f t="shared" si="0"/>
        <v>9.8555089820359267</v>
      </c>
      <c r="H49" s="180">
        <f t="shared" si="4"/>
        <v>620.9</v>
      </c>
      <c r="I49" s="180">
        <f t="shared" si="5"/>
        <v>767.37</v>
      </c>
    </row>
    <row r="50" spans="1:9" s="44" customFormat="1" ht="16.5" x14ac:dyDescent="0.25">
      <c r="A50" s="174" t="s">
        <v>228</v>
      </c>
      <c r="B50" s="182">
        <v>1</v>
      </c>
      <c r="C50" s="182">
        <f t="shared" si="1"/>
        <v>257</v>
      </c>
      <c r="D50" s="179">
        <v>167</v>
      </c>
      <c r="E50" s="179">
        <v>90</v>
      </c>
      <c r="F50" s="183">
        <v>1645.87</v>
      </c>
      <c r="G50" s="180">
        <f t="shared" si="0"/>
        <v>9.8555089820359267</v>
      </c>
      <c r="H50" s="180">
        <f t="shared" si="4"/>
        <v>1773.99</v>
      </c>
      <c r="I50" s="180">
        <f t="shared" si="5"/>
        <v>2192.4699999999998</v>
      </c>
    </row>
    <row r="51" spans="1:9" s="44" customFormat="1" ht="16.5" x14ac:dyDescent="0.25">
      <c r="A51" s="174" t="s">
        <v>228</v>
      </c>
      <c r="B51" s="182">
        <v>1</v>
      </c>
      <c r="C51" s="182">
        <f t="shared" si="1"/>
        <v>143</v>
      </c>
      <c r="D51" s="179">
        <v>111</v>
      </c>
      <c r="E51" s="179">
        <v>32</v>
      </c>
      <c r="F51" s="183">
        <v>1645.87</v>
      </c>
      <c r="G51" s="180">
        <f t="shared" si="0"/>
        <v>9.8555089820359267</v>
      </c>
      <c r="H51" s="180">
        <f t="shared" si="4"/>
        <v>630.75</v>
      </c>
      <c r="I51" s="180">
        <f t="shared" si="3"/>
        <v>779.54</v>
      </c>
    </row>
    <row r="52" spans="1:9" s="44" customFormat="1" ht="33" x14ac:dyDescent="0.25">
      <c r="A52" s="171" t="s">
        <v>629</v>
      </c>
      <c r="B52" s="187">
        <f>SUM(B53:B90)</f>
        <v>38</v>
      </c>
      <c r="C52" s="187"/>
      <c r="D52" s="187"/>
      <c r="E52" s="187">
        <f>SUM(E53:E90)</f>
        <v>722</v>
      </c>
      <c r="F52" s="172"/>
      <c r="G52" s="172"/>
      <c r="H52" s="172">
        <f>SUM(H53:H90)</f>
        <v>8301.970000000003</v>
      </c>
      <c r="I52" s="172">
        <f>SUM(I53:I90)</f>
        <v>10260.439999999999</v>
      </c>
    </row>
    <row r="53" spans="1:9" s="44" customFormat="1" ht="16.5" x14ac:dyDescent="0.25">
      <c r="A53" s="174" t="s">
        <v>126</v>
      </c>
      <c r="B53" s="179">
        <v>1</v>
      </c>
      <c r="C53" s="179">
        <f>D53+E53</f>
        <v>240</v>
      </c>
      <c r="D53" s="179">
        <v>167</v>
      </c>
      <c r="E53" s="179">
        <v>73</v>
      </c>
      <c r="F53" s="180">
        <v>982.53</v>
      </c>
      <c r="G53" s="180">
        <f>F53/167</f>
        <v>5.883413173652694</v>
      </c>
      <c r="H53" s="180">
        <f t="shared" ref="H53:H90" si="6">ROUND(E53*G53*2,2)</f>
        <v>858.98</v>
      </c>
      <c r="I53" s="180">
        <f t="shared" ref="I53:I90" si="7">ROUND(H53*1.2359,2)</f>
        <v>1061.6099999999999</v>
      </c>
    </row>
    <row r="54" spans="1:9" s="44" customFormat="1" ht="16.5" x14ac:dyDescent="0.25">
      <c r="A54" s="174" t="s">
        <v>126</v>
      </c>
      <c r="B54" s="179">
        <v>1</v>
      </c>
      <c r="C54" s="179">
        <f t="shared" ref="C54:C90" si="8">D54+E54</f>
        <v>176</v>
      </c>
      <c r="D54" s="179">
        <v>159</v>
      </c>
      <c r="E54" s="179">
        <v>17</v>
      </c>
      <c r="F54" s="180">
        <v>867.82</v>
      </c>
      <c r="G54" s="180">
        <f t="shared" ref="G54:G90" si="9">F54/167</f>
        <v>5.1965269461077845</v>
      </c>
      <c r="H54" s="180">
        <f t="shared" si="6"/>
        <v>176.68</v>
      </c>
      <c r="I54" s="180">
        <f t="shared" si="7"/>
        <v>218.36</v>
      </c>
    </row>
    <row r="55" spans="1:9" s="44" customFormat="1" ht="16.5" x14ac:dyDescent="0.25">
      <c r="A55" s="174" t="s">
        <v>126</v>
      </c>
      <c r="B55" s="179">
        <v>1</v>
      </c>
      <c r="C55" s="179">
        <f t="shared" si="8"/>
        <v>216</v>
      </c>
      <c r="D55" s="179">
        <v>167</v>
      </c>
      <c r="E55" s="179">
        <v>49</v>
      </c>
      <c r="F55" s="180">
        <v>867.82</v>
      </c>
      <c r="G55" s="180">
        <f t="shared" si="9"/>
        <v>5.1965269461077845</v>
      </c>
      <c r="H55" s="180">
        <f t="shared" si="6"/>
        <v>509.26</v>
      </c>
      <c r="I55" s="180">
        <f t="shared" si="7"/>
        <v>629.39</v>
      </c>
    </row>
    <row r="56" spans="1:9" s="44" customFormat="1" ht="16.5" x14ac:dyDescent="0.25">
      <c r="A56" s="174" t="s">
        <v>126</v>
      </c>
      <c r="B56" s="179">
        <v>1</v>
      </c>
      <c r="C56" s="179">
        <f t="shared" si="8"/>
        <v>224</v>
      </c>
      <c r="D56" s="179">
        <v>167</v>
      </c>
      <c r="E56" s="179">
        <v>57</v>
      </c>
      <c r="F56" s="180">
        <v>867.82</v>
      </c>
      <c r="G56" s="180">
        <f t="shared" si="9"/>
        <v>5.1965269461077845</v>
      </c>
      <c r="H56" s="180">
        <f t="shared" si="6"/>
        <v>592.4</v>
      </c>
      <c r="I56" s="180">
        <f t="shared" si="7"/>
        <v>732.15</v>
      </c>
    </row>
    <row r="57" spans="1:9" s="44" customFormat="1" ht="16.5" x14ac:dyDescent="0.25">
      <c r="A57" s="174" t="s">
        <v>126</v>
      </c>
      <c r="B57" s="179">
        <v>1</v>
      </c>
      <c r="C57" s="179">
        <f t="shared" si="8"/>
        <v>206</v>
      </c>
      <c r="D57" s="179">
        <v>167</v>
      </c>
      <c r="E57" s="179">
        <v>39</v>
      </c>
      <c r="F57" s="180">
        <v>982.53</v>
      </c>
      <c r="G57" s="180">
        <f t="shared" si="9"/>
        <v>5.883413173652694</v>
      </c>
      <c r="H57" s="180">
        <f t="shared" si="6"/>
        <v>458.91</v>
      </c>
      <c r="I57" s="180">
        <f t="shared" si="7"/>
        <v>567.16999999999996</v>
      </c>
    </row>
    <row r="58" spans="1:9" s="44" customFormat="1" ht="16.5" x14ac:dyDescent="0.25">
      <c r="A58" s="174" t="s">
        <v>126</v>
      </c>
      <c r="B58" s="179">
        <v>1</v>
      </c>
      <c r="C58" s="179">
        <f t="shared" si="8"/>
        <v>125</v>
      </c>
      <c r="D58" s="179">
        <v>119</v>
      </c>
      <c r="E58" s="179">
        <v>6</v>
      </c>
      <c r="F58" s="180">
        <v>982.53</v>
      </c>
      <c r="G58" s="180">
        <f t="shared" si="9"/>
        <v>5.883413173652694</v>
      </c>
      <c r="H58" s="180">
        <f t="shared" si="6"/>
        <v>70.599999999999994</v>
      </c>
      <c r="I58" s="180">
        <f t="shared" si="7"/>
        <v>87.25</v>
      </c>
    </row>
    <row r="59" spans="1:9" s="44" customFormat="1" ht="16.5" x14ac:dyDescent="0.25">
      <c r="A59" s="174" t="s">
        <v>126</v>
      </c>
      <c r="B59" s="179">
        <v>1</v>
      </c>
      <c r="C59" s="179">
        <f t="shared" si="8"/>
        <v>127</v>
      </c>
      <c r="D59" s="179">
        <v>119</v>
      </c>
      <c r="E59" s="179">
        <v>8</v>
      </c>
      <c r="F59" s="180">
        <v>982.53</v>
      </c>
      <c r="G59" s="180">
        <f t="shared" si="9"/>
        <v>5.883413173652694</v>
      </c>
      <c r="H59" s="180">
        <f t="shared" si="6"/>
        <v>94.13</v>
      </c>
      <c r="I59" s="180">
        <f t="shared" si="7"/>
        <v>116.34</v>
      </c>
    </row>
    <row r="60" spans="1:9" s="44" customFormat="1" ht="16.5" x14ac:dyDescent="0.25">
      <c r="A60" s="174" t="s">
        <v>126</v>
      </c>
      <c r="B60" s="179">
        <v>1</v>
      </c>
      <c r="C60" s="179">
        <f t="shared" si="8"/>
        <v>199</v>
      </c>
      <c r="D60" s="179">
        <v>167</v>
      </c>
      <c r="E60" s="179">
        <v>32</v>
      </c>
      <c r="F60" s="180">
        <v>982.53</v>
      </c>
      <c r="G60" s="180">
        <f t="shared" si="9"/>
        <v>5.883413173652694</v>
      </c>
      <c r="H60" s="180">
        <f t="shared" si="6"/>
        <v>376.54</v>
      </c>
      <c r="I60" s="180">
        <f t="shared" si="7"/>
        <v>465.37</v>
      </c>
    </row>
    <row r="61" spans="1:9" s="44" customFormat="1" ht="16.5" x14ac:dyDescent="0.25">
      <c r="A61" s="174" t="s">
        <v>229</v>
      </c>
      <c r="B61" s="179">
        <v>1</v>
      </c>
      <c r="C61" s="179">
        <f t="shared" si="8"/>
        <v>168</v>
      </c>
      <c r="D61" s="179">
        <v>167</v>
      </c>
      <c r="E61" s="179">
        <v>1</v>
      </c>
      <c r="F61" s="180">
        <v>982.53</v>
      </c>
      <c r="G61" s="180">
        <f t="shared" si="9"/>
        <v>5.883413173652694</v>
      </c>
      <c r="H61" s="180">
        <f t="shared" si="6"/>
        <v>11.77</v>
      </c>
      <c r="I61" s="180">
        <f t="shared" si="7"/>
        <v>14.55</v>
      </c>
    </row>
    <row r="62" spans="1:9" s="44" customFormat="1" ht="16.5" x14ac:dyDescent="0.25">
      <c r="A62" s="174" t="s">
        <v>229</v>
      </c>
      <c r="B62" s="179">
        <v>1</v>
      </c>
      <c r="C62" s="179">
        <f t="shared" si="8"/>
        <v>168</v>
      </c>
      <c r="D62" s="179">
        <v>167</v>
      </c>
      <c r="E62" s="179">
        <v>1</v>
      </c>
      <c r="F62" s="180">
        <v>982.53</v>
      </c>
      <c r="G62" s="180">
        <f t="shared" si="9"/>
        <v>5.883413173652694</v>
      </c>
      <c r="H62" s="180">
        <f t="shared" si="6"/>
        <v>11.77</v>
      </c>
      <c r="I62" s="180">
        <f t="shared" si="7"/>
        <v>14.55</v>
      </c>
    </row>
    <row r="63" spans="1:9" s="44" customFormat="1" ht="16.5" x14ac:dyDescent="0.25">
      <c r="A63" s="174" t="s">
        <v>229</v>
      </c>
      <c r="B63" s="179">
        <v>1</v>
      </c>
      <c r="C63" s="179">
        <f t="shared" si="8"/>
        <v>184</v>
      </c>
      <c r="D63" s="179">
        <v>167</v>
      </c>
      <c r="E63" s="179">
        <v>17</v>
      </c>
      <c r="F63" s="180">
        <v>982.53</v>
      </c>
      <c r="G63" s="180">
        <f t="shared" si="9"/>
        <v>5.883413173652694</v>
      </c>
      <c r="H63" s="180">
        <f t="shared" si="6"/>
        <v>200.04</v>
      </c>
      <c r="I63" s="180">
        <f t="shared" si="7"/>
        <v>247.23</v>
      </c>
    </row>
    <row r="64" spans="1:9" s="44" customFormat="1" ht="16.5" x14ac:dyDescent="0.25">
      <c r="A64" s="174" t="s">
        <v>229</v>
      </c>
      <c r="B64" s="179">
        <v>1</v>
      </c>
      <c r="C64" s="179">
        <f t="shared" si="8"/>
        <v>192</v>
      </c>
      <c r="D64" s="179">
        <v>167</v>
      </c>
      <c r="E64" s="179">
        <v>25</v>
      </c>
      <c r="F64" s="180">
        <v>982.53</v>
      </c>
      <c r="G64" s="180">
        <f t="shared" si="9"/>
        <v>5.883413173652694</v>
      </c>
      <c r="H64" s="180">
        <f t="shared" si="6"/>
        <v>294.17</v>
      </c>
      <c r="I64" s="180">
        <f t="shared" si="7"/>
        <v>363.56</v>
      </c>
    </row>
    <row r="65" spans="1:9" s="44" customFormat="1" ht="16.5" x14ac:dyDescent="0.25">
      <c r="A65" s="174" t="s">
        <v>229</v>
      </c>
      <c r="B65" s="179">
        <v>1</v>
      </c>
      <c r="C65" s="179">
        <f t="shared" si="8"/>
        <v>132</v>
      </c>
      <c r="D65" s="179">
        <v>119</v>
      </c>
      <c r="E65" s="179">
        <v>13</v>
      </c>
      <c r="F65" s="180">
        <v>982.53</v>
      </c>
      <c r="G65" s="180">
        <f t="shared" si="9"/>
        <v>5.883413173652694</v>
      </c>
      <c r="H65" s="180">
        <f t="shared" si="6"/>
        <v>152.97</v>
      </c>
      <c r="I65" s="180">
        <f t="shared" si="7"/>
        <v>189.06</v>
      </c>
    </row>
    <row r="66" spans="1:9" s="44" customFormat="1" ht="16.5" x14ac:dyDescent="0.25">
      <c r="A66" s="174" t="s">
        <v>229</v>
      </c>
      <c r="B66" s="179">
        <v>1</v>
      </c>
      <c r="C66" s="179">
        <f t="shared" si="8"/>
        <v>192</v>
      </c>
      <c r="D66" s="179">
        <v>167</v>
      </c>
      <c r="E66" s="179">
        <v>25</v>
      </c>
      <c r="F66" s="180">
        <v>982.53</v>
      </c>
      <c r="G66" s="180">
        <f t="shared" si="9"/>
        <v>5.883413173652694</v>
      </c>
      <c r="H66" s="180">
        <f t="shared" si="6"/>
        <v>294.17</v>
      </c>
      <c r="I66" s="180">
        <f t="shared" si="7"/>
        <v>363.56</v>
      </c>
    </row>
    <row r="67" spans="1:9" s="44" customFormat="1" ht="16.5" x14ac:dyDescent="0.25">
      <c r="A67" s="174" t="s">
        <v>229</v>
      </c>
      <c r="B67" s="179">
        <v>1</v>
      </c>
      <c r="C67" s="179">
        <f t="shared" si="8"/>
        <v>168</v>
      </c>
      <c r="D67" s="179">
        <v>167</v>
      </c>
      <c r="E67" s="179">
        <v>1</v>
      </c>
      <c r="F67" s="180">
        <v>982.53</v>
      </c>
      <c r="G67" s="180">
        <f t="shared" si="9"/>
        <v>5.883413173652694</v>
      </c>
      <c r="H67" s="180">
        <f t="shared" si="6"/>
        <v>11.77</v>
      </c>
      <c r="I67" s="180">
        <f t="shared" si="7"/>
        <v>14.55</v>
      </c>
    </row>
    <row r="68" spans="1:9" s="44" customFormat="1" ht="16.5" x14ac:dyDescent="0.25">
      <c r="A68" s="174" t="s">
        <v>229</v>
      </c>
      <c r="B68" s="179">
        <v>1</v>
      </c>
      <c r="C68" s="179">
        <f t="shared" si="8"/>
        <v>184</v>
      </c>
      <c r="D68" s="179">
        <v>167</v>
      </c>
      <c r="E68" s="179">
        <v>17</v>
      </c>
      <c r="F68" s="180">
        <v>982.53</v>
      </c>
      <c r="G68" s="180">
        <f t="shared" si="9"/>
        <v>5.883413173652694</v>
      </c>
      <c r="H68" s="180">
        <f t="shared" si="6"/>
        <v>200.04</v>
      </c>
      <c r="I68" s="180">
        <f t="shared" si="7"/>
        <v>247.23</v>
      </c>
    </row>
    <row r="69" spans="1:9" s="44" customFormat="1" ht="16.5" x14ac:dyDescent="0.25">
      <c r="A69" s="174" t="s">
        <v>229</v>
      </c>
      <c r="B69" s="179">
        <v>1</v>
      </c>
      <c r="C69" s="179">
        <f t="shared" si="8"/>
        <v>168</v>
      </c>
      <c r="D69" s="179">
        <v>151</v>
      </c>
      <c r="E69" s="179">
        <v>17</v>
      </c>
      <c r="F69" s="180">
        <v>982.53</v>
      </c>
      <c r="G69" s="180">
        <f t="shared" si="9"/>
        <v>5.883413173652694</v>
      </c>
      <c r="H69" s="180">
        <f t="shared" si="6"/>
        <v>200.04</v>
      </c>
      <c r="I69" s="180">
        <f t="shared" si="7"/>
        <v>247.23</v>
      </c>
    </row>
    <row r="70" spans="1:9" s="44" customFormat="1" ht="16.5" x14ac:dyDescent="0.25">
      <c r="A70" s="174" t="s">
        <v>229</v>
      </c>
      <c r="B70" s="179">
        <v>1</v>
      </c>
      <c r="C70" s="179">
        <f t="shared" si="8"/>
        <v>184</v>
      </c>
      <c r="D70" s="179">
        <v>167</v>
      </c>
      <c r="E70" s="179">
        <v>17</v>
      </c>
      <c r="F70" s="180">
        <v>982.53</v>
      </c>
      <c r="G70" s="180">
        <f t="shared" si="9"/>
        <v>5.883413173652694</v>
      </c>
      <c r="H70" s="180">
        <f t="shared" si="6"/>
        <v>200.04</v>
      </c>
      <c r="I70" s="180">
        <f t="shared" si="7"/>
        <v>247.23</v>
      </c>
    </row>
    <row r="71" spans="1:9" s="44" customFormat="1" ht="16.5" x14ac:dyDescent="0.25">
      <c r="A71" s="174" t="s">
        <v>229</v>
      </c>
      <c r="B71" s="179">
        <v>1</v>
      </c>
      <c r="C71" s="179">
        <f t="shared" si="8"/>
        <v>200</v>
      </c>
      <c r="D71" s="179">
        <v>167</v>
      </c>
      <c r="E71" s="179">
        <v>33</v>
      </c>
      <c r="F71" s="180">
        <v>982.53</v>
      </c>
      <c r="G71" s="180">
        <f t="shared" si="9"/>
        <v>5.883413173652694</v>
      </c>
      <c r="H71" s="180">
        <f t="shared" si="6"/>
        <v>388.31</v>
      </c>
      <c r="I71" s="180">
        <f t="shared" si="7"/>
        <v>479.91</v>
      </c>
    </row>
    <row r="72" spans="1:9" s="44" customFormat="1" ht="16.5" x14ac:dyDescent="0.25">
      <c r="A72" s="174" t="s">
        <v>229</v>
      </c>
      <c r="B72" s="179">
        <v>1</v>
      </c>
      <c r="C72" s="179">
        <f t="shared" si="8"/>
        <v>180</v>
      </c>
      <c r="D72" s="179">
        <v>167</v>
      </c>
      <c r="E72" s="179">
        <v>13</v>
      </c>
      <c r="F72" s="180">
        <v>982.53</v>
      </c>
      <c r="G72" s="180">
        <f t="shared" si="9"/>
        <v>5.883413173652694</v>
      </c>
      <c r="H72" s="180">
        <f t="shared" si="6"/>
        <v>152.97</v>
      </c>
      <c r="I72" s="180">
        <f t="shared" si="7"/>
        <v>189.06</v>
      </c>
    </row>
    <row r="73" spans="1:9" s="44" customFormat="1" ht="16.5" x14ac:dyDescent="0.25">
      <c r="A73" s="174" t="s">
        <v>229</v>
      </c>
      <c r="B73" s="179">
        <v>1</v>
      </c>
      <c r="C73" s="179">
        <f t="shared" si="8"/>
        <v>168</v>
      </c>
      <c r="D73" s="179">
        <v>167</v>
      </c>
      <c r="E73" s="179">
        <v>1</v>
      </c>
      <c r="F73" s="180">
        <v>982.53</v>
      </c>
      <c r="G73" s="180">
        <f t="shared" si="9"/>
        <v>5.883413173652694</v>
      </c>
      <c r="H73" s="180">
        <f t="shared" si="6"/>
        <v>11.77</v>
      </c>
      <c r="I73" s="180">
        <f t="shared" si="7"/>
        <v>14.55</v>
      </c>
    </row>
    <row r="74" spans="1:9" s="44" customFormat="1" ht="16.5" x14ac:dyDescent="0.25">
      <c r="A74" s="174" t="s">
        <v>230</v>
      </c>
      <c r="B74" s="179">
        <v>1</v>
      </c>
      <c r="C74" s="179">
        <f t="shared" si="8"/>
        <v>182</v>
      </c>
      <c r="D74" s="179">
        <v>167</v>
      </c>
      <c r="E74" s="179">
        <v>15</v>
      </c>
      <c r="F74" s="180">
        <v>982.53</v>
      </c>
      <c r="G74" s="180">
        <f t="shared" si="9"/>
        <v>5.883413173652694</v>
      </c>
      <c r="H74" s="180">
        <f t="shared" si="6"/>
        <v>176.5</v>
      </c>
      <c r="I74" s="180">
        <f t="shared" si="7"/>
        <v>218.14</v>
      </c>
    </row>
    <row r="75" spans="1:9" s="44" customFormat="1" ht="16.5" x14ac:dyDescent="0.25">
      <c r="A75" s="174" t="s">
        <v>230</v>
      </c>
      <c r="B75" s="179">
        <v>1</v>
      </c>
      <c r="C75" s="179">
        <f t="shared" si="8"/>
        <v>180</v>
      </c>
      <c r="D75" s="179">
        <v>167</v>
      </c>
      <c r="E75" s="179">
        <v>13</v>
      </c>
      <c r="F75" s="180">
        <v>982.53</v>
      </c>
      <c r="G75" s="180">
        <f t="shared" si="9"/>
        <v>5.883413173652694</v>
      </c>
      <c r="H75" s="180">
        <f t="shared" si="6"/>
        <v>152.97</v>
      </c>
      <c r="I75" s="180">
        <f t="shared" si="7"/>
        <v>189.06</v>
      </c>
    </row>
    <row r="76" spans="1:9" s="44" customFormat="1" ht="16.5" x14ac:dyDescent="0.25">
      <c r="A76" s="174" t="s">
        <v>230</v>
      </c>
      <c r="B76" s="179">
        <v>1</v>
      </c>
      <c r="C76" s="179">
        <f t="shared" si="8"/>
        <v>24</v>
      </c>
      <c r="D76" s="179">
        <v>16</v>
      </c>
      <c r="E76" s="179">
        <v>8</v>
      </c>
      <c r="F76" s="180">
        <v>982.53</v>
      </c>
      <c r="G76" s="180">
        <f t="shared" si="9"/>
        <v>5.883413173652694</v>
      </c>
      <c r="H76" s="180">
        <f t="shared" si="6"/>
        <v>94.13</v>
      </c>
      <c r="I76" s="180">
        <f t="shared" si="7"/>
        <v>116.34</v>
      </c>
    </row>
    <row r="77" spans="1:9" s="44" customFormat="1" ht="16.5" x14ac:dyDescent="0.25">
      <c r="A77" s="174" t="s">
        <v>230</v>
      </c>
      <c r="B77" s="179">
        <v>1</v>
      </c>
      <c r="C77" s="179">
        <f t="shared" si="8"/>
        <v>194</v>
      </c>
      <c r="D77" s="179">
        <v>167</v>
      </c>
      <c r="E77" s="179">
        <v>27</v>
      </c>
      <c r="F77" s="180">
        <v>982.53</v>
      </c>
      <c r="G77" s="180">
        <f t="shared" si="9"/>
        <v>5.883413173652694</v>
      </c>
      <c r="H77" s="180">
        <f t="shared" si="6"/>
        <v>317.7</v>
      </c>
      <c r="I77" s="180">
        <f t="shared" si="7"/>
        <v>392.65</v>
      </c>
    </row>
    <row r="78" spans="1:9" s="44" customFormat="1" ht="16.5" x14ac:dyDescent="0.25">
      <c r="A78" s="174" t="s">
        <v>230</v>
      </c>
      <c r="B78" s="179">
        <v>1</v>
      </c>
      <c r="C78" s="179">
        <f t="shared" si="8"/>
        <v>184</v>
      </c>
      <c r="D78" s="179">
        <v>167</v>
      </c>
      <c r="E78" s="179">
        <v>17</v>
      </c>
      <c r="F78" s="180">
        <v>982.53</v>
      </c>
      <c r="G78" s="180">
        <f t="shared" si="9"/>
        <v>5.883413173652694</v>
      </c>
      <c r="H78" s="180">
        <f t="shared" si="6"/>
        <v>200.04</v>
      </c>
      <c r="I78" s="180">
        <f t="shared" si="7"/>
        <v>247.23</v>
      </c>
    </row>
    <row r="79" spans="1:9" s="44" customFormat="1" ht="16.5" x14ac:dyDescent="0.25">
      <c r="A79" s="174" t="s">
        <v>230</v>
      </c>
      <c r="B79" s="179">
        <v>1</v>
      </c>
      <c r="C79" s="179">
        <f t="shared" si="8"/>
        <v>183</v>
      </c>
      <c r="D79" s="179">
        <v>167</v>
      </c>
      <c r="E79" s="179">
        <v>16</v>
      </c>
      <c r="F79" s="180">
        <v>982.53</v>
      </c>
      <c r="G79" s="180">
        <f t="shared" si="9"/>
        <v>5.883413173652694</v>
      </c>
      <c r="H79" s="180">
        <f t="shared" si="6"/>
        <v>188.27</v>
      </c>
      <c r="I79" s="180">
        <f t="shared" si="7"/>
        <v>232.68</v>
      </c>
    </row>
    <row r="80" spans="1:9" s="44" customFormat="1" ht="16.5" x14ac:dyDescent="0.25">
      <c r="A80" s="174" t="s">
        <v>122</v>
      </c>
      <c r="B80" s="179">
        <v>1</v>
      </c>
      <c r="C80" s="179">
        <f t="shared" si="8"/>
        <v>176</v>
      </c>
      <c r="D80" s="179">
        <v>167</v>
      </c>
      <c r="E80" s="179">
        <v>9</v>
      </c>
      <c r="F80" s="180">
        <v>982.53</v>
      </c>
      <c r="G80" s="180">
        <f t="shared" si="9"/>
        <v>5.883413173652694</v>
      </c>
      <c r="H80" s="180">
        <f t="shared" si="6"/>
        <v>105.9</v>
      </c>
      <c r="I80" s="180">
        <f t="shared" si="7"/>
        <v>130.88</v>
      </c>
    </row>
    <row r="81" spans="1:9" s="44" customFormat="1" ht="16.5" x14ac:dyDescent="0.25">
      <c r="A81" s="174" t="s">
        <v>122</v>
      </c>
      <c r="B81" s="179">
        <v>1</v>
      </c>
      <c r="C81" s="179">
        <f t="shared" si="8"/>
        <v>168</v>
      </c>
      <c r="D81" s="179">
        <v>167</v>
      </c>
      <c r="E81" s="179">
        <v>1</v>
      </c>
      <c r="F81" s="180">
        <v>982.53</v>
      </c>
      <c r="G81" s="180">
        <f t="shared" si="9"/>
        <v>5.883413173652694</v>
      </c>
      <c r="H81" s="180">
        <f t="shared" si="6"/>
        <v>11.77</v>
      </c>
      <c r="I81" s="180">
        <f t="shared" si="7"/>
        <v>14.55</v>
      </c>
    </row>
    <row r="82" spans="1:9" s="44" customFormat="1" ht="16.5" x14ac:dyDescent="0.25">
      <c r="A82" s="174" t="s">
        <v>122</v>
      </c>
      <c r="B82" s="179">
        <v>1</v>
      </c>
      <c r="C82" s="179">
        <f t="shared" si="8"/>
        <v>176</v>
      </c>
      <c r="D82" s="179">
        <v>167</v>
      </c>
      <c r="E82" s="179">
        <v>9</v>
      </c>
      <c r="F82" s="180">
        <v>867.82</v>
      </c>
      <c r="G82" s="180">
        <f t="shared" si="9"/>
        <v>5.1965269461077845</v>
      </c>
      <c r="H82" s="180">
        <f t="shared" si="6"/>
        <v>93.54</v>
      </c>
      <c r="I82" s="180">
        <f t="shared" si="7"/>
        <v>115.61</v>
      </c>
    </row>
    <row r="83" spans="1:9" s="44" customFormat="1" ht="16.5" x14ac:dyDescent="0.25">
      <c r="A83" s="174" t="s">
        <v>122</v>
      </c>
      <c r="B83" s="179">
        <v>1</v>
      </c>
      <c r="C83" s="179">
        <f t="shared" si="8"/>
        <v>168</v>
      </c>
      <c r="D83" s="179">
        <v>167</v>
      </c>
      <c r="E83" s="179">
        <v>1</v>
      </c>
      <c r="F83" s="180">
        <v>867.82</v>
      </c>
      <c r="G83" s="180">
        <f t="shared" si="9"/>
        <v>5.1965269461077845</v>
      </c>
      <c r="H83" s="180">
        <f t="shared" si="6"/>
        <v>10.39</v>
      </c>
      <c r="I83" s="180">
        <f t="shared" si="7"/>
        <v>12.84</v>
      </c>
    </row>
    <row r="84" spans="1:9" s="44" customFormat="1" ht="16.5" x14ac:dyDescent="0.25">
      <c r="A84" s="174" t="s">
        <v>122</v>
      </c>
      <c r="B84" s="179">
        <v>1</v>
      </c>
      <c r="C84" s="179">
        <f t="shared" si="8"/>
        <v>188</v>
      </c>
      <c r="D84" s="179">
        <v>167</v>
      </c>
      <c r="E84" s="179">
        <v>21</v>
      </c>
      <c r="F84" s="180">
        <v>982.53</v>
      </c>
      <c r="G84" s="180">
        <f t="shared" si="9"/>
        <v>5.883413173652694</v>
      </c>
      <c r="H84" s="180">
        <f t="shared" si="6"/>
        <v>247.1</v>
      </c>
      <c r="I84" s="180">
        <f t="shared" si="7"/>
        <v>305.39</v>
      </c>
    </row>
    <row r="85" spans="1:9" s="44" customFormat="1" ht="16.5" x14ac:dyDescent="0.25">
      <c r="A85" s="174" t="s">
        <v>122</v>
      </c>
      <c r="B85" s="179">
        <v>1</v>
      </c>
      <c r="C85" s="179">
        <f t="shared" si="8"/>
        <v>120</v>
      </c>
      <c r="D85" s="179">
        <v>112</v>
      </c>
      <c r="E85" s="179">
        <v>8</v>
      </c>
      <c r="F85" s="180">
        <v>867.82</v>
      </c>
      <c r="G85" s="180">
        <f t="shared" si="9"/>
        <v>5.1965269461077845</v>
      </c>
      <c r="H85" s="180">
        <f t="shared" si="6"/>
        <v>83.14</v>
      </c>
      <c r="I85" s="180">
        <f t="shared" si="7"/>
        <v>102.75</v>
      </c>
    </row>
    <row r="86" spans="1:9" s="44" customFormat="1" ht="16.5" x14ac:dyDescent="0.25">
      <c r="A86" s="174" t="s">
        <v>122</v>
      </c>
      <c r="B86" s="179">
        <v>1</v>
      </c>
      <c r="C86" s="179">
        <f t="shared" si="8"/>
        <v>184</v>
      </c>
      <c r="D86" s="179">
        <v>167</v>
      </c>
      <c r="E86" s="179">
        <v>17</v>
      </c>
      <c r="F86" s="180">
        <v>982.53</v>
      </c>
      <c r="G86" s="180">
        <f t="shared" si="9"/>
        <v>5.883413173652694</v>
      </c>
      <c r="H86" s="180">
        <f t="shared" si="6"/>
        <v>200.04</v>
      </c>
      <c r="I86" s="180">
        <f t="shared" si="7"/>
        <v>247.23</v>
      </c>
    </row>
    <row r="87" spans="1:9" s="44" customFormat="1" ht="16.5" x14ac:dyDescent="0.25">
      <c r="A87" s="174" t="s">
        <v>122</v>
      </c>
      <c r="B87" s="179">
        <v>1</v>
      </c>
      <c r="C87" s="179">
        <f t="shared" si="8"/>
        <v>192</v>
      </c>
      <c r="D87" s="179">
        <v>167</v>
      </c>
      <c r="E87" s="179">
        <v>25</v>
      </c>
      <c r="F87" s="180">
        <v>982.53</v>
      </c>
      <c r="G87" s="180">
        <f t="shared" si="9"/>
        <v>5.883413173652694</v>
      </c>
      <c r="H87" s="180">
        <f t="shared" si="6"/>
        <v>294.17</v>
      </c>
      <c r="I87" s="180">
        <f t="shared" si="7"/>
        <v>363.56</v>
      </c>
    </row>
    <row r="88" spans="1:9" s="44" customFormat="1" ht="16.5" x14ac:dyDescent="0.25">
      <c r="A88" s="174" t="s">
        <v>231</v>
      </c>
      <c r="B88" s="179">
        <v>1</v>
      </c>
      <c r="C88" s="179">
        <f t="shared" si="8"/>
        <v>182</v>
      </c>
      <c r="D88" s="179">
        <v>167</v>
      </c>
      <c r="E88" s="179">
        <v>15</v>
      </c>
      <c r="F88" s="180">
        <v>982.53</v>
      </c>
      <c r="G88" s="180">
        <f t="shared" si="9"/>
        <v>5.883413173652694</v>
      </c>
      <c r="H88" s="180">
        <f t="shared" si="6"/>
        <v>176.5</v>
      </c>
      <c r="I88" s="180">
        <f t="shared" si="7"/>
        <v>218.14</v>
      </c>
    </row>
    <row r="89" spans="1:9" s="44" customFormat="1" ht="16.5" x14ac:dyDescent="0.25">
      <c r="A89" s="174" t="s">
        <v>231</v>
      </c>
      <c r="B89" s="179">
        <v>1</v>
      </c>
      <c r="C89" s="179">
        <f t="shared" si="8"/>
        <v>196</v>
      </c>
      <c r="D89" s="179">
        <v>167</v>
      </c>
      <c r="E89" s="179">
        <v>29</v>
      </c>
      <c r="F89" s="180">
        <v>982.53</v>
      </c>
      <c r="G89" s="180">
        <f t="shared" si="9"/>
        <v>5.883413173652694</v>
      </c>
      <c r="H89" s="180">
        <f t="shared" si="6"/>
        <v>341.24</v>
      </c>
      <c r="I89" s="180">
        <f t="shared" si="7"/>
        <v>421.74</v>
      </c>
    </row>
    <row r="90" spans="1:9" s="44" customFormat="1" ht="16.5" x14ac:dyDescent="0.25">
      <c r="A90" s="174" t="s">
        <v>231</v>
      </c>
      <c r="B90" s="179">
        <v>1</v>
      </c>
      <c r="C90" s="179">
        <f t="shared" si="8"/>
        <v>196</v>
      </c>
      <c r="D90" s="179">
        <v>167</v>
      </c>
      <c r="E90" s="179">
        <v>29</v>
      </c>
      <c r="F90" s="180">
        <v>982.53</v>
      </c>
      <c r="G90" s="180">
        <f t="shared" si="9"/>
        <v>5.883413173652694</v>
      </c>
      <c r="H90" s="180">
        <f t="shared" si="6"/>
        <v>341.24</v>
      </c>
      <c r="I90" s="180">
        <f t="shared" si="7"/>
        <v>421.74</v>
      </c>
    </row>
    <row r="91" spans="1:9" s="44" customFormat="1" ht="33" x14ac:dyDescent="0.25">
      <c r="A91" s="171" t="s">
        <v>740</v>
      </c>
      <c r="B91" s="187">
        <f>SUM(B92:B104)</f>
        <v>13</v>
      </c>
      <c r="C91" s="187"/>
      <c r="D91" s="187"/>
      <c r="E91" s="187">
        <f>SUM(E92:E104)</f>
        <v>320</v>
      </c>
      <c r="F91" s="172"/>
      <c r="G91" s="172"/>
      <c r="H91" s="172">
        <f>SUM(H92:H104)</f>
        <v>2771.46</v>
      </c>
      <c r="I91" s="172">
        <f>SUM(I92:I104)</f>
        <v>3425.2699999999995</v>
      </c>
    </row>
    <row r="92" spans="1:9" s="44" customFormat="1" ht="16.5" x14ac:dyDescent="0.25">
      <c r="A92" s="174" t="s">
        <v>96</v>
      </c>
      <c r="B92" s="179">
        <v>1</v>
      </c>
      <c r="C92" s="179">
        <f>D92+E92</f>
        <v>112</v>
      </c>
      <c r="D92" s="179">
        <v>87</v>
      </c>
      <c r="E92" s="179">
        <v>25</v>
      </c>
      <c r="F92" s="180">
        <v>723.18</v>
      </c>
      <c r="G92" s="180">
        <f>F92/167</f>
        <v>4.3304191616766463</v>
      </c>
      <c r="H92" s="180">
        <f t="shared" ref="H92:H104" si="10">ROUND(E92*G92*2,2)</f>
        <v>216.52</v>
      </c>
      <c r="I92" s="180">
        <f t="shared" ref="I92:I104" si="11">ROUND(H92*1.2359,2)</f>
        <v>267.60000000000002</v>
      </c>
    </row>
    <row r="93" spans="1:9" s="44" customFormat="1" ht="16.5" x14ac:dyDescent="0.25">
      <c r="A93" s="174" t="s">
        <v>96</v>
      </c>
      <c r="B93" s="179">
        <v>1</v>
      </c>
      <c r="C93" s="179">
        <f t="shared" ref="C93:C104" si="12">D93+E93</f>
        <v>188</v>
      </c>
      <c r="D93" s="179">
        <v>167</v>
      </c>
      <c r="E93" s="179">
        <v>21</v>
      </c>
      <c r="F93" s="180">
        <v>723.18</v>
      </c>
      <c r="G93" s="180">
        <f t="shared" ref="G93:G104" si="13">F93/167</f>
        <v>4.3304191616766463</v>
      </c>
      <c r="H93" s="180">
        <f t="shared" si="10"/>
        <v>181.88</v>
      </c>
      <c r="I93" s="180">
        <f t="shared" si="11"/>
        <v>224.79</v>
      </c>
    </row>
    <row r="94" spans="1:9" s="44" customFormat="1" ht="16.5" x14ac:dyDescent="0.25">
      <c r="A94" s="174" t="s">
        <v>96</v>
      </c>
      <c r="B94" s="179">
        <v>1</v>
      </c>
      <c r="C94" s="179">
        <f t="shared" si="12"/>
        <v>180</v>
      </c>
      <c r="D94" s="179">
        <v>151</v>
      </c>
      <c r="E94" s="179">
        <v>29</v>
      </c>
      <c r="F94" s="180">
        <v>723.18</v>
      </c>
      <c r="G94" s="180">
        <f t="shared" si="13"/>
        <v>4.3304191616766463</v>
      </c>
      <c r="H94" s="180">
        <f t="shared" si="10"/>
        <v>251.16</v>
      </c>
      <c r="I94" s="180">
        <f t="shared" si="11"/>
        <v>310.41000000000003</v>
      </c>
    </row>
    <row r="95" spans="1:9" s="44" customFormat="1" ht="16.5" x14ac:dyDescent="0.25">
      <c r="A95" s="174" t="s">
        <v>96</v>
      </c>
      <c r="B95" s="179">
        <v>1</v>
      </c>
      <c r="C95" s="179">
        <f t="shared" si="12"/>
        <v>188</v>
      </c>
      <c r="D95" s="179">
        <v>167</v>
      </c>
      <c r="E95" s="179">
        <v>21</v>
      </c>
      <c r="F95" s="180">
        <v>723.18</v>
      </c>
      <c r="G95" s="180">
        <f t="shared" si="13"/>
        <v>4.3304191616766463</v>
      </c>
      <c r="H95" s="180">
        <f t="shared" si="10"/>
        <v>181.88</v>
      </c>
      <c r="I95" s="180">
        <f t="shared" si="11"/>
        <v>224.79</v>
      </c>
    </row>
    <row r="96" spans="1:9" s="44" customFormat="1" ht="16.5" x14ac:dyDescent="0.25">
      <c r="A96" s="174" t="s">
        <v>96</v>
      </c>
      <c r="B96" s="179">
        <v>1</v>
      </c>
      <c r="C96" s="179">
        <f t="shared" si="12"/>
        <v>203</v>
      </c>
      <c r="D96" s="179">
        <v>167</v>
      </c>
      <c r="E96" s="179">
        <v>36</v>
      </c>
      <c r="F96" s="180">
        <v>723.18</v>
      </c>
      <c r="G96" s="180">
        <f t="shared" si="13"/>
        <v>4.3304191616766463</v>
      </c>
      <c r="H96" s="180">
        <f t="shared" si="10"/>
        <v>311.79000000000002</v>
      </c>
      <c r="I96" s="180">
        <f t="shared" si="11"/>
        <v>385.34</v>
      </c>
    </row>
    <row r="97" spans="1:9" s="44" customFormat="1" ht="16.5" x14ac:dyDescent="0.25">
      <c r="A97" s="174" t="s">
        <v>96</v>
      </c>
      <c r="B97" s="179">
        <v>1</v>
      </c>
      <c r="C97" s="179">
        <f t="shared" si="12"/>
        <v>192</v>
      </c>
      <c r="D97" s="179">
        <v>167</v>
      </c>
      <c r="E97" s="179">
        <v>25</v>
      </c>
      <c r="F97" s="180">
        <v>723.18</v>
      </c>
      <c r="G97" s="180">
        <f t="shared" si="13"/>
        <v>4.3304191616766463</v>
      </c>
      <c r="H97" s="180">
        <f t="shared" si="10"/>
        <v>216.52</v>
      </c>
      <c r="I97" s="180">
        <f t="shared" si="11"/>
        <v>267.60000000000002</v>
      </c>
    </row>
    <row r="98" spans="1:9" s="44" customFormat="1" ht="16.5" x14ac:dyDescent="0.25">
      <c r="A98" s="174" t="s">
        <v>96</v>
      </c>
      <c r="B98" s="179">
        <v>1</v>
      </c>
      <c r="C98" s="179">
        <f t="shared" si="12"/>
        <v>180</v>
      </c>
      <c r="D98" s="179">
        <v>167</v>
      </c>
      <c r="E98" s="179">
        <v>13</v>
      </c>
      <c r="F98" s="180">
        <v>723.18</v>
      </c>
      <c r="G98" s="180">
        <f t="shared" si="13"/>
        <v>4.3304191616766463</v>
      </c>
      <c r="H98" s="180">
        <f t="shared" si="10"/>
        <v>112.59</v>
      </c>
      <c r="I98" s="180">
        <f t="shared" si="11"/>
        <v>139.15</v>
      </c>
    </row>
    <row r="99" spans="1:9" s="44" customFormat="1" ht="16.5" x14ac:dyDescent="0.25">
      <c r="A99" s="174" t="s">
        <v>96</v>
      </c>
      <c r="B99" s="179">
        <v>1</v>
      </c>
      <c r="C99" s="179">
        <f t="shared" si="12"/>
        <v>200</v>
      </c>
      <c r="D99" s="179">
        <v>167</v>
      </c>
      <c r="E99" s="179">
        <v>33</v>
      </c>
      <c r="F99" s="180">
        <v>723.18</v>
      </c>
      <c r="G99" s="180">
        <f t="shared" si="13"/>
        <v>4.3304191616766463</v>
      </c>
      <c r="H99" s="180">
        <f t="shared" si="10"/>
        <v>285.81</v>
      </c>
      <c r="I99" s="180">
        <f t="shared" si="11"/>
        <v>353.23</v>
      </c>
    </row>
    <row r="100" spans="1:9" s="44" customFormat="1" ht="16.5" x14ac:dyDescent="0.25">
      <c r="A100" s="174" t="s">
        <v>96</v>
      </c>
      <c r="B100" s="179">
        <v>1</v>
      </c>
      <c r="C100" s="179">
        <f t="shared" si="12"/>
        <v>192</v>
      </c>
      <c r="D100" s="179">
        <v>167</v>
      </c>
      <c r="E100" s="179">
        <v>25</v>
      </c>
      <c r="F100" s="180">
        <v>723.18</v>
      </c>
      <c r="G100" s="180">
        <f t="shared" si="13"/>
        <v>4.3304191616766463</v>
      </c>
      <c r="H100" s="180">
        <f t="shared" si="10"/>
        <v>216.52</v>
      </c>
      <c r="I100" s="180">
        <f t="shared" si="11"/>
        <v>267.60000000000002</v>
      </c>
    </row>
    <row r="101" spans="1:9" s="44" customFormat="1" ht="16.5" x14ac:dyDescent="0.25">
      <c r="A101" s="174" t="s">
        <v>96</v>
      </c>
      <c r="B101" s="179">
        <v>1</v>
      </c>
      <c r="C101" s="179">
        <f t="shared" si="12"/>
        <v>148</v>
      </c>
      <c r="D101" s="179">
        <v>119</v>
      </c>
      <c r="E101" s="179">
        <v>29</v>
      </c>
      <c r="F101" s="180">
        <v>723.18</v>
      </c>
      <c r="G101" s="180">
        <f t="shared" si="13"/>
        <v>4.3304191616766463</v>
      </c>
      <c r="H101" s="180">
        <f t="shared" si="10"/>
        <v>251.16</v>
      </c>
      <c r="I101" s="180">
        <f t="shared" si="11"/>
        <v>310.41000000000003</v>
      </c>
    </row>
    <row r="102" spans="1:9" s="44" customFormat="1" ht="16.5" x14ac:dyDescent="0.25">
      <c r="A102" s="174" t="s">
        <v>96</v>
      </c>
      <c r="B102" s="179">
        <v>1</v>
      </c>
      <c r="C102" s="179">
        <f t="shared" si="12"/>
        <v>192</v>
      </c>
      <c r="D102" s="179">
        <v>167</v>
      </c>
      <c r="E102" s="179">
        <v>25</v>
      </c>
      <c r="F102" s="180">
        <v>723.18</v>
      </c>
      <c r="G102" s="180">
        <f t="shared" si="13"/>
        <v>4.3304191616766463</v>
      </c>
      <c r="H102" s="180">
        <f t="shared" si="10"/>
        <v>216.52</v>
      </c>
      <c r="I102" s="180">
        <f t="shared" si="11"/>
        <v>267.60000000000002</v>
      </c>
    </row>
    <row r="103" spans="1:9" s="44" customFormat="1" ht="16.5" x14ac:dyDescent="0.25">
      <c r="A103" s="174" t="s">
        <v>96</v>
      </c>
      <c r="B103" s="179">
        <v>1</v>
      </c>
      <c r="C103" s="179">
        <f t="shared" si="12"/>
        <v>192</v>
      </c>
      <c r="D103" s="179">
        <v>167</v>
      </c>
      <c r="E103" s="179">
        <v>25</v>
      </c>
      <c r="F103" s="180">
        <v>723.18</v>
      </c>
      <c r="G103" s="180">
        <f t="shared" si="13"/>
        <v>4.3304191616766463</v>
      </c>
      <c r="H103" s="180">
        <f t="shared" si="10"/>
        <v>216.52</v>
      </c>
      <c r="I103" s="180">
        <f t="shared" si="11"/>
        <v>267.60000000000002</v>
      </c>
    </row>
    <row r="104" spans="1:9" s="44" customFormat="1" ht="16.5" x14ac:dyDescent="0.25">
      <c r="A104" s="174" t="s">
        <v>96</v>
      </c>
      <c r="B104" s="179">
        <v>1</v>
      </c>
      <c r="C104" s="179">
        <f t="shared" si="12"/>
        <v>180</v>
      </c>
      <c r="D104" s="179">
        <v>167</v>
      </c>
      <c r="E104" s="179">
        <v>13</v>
      </c>
      <c r="F104" s="180">
        <v>723.18</v>
      </c>
      <c r="G104" s="180">
        <f t="shared" si="13"/>
        <v>4.3304191616766463</v>
      </c>
      <c r="H104" s="180">
        <f t="shared" si="10"/>
        <v>112.59</v>
      </c>
      <c r="I104" s="180">
        <f t="shared" si="11"/>
        <v>139.15</v>
      </c>
    </row>
    <row r="105" spans="1:9" ht="31.5" customHeight="1" x14ac:dyDescent="0.25">
      <c r="A105" s="175" t="s">
        <v>232</v>
      </c>
      <c r="B105" s="186">
        <f>B106+B113+B115</f>
        <v>11</v>
      </c>
      <c r="C105" s="186"/>
      <c r="D105" s="186"/>
      <c r="E105" s="186">
        <f t="shared" ref="E105:I105" si="14">E106+E113+E115</f>
        <v>478</v>
      </c>
      <c r="F105" s="176"/>
      <c r="G105" s="176"/>
      <c r="H105" s="176">
        <f t="shared" si="14"/>
        <v>9792.7400000000016</v>
      </c>
      <c r="I105" s="176">
        <f t="shared" si="14"/>
        <v>12102.859999999999</v>
      </c>
    </row>
    <row r="106" spans="1:9" s="44" customFormat="1" ht="16.5" x14ac:dyDescent="0.25">
      <c r="A106" s="171" t="s">
        <v>568</v>
      </c>
      <c r="B106" s="187">
        <f>SUM(B107:B112)</f>
        <v>6</v>
      </c>
      <c r="C106" s="187"/>
      <c r="D106" s="187"/>
      <c r="E106" s="187">
        <f t="shared" ref="E106:I106" si="15">SUM(E107:E112)</f>
        <v>399</v>
      </c>
      <c r="F106" s="172"/>
      <c r="G106" s="172"/>
      <c r="H106" s="172">
        <f t="shared" si="15"/>
        <v>8992.6400000000012</v>
      </c>
      <c r="I106" s="172">
        <f t="shared" si="15"/>
        <v>11114</v>
      </c>
    </row>
    <row r="107" spans="1:9" ht="16.5" x14ac:dyDescent="0.25">
      <c r="A107" s="174" t="s">
        <v>94</v>
      </c>
      <c r="B107" s="179">
        <v>1</v>
      </c>
      <c r="C107" s="179">
        <f t="shared" ref="C107:C119" si="16">D107+E107</f>
        <v>196</v>
      </c>
      <c r="D107" s="179">
        <v>84</v>
      </c>
      <c r="E107" s="179">
        <v>112</v>
      </c>
      <c r="F107" s="180">
        <v>1645.27</v>
      </c>
      <c r="G107" s="180">
        <f>F107/146</f>
        <v>11.268972602739726</v>
      </c>
      <c r="H107" s="180">
        <f>ROUND(E107*G107*2,2)</f>
        <v>2524.25</v>
      </c>
      <c r="I107" s="180">
        <f>ROUND(H107*1.2359,2)</f>
        <v>3119.72</v>
      </c>
    </row>
    <row r="108" spans="1:9" ht="16.5" x14ac:dyDescent="0.25">
      <c r="A108" s="174" t="s">
        <v>94</v>
      </c>
      <c r="B108" s="179">
        <v>1</v>
      </c>
      <c r="C108" s="179">
        <f t="shared" si="16"/>
        <v>282</v>
      </c>
      <c r="D108" s="179">
        <v>146</v>
      </c>
      <c r="E108" s="179">
        <v>136</v>
      </c>
      <c r="F108" s="180">
        <v>1645.27</v>
      </c>
      <c r="G108" s="180">
        <f t="shared" ref="G108:G111" si="17">F108/146</f>
        <v>11.268972602739726</v>
      </c>
      <c r="H108" s="180">
        <f>ROUND(E108*G108*2,2)</f>
        <v>3065.16</v>
      </c>
      <c r="I108" s="180">
        <f>ROUND(H108*1.2359,2)</f>
        <v>3788.23</v>
      </c>
    </row>
    <row r="109" spans="1:9" ht="16.5" x14ac:dyDescent="0.25">
      <c r="A109" s="174" t="s">
        <v>118</v>
      </c>
      <c r="B109" s="179">
        <v>1</v>
      </c>
      <c r="C109" s="179">
        <f t="shared" si="16"/>
        <v>186</v>
      </c>
      <c r="D109" s="179">
        <v>146</v>
      </c>
      <c r="E109" s="179">
        <v>40</v>
      </c>
      <c r="F109" s="180">
        <v>1645.27</v>
      </c>
      <c r="G109" s="180">
        <f t="shared" si="17"/>
        <v>11.268972602739726</v>
      </c>
      <c r="H109" s="180">
        <f t="shared" ref="H109:H117" si="18">ROUND(E109*G109*2,2)</f>
        <v>901.52</v>
      </c>
      <c r="I109" s="180">
        <f t="shared" ref="I109:I117" si="19">ROUND(H109*1.2359,2)</f>
        <v>1114.19</v>
      </c>
    </row>
    <row r="110" spans="1:9" ht="16.5" x14ac:dyDescent="0.25">
      <c r="A110" s="174" t="s">
        <v>233</v>
      </c>
      <c r="B110" s="179">
        <v>1</v>
      </c>
      <c r="C110" s="179">
        <f t="shared" si="16"/>
        <v>194</v>
      </c>
      <c r="D110" s="179">
        <v>146</v>
      </c>
      <c r="E110" s="179">
        <v>48</v>
      </c>
      <c r="F110" s="180">
        <v>1645.27</v>
      </c>
      <c r="G110" s="180">
        <f t="shared" si="17"/>
        <v>11.268972602739726</v>
      </c>
      <c r="H110" s="180">
        <f t="shared" si="18"/>
        <v>1081.82</v>
      </c>
      <c r="I110" s="180">
        <f t="shared" si="19"/>
        <v>1337.02</v>
      </c>
    </row>
    <row r="111" spans="1:9" ht="16.5" x14ac:dyDescent="0.25">
      <c r="A111" s="174" t="s">
        <v>234</v>
      </c>
      <c r="B111" s="179">
        <v>1</v>
      </c>
      <c r="C111" s="179">
        <f t="shared" si="16"/>
        <v>193</v>
      </c>
      <c r="D111" s="179">
        <v>146</v>
      </c>
      <c r="E111" s="179">
        <v>47</v>
      </c>
      <c r="F111" s="180">
        <v>1645.27</v>
      </c>
      <c r="G111" s="180">
        <f t="shared" si="17"/>
        <v>11.268972602739726</v>
      </c>
      <c r="H111" s="180">
        <f t="shared" si="18"/>
        <v>1059.28</v>
      </c>
      <c r="I111" s="180">
        <f t="shared" si="19"/>
        <v>1309.1600000000001</v>
      </c>
    </row>
    <row r="112" spans="1:9" ht="16.5" x14ac:dyDescent="0.25">
      <c r="A112" s="174" t="s">
        <v>225</v>
      </c>
      <c r="B112" s="179">
        <v>1</v>
      </c>
      <c r="C112" s="179">
        <f t="shared" si="16"/>
        <v>183</v>
      </c>
      <c r="D112" s="179">
        <v>167</v>
      </c>
      <c r="E112" s="179">
        <v>16</v>
      </c>
      <c r="F112" s="180">
        <v>1881.92</v>
      </c>
      <c r="G112" s="180">
        <f>F112/167</f>
        <v>11.268982035928143</v>
      </c>
      <c r="H112" s="180">
        <f t="shared" si="18"/>
        <v>360.61</v>
      </c>
      <c r="I112" s="180">
        <f t="shared" si="19"/>
        <v>445.68</v>
      </c>
    </row>
    <row r="113" spans="1:9" ht="33" x14ac:dyDescent="0.25">
      <c r="A113" s="171" t="s">
        <v>740</v>
      </c>
      <c r="B113" s="187">
        <f>SUM(B114)</f>
        <v>1</v>
      </c>
      <c r="C113" s="187"/>
      <c r="D113" s="187"/>
      <c r="E113" s="187">
        <f t="shared" ref="E113:I113" si="20">SUM(E114)</f>
        <v>5</v>
      </c>
      <c r="F113" s="172"/>
      <c r="G113" s="172"/>
      <c r="H113" s="172">
        <f t="shared" si="20"/>
        <v>67.27</v>
      </c>
      <c r="I113" s="172">
        <f t="shared" si="20"/>
        <v>83.14</v>
      </c>
    </row>
    <row r="114" spans="1:9" ht="16.5" x14ac:dyDescent="0.25">
      <c r="A114" s="174" t="s">
        <v>229</v>
      </c>
      <c r="B114" s="179">
        <v>1</v>
      </c>
      <c r="C114" s="179">
        <f t="shared" si="16"/>
        <v>151</v>
      </c>
      <c r="D114" s="179">
        <v>146</v>
      </c>
      <c r="E114" s="179">
        <v>5</v>
      </c>
      <c r="F114" s="180">
        <v>982.17</v>
      </c>
      <c r="G114" s="180">
        <f>F114/146</f>
        <v>6.7271917808219177</v>
      </c>
      <c r="H114" s="180">
        <f t="shared" si="18"/>
        <v>67.27</v>
      </c>
      <c r="I114" s="180">
        <f t="shared" si="19"/>
        <v>83.14</v>
      </c>
    </row>
    <row r="115" spans="1:9" s="44" customFormat="1" ht="33" x14ac:dyDescent="0.25">
      <c r="A115" s="171" t="s">
        <v>740</v>
      </c>
      <c r="B115" s="187">
        <f>SUM(B116:B119)</f>
        <v>4</v>
      </c>
      <c r="C115" s="187"/>
      <c r="D115" s="187"/>
      <c r="E115" s="187">
        <f t="shared" ref="E115:I115" si="21">SUM(E116:E119)</f>
        <v>74</v>
      </c>
      <c r="F115" s="172"/>
      <c r="G115" s="172"/>
      <c r="H115" s="172">
        <f t="shared" si="21"/>
        <v>732.83</v>
      </c>
      <c r="I115" s="172">
        <f t="shared" si="21"/>
        <v>905.72</v>
      </c>
    </row>
    <row r="116" spans="1:9" ht="16.5" x14ac:dyDescent="0.25">
      <c r="A116" s="174" t="s">
        <v>96</v>
      </c>
      <c r="B116" s="179">
        <v>1</v>
      </c>
      <c r="C116" s="179">
        <f t="shared" si="16"/>
        <v>160</v>
      </c>
      <c r="D116" s="179">
        <v>146</v>
      </c>
      <c r="E116" s="179">
        <v>14</v>
      </c>
      <c r="F116" s="180">
        <v>722.92</v>
      </c>
      <c r="G116" s="180">
        <f>F116/146</f>
        <v>4.9515068493150682</v>
      </c>
      <c r="H116" s="180">
        <f t="shared" ref="H116" si="22">ROUND(E116*G116*2,2)</f>
        <v>138.63999999999999</v>
      </c>
      <c r="I116" s="180">
        <f t="shared" si="19"/>
        <v>171.35</v>
      </c>
    </row>
    <row r="117" spans="1:9" ht="16.5" x14ac:dyDescent="0.25">
      <c r="A117" s="174" t="s">
        <v>96</v>
      </c>
      <c r="B117" s="179">
        <v>1</v>
      </c>
      <c r="C117" s="179">
        <f t="shared" si="16"/>
        <v>168</v>
      </c>
      <c r="D117" s="179">
        <v>146</v>
      </c>
      <c r="E117" s="179">
        <v>22</v>
      </c>
      <c r="F117" s="180">
        <v>722.92</v>
      </c>
      <c r="G117" s="180">
        <f t="shared" ref="G117:G119" si="23">F117/146</f>
        <v>4.9515068493150682</v>
      </c>
      <c r="H117" s="180">
        <f t="shared" si="18"/>
        <v>217.87</v>
      </c>
      <c r="I117" s="180">
        <f t="shared" si="19"/>
        <v>269.27</v>
      </c>
    </row>
    <row r="118" spans="1:9" ht="16.5" x14ac:dyDescent="0.25">
      <c r="A118" s="174" t="s">
        <v>96</v>
      </c>
      <c r="B118" s="179">
        <v>1</v>
      </c>
      <c r="C118" s="179">
        <f t="shared" si="16"/>
        <v>72</v>
      </c>
      <c r="D118" s="179">
        <v>56</v>
      </c>
      <c r="E118" s="179">
        <v>16</v>
      </c>
      <c r="F118" s="180">
        <v>722.92</v>
      </c>
      <c r="G118" s="180">
        <f t="shared" si="23"/>
        <v>4.9515068493150682</v>
      </c>
      <c r="H118" s="180">
        <f>ROUND(E118*G118*2,2)</f>
        <v>158.44999999999999</v>
      </c>
      <c r="I118" s="180">
        <f>ROUND(H118*1.2359,2)</f>
        <v>195.83</v>
      </c>
    </row>
    <row r="119" spans="1:9" ht="16.5" x14ac:dyDescent="0.25">
      <c r="A119" s="174" t="s">
        <v>96</v>
      </c>
      <c r="B119" s="179">
        <v>1</v>
      </c>
      <c r="C119" s="179">
        <f t="shared" si="16"/>
        <v>168</v>
      </c>
      <c r="D119" s="179">
        <v>146</v>
      </c>
      <c r="E119" s="179">
        <v>22</v>
      </c>
      <c r="F119" s="180">
        <v>722.92</v>
      </c>
      <c r="G119" s="180">
        <f t="shared" si="23"/>
        <v>4.9515068493150682</v>
      </c>
      <c r="H119" s="180">
        <f>ROUND(E119*G119*2,2)</f>
        <v>217.87</v>
      </c>
      <c r="I119" s="180">
        <f>ROUND(H119*1.2359,2)</f>
        <v>269.27</v>
      </c>
    </row>
    <row r="120" spans="1:9" ht="35.25" customHeight="1" x14ac:dyDescent="0.25">
      <c r="A120" s="175" t="s">
        <v>748</v>
      </c>
      <c r="B120" s="186">
        <f>B121+B166</f>
        <v>57</v>
      </c>
      <c r="C120" s="186"/>
      <c r="D120" s="186"/>
      <c r="E120" s="186">
        <f t="shared" ref="E120:I120" si="24">E121+E166</f>
        <v>1787</v>
      </c>
      <c r="F120" s="176"/>
      <c r="G120" s="176"/>
      <c r="H120" s="176">
        <f t="shared" si="24"/>
        <v>21428.140000000007</v>
      </c>
      <c r="I120" s="176">
        <f t="shared" si="24"/>
        <v>26445.949999999997</v>
      </c>
    </row>
    <row r="121" spans="1:9" ht="33" x14ac:dyDescent="0.25">
      <c r="A121" s="171" t="s">
        <v>629</v>
      </c>
      <c r="B121" s="187">
        <f>SUM(B122:B165)</f>
        <v>44</v>
      </c>
      <c r="C121" s="187"/>
      <c r="D121" s="187"/>
      <c r="E121" s="187">
        <f>SUM(E122:E165)</f>
        <v>1366</v>
      </c>
      <c r="F121" s="172"/>
      <c r="G121" s="172"/>
      <c r="H121" s="172">
        <f>SUM(H122:H165)</f>
        <v>17285.080000000009</v>
      </c>
      <c r="I121" s="172">
        <f>SUM(I122:I165)</f>
        <v>21333.379999999997</v>
      </c>
    </row>
    <row r="122" spans="1:9" ht="16.5" x14ac:dyDescent="0.25">
      <c r="A122" s="177" t="s">
        <v>229</v>
      </c>
      <c r="B122" s="179">
        <v>1</v>
      </c>
      <c r="C122" s="179">
        <f t="shared" ref="C122:C165" si="25">D122+E122</f>
        <v>150</v>
      </c>
      <c r="D122" s="179">
        <v>146</v>
      </c>
      <c r="E122" s="179">
        <v>4</v>
      </c>
      <c r="F122" s="180">
        <v>982.17</v>
      </c>
      <c r="G122" s="180">
        <f>F122/146</f>
        <v>6.7271917808219177</v>
      </c>
      <c r="H122" s="180">
        <f t="shared" ref="H122:H165" si="26">ROUND(E122*G122*2,2)</f>
        <v>53.82</v>
      </c>
      <c r="I122" s="180">
        <f t="shared" ref="I122:I156" si="27">ROUND(H122*1.2359,2)</f>
        <v>66.52</v>
      </c>
    </row>
    <row r="123" spans="1:9" ht="16.5" x14ac:dyDescent="0.25">
      <c r="A123" s="177" t="s">
        <v>229</v>
      </c>
      <c r="B123" s="179">
        <v>1</v>
      </c>
      <c r="C123" s="179">
        <f t="shared" si="25"/>
        <v>178</v>
      </c>
      <c r="D123" s="179">
        <v>167</v>
      </c>
      <c r="E123" s="179">
        <v>11</v>
      </c>
      <c r="F123" s="180">
        <v>982.53</v>
      </c>
      <c r="G123" s="180">
        <f>F123/167</f>
        <v>5.883413173652694</v>
      </c>
      <c r="H123" s="180">
        <f t="shared" si="26"/>
        <v>129.44</v>
      </c>
      <c r="I123" s="180">
        <f t="shared" si="27"/>
        <v>159.97</v>
      </c>
    </row>
    <row r="124" spans="1:9" ht="16.5" x14ac:dyDescent="0.25">
      <c r="A124" s="177" t="s">
        <v>229</v>
      </c>
      <c r="B124" s="179">
        <v>1</v>
      </c>
      <c r="C124" s="179">
        <f t="shared" si="25"/>
        <v>183</v>
      </c>
      <c r="D124" s="179">
        <v>167</v>
      </c>
      <c r="E124" s="179">
        <v>16</v>
      </c>
      <c r="F124" s="180">
        <v>982.53</v>
      </c>
      <c r="G124" s="180">
        <f t="shared" ref="G124:G127" si="28">F124/167</f>
        <v>5.883413173652694</v>
      </c>
      <c r="H124" s="180">
        <f t="shared" si="26"/>
        <v>188.27</v>
      </c>
      <c r="I124" s="180">
        <f t="shared" si="27"/>
        <v>232.68</v>
      </c>
    </row>
    <row r="125" spans="1:9" ht="16.5" x14ac:dyDescent="0.25">
      <c r="A125" s="177" t="s">
        <v>229</v>
      </c>
      <c r="B125" s="179">
        <v>1</v>
      </c>
      <c r="C125" s="179">
        <f t="shared" si="25"/>
        <v>175</v>
      </c>
      <c r="D125" s="179">
        <v>167</v>
      </c>
      <c r="E125" s="179">
        <v>8</v>
      </c>
      <c r="F125" s="180">
        <v>982.53</v>
      </c>
      <c r="G125" s="180">
        <f t="shared" si="28"/>
        <v>5.883413173652694</v>
      </c>
      <c r="H125" s="180">
        <f t="shared" si="26"/>
        <v>94.13</v>
      </c>
      <c r="I125" s="180">
        <f t="shared" si="27"/>
        <v>116.34</v>
      </c>
    </row>
    <row r="126" spans="1:9" ht="16.5" x14ac:dyDescent="0.25">
      <c r="A126" s="177" t="s">
        <v>229</v>
      </c>
      <c r="B126" s="179">
        <v>1</v>
      </c>
      <c r="C126" s="179">
        <f t="shared" si="25"/>
        <v>216</v>
      </c>
      <c r="D126" s="179">
        <v>167</v>
      </c>
      <c r="E126" s="179">
        <v>49</v>
      </c>
      <c r="F126" s="180">
        <v>982.53</v>
      </c>
      <c r="G126" s="180">
        <f t="shared" si="28"/>
        <v>5.883413173652694</v>
      </c>
      <c r="H126" s="180">
        <f t="shared" si="26"/>
        <v>576.57000000000005</v>
      </c>
      <c r="I126" s="180">
        <f t="shared" si="27"/>
        <v>712.58</v>
      </c>
    </row>
    <row r="127" spans="1:9" ht="16.5" x14ac:dyDescent="0.25">
      <c r="A127" s="177" t="s">
        <v>229</v>
      </c>
      <c r="B127" s="179">
        <v>1</v>
      </c>
      <c r="C127" s="179">
        <f t="shared" si="25"/>
        <v>215</v>
      </c>
      <c r="D127" s="179">
        <v>167</v>
      </c>
      <c r="E127" s="179">
        <v>48</v>
      </c>
      <c r="F127" s="180">
        <v>982.53</v>
      </c>
      <c r="G127" s="180">
        <f t="shared" si="28"/>
        <v>5.883413173652694</v>
      </c>
      <c r="H127" s="180">
        <f t="shared" si="26"/>
        <v>564.80999999999995</v>
      </c>
      <c r="I127" s="180">
        <f t="shared" si="27"/>
        <v>698.05</v>
      </c>
    </row>
    <row r="128" spans="1:9" ht="16.5" x14ac:dyDescent="0.25">
      <c r="A128" s="177" t="s">
        <v>229</v>
      </c>
      <c r="B128" s="179">
        <v>1</v>
      </c>
      <c r="C128" s="179">
        <f t="shared" si="25"/>
        <v>181</v>
      </c>
      <c r="D128" s="179">
        <v>146</v>
      </c>
      <c r="E128" s="179">
        <v>35</v>
      </c>
      <c r="F128" s="180">
        <v>982.17</v>
      </c>
      <c r="G128" s="180">
        <f>F128/146</f>
        <v>6.7271917808219177</v>
      </c>
      <c r="H128" s="180">
        <f t="shared" si="26"/>
        <v>470.9</v>
      </c>
      <c r="I128" s="180">
        <f t="shared" si="27"/>
        <v>581.99</v>
      </c>
    </row>
    <row r="129" spans="1:9" ht="16.5" x14ac:dyDescent="0.25">
      <c r="A129" s="177" t="s">
        <v>229</v>
      </c>
      <c r="B129" s="179">
        <v>1</v>
      </c>
      <c r="C129" s="179">
        <f t="shared" si="25"/>
        <v>174</v>
      </c>
      <c r="D129" s="179">
        <v>146</v>
      </c>
      <c r="E129" s="179">
        <v>28</v>
      </c>
      <c r="F129" s="180">
        <v>982.17</v>
      </c>
      <c r="G129" s="180">
        <f t="shared" ref="G129:G142" si="29">F129/146</f>
        <v>6.7271917808219177</v>
      </c>
      <c r="H129" s="180">
        <f t="shared" si="26"/>
        <v>376.72</v>
      </c>
      <c r="I129" s="180">
        <f t="shared" si="27"/>
        <v>465.59</v>
      </c>
    </row>
    <row r="130" spans="1:9" ht="16.5" x14ac:dyDescent="0.25">
      <c r="A130" s="177" t="s">
        <v>229</v>
      </c>
      <c r="B130" s="179">
        <v>1</v>
      </c>
      <c r="C130" s="179">
        <f t="shared" si="25"/>
        <v>181</v>
      </c>
      <c r="D130" s="179">
        <v>146</v>
      </c>
      <c r="E130" s="179">
        <v>35</v>
      </c>
      <c r="F130" s="180">
        <v>982.17</v>
      </c>
      <c r="G130" s="180">
        <f t="shared" si="29"/>
        <v>6.7271917808219177</v>
      </c>
      <c r="H130" s="180">
        <f t="shared" si="26"/>
        <v>470.9</v>
      </c>
      <c r="I130" s="180">
        <f t="shared" si="27"/>
        <v>581.99</v>
      </c>
    </row>
    <row r="131" spans="1:9" ht="16.5" x14ac:dyDescent="0.25">
      <c r="A131" s="177" t="s">
        <v>229</v>
      </c>
      <c r="B131" s="179">
        <v>1</v>
      </c>
      <c r="C131" s="179">
        <f t="shared" si="25"/>
        <v>206</v>
      </c>
      <c r="D131" s="179">
        <v>146</v>
      </c>
      <c r="E131" s="179">
        <v>60</v>
      </c>
      <c r="F131" s="180">
        <v>982.17</v>
      </c>
      <c r="G131" s="180">
        <f t="shared" si="29"/>
        <v>6.7271917808219177</v>
      </c>
      <c r="H131" s="180">
        <f t="shared" si="26"/>
        <v>807.26</v>
      </c>
      <c r="I131" s="180">
        <f t="shared" si="27"/>
        <v>997.69</v>
      </c>
    </row>
    <row r="132" spans="1:9" ht="16.5" x14ac:dyDescent="0.25">
      <c r="A132" s="177" t="s">
        <v>229</v>
      </c>
      <c r="B132" s="179">
        <v>1</v>
      </c>
      <c r="C132" s="179">
        <f t="shared" si="25"/>
        <v>186</v>
      </c>
      <c r="D132" s="179">
        <v>146</v>
      </c>
      <c r="E132" s="179">
        <v>40</v>
      </c>
      <c r="F132" s="180">
        <v>982.17</v>
      </c>
      <c r="G132" s="180">
        <f t="shared" si="29"/>
        <v>6.7271917808219177</v>
      </c>
      <c r="H132" s="180">
        <f t="shared" si="26"/>
        <v>538.17999999999995</v>
      </c>
      <c r="I132" s="180">
        <f t="shared" si="27"/>
        <v>665.14</v>
      </c>
    </row>
    <row r="133" spans="1:9" ht="16.5" x14ac:dyDescent="0.25">
      <c r="A133" s="177" t="s">
        <v>229</v>
      </c>
      <c r="B133" s="179">
        <v>1</v>
      </c>
      <c r="C133" s="179">
        <f t="shared" si="25"/>
        <v>206</v>
      </c>
      <c r="D133" s="179">
        <v>146</v>
      </c>
      <c r="E133" s="179">
        <v>60</v>
      </c>
      <c r="F133" s="180">
        <v>982.17</v>
      </c>
      <c r="G133" s="180">
        <f t="shared" si="29"/>
        <v>6.7271917808219177</v>
      </c>
      <c r="H133" s="180">
        <f t="shared" si="26"/>
        <v>807.26</v>
      </c>
      <c r="I133" s="180">
        <f t="shared" si="27"/>
        <v>997.69</v>
      </c>
    </row>
    <row r="134" spans="1:9" ht="16.5" x14ac:dyDescent="0.25">
      <c r="A134" s="177" t="s">
        <v>229</v>
      </c>
      <c r="B134" s="179">
        <v>1</v>
      </c>
      <c r="C134" s="179">
        <f t="shared" si="25"/>
        <v>186</v>
      </c>
      <c r="D134" s="179">
        <v>146</v>
      </c>
      <c r="E134" s="179">
        <v>40</v>
      </c>
      <c r="F134" s="180">
        <v>982.17</v>
      </c>
      <c r="G134" s="180">
        <f t="shared" si="29"/>
        <v>6.7271917808219177</v>
      </c>
      <c r="H134" s="180">
        <f t="shared" si="26"/>
        <v>538.17999999999995</v>
      </c>
      <c r="I134" s="180">
        <f t="shared" si="27"/>
        <v>665.14</v>
      </c>
    </row>
    <row r="135" spans="1:9" ht="16.5" x14ac:dyDescent="0.25">
      <c r="A135" s="177" t="s">
        <v>229</v>
      </c>
      <c r="B135" s="179">
        <v>1</v>
      </c>
      <c r="C135" s="179">
        <f t="shared" si="25"/>
        <v>198</v>
      </c>
      <c r="D135" s="179">
        <v>146</v>
      </c>
      <c r="E135" s="179">
        <v>52</v>
      </c>
      <c r="F135" s="180">
        <v>982.17</v>
      </c>
      <c r="G135" s="180">
        <f t="shared" si="29"/>
        <v>6.7271917808219177</v>
      </c>
      <c r="H135" s="180">
        <f t="shared" si="26"/>
        <v>699.63</v>
      </c>
      <c r="I135" s="180">
        <f t="shared" si="27"/>
        <v>864.67</v>
      </c>
    </row>
    <row r="136" spans="1:9" ht="16.5" x14ac:dyDescent="0.25">
      <c r="A136" s="177" t="s">
        <v>229</v>
      </c>
      <c r="B136" s="179">
        <v>1</v>
      </c>
      <c r="C136" s="179">
        <f t="shared" si="25"/>
        <v>181</v>
      </c>
      <c r="D136" s="179">
        <v>146</v>
      </c>
      <c r="E136" s="179">
        <v>35</v>
      </c>
      <c r="F136" s="180">
        <v>982.17</v>
      </c>
      <c r="G136" s="180">
        <f t="shared" si="29"/>
        <v>6.7271917808219177</v>
      </c>
      <c r="H136" s="180">
        <f t="shared" si="26"/>
        <v>470.9</v>
      </c>
      <c r="I136" s="180">
        <f t="shared" si="27"/>
        <v>581.99</v>
      </c>
    </row>
    <row r="137" spans="1:9" ht="16.5" x14ac:dyDescent="0.25">
      <c r="A137" s="177" t="s">
        <v>229</v>
      </c>
      <c r="B137" s="179">
        <v>1</v>
      </c>
      <c r="C137" s="179">
        <f t="shared" si="25"/>
        <v>204</v>
      </c>
      <c r="D137" s="179">
        <v>146</v>
      </c>
      <c r="E137" s="179">
        <v>58</v>
      </c>
      <c r="F137" s="180">
        <v>982.17</v>
      </c>
      <c r="G137" s="180">
        <f t="shared" si="29"/>
        <v>6.7271917808219177</v>
      </c>
      <c r="H137" s="180">
        <f t="shared" si="26"/>
        <v>780.35</v>
      </c>
      <c r="I137" s="180">
        <f t="shared" si="27"/>
        <v>964.43</v>
      </c>
    </row>
    <row r="138" spans="1:9" ht="16.5" x14ac:dyDescent="0.25">
      <c r="A138" s="177" t="s">
        <v>229</v>
      </c>
      <c r="B138" s="179">
        <v>1</v>
      </c>
      <c r="C138" s="179">
        <f t="shared" si="25"/>
        <v>168</v>
      </c>
      <c r="D138" s="179">
        <v>118</v>
      </c>
      <c r="E138" s="179">
        <v>50</v>
      </c>
      <c r="F138" s="180">
        <v>982.17</v>
      </c>
      <c r="G138" s="180">
        <f t="shared" si="29"/>
        <v>6.7271917808219177</v>
      </c>
      <c r="H138" s="180">
        <f t="shared" si="26"/>
        <v>672.72</v>
      </c>
      <c r="I138" s="184">
        <f>ROUND(H138*1.2077,2)</f>
        <v>812.44</v>
      </c>
    </row>
    <row r="139" spans="1:9" ht="16.5" x14ac:dyDescent="0.25">
      <c r="A139" s="177" t="s">
        <v>229</v>
      </c>
      <c r="B139" s="179">
        <v>1</v>
      </c>
      <c r="C139" s="179">
        <f t="shared" si="25"/>
        <v>181</v>
      </c>
      <c r="D139" s="179">
        <v>146</v>
      </c>
      <c r="E139" s="179">
        <v>35</v>
      </c>
      <c r="F139" s="180">
        <v>982.17</v>
      </c>
      <c r="G139" s="180">
        <f t="shared" si="29"/>
        <v>6.7271917808219177</v>
      </c>
      <c r="H139" s="180">
        <f t="shared" si="26"/>
        <v>470.9</v>
      </c>
      <c r="I139" s="180">
        <f t="shared" si="27"/>
        <v>581.99</v>
      </c>
    </row>
    <row r="140" spans="1:9" ht="16.5" x14ac:dyDescent="0.25">
      <c r="A140" s="177" t="s">
        <v>229</v>
      </c>
      <c r="B140" s="179">
        <v>1</v>
      </c>
      <c r="C140" s="179">
        <f t="shared" si="25"/>
        <v>167</v>
      </c>
      <c r="D140" s="179">
        <v>146</v>
      </c>
      <c r="E140" s="179">
        <v>21</v>
      </c>
      <c r="F140" s="180">
        <v>982.17</v>
      </c>
      <c r="G140" s="180">
        <f t="shared" si="29"/>
        <v>6.7271917808219177</v>
      </c>
      <c r="H140" s="180">
        <f t="shared" si="26"/>
        <v>282.54000000000002</v>
      </c>
      <c r="I140" s="180">
        <f t="shared" si="27"/>
        <v>349.19</v>
      </c>
    </row>
    <row r="141" spans="1:9" ht="16.5" x14ac:dyDescent="0.25">
      <c r="A141" s="177" t="s">
        <v>229</v>
      </c>
      <c r="B141" s="179">
        <v>1</v>
      </c>
      <c r="C141" s="179">
        <f t="shared" si="25"/>
        <v>200</v>
      </c>
      <c r="D141" s="179">
        <v>146</v>
      </c>
      <c r="E141" s="179">
        <v>54</v>
      </c>
      <c r="F141" s="180">
        <v>982.17</v>
      </c>
      <c r="G141" s="180">
        <f t="shared" si="29"/>
        <v>6.7271917808219177</v>
      </c>
      <c r="H141" s="180">
        <f t="shared" si="26"/>
        <v>726.54</v>
      </c>
      <c r="I141" s="180">
        <f t="shared" si="27"/>
        <v>897.93</v>
      </c>
    </row>
    <row r="142" spans="1:9" ht="16.5" x14ac:dyDescent="0.25">
      <c r="A142" s="177" t="s">
        <v>229</v>
      </c>
      <c r="B142" s="179">
        <v>1</v>
      </c>
      <c r="C142" s="179">
        <f t="shared" si="25"/>
        <v>158</v>
      </c>
      <c r="D142" s="179">
        <v>146</v>
      </c>
      <c r="E142" s="179">
        <v>12</v>
      </c>
      <c r="F142" s="180">
        <v>982.17</v>
      </c>
      <c r="G142" s="180">
        <f t="shared" si="29"/>
        <v>6.7271917808219177</v>
      </c>
      <c r="H142" s="180">
        <f t="shared" si="26"/>
        <v>161.44999999999999</v>
      </c>
      <c r="I142" s="180">
        <f t="shared" si="27"/>
        <v>199.54</v>
      </c>
    </row>
    <row r="143" spans="1:9" ht="16.5" x14ac:dyDescent="0.25">
      <c r="A143" s="177" t="s">
        <v>230</v>
      </c>
      <c r="B143" s="179">
        <v>1</v>
      </c>
      <c r="C143" s="179">
        <f t="shared" si="25"/>
        <v>199</v>
      </c>
      <c r="D143" s="179">
        <v>167</v>
      </c>
      <c r="E143" s="179">
        <v>32</v>
      </c>
      <c r="F143" s="180">
        <v>982.53</v>
      </c>
      <c r="G143" s="180">
        <f>F143/167</f>
        <v>5.883413173652694</v>
      </c>
      <c r="H143" s="180">
        <f t="shared" si="26"/>
        <v>376.54</v>
      </c>
      <c r="I143" s="180">
        <f t="shared" si="27"/>
        <v>465.37</v>
      </c>
    </row>
    <row r="144" spans="1:9" ht="16.5" x14ac:dyDescent="0.25">
      <c r="A144" s="177" t="s">
        <v>230</v>
      </c>
      <c r="B144" s="179">
        <v>1</v>
      </c>
      <c r="C144" s="179">
        <f t="shared" si="25"/>
        <v>174</v>
      </c>
      <c r="D144" s="179">
        <v>167</v>
      </c>
      <c r="E144" s="179">
        <v>7</v>
      </c>
      <c r="F144" s="180">
        <v>982.53</v>
      </c>
      <c r="G144" s="180">
        <f t="shared" ref="G144:G152" si="30">F144/167</f>
        <v>5.883413173652694</v>
      </c>
      <c r="H144" s="180">
        <f t="shared" si="26"/>
        <v>82.37</v>
      </c>
      <c r="I144" s="180">
        <f t="shared" si="27"/>
        <v>101.8</v>
      </c>
    </row>
    <row r="145" spans="1:9" ht="16.5" x14ac:dyDescent="0.25">
      <c r="A145" s="177" t="s">
        <v>230</v>
      </c>
      <c r="B145" s="179">
        <v>1</v>
      </c>
      <c r="C145" s="179">
        <f t="shared" si="25"/>
        <v>165</v>
      </c>
      <c r="D145" s="179">
        <v>158</v>
      </c>
      <c r="E145" s="179">
        <v>7</v>
      </c>
      <c r="F145" s="180">
        <v>982.53</v>
      </c>
      <c r="G145" s="180">
        <f t="shared" si="30"/>
        <v>5.883413173652694</v>
      </c>
      <c r="H145" s="180">
        <f t="shared" si="26"/>
        <v>82.37</v>
      </c>
      <c r="I145" s="180">
        <f t="shared" si="27"/>
        <v>101.8</v>
      </c>
    </row>
    <row r="146" spans="1:9" ht="16.5" x14ac:dyDescent="0.25">
      <c r="A146" s="177" t="s">
        <v>230</v>
      </c>
      <c r="B146" s="179">
        <v>1</v>
      </c>
      <c r="C146" s="179">
        <f t="shared" si="25"/>
        <v>174</v>
      </c>
      <c r="D146" s="179">
        <v>167</v>
      </c>
      <c r="E146" s="179">
        <v>7</v>
      </c>
      <c r="F146" s="180">
        <v>982.53</v>
      </c>
      <c r="G146" s="180">
        <f t="shared" si="30"/>
        <v>5.883413173652694</v>
      </c>
      <c r="H146" s="180">
        <f t="shared" si="26"/>
        <v>82.37</v>
      </c>
      <c r="I146" s="180">
        <f t="shared" si="27"/>
        <v>101.8</v>
      </c>
    </row>
    <row r="147" spans="1:9" ht="16.5" x14ac:dyDescent="0.25">
      <c r="A147" s="177" t="s">
        <v>230</v>
      </c>
      <c r="B147" s="179">
        <v>1</v>
      </c>
      <c r="C147" s="179">
        <f t="shared" si="25"/>
        <v>181</v>
      </c>
      <c r="D147" s="179">
        <v>167</v>
      </c>
      <c r="E147" s="179">
        <v>14</v>
      </c>
      <c r="F147" s="180">
        <v>982.53</v>
      </c>
      <c r="G147" s="180">
        <f t="shared" si="30"/>
        <v>5.883413173652694</v>
      </c>
      <c r="H147" s="180">
        <f t="shared" si="26"/>
        <v>164.74</v>
      </c>
      <c r="I147" s="180">
        <f t="shared" si="27"/>
        <v>203.6</v>
      </c>
    </row>
    <row r="148" spans="1:9" ht="16.5" x14ac:dyDescent="0.25">
      <c r="A148" s="177" t="s">
        <v>230</v>
      </c>
      <c r="B148" s="179">
        <v>1</v>
      </c>
      <c r="C148" s="179">
        <f t="shared" si="25"/>
        <v>126</v>
      </c>
      <c r="D148" s="179">
        <v>119</v>
      </c>
      <c r="E148" s="179">
        <v>7</v>
      </c>
      <c r="F148" s="180">
        <v>982.53</v>
      </c>
      <c r="G148" s="180">
        <f t="shared" si="30"/>
        <v>5.883413173652694</v>
      </c>
      <c r="H148" s="180">
        <f t="shared" si="26"/>
        <v>82.37</v>
      </c>
      <c r="I148" s="180">
        <f t="shared" si="27"/>
        <v>101.8</v>
      </c>
    </row>
    <row r="149" spans="1:9" ht="16.5" x14ac:dyDescent="0.25">
      <c r="A149" s="177" t="s">
        <v>230</v>
      </c>
      <c r="B149" s="179">
        <v>1</v>
      </c>
      <c r="C149" s="179">
        <f t="shared" si="25"/>
        <v>174</v>
      </c>
      <c r="D149" s="179">
        <v>167</v>
      </c>
      <c r="E149" s="179">
        <v>7</v>
      </c>
      <c r="F149" s="180">
        <v>982.53</v>
      </c>
      <c r="G149" s="180">
        <f t="shared" si="30"/>
        <v>5.883413173652694</v>
      </c>
      <c r="H149" s="180">
        <f t="shared" si="26"/>
        <v>82.37</v>
      </c>
      <c r="I149" s="180">
        <f t="shared" si="27"/>
        <v>101.8</v>
      </c>
    </row>
    <row r="150" spans="1:9" ht="16.5" x14ac:dyDescent="0.25">
      <c r="A150" s="177" t="s">
        <v>122</v>
      </c>
      <c r="B150" s="179">
        <v>1</v>
      </c>
      <c r="C150" s="179">
        <f t="shared" si="25"/>
        <v>159</v>
      </c>
      <c r="D150" s="179">
        <v>151</v>
      </c>
      <c r="E150" s="179">
        <v>8</v>
      </c>
      <c r="F150" s="180">
        <v>867.82</v>
      </c>
      <c r="G150" s="180">
        <f t="shared" si="30"/>
        <v>5.1965269461077845</v>
      </c>
      <c r="H150" s="180">
        <f t="shared" si="26"/>
        <v>83.14</v>
      </c>
      <c r="I150" s="180">
        <f t="shared" si="27"/>
        <v>102.75</v>
      </c>
    </row>
    <row r="151" spans="1:9" ht="16.5" x14ac:dyDescent="0.25">
      <c r="A151" s="177" t="s">
        <v>122</v>
      </c>
      <c r="B151" s="179">
        <v>1</v>
      </c>
      <c r="C151" s="179">
        <f t="shared" si="25"/>
        <v>112</v>
      </c>
      <c r="D151" s="179">
        <v>104</v>
      </c>
      <c r="E151" s="179">
        <v>8</v>
      </c>
      <c r="F151" s="180">
        <v>867.82</v>
      </c>
      <c r="G151" s="180">
        <f t="shared" si="30"/>
        <v>5.1965269461077845</v>
      </c>
      <c r="H151" s="180">
        <f t="shared" si="26"/>
        <v>83.14</v>
      </c>
      <c r="I151" s="180">
        <f t="shared" si="27"/>
        <v>102.75</v>
      </c>
    </row>
    <row r="152" spans="1:9" ht="16.5" x14ac:dyDescent="0.25">
      <c r="A152" s="177" t="s">
        <v>122</v>
      </c>
      <c r="B152" s="179">
        <v>1</v>
      </c>
      <c r="C152" s="179">
        <f t="shared" si="25"/>
        <v>174</v>
      </c>
      <c r="D152" s="179">
        <v>167</v>
      </c>
      <c r="E152" s="179">
        <v>7</v>
      </c>
      <c r="F152" s="180">
        <v>867.82</v>
      </c>
      <c r="G152" s="180">
        <f t="shared" si="30"/>
        <v>5.1965269461077845</v>
      </c>
      <c r="H152" s="180">
        <f t="shared" si="26"/>
        <v>72.75</v>
      </c>
      <c r="I152" s="180">
        <f t="shared" si="27"/>
        <v>89.91</v>
      </c>
    </row>
    <row r="153" spans="1:9" ht="16.5" x14ac:dyDescent="0.25">
      <c r="A153" s="177" t="s">
        <v>122</v>
      </c>
      <c r="B153" s="179">
        <v>1</v>
      </c>
      <c r="C153" s="179">
        <f t="shared" si="25"/>
        <v>135</v>
      </c>
      <c r="D153" s="179">
        <v>119</v>
      </c>
      <c r="E153" s="179">
        <v>16</v>
      </c>
      <c r="F153" s="180">
        <v>867.82</v>
      </c>
      <c r="G153" s="180">
        <f>F153/167</f>
        <v>5.1965269461077845</v>
      </c>
      <c r="H153" s="180">
        <f t="shared" si="26"/>
        <v>166.29</v>
      </c>
      <c r="I153" s="180">
        <f t="shared" si="27"/>
        <v>205.52</v>
      </c>
    </row>
    <row r="154" spans="1:9" ht="16.5" x14ac:dyDescent="0.25">
      <c r="A154" s="177" t="s">
        <v>122</v>
      </c>
      <c r="B154" s="179">
        <v>1</v>
      </c>
      <c r="C154" s="179">
        <f t="shared" si="25"/>
        <v>153</v>
      </c>
      <c r="D154" s="179">
        <v>146</v>
      </c>
      <c r="E154" s="179">
        <v>7</v>
      </c>
      <c r="F154" s="180">
        <v>867.5</v>
      </c>
      <c r="G154" s="180">
        <f>F154/146</f>
        <v>5.9417808219178081</v>
      </c>
      <c r="H154" s="180">
        <f t="shared" si="26"/>
        <v>83.18</v>
      </c>
      <c r="I154" s="180">
        <f t="shared" si="27"/>
        <v>102.8</v>
      </c>
    </row>
    <row r="155" spans="1:9" ht="16.5" x14ac:dyDescent="0.25">
      <c r="A155" s="177" t="s">
        <v>122</v>
      </c>
      <c r="B155" s="179">
        <v>1</v>
      </c>
      <c r="C155" s="179">
        <f t="shared" si="25"/>
        <v>234</v>
      </c>
      <c r="D155" s="179">
        <v>167</v>
      </c>
      <c r="E155" s="179">
        <v>67</v>
      </c>
      <c r="F155" s="180">
        <v>867.82</v>
      </c>
      <c r="G155" s="180">
        <f>F155/167</f>
        <v>5.1965269461077845</v>
      </c>
      <c r="H155" s="180">
        <f t="shared" si="26"/>
        <v>696.33</v>
      </c>
      <c r="I155" s="180">
        <f t="shared" si="27"/>
        <v>860.59</v>
      </c>
    </row>
    <row r="156" spans="1:9" ht="15" customHeight="1" x14ac:dyDescent="0.25">
      <c r="A156" s="177" t="s">
        <v>122</v>
      </c>
      <c r="B156" s="179">
        <v>1</v>
      </c>
      <c r="C156" s="179">
        <f t="shared" si="25"/>
        <v>183</v>
      </c>
      <c r="D156" s="179">
        <v>135</v>
      </c>
      <c r="E156" s="179">
        <v>48</v>
      </c>
      <c r="F156" s="180">
        <v>982.53</v>
      </c>
      <c r="G156" s="180">
        <f>F156/167</f>
        <v>5.883413173652694</v>
      </c>
      <c r="H156" s="180">
        <f t="shared" si="26"/>
        <v>564.80999999999995</v>
      </c>
      <c r="I156" s="180">
        <f t="shared" si="27"/>
        <v>698.05</v>
      </c>
    </row>
    <row r="157" spans="1:9" ht="16.5" x14ac:dyDescent="0.25">
      <c r="A157" s="177" t="s">
        <v>122</v>
      </c>
      <c r="B157" s="179">
        <v>1</v>
      </c>
      <c r="C157" s="179">
        <f t="shared" si="25"/>
        <v>202</v>
      </c>
      <c r="D157" s="179">
        <v>167</v>
      </c>
      <c r="E157" s="179">
        <v>35</v>
      </c>
      <c r="F157" s="180">
        <v>867.82</v>
      </c>
      <c r="G157" s="180">
        <f>F157/167</f>
        <v>5.1965269461077845</v>
      </c>
      <c r="H157" s="180">
        <f t="shared" si="26"/>
        <v>363.76</v>
      </c>
      <c r="I157" s="184">
        <f>ROUND(H157*1.2077,2)</f>
        <v>439.31</v>
      </c>
    </row>
    <row r="158" spans="1:9" ht="16.5" x14ac:dyDescent="0.25">
      <c r="A158" s="177" t="s">
        <v>122</v>
      </c>
      <c r="B158" s="179">
        <v>1</v>
      </c>
      <c r="C158" s="179">
        <f t="shared" si="25"/>
        <v>153</v>
      </c>
      <c r="D158" s="179">
        <v>146</v>
      </c>
      <c r="E158" s="179">
        <v>7</v>
      </c>
      <c r="F158" s="180">
        <v>867.5</v>
      </c>
      <c r="G158" s="180">
        <f t="shared" ref="G158:G165" si="31">F158/146</f>
        <v>5.9417808219178081</v>
      </c>
      <c r="H158" s="180">
        <f t="shared" si="26"/>
        <v>83.18</v>
      </c>
      <c r="I158" s="180">
        <f t="shared" ref="I158:I165" si="32">ROUND(H158*1.2359,2)</f>
        <v>102.8</v>
      </c>
    </row>
    <row r="159" spans="1:9" ht="16.5" x14ac:dyDescent="0.25">
      <c r="A159" s="177" t="s">
        <v>122</v>
      </c>
      <c r="B159" s="179">
        <v>1</v>
      </c>
      <c r="C159" s="179">
        <f t="shared" si="25"/>
        <v>201</v>
      </c>
      <c r="D159" s="179">
        <v>146</v>
      </c>
      <c r="E159" s="179">
        <v>55</v>
      </c>
      <c r="F159" s="180">
        <v>867.5</v>
      </c>
      <c r="G159" s="180">
        <f t="shared" si="31"/>
        <v>5.9417808219178081</v>
      </c>
      <c r="H159" s="180">
        <f t="shared" si="26"/>
        <v>653.6</v>
      </c>
      <c r="I159" s="180">
        <f t="shared" si="32"/>
        <v>807.78</v>
      </c>
    </row>
    <row r="160" spans="1:9" ht="16.5" x14ac:dyDescent="0.25">
      <c r="A160" s="177" t="s">
        <v>122</v>
      </c>
      <c r="B160" s="179">
        <v>1</v>
      </c>
      <c r="C160" s="179">
        <f t="shared" si="25"/>
        <v>204</v>
      </c>
      <c r="D160" s="179">
        <v>146</v>
      </c>
      <c r="E160" s="179">
        <v>58</v>
      </c>
      <c r="F160" s="180">
        <v>982.17</v>
      </c>
      <c r="G160" s="180">
        <f t="shared" si="31"/>
        <v>6.7271917808219177</v>
      </c>
      <c r="H160" s="180">
        <f t="shared" si="26"/>
        <v>780.35</v>
      </c>
      <c r="I160" s="180">
        <f t="shared" si="32"/>
        <v>964.43</v>
      </c>
    </row>
    <row r="161" spans="1:9" ht="16.5" x14ac:dyDescent="0.25">
      <c r="A161" s="177" t="s">
        <v>122</v>
      </c>
      <c r="B161" s="179">
        <v>1</v>
      </c>
      <c r="C161" s="179">
        <f t="shared" si="25"/>
        <v>206</v>
      </c>
      <c r="D161" s="179">
        <v>146</v>
      </c>
      <c r="E161" s="179">
        <v>60</v>
      </c>
      <c r="F161" s="180">
        <v>982.17</v>
      </c>
      <c r="G161" s="180">
        <f t="shared" si="31"/>
        <v>6.7271917808219177</v>
      </c>
      <c r="H161" s="180">
        <f t="shared" si="26"/>
        <v>807.26</v>
      </c>
      <c r="I161" s="180">
        <f t="shared" si="32"/>
        <v>997.69</v>
      </c>
    </row>
    <row r="162" spans="1:9" ht="16.5" x14ac:dyDescent="0.25">
      <c r="A162" s="177" t="s">
        <v>122</v>
      </c>
      <c r="B162" s="179">
        <v>1</v>
      </c>
      <c r="C162" s="179">
        <f t="shared" si="25"/>
        <v>165</v>
      </c>
      <c r="D162" s="179">
        <v>146</v>
      </c>
      <c r="E162" s="179">
        <v>19</v>
      </c>
      <c r="F162" s="180">
        <v>867.5</v>
      </c>
      <c r="G162" s="180">
        <f t="shared" si="31"/>
        <v>5.9417808219178081</v>
      </c>
      <c r="H162" s="180">
        <f t="shared" si="26"/>
        <v>225.79</v>
      </c>
      <c r="I162" s="180">
        <f t="shared" si="32"/>
        <v>279.05</v>
      </c>
    </row>
    <row r="163" spans="1:9" ht="16.5" x14ac:dyDescent="0.25">
      <c r="A163" s="177" t="s">
        <v>122</v>
      </c>
      <c r="B163" s="179">
        <v>1</v>
      </c>
      <c r="C163" s="179">
        <f t="shared" si="25"/>
        <v>172</v>
      </c>
      <c r="D163" s="179">
        <v>146</v>
      </c>
      <c r="E163" s="179">
        <v>26</v>
      </c>
      <c r="F163" s="180">
        <v>982.17</v>
      </c>
      <c r="G163" s="180">
        <f t="shared" si="31"/>
        <v>6.7271917808219177</v>
      </c>
      <c r="H163" s="180">
        <f t="shared" si="26"/>
        <v>349.81</v>
      </c>
      <c r="I163" s="180">
        <f t="shared" si="32"/>
        <v>432.33</v>
      </c>
    </row>
    <row r="164" spans="1:9" ht="16.5" x14ac:dyDescent="0.25">
      <c r="A164" s="177" t="s">
        <v>122</v>
      </c>
      <c r="B164" s="179">
        <v>1</v>
      </c>
      <c r="C164" s="179">
        <f t="shared" si="25"/>
        <v>206</v>
      </c>
      <c r="D164" s="179">
        <v>146</v>
      </c>
      <c r="E164" s="179">
        <v>60</v>
      </c>
      <c r="F164" s="180">
        <v>982.17</v>
      </c>
      <c r="G164" s="180">
        <f t="shared" si="31"/>
        <v>6.7271917808219177</v>
      </c>
      <c r="H164" s="180">
        <f t="shared" si="26"/>
        <v>807.26</v>
      </c>
      <c r="I164" s="180">
        <f t="shared" si="32"/>
        <v>997.69</v>
      </c>
    </row>
    <row r="165" spans="1:9" ht="16.5" x14ac:dyDescent="0.25">
      <c r="A165" s="177" t="s">
        <v>122</v>
      </c>
      <c r="B165" s="179">
        <v>1</v>
      </c>
      <c r="C165" s="179">
        <f t="shared" si="25"/>
        <v>199</v>
      </c>
      <c r="D165" s="179">
        <v>146</v>
      </c>
      <c r="E165" s="179">
        <v>53</v>
      </c>
      <c r="F165" s="180">
        <v>867.5</v>
      </c>
      <c r="G165" s="180">
        <f t="shared" si="31"/>
        <v>5.9417808219178081</v>
      </c>
      <c r="H165" s="180">
        <f t="shared" si="26"/>
        <v>629.83000000000004</v>
      </c>
      <c r="I165" s="180">
        <f t="shared" si="32"/>
        <v>778.41</v>
      </c>
    </row>
    <row r="166" spans="1:9" ht="33" x14ac:dyDescent="0.25">
      <c r="A166" s="171" t="s">
        <v>740</v>
      </c>
      <c r="B166" s="187">
        <f>SUM(B167:B179)</f>
        <v>13</v>
      </c>
      <c r="C166" s="187"/>
      <c r="D166" s="187"/>
      <c r="E166" s="187">
        <f>SUM(E167:E179)</f>
        <v>421</v>
      </c>
      <c r="F166" s="180"/>
      <c r="G166" s="180"/>
      <c r="H166" s="172">
        <f>SUM(H167:H179)</f>
        <v>4143.0599999999995</v>
      </c>
      <c r="I166" s="172">
        <f>SUM(I167:I179)</f>
        <v>5112.5700000000006</v>
      </c>
    </row>
    <row r="167" spans="1:9" ht="16.5" x14ac:dyDescent="0.25">
      <c r="A167" s="178" t="s">
        <v>96</v>
      </c>
      <c r="B167" s="179">
        <v>1</v>
      </c>
      <c r="C167" s="179">
        <f t="shared" ref="C167:C179" si="33">D167+E167</f>
        <v>188</v>
      </c>
      <c r="D167" s="179">
        <v>167</v>
      </c>
      <c r="E167" s="179">
        <v>21</v>
      </c>
      <c r="F167" s="180">
        <v>723.18</v>
      </c>
      <c r="G167" s="180">
        <f>F167/167</f>
        <v>4.3304191616766463</v>
      </c>
      <c r="H167" s="180">
        <f t="shared" ref="H167:H179" si="34">ROUND(E167*G167*2,2)</f>
        <v>181.88</v>
      </c>
      <c r="I167" s="180">
        <f t="shared" ref="I167:I179" si="35">ROUND(H167*1.2359,2)</f>
        <v>224.79</v>
      </c>
    </row>
    <row r="168" spans="1:9" ht="16.5" x14ac:dyDescent="0.25">
      <c r="A168" s="178" t="s">
        <v>96</v>
      </c>
      <c r="B168" s="179">
        <v>1</v>
      </c>
      <c r="C168" s="179">
        <f t="shared" si="33"/>
        <v>166</v>
      </c>
      <c r="D168" s="179">
        <v>146</v>
      </c>
      <c r="E168" s="179">
        <v>20</v>
      </c>
      <c r="F168" s="180">
        <v>722.92</v>
      </c>
      <c r="G168" s="180">
        <f>F168/146</f>
        <v>4.9515068493150682</v>
      </c>
      <c r="H168" s="180">
        <f t="shared" si="34"/>
        <v>198.06</v>
      </c>
      <c r="I168" s="180">
        <f t="shared" si="35"/>
        <v>244.78</v>
      </c>
    </row>
    <row r="169" spans="1:9" ht="16.5" x14ac:dyDescent="0.25">
      <c r="A169" s="178" t="s">
        <v>96</v>
      </c>
      <c r="B169" s="179">
        <v>1</v>
      </c>
      <c r="C169" s="179">
        <f t="shared" si="33"/>
        <v>164</v>
      </c>
      <c r="D169" s="179">
        <v>146</v>
      </c>
      <c r="E169" s="179">
        <v>18</v>
      </c>
      <c r="F169" s="180">
        <v>722.92</v>
      </c>
      <c r="G169" s="180">
        <f t="shared" ref="G169:G179" si="36">F169/146</f>
        <v>4.9515068493150682</v>
      </c>
      <c r="H169" s="180">
        <f t="shared" si="34"/>
        <v>178.25</v>
      </c>
      <c r="I169" s="180">
        <f t="shared" si="35"/>
        <v>220.3</v>
      </c>
    </row>
    <row r="170" spans="1:9" ht="16.5" x14ac:dyDescent="0.25">
      <c r="A170" s="178" t="s">
        <v>96</v>
      </c>
      <c r="B170" s="179">
        <v>1</v>
      </c>
      <c r="C170" s="179">
        <f t="shared" si="33"/>
        <v>156</v>
      </c>
      <c r="D170" s="179">
        <v>146</v>
      </c>
      <c r="E170" s="179">
        <v>10</v>
      </c>
      <c r="F170" s="180">
        <v>722.92</v>
      </c>
      <c r="G170" s="180">
        <f t="shared" si="36"/>
        <v>4.9515068493150682</v>
      </c>
      <c r="H170" s="180">
        <f t="shared" si="34"/>
        <v>99.03</v>
      </c>
      <c r="I170" s="180">
        <f t="shared" si="35"/>
        <v>122.39</v>
      </c>
    </row>
    <row r="171" spans="1:9" ht="16.5" x14ac:dyDescent="0.25">
      <c r="A171" s="178" t="s">
        <v>96</v>
      </c>
      <c r="B171" s="179">
        <v>1</v>
      </c>
      <c r="C171" s="179">
        <f t="shared" si="33"/>
        <v>194</v>
      </c>
      <c r="D171" s="179">
        <v>146</v>
      </c>
      <c r="E171" s="179">
        <v>48</v>
      </c>
      <c r="F171" s="180">
        <v>722.92</v>
      </c>
      <c r="G171" s="180">
        <f t="shared" si="36"/>
        <v>4.9515068493150682</v>
      </c>
      <c r="H171" s="180">
        <f t="shared" si="34"/>
        <v>475.34</v>
      </c>
      <c r="I171" s="180">
        <f t="shared" si="35"/>
        <v>587.47</v>
      </c>
    </row>
    <row r="172" spans="1:9" ht="16.5" x14ac:dyDescent="0.25">
      <c r="A172" s="178" t="s">
        <v>96</v>
      </c>
      <c r="B172" s="179">
        <v>1</v>
      </c>
      <c r="C172" s="179">
        <f t="shared" si="33"/>
        <v>204</v>
      </c>
      <c r="D172" s="179">
        <v>146</v>
      </c>
      <c r="E172" s="179">
        <v>58</v>
      </c>
      <c r="F172" s="180">
        <v>722.92</v>
      </c>
      <c r="G172" s="180">
        <f t="shared" si="36"/>
        <v>4.9515068493150682</v>
      </c>
      <c r="H172" s="180">
        <f t="shared" si="34"/>
        <v>574.37</v>
      </c>
      <c r="I172" s="180">
        <f t="shared" si="35"/>
        <v>709.86</v>
      </c>
    </row>
    <row r="173" spans="1:9" ht="16.5" x14ac:dyDescent="0.25">
      <c r="A173" s="178" t="s">
        <v>96</v>
      </c>
      <c r="B173" s="179">
        <v>1</v>
      </c>
      <c r="C173" s="179">
        <f t="shared" si="33"/>
        <v>204</v>
      </c>
      <c r="D173" s="179">
        <v>146</v>
      </c>
      <c r="E173" s="179">
        <v>58</v>
      </c>
      <c r="F173" s="180">
        <v>722.92</v>
      </c>
      <c r="G173" s="180">
        <f t="shared" si="36"/>
        <v>4.9515068493150682</v>
      </c>
      <c r="H173" s="180">
        <f t="shared" si="34"/>
        <v>574.37</v>
      </c>
      <c r="I173" s="180">
        <f t="shared" si="35"/>
        <v>709.86</v>
      </c>
    </row>
    <row r="174" spans="1:9" ht="16.5" x14ac:dyDescent="0.25">
      <c r="A174" s="178" t="s">
        <v>96</v>
      </c>
      <c r="B174" s="179">
        <v>1</v>
      </c>
      <c r="C174" s="179">
        <f t="shared" si="33"/>
        <v>154</v>
      </c>
      <c r="D174" s="179">
        <v>146</v>
      </c>
      <c r="E174" s="179">
        <v>8</v>
      </c>
      <c r="F174" s="180">
        <v>722.92</v>
      </c>
      <c r="G174" s="180">
        <f t="shared" si="36"/>
        <v>4.9515068493150682</v>
      </c>
      <c r="H174" s="180">
        <f t="shared" si="34"/>
        <v>79.22</v>
      </c>
      <c r="I174" s="184">
        <f>ROUND(H174*1.2077,2)</f>
        <v>95.67</v>
      </c>
    </row>
    <row r="175" spans="1:9" ht="16.5" x14ac:dyDescent="0.25">
      <c r="A175" s="178" t="s">
        <v>96</v>
      </c>
      <c r="B175" s="179">
        <v>1</v>
      </c>
      <c r="C175" s="179">
        <f t="shared" si="33"/>
        <v>120</v>
      </c>
      <c r="D175" s="179">
        <v>104</v>
      </c>
      <c r="E175" s="179">
        <v>16</v>
      </c>
      <c r="F175" s="180">
        <v>722.92</v>
      </c>
      <c r="G175" s="180">
        <f t="shared" si="36"/>
        <v>4.9515068493150682</v>
      </c>
      <c r="H175" s="180">
        <f t="shared" si="34"/>
        <v>158.44999999999999</v>
      </c>
      <c r="I175" s="180">
        <f t="shared" si="35"/>
        <v>195.83</v>
      </c>
    </row>
    <row r="176" spans="1:9" ht="16.5" x14ac:dyDescent="0.25">
      <c r="A176" s="178" t="s">
        <v>96</v>
      </c>
      <c r="B176" s="179">
        <v>1</v>
      </c>
      <c r="C176" s="179">
        <f t="shared" si="33"/>
        <v>204</v>
      </c>
      <c r="D176" s="179">
        <v>146</v>
      </c>
      <c r="E176" s="179">
        <v>58</v>
      </c>
      <c r="F176" s="180">
        <v>722.92</v>
      </c>
      <c r="G176" s="180">
        <f t="shared" si="36"/>
        <v>4.9515068493150682</v>
      </c>
      <c r="H176" s="180">
        <f t="shared" si="34"/>
        <v>574.37</v>
      </c>
      <c r="I176" s="180">
        <f t="shared" si="35"/>
        <v>709.86</v>
      </c>
    </row>
    <row r="177" spans="1:9" ht="16.5" x14ac:dyDescent="0.25">
      <c r="A177" s="178" t="s">
        <v>96</v>
      </c>
      <c r="B177" s="179">
        <v>1</v>
      </c>
      <c r="C177" s="179">
        <f t="shared" si="33"/>
        <v>192</v>
      </c>
      <c r="D177" s="179">
        <v>146</v>
      </c>
      <c r="E177" s="179">
        <v>46</v>
      </c>
      <c r="F177" s="180">
        <v>722.92</v>
      </c>
      <c r="G177" s="180">
        <f t="shared" si="36"/>
        <v>4.9515068493150682</v>
      </c>
      <c r="H177" s="180">
        <f t="shared" si="34"/>
        <v>455.54</v>
      </c>
      <c r="I177" s="180">
        <f t="shared" si="35"/>
        <v>563</v>
      </c>
    </row>
    <row r="178" spans="1:9" ht="17.25" customHeight="1" x14ac:dyDescent="0.25">
      <c r="A178" s="178" t="s">
        <v>96</v>
      </c>
      <c r="B178" s="179">
        <v>1</v>
      </c>
      <c r="C178" s="179">
        <f t="shared" si="33"/>
        <v>166</v>
      </c>
      <c r="D178" s="179">
        <v>146</v>
      </c>
      <c r="E178" s="179">
        <v>20</v>
      </c>
      <c r="F178" s="180">
        <v>722.92</v>
      </c>
      <c r="G178" s="180">
        <f t="shared" si="36"/>
        <v>4.9515068493150682</v>
      </c>
      <c r="H178" s="180">
        <f t="shared" si="34"/>
        <v>198.06</v>
      </c>
      <c r="I178" s="184">
        <f>ROUND(H178*1.2077,2)</f>
        <v>239.2</v>
      </c>
    </row>
    <row r="179" spans="1:9" ht="16.5" x14ac:dyDescent="0.25">
      <c r="A179" s="178" t="s">
        <v>96</v>
      </c>
      <c r="B179" s="179">
        <v>1</v>
      </c>
      <c r="C179" s="179">
        <f t="shared" si="33"/>
        <v>186</v>
      </c>
      <c r="D179" s="179">
        <v>146</v>
      </c>
      <c r="E179" s="179">
        <v>40</v>
      </c>
      <c r="F179" s="180">
        <v>722.92</v>
      </c>
      <c r="G179" s="180">
        <f t="shared" si="36"/>
        <v>4.9515068493150682</v>
      </c>
      <c r="H179" s="180">
        <f t="shared" si="34"/>
        <v>396.12</v>
      </c>
      <c r="I179" s="180">
        <f t="shared" si="35"/>
        <v>489.56</v>
      </c>
    </row>
    <row r="180" spans="1:9" ht="33" x14ac:dyDescent="0.25">
      <c r="A180" s="175" t="s">
        <v>235</v>
      </c>
      <c r="B180" s="186">
        <f>B181+B186+B196</f>
        <v>15</v>
      </c>
      <c r="C180" s="186"/>
      <c r="D180" s="186"/>
      <c r="E180" s="186">
        <f>E181+E186+E196</f>
        <v>852</v>
      </c>
      <c r="F180" s="176"/>
      <c r="G180" s="176"/>
      <c r="H180" s="176">
        <f>H181+H186+H196</f>
        <v>13896.6</v>
      </c>
      <c r="I180" s="176">
        <f>I181+I186+I196</f>
        <v>17174.830000000002</v>
      </c>
    </row>
    <row r="181" spans="1:9" ht="16.5" x14ac:dyDescent="0.25">
      <c r="A181" s="171" t="s">
        <v>568</v>
      </c>
      <c r="B181" s="187">
        <f>SUM(B182:B185)</f>
        <v>4</v>
      </c>
      <c r="C181" s="187"/>
      <c r="D181" s="187"/>
      <c r="E181" s="187">
        <f t="shared" ref="E181:I181" si="37">SUM(E182:E185)</f>
        <v>422</v>
      </c>
      <c r="F181" s="172"/>
      <c r="G181" s="172"/>
      <c r="H181" s="172">
        <f>SUM(H182:H185)</f>
        <v>8320.880000000001</v>
      </c>
      <c r="I181" s="172">
        <f t="shared" si="37"/>
        <v>10283.780000000001</v>
      </c>
    </row>
    <row r="182" spans="1:9" ht="16.5" x14ac:dyDescent="0.25">
      <c r="A182" s="178" t="s">
        <v>92</v>
      </c>
      <c r="B182" s="179">
        <v>1</v>
      </c>
      <c r="C182" s="179">
        <f t="shared" ref="C182:C198" si="38">D182+E182</f>
        <v>252</v>
      </c>
      <c r="D182" s="179">
        <v>167</v>
      </c>
      <c r="E182" s="179">
        <v>85</v>
      </c>
      <c r="F182" s="180">
        <v>1645.87</v>
      </c>
      <c r="G182" s="180">
        <f>F182/167</f>
        <v>9.8555089820359267</v>
      </c>
      <c r="H182" s="180">
        <f t="shared" ref="H182:H195" si="39">ROUND(E182*G182*2,2)</f>
        <v>1675.44</v>
      </c>
      <c r="I182" s="180">
        <f t="shared" ref="I182:I195" si="40">ROUND(H182*1.2359,2)</f>
        <v>2070.6799999999998</v>
      </c>
    </row>
    <row r="183" spans="1:9" ht="16.5" x14ac:dyDescent="0.25">
      <c r="A183" s="178" t="s">
        <v>92</v>
      </c>
      <c r="B183" s="179">
        <v>1</v>
      </c>
      <c r="C183" s="179">
        <f t="shared" si="38"/>
        <v>343</v>
      </c>
      <c r="D183" s="179">
        <v>167</v>
      </c>
      <c r="E183" s="179">
        <v>176</v>
      </c>
      <c r="F183" s="180">
        <v>1645.87</v>
      </c>
      <c r="G183" s="180">
        <f t="shared" ref="G183:G184" si="41">F183/167</f>
        <v>9.8555089820359267</v>
      </c>
      <c r="H183" s="180">
        <f t="shared" si="39"/>
        <v>3469.14</v>
      </c>
      <c r="I183" s="180">
        <f t="shared" si="40"/>
        <v>4287.51</v>
      </c>
    </row>
    <row r="184" spans="1:9" ht="16.5" x14ac:dyDescent="0.25">
      <c r="A184" s="178" t="s">
        <v>92</v>
      </c>
      <c r="B184" s="179">
        <v>1</v>
      </c>
      <c r="C184" s="179">
        <f t="shared" si="38"/>
        <v>312</v>
      </c>
      <c r="D184" s="179">
        <v>152</v>
      </c>
      <c r="E184" s="179">
        <v>160</v>
      </c>
      <c r="F184" s="180">
        <v>1645.87</v>
      </c>
      <c r="G184" s="180">
        <f t="shared" si="41"/>
        <v>9.8555089820359267</v>
      </c>
      <c r="H184" s="180">
        <f t="shared" si="39"/>
        <v>3153.76</v>
      </c>
      <c r="I184" s="180">
        <f t="shared" si="40"/>
        <v>3897.73</v>
      </c>
    </row>
    <row r="185" spans="1:9" ht="16.5" x14ac:dyDescent="0.25">
      <c r="A185" s="178" t="s">
        <v>236</v>
      </c>
      <c r="B185" s="179">
        <v>1</v>
      </c>
      <c r="C185" s="179">
        <f t="shared" si="38"/>
        <v>147</v>
      </c>
      <c r="D185" s="179">
        <v>146</v>
      </c>
      <c r="E185" s="179">
        <v>1</v>
      </c>
      <c r="F185" s="180">
        <v>1645.27</v>
      </c>
      <c r="G185" s="180">
        <f>F185/146</f>
        <v>11.268972602739726</v>
      </c>
      <c r="H185" s="180">
        <f t="shared" si="39"/>
        <v>22.54</v>
      </c>
      <c r="I185" s="180">
        <f t="shared" si="40"/>
        <v>27.86</v>
      </c>
    </row>
    <row r="186" spans="1:9" ht="33" x14ac:dyDescent="0.25">
      <c r="A186" s="171" t="s">
        <v>629</v>
      </c>
      <c r="B186" s="187">
        <f>SUM(B187:B195)</f>
        <v>9</v>
      </c>
      <c r="C186" s="187"/>
      <c r="D186" s="187"/>
      <c r="E186" s="187">
        <f t="shared" ref="E186:I186" si="42">SUM(E187:E195)</f>
        <v>386</v>
      </c>
      <c r="F186" s="172"/>
      <c r="G186" s="172"/>
      <c r="H186" s="172">
        <f>SUM(H187:H195)</f>
        <v>5139.9799999999996</v>
      </c>
      <c r="I186" s="172">
        <f t="shared" si="42"/>
        <v>6352.5099999999993</v>
      </c>
    </row>
    <row r="187" spans="1:9" ht="16.5" x14ac:dyDescent="0.25">
      <c r="A187" s="178" t="s">
        <v>237</v>
      </c>
      <c r="B187" s="179">
        <v>1</v>
      </c>
      <c r="C187" s="179">
        <f t="shared" si="38"/>
        <v>168</v>
      </c>
      <c r="D187" s="179">
        <v>125</v>
      </c>
      <c r="E187" s="179">
        <v>43</v>
      </c>
      <c r="F187" s="180">
        <v>982.17</v>
      </c>
      <c r="G187" s="180">
        <f>F187/146</f>
        <v>6.7271917808219177</v>
      </c>
      <c r="H187" s="180">
        <f t="shared" si="39"/>
        <v>578.54</v>
      </c>
      <c r="I187" s="180">
        <f t="shared" si="40"/>
        <v>715.02</v>
      </c>
    </row>
    <row r="188" spans="1:9" ht="16.5" x14ac:dyDescent="0.25">
      <c r="A188" s="178" t="s">
        <v>229</v>
      </c>
      <c r="B188" s="179">
        <v>1</v>
      </c>
      <c r="C188" s="179">
        <f t="shared" si="38"/>
        <v>215</v>
      </c>
      <c r="D188" s="179">
        <v>146</v>
      </c>
      <c r="E188" s="179">
        <v>69</v>
      </c>
      <c r="F188" s="180">
        <v>982.17</v>
      </c>
      <c r="G188" s="180">
        <f t="shared" ref="G188:G194" si="43">F188/146</f>
        <v>6.7271917808219177</v>
      </c>
      <c r="H188" s="180">
        <f t="shared" si="39"/>
        <v>928.35</v>
      </c>
      <c r="I188" s="180">
        <f t="shared" si="40"/>
        <v>1147.3499999999999</v>
      </c>
    </row>
    <row r="189" spans="1:9" ht="16.5" x14ac:dyDescent="0.25">
      <c r="A189" s="178" t="s">
        <v>229</v>
      </c>
      <c r="B189" s="179">
        <v>1</v>
      </c>
      <c r="C189" s="179">
        <f t="shared" si="38"/>
        <v>168</v>
      </c>
      <c r="D189" s="179">
        <v>146</v>
      </c>
      <c r="E189" s="179">
        <v>22</v>
      </c>
      <c r="F189" s="180">
        <v>982.17</v>
      </c>
      <c r="G189" s="180">
        <f t="shared" si="43"/>
        <v>6.7271917808219177</v>
      </c>
      <c r="H189" s="180">
        <f t="shared" si="39"/>
        <v>296</v>
      </c>
      <c r="I189" s="180">
        <f t="shared" si="40"/>
        <v>365.83</v>
      </c>
    </row>
    <row r="190" spans="1:9" ht="16.5" x14ac:dyDescent="0.25">
      <c r="A190" s="178" t="s">
        <v>229</v>
      </c>
      <c r="B190" s="179">
        <v>1</v>
      </c>
      <c r="C190" s="179">
        <f t="shared" si="38"/>
        <v>192</v>
      </c>
      <c r="D190" s="179">
        <v>146</v>
      </c>
      <c r="E190" s="179">
        <v>46</v>
      </c>
      <c r="F190" s="180">
        <v>982.17</v>
      </c>
      <c r="G190" s="180">
        <f t="shared" si="43"/>
        <v>6.7271917808219177</v>
      </c>
      <c r="H190" s="180">
        <f t="shared" si="39"/>
        <v>618.9</v>
      </c>
      <c r="I190" s="180">
        <f t="shared" si="40"/>
        <v>764.9</v>
      </c>
    </row>
    <row r="191" spans="1:9" ht="16.5" x14ac:dyDescent="0.25">
      <c r="A191" s="178" t="s">
        <v>229</v>
      </c>
      <c r="B191" s="179">
        <v>1</v>
      </c>
      <c r="C191" s="179">
        <f t="shared" si="38"/>
        <v>168</v>
      </c>
      <c r="D191" s="179">
        <v>146</v>
      </c>
      <c r="E191" s="179">
        <v>22</v>
      </c>
      <c r="F191" s="180">
        <v>982.17</v>
      </c>
      <c r="G191" s="180">
        <f t="shared" si="43"/>
        <v>6.7271917808219177</v>
      </c>
      <c r="H191" s="180">
        <f t="shared" si="39"/>
        <v>296</v>
      </c>
      <c r="I191" s="180">
        <f t="shared" si="40"/>
        <v>365.83</v>
      </c>
    </row>
    <row r="192" spans="1:9" ht="16.5" x14ac:dyDescent="0.25">
      <c r="A192" s="178" t="s">
        <v>229</v>
      </c>
      <c r="B192" s="179">
        <v>1</v>
      </c>
      <c r="C192" s="179">
        <f t="shared" si="38"/>
        <v>204</v>
      </c>
      <c r="D192" s="179">
        <v>146</v>
      </c>
      <c r="E192" s="179">
        <v>58</v>
      </c>
      <c r="F192" s="180">
        <v>982.17</v>
      </c>
      <c r="G192" s="180">
        <f t="shared" si="43"/>
        <v>6.7271917808219177</v>
      </c>
      <c r="H192" s="180">
        <f t="shared" si="39"/>
        <v>780.35</v>
      </c>
      <c r="I192" s="180">
        <f t="shared" si="40"/>
        <v>964.43</v>
      </c>
    </row>
    <row r="193" spans="1:9" ht="16.5" x14ac:dyDescent="0.25">
      <c r="A193" s="178" t="s">
        <v>229</v>
      </c>
      <c r="B193" s="179">
        <v>1</v>
      </c>
      <c r="C193" s="179">
        <f t="shared" si="38"/>
        <v>192</v>
      </c>
      <c r="D193" s="179">
        <v>146</v>
      </c>
      <c r="E193" s="179">
        <v>46</v>
      </c>
      <c r="F193" s="180">
        <v>982.17</v>
      </c>
      <c r="G193" s="180">
        <f t="shared" si="43"/>
        <v>6.7271917808219177</v>
      </c>
      <c r="H193" s="180">
        <f t="shared" si="39"/>
        <v>618.9</v>
      </c>
      <c r="I193" s="180">
        <f t="shared" si="40"/>
        <v>764.9</v>
      </c>
    </row>
    <row r="194" spans="1:9" ht="16.5" x14ac:dyDescent="0.25">
      <c r="A194" s="178" t="s">
        <v>122</v>
      </c>
      <c r="B194" s="179">
        <v>1</v>
      </c>
      <c r="C194" s="179">
        <f t="shared" si="38"/>
        <v>192</v>
      </c>
      <c r="D194" s="179">
        <v>146</v>
      </c>
      <c r="E194" s="179">
        <v>46</v>
      </c>
      <c r="F194" s="180">
        <v>982.17</v>
      </c>
      <c r="G194" s="180">
        <f t="shared" si="43"/>
        <v>6.7271917808219177</v>
      </c>
      <c r="H194" s="180">
        <f t="shared" si="39"/>
        <v>618.9</v>
      </c>
      <c r="I194" s="180">
        <f t="shared" si="40"/>
        <v>764.9</v>
      </c>
    </row>
    <row r="195" spans="1:9" ht="16.5" x14ac:dyDescent="0.25">
      <c r="A195" s="178" t="s">
        <v>122</v>
      </c>
      <c r="B195" s="179">
        <v>1</v>
      </c>
      <c r="C195" s="179">
        <f t="shared" si="38"/>
        <v>180</v>
      </c>
      <c r="D195" s="179">
        <v>146</v>
      </c>
      <c r="E195" s="179">
        <v>34</v>
      </c>
      <c r="F195" s="180">
        <v>867.5</v>
      </c>
      <c r="G195" s="180">
        <f>F195/146</f>
        <v>5.9417808219178081</v>
      </c>
      <c r="H195" s="180">
        <f t="shared" si="39"/>
        <v>404.04</v>
      </c>
      <c r="I195" s="180">
        <f t="shared" si="40"/>
        <v>499.35</v>
      </c>
    </row>
    <row r="196" spans="1:9" ht="33" x14ac:dyDescent="0.25">
      <c r="A196" s="171" t="s">
        <v>740</v>
      </c>
      <c r="B196" s="187">
        <f>SUM(B197:B198)</f>
        <v>2</v>
      </c>
      <c r="C196" s="187"/>
      <c r="D196" s="187"/>
      <c r="E196" s="187">
        <f>SUM(E197:E198)</f>
        <v>44</v>
      </c>
      <c r="F196" s="172"/>
      <c r="G196" s="172"/>
      <c r="H196" s="172">
        <f>SUM(H197:H198)</f>
        <v>435.74</v>
      </c>
      <c r="I196" s="172">
        <f>SUM(I197:I198)</f>
        <v>538.54</v>
      </c>
    </row>
    <row r="197" spans="1:9" ht="16.5" x14ac:dyDescent="0.25">
      <c r="A197" s="178" t="s">
        <v>96</v>
      </c>
      <c r="B197" s="179">
        <v>1</v>
      </c>
      <c r="C197" s="179">
        <f t="shared" si="38"/>
        <v>168</v>
      </c>
      <c r="D197" s="179">
        <v>146</v>
      </c>
      <c r="E197" s="179">
        <v>22</v>
      </c>
      <c r="F197" s="180">
        <v>722.92</v>
      </c>
      <c r="G197" s="180">
        <f>F197/146</f>
        <v>4.9515068493150682</v>
      </c>
      <c r="H197" s="180">
        <f t="shared" ref="H197:H198" si="44">ROUND(E197*G197*2,2)</f>
        <v>217.87</v>
      </c>
      <c r="I197" s="180">
        <f t="shared" ref="I197:I198" si="45">ROUND(H197*1.2359,2)</f>
        <v>269.27</v>
      </c>
    </row>
    <row r="198" spans="1:9" ht="16.5" x14ac:dyDescent="0.25">
      <c r="A198" s="178" t="s">
        <v>96</v>
      </c>
      <c r="B198" s="179">
        <v>1</v>
      </c>
      <c r="C198" s="179">
        <f t="shared" si="38"/>
        <v>168</v>
      </c>
      <c r="D198" s="179">
        <v>146</v>
      </c>
      <c r="E198" s="179">
        <v>22</v>
      </c>
      <c r="F198" s="180">
        <v>722.92</v>
      </c>
      <c r="G198" s="180">
        <f>F198/146</f>
        <v>4.9515068493150682</v>
      </c>
      <c r="H198" s="180">
        <f t="shared" si="44"/>
        <v>217.87</v>
      </c>
      <c r="I198" s="180">
        <f t="shared" si="45"/>
        <v>269.27</v>
      </c>
    </row>
    <row r="199" spans="1:9" ht="33" x14ac:dyDescent="0.25">
      <c r="A199" s="175" t="s">
        <v>238</v>
      </c>
      <c r="B199" s="186">
        <f>B200+B202+B205</f>
        <v>10</v>
      </c>
      <c r="C199" s="186"/>
      <c r="D199" s="186"/>
      <c r="E199" s="186">
        <f>E200+E202+E205</f>
        <v>102</v>
      </c>
      <c r="F199" s="176"/>
      <c r="G199" s="176"/>
      <c r="H199" s="176">
        <f>H200+H202+H205</f>
        <v>1141.9699999999998</v>
      </c>
      <c r="I199" s="176">
        <f>I200+I202+I205</f>
        <v>1404.6599999999999</v>
      </c>
    </row>
    <row r="200" spans="1:9" ht="33" x14ac:dyDescent="0.25">
      <c r="A200" s="171" t="s">
        <v>629</v>
      </c>
      <c r="B200" s="187">
        <f>SUM(B201)</f>
        <v>1</v>
      </c>
      <c r="C200" s="187"/>
      <c r="D200" s="187"/>
      <c r="E200" s="187">
        <f t="shared" ref="E200:I200" si="46">SUM(E201)</f>
        <v>4</v>
      </c>
      <c r="F200" s="172"/>
      <c r="G200" s="172"/>
      <c r="H200" s="172">
        <f>SUM(H201)</f>
        <v>86.22</v>
      </c>
      <c r="I200" s="172">
        <f t="shared" si="46"/>
        <v>106.56</v>
      </c>
    </row>
    <row r="201" spans="1:9" ht="16.5" x14ac:dyDescent="0.25">
      <c r="A201" s="178" t="s">
        <v>239</v>
      </c>
      <c r="B201" s="179">
        <v>1</v>
      </c>
      <c r="C201" s="179">
        <f t="shared" ref="C201:C212" si="47">D201+E201</f>
        <v>150</v>
      </c>
      <c r="D201" s="179">
        <v>146</v>
      </c>
      <c r="E201" s="179">
        <v>4</v>
      </c>
      <c r="F201" s="180">
        <v>1573.52</v>
      </c>
      <c r="G201" s="180">
        <f>F201/146</f>
        <v>10.777534246575343</v>
      </c>
      <c r="H201" s="180">
        <f t="shared" ref="H201" si="48">ROUND(E201*G201*2,2)</f>
        <v>86.22</v>
      </c>
      <c r="I201" s="180">
        <f>ROUND(H201*1.2359,2)</f>
        <v>106.56</v>
      </c>
    </row>
    <row r="202" spans="1:9" ht="33" x14ac:dyDescent="0.25">
      <c r="A202" s="171" t="s">
        <v>629</v>
      </c>
      <c r="B202" s="187">
        <f>SUM(B203:B204)</f>
        <v>2</v>
      </c>
      <c r="C202" s="187"/>
      <c r="D202" s="187"/>
      <c r="E202" s="187">
        <f>SUM(E203:E204)</f>
        <v>24</v>
      </c>
      <c r="F202" s="172"/>
      <c r="G202" s="180"/>
      <c r="H202" s="172">
        <f>SUM(H203:H204)</f>
        <v>322.90999999999997</v>
      </c>
      <c r="I202" s="172">
        <f>SUM(I203:I204)</f>
        <v>399.09</v>
      </c>
    </row>
    <row r="203" spans="1:9" ht="16.5" x14ac:dyDescent="0.25">
      <c r="A203" s="178" t="s">
        <v>240</v>
      </c>
      <c r="B203" s="179">
        <v>1</v>
      </c>
      <c r="C203" s="179">
        <f t="shared" si="47"/>
        <v>166</v>
      </c>
      <c r="D203" s="179">
        <v>146</v>
      </c>
      <c r="E203" s="179">
        <v>20</v>
      </c>
      <c r="F203" s="180">
        <v>982.17</v>
      </c>
      <c r="G203" s="180">
        <f t="shared" ref="G203:G204" si="49">F203/146</f>
        <v>6.7271917808219177</v>
      </c>
      <c r="H203" s="180">
        <f t="shared" ref="H203" si="50">ROUND(E203*G203*2,2)</f>
        <v>269.08999999999997</v>
      </c>
      <c r="I203" s="180">
        <f>ROUND(H203*1.2359,2)</f>
        <v>332.57</v>
      </c>
    </row>
    <row r="204" spans="1:9" ht="16.5" x14ac:dyDescent="0.25">
      <c r="A204" s="178" t="s">
        <v>122</v>
      </c>
      <c r="B204" s="179">
        <v>1</v>
      </c>
      <c r="C204" s="179">
        <f t="shared" si="47"/>
        <v>60</v>
      </c>
      <c r="D204" s="179">
        <v>56</v>
      </c>
      <c r="E204" s="179">
        <v>4</v>
      </c>
      <c r="F204" s="180">
        <v>982.17</v>
      </c>
      <c r="G204" s="180">
        <f t="shared" si="49"/>
        <v>6.7271917808219177</v>
      </c>
      <c r="H204" s="180">
        <f>ROUND(E204*G204*2,2)</f>
        <v>53.82</v>
      </c>
      <c r="I204" s="180">
        <f t="shared" ref="I204" si="51">ROUND(H204*1.2359,2)</f>
        <v>66.52</v>
      </c>
    </row>
    <row r="205" spans="1:9" ht="33" x14ac:dyDescent="0.25">
      <c r="A205" s="171" t="s">
        <v>740</v>
      </c>
      <c r="B205" s="187">
        <f>SUM(B206:B212)</f>
        <v>7</v>
      </c>
      <c r="C205" s="187"/>
      <c r="D205" s="187"/>
      <c r="E205" s="187">
        <f>SUM(E206:E212)</f>
        <v>74</v>
      </c>
      <c r="F205" s="180"/>
      <c r="G205" s="180"/>
      <c r="H205" s="172">
        <f>SUM(H206:H212)</f>
        <v>732.83999999999992</v>
      </c>
      <c r="I205" s="172">
        <f>SUM(I206:I212)</f>
        <v>899.01</v>
      </c>
    </row>
    <row r="206" spans="1:9" ht="16.5" x14ac:dyDescent="0.25">
      <c r="A206" s="178" t="s">
        <v>96</v>
      </c>
      <c r="B206" s="179">
        <v>1</v>
      </c>
      <c r="C206" s="179">
        <f t="shared" si="47"/>
        <v>170</v>
      </c>
      <c r="D206" s="179">
        <v>146</v>
      </c>
      <c r="E206" s="179">
        <v>24</v>
      </c>
      <c r="F206" s="180">
        <v>722.92</v>
      </c>
      <c r="G206" s="180">
        <f>F206/146</f>
        <v>4.9515068493150682</v>
      </c>
      <c r="H206" s="180">
        <f t="shared" ref="H206:H212" si="52">ROUND(E206*G206*2,2)</f>
        <v>237.67</v>
      </c>
      <c r="I206" s="184">
        <f>ROUND(H206*1.2077,2)</f>
        <v>287.02999999999997</v>
      </c>
    </row>
    <row r="207" spans="1:9" ht="16.5" x14ac:dyDescent="0.25">
      <c r="A207" s="178" t="s">
        <v>96</v>
      </c>
      <c r="B207" s="179">
        <v>1</v>
      </c>
      <c r="C207" s="179">
        <f t="shared" si="47"/>
        <v>144</v>
      </c>
      <c r="D207" s="179">
        <v>125</v>
      </c>
      <c r="E207" s="179">
        <v>19</v>
      </c>
      <c r="F207" s="180">
        <v>722.92</v>
      </c>
      <c r="G207" s="180">
        <f t="shared" ref="G207:G212" si="53">F207/146</f>
        <v>4.9515068493150682</v>
      </c>
      <c r="H207" s="180">
        <f t="shared" si="52"/>
        <v>188.16</v>
      </c>
      <c r="I207" s="180">
        <f t="shared" ref="I207:I212" si="54">ROUND(H207*1.2359,2)</f>
        <v>232.55</v>
      </c>
    </row>
    <row r="208" spans="1:9" ht="16.5" x14ac:dyDescent="0.25">
      <c r="A208" s="178" t="s">
        <v>96</v>
      </c>
      <c r="B208" s="179">
        <v>1</v>
      </c>
      <c r="C208" s="179">
        <f t="shared" si="47"/>
        <v>148</v>
      </c>
      <c r="D208" s="179">
        <v>146</v>
      </c>
      <c r="E208" s="179">
        <v>2</v>
      </c>
      <c r="F208" s="180">
        <v>722.92</v>
      </c>
      <c r="G208" s="180">
        <f t="shared" si="53"/>
        <v>4.9515068493150682</v>
      </c>
      <c r="H208" s="180">
        <f t="shared" si="52"/>
        <v>19.809999999999999</v>
      </c>
      <c r="I208" s="180">
        <f t="shared" si="54"/>
        <v>24.48</v>
      </c>
    </row>
    <row r="209" spans="1:9" ht="16.5" x14ac:dyDescent="0.25">
      <c r="A209" s="178" t="s">
        <v>96</v>
      </c>
      <c r="B209" s="179">
        <v>1</v>
      </c>
      <c r="C209" s="179">
        <f t="shared" si="47"/>
        <v>107</v>
      </c>
      <c r="D209" s="179">
        <v>104</v>
      </c>
      <c r="E209" s="179">
        <v>3</v>
      </c>
      <c r="F209" s="180">
        <v>722.92</v>
      </c>
      <c r="G209" s="180">
        <f t="shared" si="53"/>
        <v>4.9515068493150682</v>
      </c>
      <c r="H209" s="180">
        <f t="shared" si="52"/>
        <v>29.71</v>
      </c>
      <c r="I209" s="180">
        <f t="shared" si="54"/>
        <v>36.72</v>
      </c>
    </row>
    <row r="210" spans="1:9" ht="16.5" x14ac:dyDescent="0.25">
      <c r="A210" s="178" t="s">
        <v>96</v>
      </c>
      <c r="B210" s="179">
        <v>1</v>
      </c>
      <c r="C210" s="179">
        <f t="shared" si="47"/>
        <v>119</v>
      </c>
      <c r="D210" s="179">
        <v>97</v>
      </c>
      <c r="E210" s="179">
        <v>22</v>
      </c>
      <c r="F210" s="180">
        <v>722.92</v>
      </c>
      <c r="G210" s="180">
        <f t="shared" si="53"/>
        <v>4.9515068493150682</v>
      </c>
      <c r="H210" s="180">
        <f t="shared" si="52"/>
        <v>217.87</v>
      </c>
      <c r="I210" s="180">
        <f t="shared" si="54"/>
        <v>269.27</v>
      </c>
    </row>
    <row r="211" spans="1:9" ht="16.5" x14ac:dyDescent="0.25">
      <c r="A211" s="178" t="s">
        <v>96</v>
      </c>
      <c r="B211" s="179">
        <v>1</v>
      </c>
      <c r="C211" s="179">
        <f t="shared" si="47"/>
        <v>148</v>
      </c>
      <c r="D211" s="179">
        <v>146</v>
      </c>
      <c r="E211" s="179">
        <v>2</v>
      </c>
      <c r="F211" s="180">
        <v>722.92</v>
      </c>
      <c r="G211" s="180">
        <f t="shared" si="53"/>
        <v>4.9515068493150682</v>
      </c>
      <c r="H211" s="180">
        <f t="shared" si="52"/>
        <v>19.809999999999999</v>
      </c>
      <c r="I211" s="180">
        <f t="shared" si="54"/>
        <v>24.48</v>
      </c>
    </row>
    <row r="212" spans="1:9" ht="16.5" x14ac:dyDescent="0.25">
      <c r="A212" s="178" t="s">
        <v>96</v>
      </c>
      <c r="B212" s="179">
        <v>1</v>
      </c>
      <c r="C212" s="179">
        <f t="shared" si="47"/>
        <v>72</v>
      </c>
      <c r="D212" s="179">
        <v>70</v>
      </c>
      <c r="E212" s="179">
        <v>2</v>
      </c>
      <c r="F212" s="180">
        <v>722.92</v>
      </c>
      <c r="G212" s="180">
        <f t="shared" si="53"/>
        <v>4.9515068493150682</v>
      </c>
      <c r="H212" s="180">
        <f t="shared" si="52"/>
        <v>19.809999999999999</v>
      </c>
      <c r="I212" s="180">
        <f t="shared" si="54"/>
        <v>24.48</v>
      </c>
    </row>
    <row r="213" spans="1:9" ht="33" x14ac:dyDescent="0.25">
      <c r="A213" s="175" t="s">
        <v>241</v>
      </c>
      <c r="B213" s="186">
        <f>B214+B233</f>
        <v>26</v>
      </c>
      <c r="C213" s="186"/>
      <c r="D213" s="186"/>
      <c r="E213" s="186">
        <f>E214+E233</f>
        <v>781</v>
      </c>
      <c r="F213" s="176"/>
      <c r="G213" s="176"/>
      <c r="H213" s="176">
        <f>H214+H233</f>
        <v>9789.5799999999963</v>
      </c>
      <c r="I213" s="176">
        <f>I214+I233</f>
        <v>12058.87</v>
      </c>
    </row>
    <row r="214" spans="1:9" ht="33" x14ac:dyDescent="0.25">
      <c r="A214" s="171" t="s">
        <v>629</v>
      </c>
      <c r="B214" s="187">
        <f>SUM(B215:B232)</f>
        <v>18</v>
      </c>
      <c r="C214" s="187"/>
      <c r="D214" s="187"/>
      <c r="E214" s="187">
        <f>SUM(E215:E232)</f>
        <v>633</v>
      </c>
      <c r="F214" s="172"/>
      <c r="G214" s="172"/>
      <c r="H214" s="172">
        <f>SUM(H215:H232)</f>
        <v>8323.9499999999971</v>
      </c>
      <c r="I214" s="172">
        <f>SUM(I215:I232)</f>
        <v>10254.18</v>
      </c>
    </row>
    <row r="215" spans="1:9" ht="16.5" x14ac:dyDescent="0.25">
      <c r="A215" s="177" t="s">
        <v>229</v>
      </c>
      <c r="B215" s="179">
        <v>1</v>
      </c>
      <c r="C215" s="179">
        <f t="shared" ref="C215:C232" si="55">D215+E215</f>
        <v>170</v>
      </c>
      <c r="D215" s="179">
        <v>146</v>
      </c>
      <c r="E215" s="179">
        <v>24</v>
      </c>
      <c r="F215" s="180">
        <v>985.01</v>
      </c>
      <c r="G215" s="180">
        <f>F215/146</f>
        <v>6.746643835616438</v>
      </c>
      <c r="H215" s="180">
        <f t="shared" ref="H215:H241" si="56">ROUND(E215*G215*2,2)</f>
        <v>323.83999999999997</v>
      </c>
      <c r="I215" s="180">
        <f t="shared" ref="I215:I241" si="57">ROUND(H215*1.2359,2)</f>
        <v>400.23</v>
      </c>
    </row>
    <row r="216" spans="1:9" ht="16.5" x14ac:dyDescent="0.25">
      <c r="A216" s="177" t="s">
        <v>229</v>
      </c>
      <c r="B216" s="179">
        <v>1</v>
      </c>
      <c r="C216" s="179">
        <f t="shared" si="55"/>
        <v>176</v>
      </c>
      <c r="D216" s="179">
        <v>146</v>
      </c>
      <c r="E216" s="179">
        <v>30</v>
      </c>
      <c r="F216" s="180">
        <v>982.17</v>
      </c>
      <c r="G216" s="180">
        <f>F216/146</f>
        <v>6.7271917808219177</v>
      </c>
      <c r="H216" s="180">
        <f t="shared" si="56"/>
        <v>403.63</v>
      </c>
      <c r="I216" s="180">
        <f t="shared" si="57"/>
        <v>498.85</v>
      </c>
    </row>
    <row r="217" spans="1:9" ht="16.5" x14ac:dyDescent="0.25">
      <c r="A217" s="177" t="s">
        <v>229</v>
      </c>
      <c r="B217" s="179">
        <v>1</v>
      </c>
      <c r="C217" s="179">
        <f t="shared" si="55"/>
        <v>215</v>
      </c>
      <c r="D217" s="179">
        <v>146</v>
      </c>
      <c r="E217" s="179">
        <v>69</v>
      </c>
      <c r="F217" s="180">
        <v>982.17</v>
      </c>
      <c r="G217" s="180">
        <f t="shared" ref="G217:G228" si="58">F217/146</f>
        <v>6.7271917808219177</v>
      </c>
      <c r="H217" s="180">
        <f t="shared" si="56"/>
        <v>928.35</v>
      </c>
      <c r="I217" s="180">
        <f t="shared" si="57"/>
        <v>1147.3499999999999</v>
      </c>
    </row>
    <row r="218" spans="1:9" ht="16.5" x14ac:dyDescent="0.25">
      <c r="A218" s="177" t="s">
        <v>229</v>
      </c>
      <c r="B218" s="179">
        <v>1</v>
      </c>
      <c r="C218" s="179">
        <f t="shared" si="55"/>
        <v>194</v>
      </c>
      <c r="D218" s="179">
        <v>146</v>
      </c>
      <c r="E218" s="179">
        <v>48</v>
      </c>
      <c r="F218" s="180">
        <v>982.17</v>
      </c>
      <c r="G218" s="180">
        <f t="shared" si="58"/>
        <v>6.7271917808219177</v>
      </c>
      <c r="H218" s="180">
        <f t="shared" si="56"/>
        <v>645.80999999999995</v>
      </c>
      <c r="I218" s="180">
        <f t="shared" si="57"/>
        <v>798.16</v>
      </c>
    </row>
    <row r="219" spans="1:9" ht="16.5" x14ac:dyDescent="0.25">
      <c r="A219" s="177" t="s">
        <v>229</v>
      </c>
      <c r="B219" s="179">
        <v>1</v>
      </c>
      <c r="C219" s="179">
        <f t="shared" si="55"/>
        <v>186</v>
      </c>
      <c r="D219" s="179">
        <v>146</v>
      </c>
      <c r="E219" s="179">
        <v>40</v>
      </c>
      <c r="F219" s="180">
        <v>982.17</v>
      </c>
      <c r="G219" s="180">
        <f t="shared" si="58"/>
        <v>6.7271917808219177</v>
      </c>
      <c r="H219" s="180">
        <f t="shared" si="56"/>
        <v>538.17999999999995</v>
      </c>
      <c r="I219" s="184">
        <f>ROUND(H219*1.2077,2)</f>
        <v>649.96</v>
      </c>
    </row>
    <row r="220" spans="1:9" ht="16.5" x14ac:dyDescent="0.25">
      <c r="A220" s="177" t="s">
        <v>229</v>
      </c>
      <c r="B220" s="179">
        <v>1</v>
      </c>
      <c r="C220" s="179">
        <f t="shared" si="55"/>
        <v>16</v>
      </c>
      <c r="D220" s="179">
        <v>14</v>
      </c>
      <c r="E220" s="179">
        <v>2</v>
      </c>
      <c r="F220" s="180">
        <v>982.17</v>
      </c>
      <c r="G220" s="180">
        <f t="shared" si="58"/>
        <v>6.7271917808219177</v>
      </c>
      <c r="H220" s="180">
        <f t="shared" si="56"/>
        <v>26.91</v>
      </c>
      <c r="I220" s="180">
        <f t="shared" ref="I220:I221" si="59">ROUND(H220*1.2359,2)</f>
        <v>33.26</v>
      </c>
    </row>
    <row r="221" spans="1:9" ht="16.5" x14ac:dyDescent="0.25">
      <c r="A221" s="177" t="s">
        <v>229</v>
      </c>
      <c r="B221" s="179">
        <v>1</v>
      </c>
      <c r="C221" s="179">
        <f t="shared" si="55"/>
        <v>195</v>
      </c>
      <c r="D221" s="179">
        <v>146</v>
      </c>
      <c r="E221" s="179">
        <v>49</v>
      </c>
      <c r="F221" s="180">
        <v>982.17</v>
      </c>
      <c r="G221" s="180">
        <f t="shared" si="58"/>
        <v>6.7271917808219177</v>
      </c>
      <c r="H221" s="180">
        <f t="shared" si="56"/>
        <v>659.26</v>
      </c>
      <c r="I221" s="180">
        <f t="shared" si="59"/>
        <v>814.78</v>
      </c>
    </row>
    <row r="222" spans="1:9" ht="16.5" x14ac:dyDescent="0.25">
      <c r="A222" s="177" t="s">
        <v>229</v>
      </c>
      <c r="B222" s="179">
        <v>1</v>
      </c>
      <c r="C222" s="179">
        <f t="shared" si="55"/>
        <v>194</v>
      </c>
      <c r="D222" s="179">
        <v>146</v>
      </c>
      <c r="E222" s="179">
        <v>48</v>
      </c>
      <c r="F222" s="180">
        <v>982.17</v>
      </c>
      <c r="G222" s="180">
        <f t="shared" si="58"/>
        <v>6.7271917808219177</v>
      </c>
      <c r="H222" s="180">
        <f t="shared" si="56"/>
        <v>645.80999999999995</v>
      </c>
      <c r="I222" s="184">
        <f>ROUND(H222*1.2077,2)</f>
        <v>779.94</v>
      </c>
    </row>
    <row r="223" spans="1:9" ht="16.5" x14ac:dyDescent="0.25">
      <c r="A223" s="177" t="s">
        <v>229</v>
      </c>
      <c r="B223" s="179">
        <v>1</v>
      </c>
      <c r="C223" s="179">
        <f t="shared" si="55"/>
        <v>202</v>
      </c>
      <c r="D223" s="179">
        <v>146</v>
      </c>
      <c r="E223" s="179">
        <v>56</v>
      </c>
      <c r="F223" s="180">
        <v>982.17</v>
      </c>
      <c r="G223" s="180">
        <f t="shared" si="58"/>
        <v>6.7271917808219177</v>
      </c>
      <c r="H223" s="180">
        <f t="shared" si="56"/>
        <v>753.45</v>
      </c>
      <c r="I223" s="180">
        <f t="shared" ref="I223:I232" si="60">ROUND(H223*1.2359,2)</f>
        <v>931.19</v>
      </c>
    </row>
    <row r="224" spans="1:9" ht="16.5" x14ac:dyDescent="0.25">
      <c r="A224" s="177" t="s">
        <v>229</v>
      </c>
      <c r="B224" s="179">
        <v>1</v>
      </c>
      <c r="C224" s="179">
        <f t="shared" si="55"/>
        <v>177</v>
      </c>
      <c r="D224" s="179">
        <v>146</v>
      </c>
      <c r="E224" s="179">
        <v>31</v>
      </c>
      <c r="F224" s="180">
        <v>982.17</v>
      </c>
      <c r="G224" s="180">
        <f t="shared" si="58"/>
        <v>6.7271917808219177</v>
      </c>
      <c r="H224" s="180">
        <f t="shared" si="56"/>
        <v>417.09</v>
      </c>
      <c r="I224" s="180">
        <f t="shared" si="60"/>
        <v>515.48</v>
      </c>
    </row>
    <row r="225" spans="1:9" ht="16.5" x14ac:dyDescent="0.25">
      <c r="A225" s="177" t="s">
        <v>229</v>
      </c>
      <c r="B225" s="179">
        <v>1</v>
      </c>
      <c r="C225" s="179">
        <f t="shared" si="55"/>
        <v>208</v>
      </c>
      <c r="D225" s="179">
        <v>146</v>
      </c>
      <c r="E225" s="179">
        <v>62</v>
      </c>
      <c r="F225" s="180">
        <v>982.17</v>
      </c>
      <c r="G225" s="180">
        <f t="shared" si="58"/>
        <v>6.7271917808219177</v>
      </c>
      <c r="H225" s="180">
        <f t="shared" si="56"/>
        <v>834.17</v>
      </c>
      <c r="I225" s="180">
        <f t="shared" si="60"/>
        <v>1030.95</v>
      </c>
    </row>
    <row r="226" spans="1:9" ht="16.5" x14ac:dyDescent="0.25">
      <c r="A226" s="177" t="s">
        <v>229</v>
      </c>
      <c r="B226" s="179">
        <v>1</v>
      </c>
      <c r="C226" s="179">
        <f t="shared" si="55"/>
        <v>192</v>
      </c>
      <c r="D226" s="179">
        <v>146</v>
      </c>
      <c r="E226" s="179">
        <v>46</v>
      </c>
      <c r="F226" s="180">
        <v>982.17</v>
      </c>
      <c r="G226" s="180">
        <f t="shared" si="58"/>
        <v>6.7271917808219177</v>
      </c>
      <c r="H226" s="180">
        <f t="shared" si="56"/>
        <v>618.9</v>
      </c>
      <c r="I226" s="180">
        <f t="shared" si="60"/>
        <v>764.9</v>
      </c>
    </row>
    <row r="227" spans="1:9" ht="16.5" x14ac:dyDescent="0.25">
      <c r="A227" s="177" t="s">
        <v>229</v>
      </c>
      <c r="B227" s="179">
        <v>1</v>
      </c>
      <c r="C227" s="179">
        <f t="shared" si="55"/>
        <v>8</v>
      </c>
      <c r="D227" s="179">
        <v>7</v>
      </c>
      <c r="E227" s="179">
        <v>1</v>
      </c>
      <c r="F227" s="180">
        <v>982.17</v>
      </c>
      <c r="G227" s="180">
        <f t="shared" si="58"/>
        <v>6.7271917808219177</v>
      </c>
      <c r="H227" s="180">
        <f t="shared" si="56"/>
        <v>13.45</v>
      </c>
      <c r="I227" s="180">
        <f t="shared" si="60"/>
        <v>16.62</v>
      </c>
    </row>
    <row r="228" spans="1:9" ht="16.5" x14ac:dyDescent="0.25">
      <c r="A228" s="177" t="s">
        <v>122</v>
      </c>
      <c r="B228" s="179">
        <v>1</v>
      </c>
      <c r="C228" s="179">
        <f t="shared" si="55"/>
        <v>48</v>
      </c>
      <c r="D228" s="179">
        <v>42</v>
      </c>
      <c r="E228" s="179">
        <v>6</v>
      </c>
      <c r="F228" s="180">
        <v>982.17</v>
      </c>
      <c r="G228" s="180">
        <f t="shared" si="58"/>
        <v>6.7271917808219177</v>
      </c>
      <c r="H228" s="180">
        <f t="shared" si="56"/>
        <v>80.73</v>
      </c>
      <c r="I228" s="180">
        <f t="shared" si="60"/>
        <v>99.77</v>
      </c>
    </row>
    <row r="229" spans="1:9" ht="16.5" x14ac:dyDescent="0.25">
      <c r="A229" s="177" t="s">
        <v>122</v>
      </c>
      <c r="B229" s="179">
        <v>1</v>
      </c>
      <c r="C229" s="179">
        <f t="shared" si="55"/>
        <v>218</v>
      </c>
      <c r="D229" s="179">
        <v>146</v>
      </c>
      <c r="E229" s="179">
        <v>72</v>
      </c>
      <c r="F229" s="180">
        <v>867.5</v>
      </c>
      <c r="G229" s="180">
        <f>F229/146</f>
        <v>5.9417808219178081</v>
      </c>
      <c r="H229" s="180">
        <f t="shared" si="56"/>
        <v>855.62</v>
      </c>
      <c r="I229" s="180">
        <f t="shared" si="60"/>
        <v>1057.46</v>
      </c>
    </row>
    <row r="230" spans="1:9" ht="16.5" x14ac:dyDescent="0.25">
      <c r="A230" s="177" t="s">
        <v>122</v>
      </c>
      <c r="B230" s="179">
        <v>1</v>
      </c>
      <c r="C230" s="179">
        <f t="shared" si="55"/>
        <v>72</v>
      </c>
      <c r="D230" s="179">
        <v>49</v>
      </c>
      <c r="E230" s="179">
        <v>23</v>
      </c>
      <c r="F230" s="180">
        <v>867.5</v>
      </c>
      <c r="G230" s="180">
        <f t="shared" ref="G230:G231" si="61">F230/146</f>
        <v>5.9417808219178081</v>
      </c>
      <c r="H230" s="180">
        <f t="shared" si="56"/>
        <v>273.32</v>
      </c>
      <c r="I230" s="180">
        <f t="shared" si="60"/>
        <v>337.8</v>
      </c>
    </row>
    <row r="231" spans="1:9" ht="16.5" x14ac:dyDescent="0.25">
      <c r="A231" s="177" t="s">
        <v>122</v>
      </c>
      <c r="B231" s="179">
        <v>1</v>
      </c>
      <c r="C231" s="179">
        <f t="shared" si="55"/>
        <v>96</v>
      </c>
      <c r="D231" s="179">
        <v>83</v>
      </c>
      <c r="E231" s="179">
        <v>13</v>
      </c>
      <c r="F231" s="180">
        <v>867.5</v>
      </c>
      <c r="G231" s="180">
        <f t="shared" si="61"/>
        <v>5.9417808219178081</v>
      </c>
      <c r="H231" s="180">
        <f t="shared" si="56"/>
        <v>154.49</v>
      </c>
      <c r="I231" s="180">
        <f t="shared" si="60"/>
        <v>190.93</v>
      </c>
    </row>
    <row r="232" spans="1:9" ht="16.5" x14ac:dyDescent="0.25">
      <c r="A232" s="177" t="s">
        <v>153</v>
      </c>
      <c r="B232" s="179">
        <v>1</v>
      </c>
      <c r="C232" s="179">
        <f t="shared" si="55"/>
        <v>124</v>
      </c>
      <c r="D232" s="179">
        <v>111</v>
      </c>
      <c r="E232" s="179">
        <v>13</v>
      </c>
      <c r="F232" s="180">
        <v>847.56</v>
      </c>
      <c r="G232" s="180">
        <f>F232/146</f>
        <v>5.805205479452054</v>
      </c>
      <c r="H232" s="180">
        <f t="shared" si="56"/>
        <v>150.94</v>
      </c>
      <c r="I232" s="180">
        <f t="shared" si="60"/>
        <v>186.55</v>
      </c>
    </row>
    <row r="233" spans="1:9" ht="33" x14ac:dyDescent="0.25">
      <c r="A233" s="171" t="s">
        <v>740</v>
      </c>
      <c r="B233" s="187">
        <f>SUM(B234:B241)</f>
        <v>8</v>
      </c>
      <c r="C233" s="187"/>
      <c r="D233" s="187"/>
      <c r="E233" s="187">
        <f>SUM(E234:E241)</f>
        <v>148</v>
      </c>
      <c r="F233" s="172"/>
      <c r="G233" s="172"/>
      <c r="H233" s="172">
        <f>SUM(H234:H241)</f>
        <v>1465.6299999999999</v>
      </c>
      <c r="I233" s="172">
        <f>SUM(I234:I241)</f>
        <v>1804.69</v>
      </c>
    </row>
    <row r="234" spans="1:9" ht="16.5" x14ac:dyDescent="0.25">
      <c r="A234" s="177" t="s">
        <v>96</v>
      </c>
      <c r="B234" s="179">
        <v>1</v>
      </c>
      <c r="C234" s="179">
        <f t="shared" ref="C234:C241" si="62">D234+E234</f>
        <v>170</v>
      </c>
      <c r="D234" s="179">
        <v>146</v>
      </c>
      <c r="E234" s="179">
        <v>24</v>
      </c>
      <c r="F234" s="180">
        <v>722.92</v>
      </c>
      <c r="G234" s="180">
        <f>F234/146</f>
        <v>4.9515068493150682</v>
      </c>
      <c r="H234" s="180">
        <f t="shared" si="56"/>
        <v>237.67</v>
      </c>
      <c r="I234" s="180">
        <f t="shared" si="57"/>
        <v>293.74</v>
      </c>
    </row>
    <row r="235" spans="1:9" ht="16.5" x14ac:dyDescent="0.25">
      <c r="A235" s="177" t="s">
        <v>96</v>
      </c>
      <c r="B235" s="179">
        <v>1</v>
      </c>
      <c r="C235" s="179">
        <f t="shared" si="62"/>
        <v>120</v>
      </c>
      <c r="D235" s="179">
        <v>111</v>
      </c>
      <c r="E235" s="179">
        <v>9</v>
      </c>
      <c r="F235" s="180">
        <v>722.92</v>
      </c>
      <c r="G235" s="180">
        <f t="shared" ref="G235:G241" si="63">F235/146</f>
        <v>4.9515068493150682</v>
      </c>
      <c r="H235" s="180">
        <f t="shared" si="56"/>
        <v>89.13</v>
      </c>
      <c r="I235" s="180">
        <f t="shared" si="57"/>
        <v>110.16</v>
      </c>
    </row>
    <row r="236" spans="1:9" ht="16.5" x14ac:dyDescent="0.25">
      <c r="A236" s="177" t="s">
        <v>96</v>
      </c>
      <c r="B236" s="179">
        <v>1</v>
      </c>
      <c r="C236" s="179">
        <f t="shared" si="62"/>
        <v>170</v>
      </c>
      <c r="D236" s="179">
        <v>146</v>
      </c>
      <c r="E236" s="179">
        <v>24</v>
      </c>
      <c r="F236" s="180">
        <v>722.92</v>
      </c>
      <c r="G236" s="180">
        <f t="shared" si="63"/>
        <v>4.9515068493150682</v>
      </c>
      <c r="H236" s="180">
        <f t="shared" si="56"/>
        <v>237.67</v>
      </c>
      <c r="I236" s="184">
        <f>ROUND(H236*1.2077,2)</f>
        <v>287.02999999999997</v>
      </c>
    </row>
    <row r="237" spans="1:9" ht="16.5" x14ac:dyDescent="0.25">
      <c r="A237" s="177" t="s">
        <v>96</v>
      </c>
      <c r="B237" s="179">
        <v>1</v>
      </c>
      <c r="C237" s="179">
        <f t="shared" si="62"/>
        <v>136</v>
      </c>
      <c r="D237" s="179">
        <v>125</v>
      </c>
      <c r="E237" s="179">
        <v>11</v>
      </c>
      <c r="F237" s="180">
        <v>722.92</v>
      </c>
      <c r="G237" s="180">
        <f t="shared" si="63"/>
        <v>4.9515068493150682</v>
      </c>
      <c r="H237" s="180">
        <f t="shared" si="56"/>
        <v>108.93</v>
      </c>
      <c r="I237" s="180">
        <f t="shared" si="57"/>
        <v>134.63</v>
      </c>
    </row>
    <row r="238" spans="1:9" ht="16.5" x14ac:dyDescent="0.25">
      <c r="A238" s="177" t="s">
        <v>96</v>
      </c>
      <c r="B238" s="179">
        <v>1</v>
      </c>
      <c r="C238" s="179">
        <f t="shared" si="62"/>
        <v>170</v>
      </c>
      <c r="D238" s="179">
        <v>146</v>
      </c>
      <c r="E238" s="179">
        <v>24</v>
      </c>
      <c r="F238" s="180">
        <v>722.92</v>
      </c>
      <c r="G238" s="180">
        <f t="shared" si="63"/>
        <v>4.9515068493150682</v>
      </c>
      <c r="H238" s="180">
        <f t="shared" si="56"/>
        <v>237.67</v>
      </c>
      <c r="I238" s="180">
        <f t="shared" si="57"/>
        <v>293.74</v>
      </c>
    </row>
    <row r="239" spans="1:9" ht="16.5" x14ac:dyDescent="0.25">
      <c r="A239" s="177" t="s">
        <v>96</v>
      </c>
      <c r="B239" s="179">
        <v>1</v>
      </c>
      <c r="C239" s="179">
        <f t="shared" si="62"/>
        <v>154</v>
      </c>
      <c r="D239" s="179">
        <v>146</v>
      </c>
      <c r="E239" s="179">
        <v>8</v>
      </c>
      <c r="F239" s="180">
        <v>722.92</v>
      </c>
      <c r="G239" s="180">
        <f t="shared" si="63"/>
        <v>4.9515068493150682</v>
      </c>
      <c r="H239" s="180">
        <f t="shared" si="56"/>
        <v>79.22</v>
      </c>
      <c r="I239" s="180">
        <f t="shared" si="57"/>
        <v>97.91</v>
      </c>
    </row>
    <row r="240" spans="1:9" ht="16.5" x14ac:dyDescent="0.25">
      <c r="A240" s="177" t="s">
        <v>96</v>
      </c>
      <c r="B240" s="179">
        <v>1</v>
      </c>
      <c r="C240" s="179">
        <f t="shared" si="62"/>
        <v>170</v>
      </c>
      <c r="D240" s="179">
        <v>146</v>
      </c>
      <c r="E240" s="179">
        <v>24</v>
      </c>
      <c r="F240" s="180">
        <v>722.92</v>
      </c>
      <c r="G240" s="180">
        <f t="shared" si="63"/>
        <v>4.9515068493150682</v>
      </c>
      <c r="H240" s="180">
        <f t="shared" si="56"/>
        <v>237.67</v>
      </c>
      <c r="I240" s="180">
        <f t="shared" si="57"/>
        <v>293.74</v>
      </c>
    </row>
    <row r="241" spans="1:9" ht="16.5" x14ac:dyDescent="0.25">
      <c r="A241" s="177" t="s">
        <v>96</v>
      </c>
      <c r="B241" s="179">
        <v>1</v>
      </c>
      <c r="C241" s="179">
        <f t="shared" si="62"/>
        <v>170</v>
      </c>
      <c r="D241" s="179">
        <v>146</v>
      </c>
      <c r="E241" s="179">
        <v>24</v>
      </c>
      <c r="F241" s="180">
        <v>722.92</v>
      </c>
      <c r="G241" s="180">
        <f t="shared" si="63"/>
        <v>4.9515068493150682</v>
      </c>
      <c r="H241" s="180">
        <f t="shared" si="56"/>
        <v>237.67</v>
      </c>
      <c r="I241" s="180">
        <f t="shared" si="57"/>
        <v>293.74</v>
      </c>
    </row>
    <row r="242" spans="1:9" ht="16.5" x14ac:dyDescent="0.25">
      <c r="A242" s="175" t="s">
        <v>242</v>
      </c>
      <c r="B242" s="186">
        <f>B243+B246+B278</f>
        <v>40</v>
      </c>
      <c r="C242" s="186"/>
      <c r="D242" s="186"/>
      <c r="E242" s="186">
        <f t="shared" ref="E242:I242" si="64">E243+E246+E278</f>
        <v>1069</v>
      </c>
      <c r="F242" s="176"/>
      <c r="G242" s="176"/>
      <c r="H242" s="176">
        <f>H243+H246+H278</f>
        <v>13125.769999999999</v>
      </c>
      <c r="I242" s="176">
        <f t="shared" si="64"/>
        <v>16204.080000000007</v>
      </c>
    </row>
    <row r="243" spans="1:9" ht="33" x14ac:dyDescent="0.25">
      <c r="A243" s="171" t="s">
        <v>629</v>
      </c>
      <c r="B243" s="187">
        <f>SUM(B244:B245)</f>
        <v>2</v>
      </c>
      <c r="C243" s="187"/>
      <c r="D243" s="187"/>
      <c r="E243" s="187">
        <f t="shared" ref="E243:I243" si="65">SUM(E244:E245)</f>
        <v>42</v>
      </c>
      <c r="F243" s="172"/>
      <c r="G243" s="172"/>
      <c r="H243" s="172">
        <f>SUM(H244:H245)</f>
        <v>896.04000000000008</v>
      </c>
      <c r="I243" s="172">
        <f t="shared" si="65"/>
        <v>1092.8599999999999</v>
      </c>
    </row>
    <row r="244" spans="1:9" ht="16.5" x14ac:dyDescent="0.25">
      <c r="A244" s="178" t="s">
        <v>154</v>
      </c>
      <c r="B244" s="179">
        <v>1</v>
      </c>
      <c r="C244" s="179">
        <f>D244+E244</f>
        <v>167</v>
      </c>
      <c r="D244" s="179">
        <v>146</v>
      </c>
      <c r="E244" s="179">
        <v>21</v>
      </c>
      <c r="F244" s="180">
        <v>1319.98</v>
      </c>
      <c r="G244" s="180">
        <f>F244/146</f>
        <v>9.0409589041095888</v>
      </c>
      <c r="H244" s="180">
        <f>ROUND(E244*G244*2,2)</f>
        <v>379.72</v>
      </c>
      <c r="I244" s="180">
        <f>ROUND(H244*1.2359,2)</f>
        <v>469.3</v>
      </c>
    </row>
    <row r="245" spans="1:9" ht="16.5" x14ac:dyDescent="0.25">
      <c r="A245" s="178" t="s">
        <v>118</v>
      </c>
      <c r="B245" s="179">
        <v>1</v>
      </c>
      <c r="C245" s="179">
        <f>D245+E245</f>
        <v>167</v>
      </c>
      <c r="D245" s="179">
        <v>146</v>
      </c>
      <c r="E245" s="179">
        <v>21</v>
      </c>
      <c r="F245" s="180">
        <v>1794.84</v>
      </c>
      <c r="G245" s="180">
        <f>F245/146</f>
        <v>12.293424657534246</v>
      </c>
      <c r="H245" s="180">
        <f>ROUND(E245*G245*2,2)</f>
        <v>516.32000000000005</v>
      </c>
      <c r="I245" s="184">
        <f>ROUND(H245*1.2077,2)</f>
        <v>623.55999999999995</v>
      </c>
    </row>
    <row r="246" spans="1:9" ht="33" x14ac:dyDescent="0.25">
      <c r="A246" s="171" t="s">
        <v>629</v>
      </c>
      <c r="B246" s="187">
        <f>SUM(B247:B277)</f>
        <v>31</v>
      </c>
      <c r="C246" s="187"/>
      <c r="D246" s="187"/>
      <c r="E246" s="187">
        <f>SUM(E247:E277)</f>
        <v>901</v>
      </c>
      <c r="F246" s="172"/>
      <c r="G246" s="172"/>
      <c r="H246" s="172">
        <f>SUM(H247:H277)</f>
        <v>11086.289999999997</v>
      </c>
      <c r="I246" s="172">
        <f>SUM(I247:I277)</f>
        <v>13698.030000000006</v>
      </c>
    </row>
    <row r="247" spans="1:9" ht="16.5" x14ac:dyDescent="0.25">
      <c r="A247" s="174" t="s">
        <v>243</v>
      </c>
      <c r="B247" s="179">
        <v>1</v>
      </c>
      <c r="C247" s="179">
        <f>D247+E247</f>
        <v>40</v>
      </c>
      <c r="D247" s="179">
        <v>35</v>
      </c>
      <c r="E247" s="179">
        <v>5</v>
      </c>
      <c r="F247" s="180">
        <v>1315.29</v>
      </c>
      <c r="G247" s="180">
        <f>F247/167</f>
        <v>7.8759880239520959</v>
      </c>
      <c r="H247" s="180">
        <f t="shared" ref="H247:H277" si="66">ROUND(E247*G247*2,2)</f>
        <v>78.760000000000005</v>
      </c>
      <c r="I247" s="180">
        <f t="shared" ref="I247:I277" si="67">ROUND(H247*1.2359,2)</f>
        <v>97.34</v>
      </c>
    </row>
    <row r="248" spans="1:9" ht="16.5" x14ac:dyDescent="0.25">
      <c r="A248" s="174" t="s">
        <v>237</v>
      </c>
      <c r="B248" s="179">
        <v>1</v>
      </c>
      <c r="C248" s="179">
        <f t="shared" ref="C248:C277" si="68">D248+E248</f>
        <v>163</v>
      </c>
      <c r="D248" s="179">
        <v>151</v>
      </c>
      <c r="E248" s="179">
        <v>12</v>
      </c>
      <c r="F248" s="180">
        <v>982.53</v>
      </c>
      <c r="G248" s="180">
        <f t="shared" ref="G248:G249" si="69">F248/167</f>
        <v>5.883413173652694</v>
      </c>
      <c r="H248" s="180">
        <f t="shared" si="66"/>
        <v>141.19999999999999</v>
      </c>
      <c r="I248" s="180">
        <f t="shared" si="67"/>
        <v>174.51</v>
      </c>
    </row>
    <row r="249" spans="1:9" ht="16.5" x14ac:dyDescent="0.25">
      <c r="A249" s="174" t="s">
        <v>244</v>
      </c>
      <c r="B249" s="179">
        <v>1</v>
      </c>
      <c r="C249" s="179">
        <f t="shared" si="68"/>
        <v>167</v>
      </c>
      <c r="D249" s="179">
        <v>151</v>
      </c>
      <c r="E249" s="179">
        <v>16</v>
      </c>
      <c r="F249" s="180">
        <v>982.53</v>
      </c>
      <c r="G249" s="180">
        <f t="shared" si="69"/>
        <v>5.883413173652694</v>
      </c>
      <c r="H249" s="180">
        <f t="shared" si="66"/>
        <v>188.27</v>
      </c>
      <c r="I249" s="180">
        <f t="shared" si="67"/>
        <v>232.68</v>
      </c>
    </row>
    <row r="250" spans="1:9" ht="16.5" x14ac:dyDescent="0.25">
      <c r="A250" s="174" t="s">
        <v>244</v>
      </c>
      <c r="B250" s="179">
        <v>1</v>
      </c>
      <c r="C250" s="179">
        <f t="shared" si="68"/>
        <v>167</v>
      </c>
      <c r="D250" s="179">
        <v>146</v>
      </c>
      <c r="E250" s="179">
        <v>21</v>
      </c>
      <c r="F250" s="180">
        <v>982.17</v>
      </c>
      <c r="G250" s="180">
        <f>F250/146</f>
        <v>6.7271917808219177</v>
      </c>
      <c r="H250" s="180">
        <f t="shared" si="66"/>
        <v>282.54000000000002</v>
      </c>
      <c r="I250" s="180">
        <f t="shared" si="67"/>
        <v>349.19</v>
      </c>
    </row>
    <row r="251" spans="1:9" ht="16.5" x14ac:dyDescent="0.25">
      <c r="A251" s="174" t="s">
        <v>244</v>
      </c>
      <c r="B251" s="179">
        <v>1</v>
      </c>
      <c r="C251" s="179">
        <f t="shared" si="68"/>
        <v>179</v>
      </c>
      <c r="D251" s="179">
        <v>167</v>
      </c>
      <c r="E251" s="179">
        <v>12</v>
      </c>
      <c r="F251" s="180">
        <v>982.53</v>
      </c>
      <c r="G251" s="180">
        <f>F251/167</f>
        <v>5.883413173652694</v>
      </c>
      <c r="H251" s="180">
        <f t="shared" si="66"/>
        <v>141.19999999999999</v>
      </c>
      <c r="I251" s="180">
        <f t="shared" si="67"/>
        <v>174.51</v>
      </c>
    </row>
    <row r="252" spans="1:9" ht="16.5" x14ac:dyDescent="0.25">
      <c r="A252" s="174" t="s">
        <v>244</v>
      </c>
      <c r="B252" s="179">
        <v>1</v>
      </c>
      <c r="C252" s="179">
        <f t="shared" si="68"/>
        <v>179</v>
      </c>
      <c r="D252" s="179">
        <v>167</v>
      </c>
      <c r="E252" s="179">
        <v>12</v>
      </c>
      <c r="F252" s="180">
        <v>982.53</v>
      </c>
      <c r="G252" s="180">
        <f t="shared" ref="G252:G255" si="70">F252/167</f>
        <v>5.883413173652694</v>
      </c>
      <c r="H252" s="180">
        <f t="shared" si="66"/>
        <v>141.19999999999999</v>
      </c>
      <c r="I252" s="180">
        <f t="shared" si="67"/>
        <v>174.51</v>
      </c>
    </row>
    <row r="253" spans="1:9" ht="16.5" x14ac:dyDescent="0.25">
      <c r="A253" s="174" t="s">
        <v>244</v>
      </c>
      <c r="B253" s="179">
        <v>1</v>
      </c>
      <c r="C253" s="179">
        <f t="shared" si="68"/>
        <v>191</v>
      </c>
      <c r="D253" s="179">
        <v>167</v>
      </c>
      <c r="E253" s="179">
        <v>24</v>
      </c>
      <c r="F253" s="180">
        <v>982.53</v>
      </c>
      <c r="G253" s="180">
        <f t="shared" si="70"/>
        <v>5.883413173652694</v>
      </c>
      <c r="H253" s="180">
        <f t="shared" si="66"/>
        <v>282.39999999999998</v>
      </c>
      <c r="I253" s="180">
        <f t="shared" si="67"/>
        <v>349.02</v>
      </c>
    </row>
    <row r="254" spans="1:9" ht="16.5" x14ac:dyDescent="0.25">
      <c r="A254" s="174" t="s">
        <v>244</v>
      </c>
      <c r="B254" s="179">
        <v>1</v>
      </c>
      <c r="C254" s="179">
        <f t="shared" si="68"/>
        <v>215</v>
      </c>
      <c r="D254" s="179">
        <v>167</v>
      </c>
      <c r="E254" s="179">
        <v>48</v>
      </c>
      <c r="F254" s="180">
        <v>982.53</v>
      </c>
      <c r="G254" s="180">
        <f t="shared" si="70"/>
        <v>5.883413173652694</v>
      </c>
      <c r="H254" s="180">
        <f t="shared" si="66"/>
        <v>564.80999999999995</v>
      </c>
      <c r="I254" s="180">
        <f t="shared" si="67"/>
        <v>698.05</v>
      </c>
    </row>
    <row r="255" spans="1:9" ht="16.5" x14ac:dyDescent="0.25">
      <c r="A255" s="174" t="s">
        <v>244</v>
      </c>
      <c r="B255" s="179">
        <v>1</v>
      </c>
      <c r="C255" s="179">
        <f t="shared" si="68"/>
        <v>203</v>
      </c>
      <c r="D255" s="179">
        <v>167</v>
      </c>
      <c r="E255" s="179">
        <v>36</v>
      </c>
      <c r="F255" s="180">
        <v>982.53</v>
      </c>
      <c r="G255" s="180">
        <f t="shared" si="70"/>
        <v>5.883413173652694</v>
      </c>
      <c r="H255" s="180">
        <f t="shared" si="66"/>
        <v>423.61</v>
      </c>
      <c r="I255" s="180">
        <f t="shared" si="67"/>
        <v>523.54</v>
      </c>
    </row>
    <row r="256" spans="1:9" ht="16.5" x14ac:dyDescent="0.25">
      <c r="A256" s="174" t="s">
        <v>244</v>
      </c>
      <c r="B256" s="179">
        <v>1</v>
      </c>
      <c r="C256" s="179">
        <f t="shared" si="68"/>
        <v>218</v>
      </c>
      <c r="D256" s="179">
        <v>146</v>
      </c>
      <c r="E256" s="179">
        <v>72</v>
      </c>
      <c r="F256" s="180">
        <v>982.17</v>
      </c>
      <c r="G256" s="180">
        <f>F256/146</f>
        <v>6.7271917808219177</v>
      </c>
      <c r="H256" s="180">
        <f t="shared" si="66"/>
        <v>968.72</v>
      </c>
      <c r="I256" s="180">
        <f t="shared" si="67"/>
        <v>1197.24</v>
      </c>
    </row>
    <row r="257" spans="1:9" ht="16.5" x14ac:dyDescent="0.25">
      <c r="A257" s="174" t="s">
        <v>244</v>
      </c>
      <c r="B257" s="179">
        <v>1</v>
      </c>
      <c r="C257" s="179">
        <f t="shared" si="68"/>
        <v>215</v>
      </c>
      <c r="D257" s="179">
        <v>167</v>
      </c>
      <c r="E257" s="179">
        <v>48</v>
      </c>
      <c r="F257" s="180">
        <v>982.53</v>
      </c>
      <c r="G257" s="180">
        <f>F257/167</f>
        <v>5.883413173652694</v>
      </c>
      <c r="H257" s="180">
        <f t="shared" si="66"/>
        <v>564.80999999999995</v>
      </c>
      <c r="I257" s="180">
        <f t="shared" si="67"/>
        <v>698.05</v>
      </c>
    </row>
    <row r="258" spans="1:9" ht="16.5" x14ac:dyDescent="0.25">
      <c r="A258" s="174" t="s">
        <v>244</v>
      </c>
      <c r="B258" s="179">
        <v>1</v>
      </c>
      <c r="C258" s="179">
        <f t="shared" si="68"/>
        <v>290</v>
      </c>
      <c r="D258" s="179">
        <v>146</v>
      </c>
      <c r="E258" s="179">
        <v>144</v>
      </c>
      <c r="F258" s="180">
        <v>982.17</v>
      </c>
      <c r="G258" s="180">
        <f>F258/146</f>
        <v>6.7271917808219177</v>
      </c>
      <c r="H258" s="180">
        <f t="shared" si="66"/>
        <v>1937.43</v>
      </c>
      <c r="I258" s="180">
        <f t="shared" si="67"/>
        <v>2394.4699999999998</v>
      </c>
    </row>
    <row r="259" spans="1:9" ht="16.5" x14ac:dyDescent="0.25">
      <c r="A259" s="174" t="s">
        <v>244</v>
      </c>
      <c r="B259" s="179">
        <v>1</v>
      </c>
      <c r="C259" s="179">
        <f t="shared" si="68"/>
        <v>191</v>
      </c>
      <c r="D259" s="179">
        <v>167</v>
      </c>
      <c r="E259" s="179">
        <v>24</v>
      </c>
      <c r="F259" s="180">
        <v>982.53</v>
      </c>
      <c r="G259" s="180">
        <f>F259/167</f>
        <v>5.883413173652694</v>
      </c>
      <c r="H259" s="180">
        <f t="shared" si="66"/>
        <v>282.39999999999998</v>
      </c>
      <c r="I259" s="180">
        <f t="shared" si="67"/>
        <v>349.02</v>
      </c>
    </row>
    <row r="260" spans="1:9" ht="16.5" x14ac:dyDescent="0.25">
      <c r="A260" s="174" t="s">
        <v>244</v>
      </c>
      <c r="B260" s="179">
        <v>1</v>
      </c>
      <c r="C260" s="179">
        <f t="shared" si="68"/>
        <v>179</v>
      </c>
      <c r="D260" s="179">
        <v>167</v>
      </c>
      <c r="E260" s="179">
        <v>12</v>
      </c>
      <c r="F260" s="180">
        <v>982.53</v>
      </c>
      <c r="G260" s="180">
        <f t="shared" ref="G260:G262" si="71">F260/167</f>
        <v>5.883413173652694</v>
      </c>
      <c r="H260" s="180">
        <f t="shared" si="66"/>
        <v>141.19999999999999</v>
      </c>
      <c r="I260" s="180">
        <f t="shared" si="67"/>
        <v>174.51</v>
      </c>
    </row>
    <row r="261" spans="1:9" ht="16.5" x14ac:dyDescent="0.25">
      <c r="A261" s="174" t="s">
        <v>244</v>
      </c>
      <c r="B261" s="179">
        <v>1</v>
      </c>
      <c r="C261" s="179">
        <f t="shared" si="68"/>
        <v>179</v>
      </c>
      <c r="D261" s="179">
        <v>167</v>
      </c>
      <c r="E261" s="179">
        <v>12</v>
      </c>
      <c r="F261" s="180">
        <v>982.53</v>
      </c>
      <c r="G261" s="180">
        <f t="shared" si="71"/>
        <v>5.883413173652694</v>
      </c>
      <c r="H261" s="180">
        <f t="shared" si="66"/>
        <v>141.19999999999999</v>
      </c>
      <c r="I261" s="180">
        <f t="shared" si="67"/>
        <v>174.51</v>
      </c>
    </row>
    <row r="262" spans="1:9" ht="16.5" x14ac:dyDescent="0.25">
      <c r="A262" s="174" t="s">
        <v>230</v>
      </c>
      <c r="B262" s="179">
        <v>1</v>
      </c>
      <c r="C262" s="179">
        <f t="shared" si="68"/>
        <v>191</v>
      </c>
      <c r="D262" s="179">
        <v>167</v>
      </c>
      <c r="E262" s="179">
        <v>24</v>
      </c>
      <c r="F262" s="180">
        <v>982.53</v>
      </c>
      <c r="G262" s="180">
        <f t="shared" si="71"/>
        <v>5.883413173652694</v>
      </c>
      <c r="H262" s="180">
        <f t="shared" si="66"/>
        <v>282.39999999999998</v>
      </c>
      <c r="I262" s="180">
        <f t="shared" si="67"/>
        <v>349.02</v>
      </c>
    </row>
    <row r="263" spans="1:9" ht="16.5" x14ac:dyDescent="0.25">
      <c r="A263" s="174" t="s">
        <v>230</v>
      </c>
      <c r="B263" s="179">
        <v>1</v>
      </c>
      <c r="C263" s="179">
        <f t="shared" si="68"/>
        <v>170</v>
      </c>
      <c r="D263" s="179">
        <v>146</v>
      </c>
      <c r="E263" s="179">
        <v>24</v>
      </c>
      <c r="F263" s="180">
        <v>982.17</v>
      </c>
      <c r="G263" s="180">
        <f>F263/146</f>
        <v>6.7271917808219177</v>
      </c>
      <c r="H263" s="180">
        <f t="shared" si="66"/>
        <v>322.91000000000003</v>
      </c>
      <c r="I263" s="180">
        <f t="shared" si="67"/>
        <v>399.08</v>
      </c>
    </row>
    <row r="264" spans="1:9" ht="16.5" x14ac:dyDescent="0.25">
      <c r="A264" s="174" t="s">
        <v>230</v>
      </c>
      <c r="B264" s="179">
        <v>1</v>
      </c>
      <c r="C264" s="179">
        <f t="shared" si="68"/>
        <v>191</v>
      </c>
      <c r="D264" s="179">
        <v>167</v>
      </c>
      <c r="E264" s="179">
        <v>24</v>
      </c>
      <c r="F264" s="180">
        <v>982.53</v>
      </c>
      <c r="G264" s="180">
        <f>F264/167</f>
        <v>5.883413173652694</v>
      </c>
      <c r="H264" s="180">
        <f t="shared" si="66"/>
        <v>282.39999999999998</v>
      </c>
      <c r="I264" s="180">
        <f t="shared" si="67"/>
        <v>349.02</v>
      </c>
    </row>
    <row r="265" spans="1:9" ht="16.5" x14ac:dyDescent="0.25">
      <c r="A265" s="174" t="s">
        <v>240</v>
      </c>
      <c r="B265" s="179">
        <v>1</v>
      </c>
      <c r="C265" s="179">
        <f t="shared" si="68"/>
        <v>158</v>
      </c>
      <c r="D265" s="179">
        <v>146</v>
      </c>
      <c r="E265" s="179">
        <v>12</v>
      </c>
      <c r="F265" s="180">
        <v>982.17</v>
      </c>
      <c r="G265" s="180">
        <f>F265/146</f>
        <v>6.7271917808219177</v>
      </c>
      <c r="H265" s="180">
        <f t="shared" si="66"/>
        <v>161.44999999999999</v>
      </c>
      <c r="I265" s="180">
        <f t="shared" si="67"/>
        <v>199.54</v>
      </c>
    </row>
    <row r="266" spans="1:9" ht="16.5" x14ac:dyDescent="0.25">
      <c r="A266" s="174" t="s">
        <v>240</v>
      </c>
      <c r="B266" s="179">
        <v>1</v>
      </c>
      <c r="C266" s="179">
        <f t="shared" si="68"/>
        <v>179</v>
      </c>
      <c r="D266" s="179">
        <v>167</v>
      </c>
      <c r="E266" s="179">
        <v>12</v>
      </c>
      <c r="F266" s="180">
        <v>982.53</v>
      </c>
      <c r="G266" s="180">
        <f>F266/167</f>
        <v>5.883413173652694</v>
      </c>
      <c r="H266" s="180">
        <f t="shared" si="66"/>
        <v>141.19999999999999</v>
      </c>
      <c r="I266" s="180">
        <f t="shared" si="67"/>
        <v>174.51</v>
      </c>
    </row>
    <row r="267" spans="1:9" ht="16.5" x14ac:dyDescent="0.25">
      <c r="A267" s="174" t="s">
        <v>240</v>
      </c>
      <c r="B267" s="179">
        <v>1</v>
      </c>
      <c r="C267" s="179">
        <f t="shared" si="68"/>
        <v>179</v>
      </c>
      <c r="D267" s="179">
        <v>167</v>
      </c>
      <c r="E267" s="179">
        <v>12</v>
      </c>
      <c r="F267" s="180">
        <v>982.53</v>
      </c>
      <c r="G267" s="180">
        <f>F267/167</f>
        <v>5.883413173652694</v>
      </c>
      <c r="H267" s="180">
        <f t="shared" si="66"/>
        <v>141.19999999999999</v>
      </c>
      <c r="I267" s="180">
        <f t="shared" si="67"/>
        <v>174.51</v>
      </c>
    </row>
    <row r="268" spans="1:9" ht="16.5" x14ac:dyDescent="0.25">
      <c r="A268" s="174" t="s">
        <v>106</v>
      </c>
      <c r="B268" s="179">
        <v>1</v>
      </c>
      <c r="C268" s="179">
        <f t="shared" si="68"/>
        <v>215</v>
      </c>
      <c r="D268" s="179">
        <v>167</v>
      </c>
      <c r="E268" s="179">
        <v>48</v>
      </c>
      <c r="F268" s="180">
        <v>867.82</v>
      </c>
      <c r="G268" s="180">
        <f>F268/167</f>
        <v>5.1965269461077845</v>
      </c>
      <c r="H268" s="180">
        <f t="shared" si="66"/>
        <v>498.87</v>
      </c>
      <c r="I268" s="180">
        <f t="shared" si="67"/>
        <v>616.54999999999995</v>
      </c>
    </row>
    <row r="269" spans="1:9" ht="16.5" x14ac:dyDescent="0.25">
      <c r="A269" s="174" t="s">
        <v>122</v>
      </c>
      <c r="B269" s="179">
        <v>1</v>
      </c>
      <c r="C269" s="179">
        <f t="shared" si="68"/>
        <v>180</v>
      </c>
      <c r="D269" s="179">
        <v>146</v>
      </c>
      <c r="E269" s="179">
        <v>34</v>
      </c>
      <c r="F269" s="180">
        <v>982.17</v>
      </c>
      <c r="G269" s="180">
        <f>F269/146</f>
        <v>6.7271917808219177</v>
      </c>
      <c r="H269" s="180">
        <f t="shared" si="66"/>
        <v>457.45</v>
      </c>
      <c r="I269" s="180">
        <f t="shared" si="67"/>
        <v>565.36</v>
      </c>
    </row>
    <row r="270" spans="1:9" ht="16.5" x14ac:dyDescent="0.25">
      <c r="A270" s="174" t="s">
        <v>122</v>
      </c>
      <c r="B270" s="179">
        <v>1</v>
      </c>
      <c r="C270" s="179">
        <f t="shared" si="68"/>
        <v>167</v>
      </c>
      <c r="D270" s="179">
        <v>146</v>
      </c>
      <c r="E270" s="179">
        <v>21</v>
      </c>
      <c r="F270" s="180">
        <v>982.17</v>
      </c>
      <c r="G270" s="180">
        <f>F270/146</f>
        <v>6.7271917808219177</v>
      </c>
      <c r="H270" s="180">
        <f t="shared" si="66"/>
        <v>282.54000000000002</v>
      </c>
      <c r="I270" s="180">
        <f t="shared" si="67"/>
        <v>349.19</v>
      </c>
    </row>
    <row r="271" spans="1:9" ht="16.5" x14ac:dyDescent="0.25">
      <c r="A271" s="174" t="s">
        <v>122</v>
      </c>
      <c r="B271" s="179">
        <v>1</v>
      </c>
      <c r="C271" s="179">
        <f t="shared" si="68"/>
        <v>184</v>
      </c>
      <c r="D271" s="179">
        <v>146</v>
      </c>
      <c r="E271" s="179">
        <v>38</v>
      </c>
      <c r="F271" s="180">
        <v>867.5</v>
      </c>
      <c r="G271" s="180">
        <f>F271/146</f>
        <v>5.9417808219178081</v>
      </c>
      <c r="H271" s="180">
        <f t="shared" si="66"/>
        <v>451.58</v>
      </c>
      <c r="I271" s="180">
        <f t="shared" si="67"/>
        <v>558.11</v>
      </c>
    </row>
    <row r="272" spans="1:9" ht="16.5" x14ac:dyDescent="0.25">
      <c r="A272" s="174" t="s">
        <v>122</v>
      </c>
      <c r="B272" s="179">
        <v>1</v>
      </c>
      <c r="C272" s="179">
        <f t="shared" si="68"/>
        <v>179</v>
      </c>
      <c r="D272" s="179">
        <v>167</v>
      </c>
      <c r="E272" s="179">
        <v>12</v>
      </c>
      <c r="F272" s="180">
        <v>982.53</v>
      </c>
      <c r="G272" s="180">
        <f>F272/167</f>
        <v>5.883413173652694</v>
      </c>
      <c r="H272" s="180">
        <f t="shared" si="66"/>
        <v>141.19999999999999</v>
      </c>
      <c r="I272" s="180">
        <f t="shared" si="67"/>
        <v>174.51</v>
      </c>
    </row>
    <row r="273" spans="1:9" ht="16.5" x14ac:dyDescent="0.25">
      <c r="A273" s="174" t="s">
        <v>122</v>
      </c>
      <c r="B273" s="179">
        <v>1</v>
      </c>
      <c r="C273" s="179">
        <f t="shared" si="68"/>
        <v>24</v>
      </c>
      <c r="D273" s="179">
        <v>14</v>
      </c>
      <c r="E273" s="179">
        <v>10</v>
      </c>
      <c r="F273" s="180">
        <v>867.5</v>
      </c>
      <c r="G273" s="180">
        <f>F273/146</f>
        <v>5.9417808219178081</v>
      </c>
      <c r="H273" s="180">
        <f t="shared" si="66"/>
        <v>118.84</v>
      </c>
      <c r="I273" s="180">
        <f t="shared" si="67"/>
        <v>146.87</v>
      </c>
    </row>
    <row r="274" spans="1:9" ht="16.5" x14ac:dyDescent="0.25">
      <c r="A274" s="174" t="s">
        <v>122</v>
      </c>
      <c r="B274" s="179">
        <v>1</v>
      </c>
      <c r="C274" s="179">
        <f t="shared" si="68"/>
        <v>158</v>
      </c>
      <c r="D274" s="179">
        <v>146</v>
      </c>
      <c r="E274" s="179">
        <v>12</v>
      </c>
      <c r="F274" s="180">
        <v>867.5</v>
      </c>
      <c r="G274" s="180">
        <f>F274/146</f>
        <v>5.9417808219178081</v>
      </c>
      <c r="H274" s="180">
        <f t="shared" si="66"/>
        <v>142.6</v>
      </c>
      <c r="I274" s="180">
        <f t="shared" si="67"/>
        <v>176.24</v>
      </c>
    </row>
    <row r="275" spans="1:9" ht="16.5" x14ac:dyDescent="0.25">
      <c r="A275" s="174" t="s">
        <v>122</v>
      </c>
      <c r="B275" s="179">
        <v>1</v>
      </c>
      <c r="C275" s="179">
        <f t="shared" si="68"/>
        <v>179</v>
      </c>
      <c r="D275" s="179">
        <v>167</v>
      </c>
      <c r="E275" s="179">
        <v>12</v>
      </c>
      <c r="F275" s="180">
        <v>867.82</v>
      </c>
      <c r="G275" s="180">
        <f>F275/167</f>
        <v>5.1965269461077845</v>
      </c>
      <c r="H275" s="180">
        <f t="shared" si="66"/>
        <v>124.72</v>
      </c>
      <c r="I275" s="180">
        <f t="shared" si="67"/>
        <v>154.13999999999999</v>
      </c>
    </row>
    <row r="276" spans="1:9" ht="16.5" x14ac:dyDescent="0.25">
      <c r="A276" s="174" t="s">
        <v>122</v>
      </c>
      <c r="B276" s="179">
        <v>1</v>
      </c>
      <c r="C276" s="179">
        <f t="shared" si="68"/>
        <v>179</v>
      </c>
      <c r="D276" s="179">
        <v>167</v>
      </c>
      <c r="E276" s="179">
        <v>12</v>
      </c>
      <c r="F276" s="180">
        <v>867.82</v>
      </c>
      <c r="G276" s="180">
        <f>F276/167</f>
        <v>5.1965269461077845</v>
      </c>
      <c r="H276" s="180">
        <f t="shared" si="66"/>
        <v>124.72</v>
      </c>
      <c r="I276" s="184">
        <f>ROUND(H276*1.2077,2)</f>
        <v>150.62</v>
      </c>
    </row>
    <row r="277" spans="1:9" ht="16.5" x14ac:dyDescent="0.25">
      <c r="A277" s="177" t="s">
        <v>245</v>
      </c>
      <c r="B277" s="179">
        <v>1</v>
      </c>
      <c r="C277" s="179">
        <f t="shared" si="68"/>
        <v>263</v>
      </c>
      <c r="D277" s="179">
        <v>167</v>
      </c>
      <c r="E277" s="179">
        <v>96</v>
      </c>
      <c r="F277" s="180">
        <v>985</v>
      </c>
      <c r="G277" s="180">
        <f>F277/167</f>
        <v>5.8982035928143715</v>
      </c>
      <c r="H277" s="180">
        <f t="shared" si="66"/>
        <v>1132.46</v>
      </c>
      <c r="I277" s="180">
        <f t="shared" si="67"/>
        <v>1399.61</v>
      </c>
    </row>
    <row r="278" spans="1:9" ht="33" x14ac:dyDescent="0.25">
      <c r="A278" s="171" t="s">
        <v>740</v>
      </c>
      <c r="B278" s="187">
        <f>SUM(B279:B285)</f>
        <v>7</v>
      </c>
      <c r="C278" s="187"/>
      <c r="D278" s="187"/>
      <c r="E278" s="187">
        <f>SUM(E279:E285)</f>
        <v>126</v>
      </c>
      <c r="F278" s="172"/>
      <c r="G278" s="172"/>
      <c r="H278" s="172">
        <f>SUM(H279:H285)</f>
        <v>1143.44</v>
      </c>
      <c r="I278" s="172">
        <f>SUM(I279:I285)</f>
        <v>1413.19</v>
      </c>
    </row>
    <row r="279" spans="1:9" ht="16.5" x14ac:dyDescent="0.25">
      <c r="A279" s="177" t="s">
        <v>96</v>
      </c>
      <c r="B279" s="179">
        <v>1</v>
      </c>
      <c r="C279" s="179">
        <f t="shared" ref="C279:C285" si="72">D279+E279</f>
        <v>179</v>
      </c>
      <c r="D279" s="179">
        <v>167</v>
      </c>
      <c r="E279" s="179">
        <v>12</v>
      </c>
      <c r="F279" s="180">
        <v>723.18</v>
      </c>
      <c r="G279" s="180">
        <f>F279/167</f>
        <v>4.3304191616766463</v>
      </c>
      <c r="H279" s="180">
        <f t="shared" ref="H279:H285" si="73">ROUND(E279*G279*2,2)</f>
        <v>103.93</v>
      </c>
      <c r="I279" s="180">
        <f t="shared" ref="I279:I285" si="74">ROUND(H279*1.2359,2)</f>
        <v>128.44999999999999</v>
      </c>
    </row>
    <row r="280" spans="1:9" ht="16.5" x14ac:dyDescent="0.25">
      <c r="A280" s="177" t="s">
        <v>96</v>
      </c>
      <c r="B280" s="179">
        <v>1</v>
      </c>
      <c r="C280" s="179">
        <f t="shared" si="72"/>
        <v>188</v>
      </c>
      <c r="D280" s="179">
        <v>146</v>
      </c>
      <c r="E280" s="179">
        <v>42</v>
      </c>
      <c r="F280" s="180">
        <v>722.92</v>
      </c>
      <c r="G280" s="180">
        <f>F280/146</f>
        <v>4.9515068493150682</v>
      </c>
      <c r="H280" s="180">
        <f t="shared" si="73"/>
        <v>415.93</v>
      </c>
      <c r="I280" s="180">
        <f t="shared" si="74"/>
        <v>514.04999999999995</v>
      </c>
    </row>
    <row r="281" spans="1:9" ht="16.5" x14ac:dyDescent="0.25">
      <c r="A281" s="177" t="s">
        <v>96</v>
      </c>
      <c r="B281" s="179">
        <v>1</v>
      </c>
      <c r="C281" s="179">
        <f t="shared" si="72"/>
        <v>100</v>
      </c>
      <c r="D281" s="179">
        <v>88</v>
      </c>
      <c r="E281" s="179">
        <v>12</v>
      </c>
      <c r="F281" s="180">
        <v>723.18</v>
      </c>
      <c r="G281" s="180">
        <f>F281/167</f>
        <v>4.3304191616766463</v>
      </c>
      <c r="H281" s="180">
        <f t="shared" si="73"/>
        <v>103.93</v>
      </c>
      <c r="I281" s="180">
        <f t="shared" si="74"/>
        <v>128.44999999999999</v>
      </c>
    </row>
    <row r="282" spans="1:9" ht="16.5" x14ac:dyDescent="0.25">
      <c r="A282" s="177" t="s">
        <v>96</v>
      </c>
      <c r="B282" s="179">
        <v>1</v>
      </c>
      <c r="C282" s="179">
        <f t="shared" si="72"/>
        <v>179</v>
      </c>
      <c r="D282" s="179">
        <v>167</v>
      </c>
      <c r="E282" s="179">
        <v>12</v>
      </c>
      <c r="F282" s="180">
        <v>723.18</v>
      </c>
      <c r="G282" s="180">
        <f t="shared" ref="G282:G285" si="75">F282/167</f>
        <v>4.3304191616766463</v>
      </c>
      <c r="H282" s="180">
        <f t="shared" si="73"/>
        <v>103.93</v>
      </c>
      <c r="I282" s="180">
        <f t="shared" si="74"/>
        <v>128.44999999999999</v>
      </c>
    </row>
    <row r="283" spans="1:9" ht="16.5" x14ac:dyDescent="0.25">
      <c r="A283" s="177" t="s">
        <v>96</v>
      </c>
      <c r="B283" s="179">
        <v>1</v>
      </c>
      <c r="C283" s="179">
        <f t="shared" si="72"/>
        <v>187</v>
      </c>
      <c r="D283" s="179">
        <v>167</v>
      </c>
      <c r="E283" s="179">
        <v>20</v>
      </c>
      <c r="F283" s="180">
        <v>723.18</v>
      </c>
      <c r="G283" s="180">
        <f t="shared" si="75"/>
        <v>4.3304191616766463</v>
      </c>
      <c r="H283" s="180">
        <f t="shared" si="73"/>
        <v>173.22</v>
      </c>
      <c r="I283" s="180">
        <f t="shared" si="74"/>
        <v>214.08</v>
      </c>
    </row>
    <row r="284" spans="1:9" ht="16.5" x14ac:dyDescent="0.25">
      <c r="A284" s="177" t="s">
        <v>96</v>
      </c>
      <c r="B284" s="179">
        <v>1</v>
      </c>
      <c r="C284" s="179">
        <f t="shared" si="72"/>
        <v>183</v>
      </c>
      <c r="D284" s="179">
        <v>167</v>
      </c>
      <c r="E284" s="179">
        <v>16</v>
      </c>
      <c r="F284" s="180">
        <v>723.18</v>
      </c>
      <c r="G284" s="180">
        <f t="shared" si="75"/>
        <v>4.3304191616766463</v>
      </c>
      <c r="H284" s="180">
        <f t="shared" si="73"/>
        <v>138.57</v>
      </c>
      <c r="I284" s="180">
        <f t="shared" si="74"/>
        <v>171.26</v>
      </c>
    </row>
    <row r="285" spans="1:9" ht="16.5" x14ac:dyDescent="0.25">
      <c r="A285" s="177" t="s">
        <v>96</v>
      </c>
      <c r="B285" s="179">
        <v>1</v>
      </c>
      <c r="C285" s="179">
        <f t="shared" si="72"/>
        <v>179</v>
      </c>
      <c r="D285" s="179">
        <v>167</v>
      </c>
      <c r="E285" s="179">
        <v>12</v>
      </c>
      <c r="F285" s="180">
        <v>723.18</v>
      </c>
      <c r="G285" s="180">
        <f t="shared" si="75"/>
        <v>4.3304191616766463</v>
      </c>
      <c r="H285" s="180">
        <f t="shared" si="73"/>
        <v>103.93</v>
      </c>
      <c r="I285" s="180">
        <f t="shared" si="74"/>
        <v>128.44999999999999</v>
      </c>
    </row>
    <row r="286" spans="1:9" ht="33" x14ac:dyDescent="0.25">
      <c r="A286" s="175" t="s">
        <v>246</v>
      </c>
      <c r="B286" s="186">
        <f>B287+B303</f>
        <v>21</v>
      </c>
      <c r="C286" s="186"/>
      <c r="D286" s="186"/>
      <c r="E286" s="186">
        <f t="shared" ref="E286:I286" si="76">E287+E303</f>
        <v>1370</v>
      </c>
      <c r="F286" s="176"/>
      <c r="G286" s="176"/>
      <c r="H286" s="176">
        <f t="shared" si="76"/>
        <v>16048.009999999998</v>
      </c>
      <c r="I286" s="176">
        <f t="shared" si="76"/>
        <v>19833.72</v>
      </c>
    </row>
    <row r="287" spans="1:9" ht="33" x14ac:dyDescent="0.25">
      <c r="A287" s="171" t="s">
        <v>629</v>
      </c>
      <c r="B287" s="187">
        <f>SUM(B288:B302)</f>
        <v>15</v>
      </c>
      <c r="C287" s="187"/>
      <c r="D287" s="187"/>
      <c r="E287" s="187">
        <f>SUM(E288:E302)</f>
        <v>871</v>
      </c>
      <c r="F287" s="172"/>
      <c r="G287" s="172"/>
      <c r="H287" s="172">
        <f>SUM(H288:H302)</f>
        <v>11094.889999999998</v>
      </c>
      <c r="I287" s="172">
        <f t="shared" ref="I287" si="77">SUM(I288:I302)</f>
        <v>13712.170000000002</v>
      </c>
    </row>
    <row r="288" spans="1:9" ht="16.5" x14ac:dyDescent="0.25">
      <c r="A288" s="178" t="s">
        <v>243</v>
      </c>
      <c r="B288" s="179">
        <v>1</v>
      </c>
      <c r="C288" s="179">
        <f t="shared" ref="C288:C302" si="78">D288+E288</f>
        <v>191</v>
      </c>
      <c r="D288" s="179">
        <v>139</v>
      </c>
      <c r="E288" s="179">
        <v>52</v>
      </c>
      <c r="F288" s="180">
        <v>1315.41</v>
      </c>
      <c r="G288" s="180">
        <f>F288/167</f>
        <v>7.8767065868263479</v>
      </c>
      <c r="H288" s="180">
        <f t="shared" ref="H288:H302" si="79">ROUND(E288*G288*2,2)</f>
        <v>819.18</v>
      </c>
      <c r="I288" s="180">
        <f t="shared" ref="I288:I302" si="80">ROUND(H288*1.2359,2)</f>
        <v>1012.42</v>
      </c>
    </row>
    <row r="289" spans="1:9" ht="16.5" x14ac:dyDescent="0.25">
      <c r="A289" s="178" t="s">
        <v>247</v>
      </c>
      <c r="B289" s="179">
        <v>1</v>
      </c>
      <c r="C289" s="179">
        <f t="shared" si="78"/>
        <v>263</v>
      </c>
      <c r="D289" s="179">
        <v>146</v>
      </c>
      <c r="E289" s="179">
        <v>117</v>
      </c>
      <c r="F289" s="180">
        <v>982.17</v>
      </c>
      <c r="G289" s="180">
        <f>F289/146</f>
        <v>6.7271917808219177</v>
      </c>
      <c r="H289" s="180">
        <f t="shared" si="79"/>
        <v>1574.16</v>
      </c>
      <c r="I289" s="180">
        <f t="shared" si="80"/>
        <v>1945.5</v>
      </c>
    </row>
    <row r="290" spans="1:9" ht="16.5" x14ac:dyDescent="0.25">
      <c r="A290" s="178" t="s">
        <v>229</v>
      </c>
      <c r="B290" s="179">
        <v>1</v>
      </c>
      <c r="C290" s="179">
        <f t="shared" si="78"/>
        <v>260</v>
      </c>
      <c r="D290" s="179">
        <v>146</v>
      </c>
      <c r="E290" s="179">
        <v>114</v>
      </c>
      <c r="F290" s="180">
        <v>982.17</v>
      </c>
      <c r="G290" s="180">
        <f t="shared" ref="G290:G292" si="81">F290/146</f>
        <v>6.7271917808219177</v>
      </c>
      <c r="H290" s="180">
        <f t="shared" si="79"/>
        <v>1533.8</v>
      </c>
      <c r="I290" s="180">
        <f t="shared" si="80"/>
        <v>1895.62</v>
      </c>
    </row>
    <row r="291" spans="1:9" ht="16.5" x14ac:dyDescent="0.25">
      <c r="A291" s="178" t="s">
        <v>229</v>
      </c>
      <c r="B291" s="179">
        <v>1</v>
      </c>
      <c r="C291" s="179">
        <f t="shared" si="78"/>
        <v>240</v>
      </c>
      <c r="D291" s="179">
        <v>146</v>
      </c>
      <c r="E291" s="179">
        <v>94</v>
      </c>
      <c r="F291" s="180">
        <v>982.17</v>
      </c>
      <c r="G291" s="180">
        <f t="shared" si="81"/>
        <v>6.7271917808219177</v>
      </c>
      <c r="H291" s="180">
        <f t="shared" si="79"/>
        <v>1264.71</v>
      </c>
      <c r="I291" s="180">
        <f t="shared" si="80"/>
        <v>1563.06</v>
      </c>
    </row>
    <row r="292" spans="1:9" ht="16.5" x14ac:dyDescent="0.25">
      <c r="A292" s="178" t="s">
        <v>230</v>
      </c>
      <c r="B292" s="179">
        <v>1</v>
      </c>
      <c r="C292" s="179">
        <f t="shared" si="78"/>
        <v>256</v>
      </c>
      <c r="D292" s="179">
        <v>146</v>
      </c>
      <c r="E292" s="179">
        <v>110</v>
      </c>
      <c r="F292" s="180">
        <v>982.17</v>
      </c>
      <c r="G292" s="180">
        <f t="shared" si="81"/>
        <v>6.7271917808219177</v>
      </c>
      <c r="H292" s="180">
        <f t="shared" si="79"/>
        <v>1479.98</v>
      </c>
      <c r="I292" s="180">
        <f t="shared" si="80"/>
        <v>1829.11</v>
      </c>
    </row>
    <row r="293" spans="1:9" ht="16.5" x14ac:dyDescent="0.25">
      <c r="A293" s="178" t="s">
        <v>230</v>
      </c>
      <c r="B293" s="179">
        <v>1</v>
      </c>
      <c r="C293" s="179">
        <f t="shared" si="78"/>
        <v>179</v>
      </c>
      <c r="D293" s="179">
        <v>167</v>
      </c>
      <c r="E293" s="179">
        <v>12</v>
      </c>
      <c r="F293" s="180">
        <v>982.53</v>
      </c>
      <c r="G293" s="180">
        <f>F293/167</f>
        <v>5.883413173652694</v>
      </c>
      <c r="H293" s="180">
        <f t="shared" si="79"/>
        <v>141.19999999999999</v>
      </c>
      <c r="I293" s="180">
        <f t="shared" si="80"/>
        <v>174.51</v>
      </c>
    </row>
    <row r="294" spans="1:9" ht="16.5" x14ac:dyDescent="0.25">
      <c r="A294" s="178" t="s">
        <v>230</v>
      </c>
      <c r="B294" s="179">
        <v>1</v>
      </c>
      <c r="C294" s="179">
        <f t="shared" si="78"/>
        <v>179</v>
      </c>
      <c r="D294" s="179">
        <v>167</v>
      </c>
      <c r="E294" s="179">
        <v>12</v>
      </c>
      <c r="F294" s="180">
        <v>982.53</v>
      </c>
      <c r="G294" s="180">
        <f t="shared" ref="G294:G295" si="82">F294/167</f>
        <v>5.883413173652694</v>
      </c>
      <c r="H294" s="180">
        <f t="shared" si="79"/>
        <v>141.19999999999999</v>
      </c>
      <c r="I294" s="180">
        <f t="shared" si="80"/>
        <v>174.51</v>
      </c>
    </row>
    <row r="295" spans="1:9" ht="16.5" x14ac:dyDescent="0.25">
      <c r="A295" s="178" t="s">
        <v>230</v>
      </c>
      <c r="B295" s="179">
        <v>1</v>
      </c>
      <c r="C295" s="179">
        <f t="shared" si="78"/>
        <v>179</v>
      </c>
      <c r="D295" s="179">
        <v>167</v>
      </c>
      <c r="E295" s="179">
        <v>12</v>
      </c>
      <c r="F295" s="180">
        <v>982.53</v>
      </c>
      <c r="G295" s="180">
        <f t="shared" si="82"/>
        <v>5.883413173652694</v>
      </c>
      <c r="H295" s="180">
        <f t="shared" si="79"/>
        <v>141.19999999999999</v>
      </c>
      <c r="I295" s="180">
        <f t="shared" si="80"/>
        <v>174.51</v>
      </c>
    </row>
    <row r="296" spans="1:9" ht="16.5" x14ac:dyDescent="0.25">
      <c r="A296" s="178" t="s">
        <v>122</v>
      </c>
      <c r="B296" s="179">
        <v>1</v>
      </c>
      <c r="C296" s="179">
        <f t="shared" si="78"/>
        <v>269</v>
      </c>
      <c r="D296" s="179">
        <v>146</v>
      </c>
      <c r="E296" s="179">
        <v>123</v>
      </c>
      <c r="F296" s="180">
        <v>867.5</v>
      </c>
      <c r="G296" s="180">
        <f>F296/146</f>
        <v>5.9417808219178081</v>
      </c>
      <c r="H296" s="180">
        <f t="shared" si="79"/>
        <v>1461.68</v>
      </c>
      <c r="I296" s="180">
        <f t="shared" si="80"/>
        <v>1806.49</v>
      </c>
    </row>
    <row r="297" spans="1:9" ht="16.5" x14ac:dyDescent="0.25">
      <c r="A297" s="178" t="s">
        <v>122</v>
      </c>
      <c r="B297" s="179">
        <v>1</v>
      </c>
      <c r="C297" s="179">
        <f t="shared" si="78"/>
        <v>265</v>
      </c>
      <c r="D297" s="179">
        <v>146</v>
      </c>
      <c r="E297" s="179">
        <v>119</v>
      </c>
      <c r="F297" s="180">
        <v>867.5</v>
      </c>
      <c r="G297" s="180">
        <f>F297/146</f>
        <v>5.9417808219178081</v>
      </c>
      <c r="H297" s="180">
        <f t="shared" si="79"/>
        <v>1414.14</v>
      </c>
      <c r="I297" s="180">
        <f t="shared" si="80"/>
        <v>1747.74</v>
      </c>
    </row>
    <row r="298" spans="1:9" ht="16.5" x14ac:dyDescent="0.25">
      <c r="A298" s="178" t="s">
        <v>122</v>
      </c>
      <c r="B298" s="179">
        <v>1</v>
      </c>
      <c r="C298" s="179">
        <f t="shared" si="78"/>
        <v>183</v>
      </c>
      <c r="D298" s="179">
        <v>167</v>
      </c>
      <c r="E298" s="179">
        <v>16</v>
      </c>
      <c r="F298" s="180">
        <v>982.53</v>
      </c>
      <c r="G298" s="180">
        <f>F298/167</f>
        <v>5.883413173652694</v>
      </c>
      <c r="H298" s="180">
        <f t="shared" si="79"/>
        <v>188.27</v>
      </c>
      <c r="I298" s="180">
        <f t="shared" si="80"/>
        <v>232.68</v>
      </c>
    </row>
    <row r="299" spans="1:9" ht="16.5" x14ac:dyDescent="0.25">
      <c r="A299" s="178" t="s">
        <v>122</v>
      </c>
      <c r="B299" s="179">
        <v>1</v>
      </c>
      <c r="C299" s="179">
        <f t="shared" si="78"/>
        <v>191</v>
      </c>
      <c r="D299" s="179">
        <v>167</v>
      </c>
      <c r="E299" s="179">
        <v>24</v>
      </c>
      <c r="F299" s="180">
        <v>867.82</v>
      </c>
      <c r="G299" s="180">
        <f t="shared" ref="G299:G301" si="83">F299/167</f>
        <v>5.1965269461077845</v>
      </c>
      <c r="H299" s="180">
        <f t="shared" si="79"/>
        <v>249.43</v>
      </c>
      <c r="I299" s="180">
        <f t="shared" si="80"/>
        <v>308.27</v>
      </c>
    </row>
    <row r="300" spans="1:9" ht="16.5" x14ac:dyDescent="0.25">
      <c r="A300" s="178" t="s">
        <v>122</v>
      </c>
      <c r="B300" s="179">
        <v>1</v>
      </c>
      <c r="C300" s="179">
        <f t="shared" si="78"/>
        <v>203</v>
      </c>
      <c r="D300" s="179">
        <v>167</v>
      </c>
      <c r="E300" s="179">
        <v>36</v>
      </c>
      <c r="F300" s="180">
        <v>867.82</v>
      </c>
      <c r="G300" s="180">
        <f t="shared" si="83"/>
        <v>5.1965269461077845</v>
      </c>
      <c r="H300" s="180">
        <f t="shared" si="79"/>
        <v>374.15</v>
      </c>
      <c r="I300" s="180">
        <f t="shared" si="80"/>
        <v>462.41</v>
      </c>
    </row>
    <row r="301" spans="1:9" ht="16.5" x14ac:dyDescent="0.25">
      <c r="A301" s="178" t="s">
        <v>122</v>
      </c>
      <c r="B301" s="179">
        <v>1</v>
      </c>
      <c r="C301" s="179">
        <f t="shared" si="78"/>
        <v>185</v>
      </c>
      <c r="D301" s="179">
        <v>167</v>
      </c>
      <c r="E301" s="179">
        <v>18</v>
      </c>
      <c r="F301" s="180">
        <v>867.82</v>
      </c>
      <c r="G301" s="180">
        <f t="shared" si="83"/>
        <v>5.1965269461077845</v>
      </c>
      <c r="H301" s="180">
        <f t="shared" si="79"/>
        <v>187.07</v>
      </c>
      <c r="I301" s="180">
        <f t="shared" si="80"/>
        <v>231.2</v>
      </c>
    </row>
    <row r="302" spans="1:9" ht="16.5" x14ac:dyDescent="0.25">
      <c r="A302" s="178" t="s">
        <v>122</v>
      </c>
      <c r="B302" s="179">
        <v>1</v>
      </c>
      <c r="C302" s="179">
        <f t="shared" si="78"/>
        <v>99</v>
      </c>
      <c r="D302" s="179">
        <v>87</v>
      </c>
      <c r="E302" s="179">
        <v>12</v>
      </c>
      <c r="F302" s="180">
        <v>867.82</v>
      </c>
      <c r="G302" s="180">
        <f>F302/167</f>
        <v>5.1965269461077845</v>
      </c>
      <c r="H302" s="180">
        <f t="shared" si="79"/>
        <v>124.72</v>
      </c>
      <c r="I302" s="180">
        <f t="shared" si="80"/>
        <v>154.13999999999999</v>
      </c>
    </row>
    <row r="303" spans="1:9" ht="33" x14ac:dyDescent="0.25">
      <c r="A303" s="171" t="s">
        <v>740</v>
      </c>
      <c r="B303" s="187">
        <f>SUM(B304:B309)</f>
        <v>6</v>
      </c>
      <c r="C303" s="187"/>
      <c r="D303" s="187"/>
      <c r="E303" s="187">
        <f>SUM(E304:E309)</f>
        <v>499</v>
      </c>
      <c r="F303" s="172"/>
      <c r="G303" s="172"/>
      <c r="H303" s="172">
        <f>SUM(H304:H309)</f>
        <v>4953.1200000000008</v>
      </c>
      <c r="I303" s="172">
        <f>SUM(I304:I309)</f>
        <v>6121.55</v>
      </c>
    </row>
    <row r="304" spans="1:9" ht="16.5" x14ac:dyDescent="0.25">
      <c r="A304" s="177" t="s">
        <v>96</v>
      </c>
      <c r="B304" s="179">
        <v>1</v>
      </c>
      <c r="C304" s="179">
        <f t="shared" ref="C304:C309" si="84">D304+E304</f>
        <v>244</v>
      </c>
      <c r="D304" s="179">
        <v>146</v>
      </c>
      <c r="E304" s="179">
        <v>98</v>
      </c>
      <c r="F304" s="180">
        <v>722.92</v>
      </c>
      <c r="G304" s="180">
        <f>F304/146</f>
        <v>4.9515068493150682</v>
      </c>
      <c r="H304" s="180">
        <f t="shared" ref="H304:H309" si="85">ROUND(E304*G304*2,2)</f>
        <v>970.5</v>
      </c>
      <c r="I304" s="180">
        <f t="shared" ref="I304:I309" si="86">ROUND(H304*1.2359,2)</f>
        <v>1199.44</v>
      </c>
    </row>
    <row r="305" spans="1:9" ht="16.5" x14ac:dyDescent="0.25">
      <c r="A305" s="177" t="s">
        <v>96</v>
      </c>
      <c r="B305" s="179">
        <v>1</v>
      </c>
      <c r="C305" s="179">
        <f t="shared" si="84"/>
        <v>177</v>
      </c>
      <c r="D305" s="179">
        <v>146</v>
      </c>
      <c r="E305" s="179">
        <v>31</v>
      </c>
      <c r="F305" s="180">
        <v>750.02</v>
      </c>
      <c r="G305" s="180">
        <f t="shared" ref="G305:G309" si="87">F305/146</f>
        <v>5.1371232876712325</v>
      </c>
      <c r="H305" s="180">
        <f t="shared" si="85"/>
        <v>318.5</v>
      </c>
      <c r="I305" s="180">
        <f t="shared" si="86"/>
        <v>393.63</v>
      </c>
    </row>
    <row r="306" spans="1:9" ht="16.5" x14ac:dyDescent="0.25">
      <c r="A306" s="177" t="s">
        <v>96</v>
      </c>
      <c r="B306" s="179">
        <v>1</v>
      </c>
      <c r="C306" s="179">
        <f t="shared" si="84"/>
        <v>264</v>
      </c>
      <c r="D306" s="179">
        <v>146</v>
      </c>
      <c r="E306" s="179">
        <v>118</v>
      </c>
      <c r="F306" s="180">
        <v>722.92</v>
      </c>
      <c r="G306" s="180">
        <f t="shared" si="87"/>
        <v>4.9515068493150682</v>
      </c>
      <c r="H306" s="180">
        <f t="shared" si="85"/>
        <v>1168.56</v>
      </c>
      <c r="I306" s="180">
        <f t="shared" si="86"/>
        <v>1444.22</v>
      </c>
    </row>
    <row r="307" spans="1:9" ht="16.5" x14ac:dyDescent="0.25">
      <c r="A307" s="177" t="s">
        <v>96</v>
      </c>
      <c r="B307" s="179">
        <v>1</v>
      </c>
      <c r="C307" s="179">
        <f t="shared" si="84"/>
        <v>220</v>
      </c>
      <c r="D307" s="179">
        <v>146</v>
      </c>
      <c r="E307" s="179">
        <v>74</v>
      </c>
      <c r="F307" s="180">
        <v>722.92</v>
      </c>
      <c r="G307" s="180">
        <f t="shared" si="87"/>
        <v>4.9515068493150682</v>
      </c>
      <c r="H307" s="180">
        <f t="shared" si="85"/>
        <v>732.82</v>
      </c>
      <c r="I307" s="180">
        <f t="shared" si="86"/>
        <v>905.69</v>
      </c>
    </row>
    <row r="308" spans="1:9" ht="16.5" x14ac:dyDescent="0.25">
      <c r="A308" s="177" t="s">
        <v>96</v>
      </c>
      <c r="B308" s="179">
        <v>1</v>
      </c>
      <c r="C308" s="179">
        <f t="shared" si="84"/>
        <v>252</v>
      </c>
      <c r="D308" s="179">
        <v>146</v>
      </c>
      <c r="E308" s="179">
        <v>106</v>
      </c>
      <c r="F308" s="180">
        <v>722.92</v>
      </c>
      <c r="G308" s="180">
        <f t="shared" si="87"/>
        <v>4.9515068493150682</v>
      </c>
      <c r="H308" s="180">
        <f t="shared" si="85"/>
        <v>1049.72</v>
      </c>
      <c r="I308" s="180">
        <f t="shared" si="86"/>
        <v>1297.3499999999999</v>
      </c>
    </row>
    <row r="309" spans="1:9" ht="16.5" x14ac:dyDescent="0.25">
      <c r="A309" s="177" t="s">
        <v>96</v>
      </c>
      <c r="B309" s="179">
        <v>1</v>
      </c>
      <c r="C309" s="179">
        <f t="shared" si="84"/>
        <v>218</v>
      </c>
      <c r="D309" s="179">
        <v>146</v>
      </c>
      <c r="E309" s="179">
        <v>72</v>
      </c>
      <c r="F309" s="180">
        <v>722.92</v>
      </c>
      <c r="G309" s="180">
        <f t="shared" si="87"/>
        <v>4.9515068493150682</v>
      </c>
      <c r="H309" s="180">
        <f t="shared" si="85"/>
        <v>713.02</v>
      </c>
      <c r="I309" s="180">
        <f t="shared" si="86"/>
        <v>881.22</v>
      </c>
    </row>
    <row r="310" spans="1:9" ht="16.5" x14ac:dyDescent="0.25">
      <c r="A310" s="175" t="s">
        <v>248</v>
      </c>
      <c r="B310" s="186">
        <f>B311+B316</f>
        <v>6</v>
      </c>
      <c r="C310" s="186"/>
      <c r="D310" s="186"/>
      <c r="E310" s="186">
        <f t="shared" ref="E310:I310" si="88">E311+E316</f>
        <v>175</v>
      </c>
      <c r="F310" s="176"/>
      <c r="G310" s="176"/>
      <c r="H310" s="176">
        <f t="shared" si="88"/>
        <v>2063.0100000000002</v>
      </c>
      <c r="I310" s="176">
        <f t="shared" si="88"/>
        <v>2549.67</v>
      </c>
    </row>
    <row r="311" spans="1:9" ht="33" x14ac:dyDescent="0.25">
      <c r="A311" s="171" t="s">
        <v>629</v>
      </c>
      <c r="B311" s="187">
        <f>SUM(B312:B315)</f>
        <v>4</v>
      </c>
      <c r="C311" s="187"/>
      <c r="D311" s="187"/>
      <c r="E311" s="187">
        <f>SUM(E312:E315)</f>
        <v>108</v>
      </c>
      <c r="F311" s="172"/>
      <c r="G311" s="172"/>
      <c r="H311" s="172">
        <f>SUM(H312:H315)</f>
        <v>1392.33</v>
      </c>
      <c r="I311" s="172">
        <f>SUM(I312:I315)</f>
        <v>1720.78</v>
      </c>
    </row>
    <row r="312" spans="1:9" ht="16.5" x14ac:dyDescent="0.25">
      <c r="A312" s="174" t="s">
        <v>247</v>
      </c>
      <c r="B312" s="179">
        <v>1</v>
      </c>
      <c r="C312" s="179">
        <f>D312+E312</f>
        <v>158</v>
      </c>
      <c r="D312" s="179">
        <v>132</v>
      </c>
      <c r="E312" s="179">
        <v>26</v>
      </c>
      <c r="F312" s="180">
        <v>985</v>
      </c>
      <c r="G312" s="180">
        <f t="shared" ref="G312:G313" si="89">F312/146</f>
        <v>6.7465753424657535</v>
      </c>
      <c r="H312" s="180">
        <f t="shared" ref="H312:H315" si="90">ROUND(E312*G312*2,2)</f>
        <v>350.82</v>
      </c>
      <c r="I312" s="180">
        <f t="shared" ref="I312:I315" si="91">ROUND(H312*1.2359,2)</f>
        <v>433.58</v>
      </c>
    </row>
    <row r="313" spans="1:9" ht="16.5" x14ac:dyDescent="0.25">
      <c r="A313" s="174" t="s">
        <v>247</v>
      </c>
      <c r="B313" s="179">
        <v>1</v>
      </c>
      <c r="C313" s="179">
        <f t="shared" ref="C313:C318" si="92">D313+E313</f>
        <v>10</v>
      </c>
      <c r="D313" s="179">
        <v>8</v>
      </c>
      <c r="E313" s="179">
        <v>2</v>
      </c>
      <c r="F313" s="180">
        <v>1308.0899999999999</v>
      </c>
      <c r="G313" s="180">
        <f t="shared" si="89"/>
        <v>8.9595205479452051</v>
      </c>
      <c r="H313" s="180">
        <f t="shared" si="90"/>
        <v>35.840000000000003</v>
      </c>
      <c r="I313" s="180">
        <f t="shared" si="91"/>
        <v>44.29</v>
      </c>
    </row>
    <row r="314" spans="1:9" ht="16.5" x14ac:dyDescent="0.25">
      <c r="A314" s="177" t="s">
        <v>122</v>
      </c>
      <c r="B314" s="179">
        <v>1</v>
      </c>
      <c r="C314" s="179">
        <f t="shared" si="92"/>
        <v>180</v>
      </c>
      <c r="D314" s="179">
        <v>146</v>
      </c>
      <c r="E314" s="179">
        <v>34</v>
      </c>
      <c r="F314" s="180">
        <v>982.17</v>
      </c>
      <c r="G314" s="180">
        <f>F314/146</f>
        <v>6.7271917808219177</v>
      </c>
      <c r="H314" s="180">
        <f t="shared" si="90"/>
        <v>457.45</v>
      </c>
      <c r="I314" s="180">
        <f t="shared" si="91"/>
        <v>565.36</v>
      </c>
    </row>
    <row r="315" spans="1:9" ht="16.5" x14ac:dyDescent="0.25">
      <c r="A315" s="177" t="s">
        <v>249</v>
      </c>
      <c r="B315" s="179">
        <v>1</v>
      </c>
      <c r="C315" s="179">
        <f t="shared" si="92"/>
        <v>192</v>
      </c>
      <c r="D315" s="179">
        <v>146</v>
      </c>
      <c r="E315" s="179">
        <v>46</v>
      </c>
      <c r="F315" s="180">
        <v>870</v>
      </c>
      <c r="G315" s="180">
        <f>F315/146</f>
        <v>5.9589041095890414</v>
      </c>
      <c r="H315" s="180">
        <f t="shared" si="90"/>
        <v>548.22</v>
      </c>
      <c r="I315" s="180">
        <f t="shared" si="91"/>
        <v>677.55</v>
      </c>
    </row>
    <row r="316" spans="1:9" ht="33" x14ac:dyDescent="0.25">
      <c r="A316" s="171" t="s">
        <v>740</v>
      </c>
      <c r="B316" s="187">
        <f>SUM(B317:B318)</f>
        <v>2</v>
      </c>
      <c r="C316" s="187"/>
      <c r="D316" s="187"/>
      <c r="E316" s="187">
        <f>SUM(E317:E318)</f>
        <v>67</v>
      </c>
      <c r="F316" s="172"/>
      <c r="G316" s="172"/>
      <c r="H316" s="172">
        <f>SUM(H317:H318)</f>
        <v>670.68000000000006</v>
      </c>
      <c r="I316" s="172">
        <f>SUM(I317:I318)</f>
        <v>828.89</v>
      </c>
    </row>
    <row r="317" spans="1:9" ht="16.5" x14ac:dyDescent="0.25">
      <c r="A317" s="177" t="s">
        <v>96</v>
      </c>
      <c r="B317" s="179">
        <v>1</v>
      </c>
      <c r="C317" s="179">
        <f t="shared" si="92"/>
        <v>192</v>
      </c>
      <c r="D317" s="179">
        <v>146</v>
      </c>
      <c r="E317" s="179">
        <v>46</v>
      </c>
      <c r="F317" s="180">
        <v>722.92</v>
      </c>
      <c r="G317" s="180">
        <f>F317/146</f>
        <v>4.9515068493150682</v>
      </c>
      <c r="H317" s="180">
        <f t="shared" ref="H317:H318" si="93">ROUND(E317*G317*2,2)</f>
        <v>455.54</v>
      </c>
      <c r="I317" s="180">
        <f t="shared" ref="I317:I318" si="94">ROUND(H317*1.2359,2)</f>
        <v>563</v>
      </c>
    </row>
    <row r="318" spans="1:9" ht="16.5" x14ac:dyDescent="0.25">
      <c r="A318" s="177" t="s">
        <v>96</v>
      </c>
      <c r="B318" s="179">
        <v>1</v>
      </c>
      <c r="C318" s="179">
        <f t="shared" si="92"/>
        <v>167</v>
      </c>
      <c r="D318" s="179">
        <v>146</v>
      </c>
      <c r="E318" s="179">
        <v>21</v>
      </c>
      <c r="F318" s="180">
        <v>747.86</v>
      </c>
      <c r="G318" s="180">
        <f>F318/146</f>
        <v>5.122328767123288</v>
      </c>
      <c r="H318" s="180">
        <f t="shared" si="93"/>
        <v>215.14</v>
      </c>
      <c r="I318" s="180">
        <f t="shared" si="94"/>
        <v>265.89</v>
      </c>
    </row>
    <row r="319" spans="1:9" ht="33" x14ac:dyDescent="0.25">
      <c r="A319" s="175" t="s">
        <v>250</v>
      </c>
      <c r="B319" s="186">
        <f>B320</f>
        <v>5</v>
      </c>
      <c r="C319" s="186"/>
      <c r="D319" s="186"/>
      <c r="E319" s="186">
        <f>E320</f>
        <v>160</v>
      </c>
      <c r="F319" s="176"/>
      <c r="G319" s="176"/>
      <c r="H319" s="176">
        <f>H320</f>
        <v>2070.23</v>
      </c>
      <c r="I319" s="176">
        <f>I320</f>
        <v>2544.7600000000002</v>
      </c>
    </row>
    <row r="320" spans="1:9" ht="33" x14ac:dyDescent="0.25">
      <c r="A320" s="171" t="s">
        <v>629</v>
      </c>
      <c r="B320" s="187">
        <f>SUM(B321:B325)</f>
        <v>5</v>
      </c>
      <c r="C320" s="187"/>
      <c r="D320" s="187"/>
      <c r="E320" s="187">
        <f>SUM(E321:E325)</f>
        <v>160</v>
      </c>
      <c r="F320" s="172"/>
      <c r="G320" s="172"/>
      <c r="H320" s="172">
        <f>SUM(H321:H325)</f>
        <v>2070.23</v>
      </c>
      <c r="I320" s="172">
        <f>SUM(I321:I325)</f>
        <v>2544.7600000000002</v>
      </c>
    </row>
    <row r="321" spans="1:9" ht="16.5" x14ac:dyDescent="0.25">
      <c r="A321" s="177" t="s">
        <v>251</v>
      </c>
      <c r="B321" s="179">
        <v>1</v>
      </c>
      <c r="C321" s="179">
        <f>D321+E321</f>
        <v>178</v>
      </c>
      <c r="D321" s="179">
        <v>146</v>
      </c>
      <c r="E321" s="179">
        <v>32</v>
      </c>
      <c r="F321" s="180">
        <v>867.5</v>
      </c>
      <c r="G321" s="180">
        <f>F321/146</f>
        <v>5.9417808219178081</v>
      </c>
      <c r="H321" s="180">
        <f t="shared" ref="H321:H325" si="95">ROUND(E321*G321*2,2)</f>
        <v>380.27</v>
      </c>
      <c r="I321" s="180">
        <f t="shared" ref="I321:I325" si="96">ROUND(H321*1.2359,2)</f>
        <v>469.98</v>
      </c>
    </row>
    <row r="322" spans="1:9" ht="16.5" x14ac:dyDescent="0.25">
      <c r="A322" s="177" t="s">
        <v>252</v>
      </c>
      <c r="B322" s="179">
        <v>1</v>
      </c>
      <c r="C322" s="179">
        <f t="shared" ref="C322:C325" si="97">D322+E322</f>
        <v>174.5</v>
      </c>
      <c r="D322" s="179">
        <v>146</v>
      </c>
      <c r="E322" s="179">
        <v>28.5</v>
      </c>
      <c r="F322" s="180">
        <v>982.17</v>
      </c>
      <c r="G322" s="180">
        <f t="shared" ref="G322:G325" si="98">F322/146</f>
        <v>6.7271917808219177</v>
      </c>
      <c r="H322" s="180">
        <f t="shared" si="95"/>
        <v>383.45</v>
      </c>
      <c r="I322" s="180">
        <f t="shared" si="96"/>
        <v>473.91</v>
      </c>
    </row>
    <row r="323" spans="1:9" ht="16.5" x14ac:dyDescent="0.25">
      <c r="A323" s="177" t="s">
        <v>252</v>
      </c>
      <c r="B323" s="179">
        <v>1</v>
      </c>
      <c r="C323" s="179">
        <f t="shared" si="97"/>
        <v>166.5</v>
      </c>
      <c r="D323" s="179">
        <v>146</v>
      </c>
      <c r="E323" s="179">
        <v>20.5</v>
      </c>
      <c r="F323" s="180">
        <v>867.5</v>
      </c>
      <c r="G323" s="180">
        <f t="shared" si="98"/>
        <v>5.9417808219178081</v>
      </c>
      <c r="H323" s="180">
        <f t="shared" si="95"/>
        <v>243.61</v>
      </c>
      <c r="I323" s="180">
        <f t="shared" si="96"/>
        <v>301.08</v>
      </c>
    </row>
    <row r="324" spans="1:9" ht="16.5" x14ac:dyDescent="0.25">
      <c r="A324" s="177" t="s">
        <v>252</v>
      </c>
      <c r="B324" s="179">
        <v>1</v>
      </c>
      <c r="C324" s="179">
        <f t="shared" si="97"/>
        <v>182.5</v>
      </c>
      <c r="D324" s="179">
        <v>146</v>
      </c>
      <c r="E324" s="179">
        <v>36.5</v>
      </c>
      <c r="F324" s="180">
        <v>982.17</v>
      </c>
      <c r="G324" s="180">
        <f t="shared" si="98"/>
        <v>6.7271917808219177</v>
      </c>
      <c r="H324" s="180">
        <f t="shared" si="95"/>
        <v>491.09</v>
      </c>
      <c r="I324" s="184">
        <f>ROUND(H324*1.2077,2)</f>
        <v>593.09</v>
      </c>
    </row>
    <row r="325" spans="1:9" ht="16.5" x14ac:dyDescent="0.25">
      <c r="A325" s="177" t="s">
        <v>252</v>
      </c>
      <c r="B325" s="179">
        <v>1</v>
      </c>
      <c r="C325" s="179">
        <f t="shared" si="97"/>
        <v>112.5</v>
      </c>
      <c r="D325" s="179">
        <v>70</v>
      </c>
      <c r="E325" s="179">
        <v>42.5</v>
      </c>
      <c r="F325" s="180">
        <v>982.17</v>
      </c>
      <c r="G325" s="180">
        <f t="shared" si="98"/>
        <v>6.7271917808219177</v>
      </c>
      <c r="H325" s="180">
        <f t="shared" si="95"/>
        <v>571.80999999999995</v>
      </c>
      <c r="I325" s="180">
        <f t="shared" si="96"/>
        <v>706.7</v>
      </c>
    </row>
    <row r="326" spans="1:9" ht="31.5" customHeight="1" x14ac:dyDescent="0.25">
      <c r="A326" s="175" t="s">
        <v>253</v>
      </c>
      <c r="B326" s="186">
        <f>B327</f>
        <v>1</v>
      </c>
      <c r="C326" s="186"/>
      <c r="D326" s="186"/>
      <c r="E326" s="186">
        <f t="shared" ref="E326" si="99">E327</f>
        <v>11</v>
      </c>
      <c r="F326" s="176"/>
      <c r="G326" s="176"/>
      <c r="H326" s="176">
        <f>H327</f>
        <v>129.44</v>
      </c>
      <c r="I326" s="176">
        <f t="shared" ref="I326" si="100">I327</f>
        <v>157.84</v>
      </c>
    </row>
    <row r="327" spans="1:9" s="44" customFormat="1" ht="16.5" x14ac:dyDescent="0.25">
      <c r="A327" s="171" t="s">
        <v>568</v>
      </c>
      <c r="B327" s="187">
        <f>SUM(B328:B328)</f>
        <v>1</v>
      </c>
      <c r="C327" s="187">
        <f>SUM(C328:C328)</f>
        <v>178</v>
      </c>
      <c r="D327" s="187">
        <f>SUM(D328:D328)</f>
        <v>167</v>
      </c>
      <c r="E327" s="187">
        <f>SUM(E328:E328)</f>
        <v>11</v>
      </c>
      <c r="F327" s="172"/>
      <c r="G327" s="172"/>
      <c r="H327" s="172">
        <f>SUM(H328:H328)</f>
        <v>129.44</v>
      </c>
      <c r="I327" s="172">
        <f>SUM(I328:I328)</f>
        <v>157.84</v>
      </c>
    </row>
    <row r="328" spans="1:9" ht="16.5" x14ac:dyDescent="0.25">
      <c r="A328" s="174" t="s">
        <v>254</v>
      </c>
      <c r="B328" s="179">
        <v>1</v>
      </c>
      <c r="C328" s="179">
        <f t="shared" ref="C328" si="101">D328+E328</f>
        <v>178</v>
      </c>
      <c r="D328" s="179">
        <v>167</v>
      </c>
      <c r="E328" s="179">
        <v>11</v>
      </c>
      <c r="F328" s="180">
        <v>982.53</v>
      </c>
      <c r="G328" s="180">
        <f>F328/167</f>
        <v>5.883413173652694</v>
      </c>
      <c r="H328" s="180">
        <f>ROUND(E328*G328*2,2)</f>
        <v>129.44</v>
      </c>
      <c r="I328" s="184">
        <f>ROUND(H328*1.2194,2)</f>
        <v>157.84</v>
      </c>
    </row>
    <row r="329" spans="1:9" ht="16.5" x14ac:dyDescent="0.25">
      <c r="A329" s="175" t="s">
        <v>255</v>
      </c>
      <c r="B329" s="186">
        <f>B330+B339+B366</f>
        <v>39</v>
      </c>
      <c r="C329" s="186"/>
      <c r="D329" s="186"/>
      <c r="E329" s="186">
        <f t="shared" ref="E329:I329" si="102">E330+E339+E366</f>
        <v>1014.5</v>
      </c>
      <c r="F329" s="176"/>
      <c r="G329" s="176"/>
      <c r="H329" s="176">
        <f t="shared" si="102"/>
        <v>15667.24</v>
      </c>
      <c r="I329" s="176">
        <f t="shared" si="102"/>
        <v>19319.63</v>
      </c>
    </row>
    <row r="330" spans="1:9" ht="16.5" x14ac:dyDescent="0.25">
      <c r="A330" s="171" t="s">
        <v>568</v>
      </c>
      <c r="B330" s="187">
        <f>SUM(B331:B338)</f>
        <v>8</v>
      </c>
      <c r="C330" s="187"/>
      <c r="D330" s="187"/>
      <c r="E330" s="187">
        <f>SUM(E331:E338)</f>
        <v>487</v>
      </c>
      <c r="F330" s="172"/>
      <c r="G330" s="172"/>
      <c r="H330" s="172">
        <f>SUM(H331:H338)</f>
        <v>9599.27</v>
      </c>
      <c r="I330" s="172">
        <f>SUM(I331:I338)</f>
        <v>11823.17</v>
      </c>
    </row>
    <row r="331" spans="1:9" ht="16.5" x14ac:dyDescent="0.25">
      <c r="A331" s="174" t="s">
        <v>236</v>
      </c>
      <c r="B331" s="179">
        <v>1</v>
      </c>
      <c r="C331" s="179">
        <f>D331+E331</f>
        <v>240</v>
      </c>
      <c r="D331" s="179">
        <v>167</v>
      </c>
      <c r="E331" s="179">
        <v>73</v>
      </c>
      <c r="F331" s="180">
        <v>1645.87</v>
      </c>
      <c r="G331" s="180">
        <f>F331/167</f>
        <v>9.8555089820359267</v>
      </c>
      <c r="H331" s="180">
        <f>ROUND(E331*G331*2,2)</f>
        <v>1438.9</v>
      </c>
      <c r="I331" s="180">
        <f>ROUND(H331*1.2359,2)</f>
        <v>1778.34</v>
      </c>
    </row>
    <row r="332" spans="1:9" ht="16.5" x14ac:dyDescent="0.25">
      <c r="A332" s="174" t="s">
        <v>236</v>
      </c>
      <c r="B332" s="179">
        <v>1</v>
      </c>
      <c r="C332" s="179">
        <f t="shared" ref="C332:C371" si="103">D332+E332</f>
        <v>232</v>
      </c>
      <c r="D332" s="179">
        <v>167</v>
      </c>
      <c r="E332" s="179">
        <v>65</v>
      </c>
      <c r="F332" s="180">
        <v>1645.87</v>
      </c>
      <c r="G332" s="180">
        <f t="shared" ref="G332:G338" si="104">F332/167</f>
        <v>9.8555089820359267</v>
      </c>
      <c r="H332" s="180">
        <f t="shared" ref="H332:H371" si="105">ROUND(E332*G332*2,2)</f>
        <v>1281.22</v>
      </c>
      <c r="I332" s="180">
        <f t="shared" ref="I332:I371" si="106">ROUND(H332*1.2359,2)</f>
        <v>1583.46</v>
      </c>
    </row>
    <row r="333" spans="1:9" ht="16.5" x14ac:dyDescent="0.25">
      <c r="A333" s="174" t="s">
        <v>236</v>
      </c>
      <c r="B333" s="179">
        <v>1</v>
      </c>
      <c r="C333" s="179">
        <f t="shared" si="103"/>
        <v>157</v>
      </c>
      <c r="D333" s="179">
        <v>111</v>
      </c>
      <c r="E333" s="179">
        <v>46</v>
      </c>
      <c r="F333" s="180">
        <v>1645.87</v>
      </c>
      <c r="G333" s="180">
        <f t="shared" si="104"/>
        <v>9.8555089820359267</v>
      </c>
      <c r="H333" s="180">
        <f t="shared" si="105"/>
        <v>906.71</v>
      </c>
      <c r="I333" s="180">
        <f t="shared" si="106"/>
        <v>1120.5999999999999</v>
      </c>
    </row>
    <row r="334" spans="1:9" ht="16.5" x14ac:dyDescent="0.25">
      <c r="A334" s="174" t="s">
        <v>236</v>
      </c>
      <c r="B334" s="179">
        <v>1</v>
      </c>
      <c r="C334" s="179">
        <f t="shared" si="103"/>
        <v>224</v>
      </c>
      <c r="D334" s="179">
        <v>167</v>
      </c>
      <c r="E334" s="179">
        <v>57</v>
      </c>
      <c r="F334" s="180">
        <v>1645.87</v>
      </c>
      <c r="G334" s="180">
        <f t="shared" si="104"/>
        <v>9.8555089820359267</v>
      </c>
      <c r="H334" s="180">
        <f t="shared" si="105"/>
        <v>1123.53</v>
      </c>
      <c r="I334" s="180">
        <f t="shared" si="106"/>
        <v>1388.57</v>
      </c>
    </row>
    <row r="335" spans="1:9" ht="16.5" x14ac:dyDescent="0.25">
      <c r="A335" s="174" t="s">
        <v>236</v>
      </c>
      <c r="B335" s="179">
        <v>1</v>
      </c>
      <c r="C335" s="179">
        <f t="shared" si="103"/>
        <v>252</v>
      </c>
      <c r="D335" s="179">
        <v>167</v>
      </c>
      <c r="E335" s="179">
        <v>85</v>
      </c>
      <c r="F335" s="180">
        <v>1645.87</v>
      </c>
      <c r="G335" s="180">
        <f t="shared" si="104"/>
        <v>9.8555089820359267</v>
      </c>
      <c r="H335" s="180">
        <f t="shared" si="105"/>
        <v>1675.44</v>
      </c>
      <c r="I335" s="180">
        <f t="shared" si="106"/>
        <v>2070.6799999999998</v>
      </c>
    </row>
    <row r="336" spans="1:9" ht="16.5" x14ac:dyDescent="0.25">
      <c r="A336" s="174" t="s">
        <v>236</v>
      </c>
      <c r="B336" s="179">
        <v>1</v>
      </c>
      <c r="C336" s="179">
        <f t="shared" si="103"/>
        <v>247</v>
      </c>
      <c r="D336" s="179">
        <v>167</v>
      </c>
      <c r="E336" s="179">
        <v>80</v>
      </c>
      <c r="F336" s="180">
        <v>1645.87</v>
      </c>
      <c r="G336" s="180">
        <f t="shared" si="104"/>
        <v>9.8555089820359267</v>
      </c>
      <c r="H336" s="180">
        <f t="shared" si="105"/>
        <v>1576.88</v>
      </c>
      <c r="I336" s="180">
        <f t="shared" si="106"/>
        <v>1948.87</v>
      </c>
    </row>
    <row r="337" spans="1:9" ht="16.5" x14ac:dyDescent="0.25">
      <c r="A337" s="174" t="s">
        <v>236</v>
      </c>
      <c r="B337" s="179">
        <v>1</v>
      </c>
      <c r="C337" s="179">
        <f t="shared" si="103"/>
        <v>240</v>
      </c>
      <c r="D337" s="179">
        <v>167</v>
      </c>
      <c r="E337" s="179">
        <v>73</v>
      </c>
      <c r="F337" s="180">
        <v>1645.87</v>
      </c>
      <c r="G337" s="180">
        <f t="shared" si="104"/>
        <v>9.8555089820359267</v>
      </c>
      <c r="H337" s="180">
        <f t="shared" si="105"/>
        <v>1438.9</v>
      </c>
      <c r="I337" s="184">
        <f>ROUND(H337*1.2077,2)</f>
        <v>1737.76</v>
      </c>
    </row>
    <row r="338" spans="1:9" ht="16.5" x14ac:dyDescent="0.25">
      <c r="A338" s="174" t="s">
        <v>236</v>
      </c>
      <c r="B338" s="179">
        <v>1</v>
      </c>
      <c r="C338" s="179">
        <f t="shared" si="103"/>
        <v>112</v>
      </c>
      <c r="D338" s="179">
        <v>104</v>
      </c>
      <c r="E338" s="179">
        <v>8</v>
      </c>
      <c r="F338" s="180">
        <v>1645.87</v>
      </c>
      <c r="G338" s="180">
        <f t="shared" si="104"/>
        <v>9.8555089820359267</v>
      </c>
      <c r="H338" s="180">
        <f t="shared" si="105"/>
        <v>157.69</v>
      </c>
      <c r="I338" s="180">
        <f t="shared" si="106"/>
        <v>194.89</v>
      </c>
    </row>
    <row r="339" spans="1:9" ht="33" x14ac:dyDescent="0.25">
      <c r="A339" s="171" t="s">
        <v>629</v>
      </c>
      <c r="B339" s="187">
        <f>SUM(B340:B365)</f>
        <v>26</v>
      </c>
      <c r="C339" s="187"/>
      <c r="D339" s="187"/>
      <c r="E339" s="187">
        <f t="shared" ref="E339:I339" si="107">SUM(E340:E365)</f>
        <v>457.5</v>
      </c>
      <c r="F339" s="172"/>
      <c r="G339" s="172"/>
      <c r="H339" s="172">
        <f>SUM(H340:H365)</f>
        <v>5461.71</v>
      </c>
      <c r="I339" s="172">
        <f t="shared" si="107"/>
        <v>6747.1800000000021</v>
      </c>
    </row>
    <row r="340" spans="1:9" ht="16.5" x14ac:dyDescent="0.25">
      <c r="A340" s="174" t="s">
        <v>243</v>
      </c>
      <c r="B340" s="179">
        <v>1</v>
      </c>
      <c r="C340" s="179">
        <f t="shared" si="103"/>
        <v>177</v>
      </c>
      <c r="D340" s="179">
        <v>167</v>
      </c>
      <c r="E340" s="179">
        <v>10</v>
      </c>
      <c r="F340" s="180">
        <v>1147.1199999999999</v>
      </c>
      <c r="G340" s="180">
        <f>F340/167</f>
        <v>6.868982035928143</v>
      </c>
      <c r="H340" s="180">
        <f t="shared" ref="H340:H341" si="108">ROUND(E340*G340*2,2)</f>
        <v>137.38</v>
      </c>
      <c r="I340" s="180">
        <f t="shared" ref="I340:I341" si="109">ROUND(H340*1.2359,2)</f>
        <v>169.79</v>
      </c>
    </row>
    <row r="341" spans="1:9" ht="16.5" x14ac:dyDescent="0.25">
      <c r="A341" s="174" t="s">
        <v>243</v>
      </c>
      <c r="B341" s="179">
        <v>1</v>
      </c>
      <c r="C341" s="179">
        <f t="shared" si="103"/>
        <v>227</v>
      </c>
      <c r="D341" s="179">
        <v>167</v>
      </c>
      <c r="E341" s="179">
        <v>60</v>
      </c>
      <c r="F341" s="180">
        <v>1147.1199999999999</v>
      </c>
      <c r="G341" s="180">
        <f>F341/167</f>
        <v>6.868982035928143</v>
      </c>
      <c r="H341" s="180">
        <f t="shared" si="108"/>
        <v>824.28</v>
      </c>
      <c r="I341" s="180">
        <f t="shared" si="109"/>
        <v>1018.73</v>
      </c>
    </row>
    <row r="342" spans="1:9" ht="16.5" x14ac:dyDescent="0.25">
      <c r="A342" s="174" t="s">
        <v>237</v>
      </c>
      <c r="B342" s="179">
        <v>1</v>
      </c>
      <c r="C342" s="179">
        <f t="shared" si="103"/>
        <v>177</v>
      </c>
      <c r="D342" s="179">
        <v>167</v>
      </c>
      <c r="E342" s="179">
        <v>10</v>
      </c>
      <c r="F342" s="180">
        <v>982.53</v>
      </c>
      <c r="G342" s="180">
        <f t="shared" ref="G342:G360" si="110">F342/167</f>
        <v>5.883413173652694</v>
      </c>
      <c r="H342" s="180">
        <f>ROUND(E342*G342*2,2)</f>
        <v>117.67</v>
      </c>
      <c r="I342" s="180">
        <f t="shared" si="106"/>
        <v>145.43</v>
      </c>
    </row>
    <row r="343" spans="1:9" ht="16.5" x14ac:dyDescent="0.25">
      <c r="A343" s="174" t="s">
        <v>237</v>
      </c>
      <c r="B343" s="179">
        <v>1</v>
      </c>
      <c r="C343" s="179">
        <f t="shared" si="103"/>
        <v>200</v>
      </c>
      <c r="D343" s="179">
        <v>167</v>
      </c>
      <c r="E343" s="179">
        <v>33</v>
      </c>
      <c r="F343" s="180">
        <v>982.53</v>
      </c>
      <c r="G343" s="180">
        <f t="shared" si="110"/>
        <v>5.883413173652694</v>
      </c>
      <c r="H343" s="180">
        <f>ROUND(E343*G343*2,2)</f>
        <v>388.31</v>
      </c>
      <c r="I343" s="180">
        <f t="shared" si="106"/>
        <v>479.91</v>
      </c>
    </row>
    <row r="344" spans="1:9" ht="16.5" x14ac:dyDescent="0.25">
      <c r="A344" s="174" t="s">
        <v>237</v>
      </c>
      <c r="B344" s="179">
        <v>1</v>
      </c>
      <c r="C344" s="179">
        <f t="shared" si="103"/>
        <v>175</v>
      </c>
      <c r="D344" s="179">
        <v>167</v>
      </c>
      <c r="E344" s="179">
        <v>8</v>
      </c>
      <c r="F344" s="180">
        <v>982.53</v>
      </c>
      <c r="G344" s="180">
        <f t="shared" si="110"/>
        <v>5.883413173652694</v>
      </c>
      <c r="H344" s="180">
        <f>ROUND(E344*G344*2,2)</f>
        <v>94.13</v>
      </c>
      <c r="I344" s="180">
        <f t="shared" si="106"/>
        <v>116.34</v>
      </c>
    </row>
    <row r="345" spans="1:9" ht="16.5" x14ac:dyDescent="0.25">
      <c r="A345" s="174" t="s">
        <v>237</v>
      </c>
      <c r="B345" s="179">
        <v>1</v>
      </c>
      <c r="C345" s="179">
        <f t="shared" si="103"/>
        <v>120</v>
      </c>
      <c r="D345" s="179">
        <v>111</v>
      </c>
      <c r="E345" s="179">
        <v>9</v>
      </c>
      <c r="F345" s="180">
        <v>982.53</v>
      </c>
      <c r="G345" s="180">
        <f t="shared" si="110"/>
        <v>5.883413173652694</v>
      </c>
      <c r="H345" s="180">
        <f t="shared" si="105"/>
        <v>105.9</v>
      </c>
      <c r="I345" s="184">
        <f>ROUND(H345*1.2077,2)</f>
        <v>127.9</v>
      </c>
    </row>
    <row r="346" spans="1:9" ht="16.5" x14ac:dyDescent="0.25">
      <c r="A346" s="174" t="s">
        <v>237</v>
      </c>
      <c r="B346" s="179">
        <v>1</v>
      </c>
      <c r="C346" s="179">
        <f t="shared" si="103"/>
        <v>184</v>
      </c>
      <c r="D346" s="179">
        <v>167</v>
      </c>
      <c r="E346" s="179">
        <v>17</v>
      </c>
      <c r="F346" s="180">
        <v>982.53</v>
      </c>
      <c r="G346" s="180">
        <f t="shared" si="110"/>
        <v>5.883413173652694</v>
      </c>
      <c r="H346" s="180">
        <f t="shared" si="105"/>
        <v>200.04</v>
      </c>
      <c r="I346" s="180">
        <f t="shared" si="106"/>
        <v>247.23</v>
      </c>
    </row>
    <row r="347" spans="1:9" ht="16.5" x14ac:dyDescent="0.25">
      <c r="A347" s="174" t="s">
        <v>237</v>
      </c>
      <c r="B347" s="179">
        <v>1</v>
      </c>
      <c r="C347" s="179">
        <f t="shared" si="103"/>
        <v>180</v>
      </c>
      <c r="D347" s="179">
        <v>167</v>
      </c>
      <c r="E347" s="179">
        <v>13</v>
      </c>
      <c r="F347" s="180">
        <v>982.53</v>
      </c>
      <c r="G347" s="180">
        <f t="shared" si="110"/>
        <v>5.883413173652694</v>
      </c>
      <c r="H347" s="180">
        <f t="shared" si="105"/>
        <v>152.97</v>
      </c>
      <c r="I347" s="180">
        <f t="shared" si="106"/>
        <v>189.06</v>
      </c>
    </row>
    <row r="348" spans="1:9" ht="16.5" x14ac:dyDescent="0.25">
      <c r="A348" s="174" t="s">
        <v>237</v>
      </c>
      <c r="B348" s="179">
        <v>1</v>
      </c>
      <c r="C348" s="179">
        <f t="shared" si="103"/>
        <v>175</v>
      </c>
      <c r="D348" s="179">
        <v>167</v>
      </c>
      <c r="E348" s="179">
        <v>8</v>
      </c>
      <c r="F348" s="180">
        <v>982.53</v>
      </c>
      <c r="G348" s="180">
        <f t="shared" si="110"/>
        <v>5.883413173652694</v>
      </c>
      <c r="H348" s="180">
        <f t="shared" si="105"/>
        <v>94.13</v>
      </c>
      <c r="I348" s="180">
        <f t="shared" si="106"/>
        <v>116.34</v>
      </c>
    </row>
    <row r="349" spans="1:9" ht="16.5" x14ac:dyDescent="0.25">
      <c r="A349" s="174" t="s">
        <v>237</v>
      </c>
      <c r="B349" s="179">
        <v>1</v>
      </c>
      <c r="C349" s="179">
        <f t="shared" si="103"/>
        <v>188</v>
      </c>
      <c r="D349" s="179">
        <v>167</v>
      </c>
      <c r="E349" s="179">
        <v>21</v>
      </c>
      <c r="F349" s="180">
        <v>982.53</v>
      </c>
      <c r="G349" s="180">
        <f t="shared" si="110"/>
        <v>5.883413173652694</v>
      </c>
      <c r="H349" s="180">
        <f t="shared" si="105"/>
        <v>247.1</v>
      </c>
      <c r="I349" s="180">
        <f t="shared" si="106"/>
        <v>305.39</v>
      </c>
    </row>
    <row r="350" spans="1:9" ht="16.5" x14ac:dyDescent="0.25">
      <c r="A350" s="174" t="s">
        <v>237</v>
      </c>
      <c r="B350" s="179">
        <v>1</v>
      </c>
      <c r="C350" s="179">
        <f t="shared" si="103"/>
        <v>132</v>
      </c>
      <c r="D350" s="179">
        <v>120</v>
      </c>
      <c r="E350" s="179">
        <v>12</v>
      </c>
      <c r="F350" s="180">
        <v>982.53</v>
      </c>
      <c r="G350" s="180">
        <f t="shared" si="110"/>
        <v>5.883413173652694</v>
      </c>
      <c r="H350" s="180">
        <f t="shared" si="105"/>
        <v>141.19999999999999</v>
      </c>
      <c r="I350" s="180">
        <f t="shared" si="106"/>
        <v>174.51</v>
      </c>
    </row>
    <row r="351" spans="1:9" ht="16.5" x14ac:dyDescent="0.25">
      <c r="A351" s="174" t="s">
        <v>237</v>
      </c>
      <c r="B351" s="179">
        <v>1</v>
      </c>
      <c r="C351" s="179">
        <f t="shared" si="103"/>
        <v>175</v>
      </c>
      <c r="D351" s="179">
        <v>167</v>
      </c>
      <c r="E351" s="179">
        <v>8</v>
      </c>
      <c r="F351" s="180">
        <v>982.53</v>
      </c>
      <c r="G351" s="180">
        <f t="shared" si="110"/>
        <v>5.883413173652694</v>
      </c>
      <c r="H351" s="180">
        <f t="shared" si="105"/>
        <v>94.13</v>
      </c>
      <c r="I351" s="180">
        <f t="shared" si="106"/>
        <v>116.34</v>
      </c>
    </row>
    <row r="352" spans="1:9" ht="16.5" x14ac:dyDescent="0.25">
      <c r="A352" s="174" t="s">
        <v>237</v>
      </c>
      <c r="B352" s="179">
        <v>1</v>
      </c>
      <c r="C352" s="179">
        <f t="shared" si="103"/>
        <v>196</v>
      </c>
      <c r="D352" s="179">
        <v>167</v>
      </c>
      <c r="E352" s="179">
        <v>29</v>
      </c>
      <c r="F352" s="180">
        <v>982.53</v>
      </c>
      <c r="G352" s="180">
        <f t="shared" si="110"/>
        <v>5.883413173652694</v>
      </c>
      <c r="H352" s="180">
        <f t="shared" si="105"/>
        <v>341.24</v>
      </c>
      <c r="I352" s="180">
        <f t="shared" si="106"/>
        <v>421.74</v>
      </c>
    </row>
    <row r="353" spans="1:9" ht="16.5" x14ac:dyDescent="0.25">
      <c r="A353" s="174" t="s">
        <v>237</v>
      </c>
      <c r="B353" s="179">
        <v>1</v>
      </c>
      <c r="C353" s="179">
        <f t="shared" si="103"/>
        <v>188</v>
      </c>
      <c r="D353" s="179">
        <v>167</v>
      </c>
      <c r="E353" s="179">
        <v>21</v>
      </c>
      <c r="F353" s="180">
        <v>982.53</v>
      </c>
      <c r="G353" s="180">
        <f t="shared" si="110"/>
        <v>5.883413173652694</v>
      </c>
      <c r="H353" s="180">
        <f t="shared" si="105"/>
        <v>247.1</v>
      </c>
      <c r="I353" s="180">
        <f t="shared" si="106"/>
        <v>305.39</v>
      </c>
    </row>
    <row r="354" spans="1:9" ht="16.5" x14ac:dyDescent="0.25">
      <c r="A354" s="174" t="s">
        <v>237</v>
      </c>
      <c r="B354" s="179">
        <v>1</v>
      </c>
      <c r="C354" s="179">
        <f t="shared" si="103"/>
        <v>196</v>
      </c>
      <c r="D354" s="179">
        <v>167</v>
      </c>
      <c r="E354" s="179">
        <v>29</v>
      </c>
      <c r="F354" s="180">
        <v>982.53</v>
      </c>
      <c r="G354" s="180">
        <f t="shared" si="110"/>
        <v>5.883413173652694</v>
      </c>
      <c r="H354" s="180">
        <f t="shared" si="105"/>
        <v>341.24</v>
      </c>
      <c r="I354" s="180">
        <f t="shared" si="106"/>
        <v>421.74</v>
      </c>
    </row>
    <row r="355" spans="1:9" ht="16.5" x14ac:dyDescent="0.25">
      <c r="A355" s="174" t="s">
        <v>237</v>
      </c>
      <c r="B355" s="179">
        <v>1</v>
      </c>
      <c r="C355" s="179">
        <f t="shared" si="103"/>
        <v>184</v>
      </c>
      <c r="D355" s="179">
        <v>167</v>
      </c>
      <c r="E355" s="179">
        <v>17</v>
      </c>
      <c r="F355" s="180">
        <v>982.53</v>
      </c>
      <c r="G355" s="180">
        <f t="shared" si="110"/>
        <v>5.883413173652694</v>
      </c>
      <c r="H355" s="180">
        <f t="shared" si="105"/>
        <v>200.04</v>
      </c>
      <c r="I355" s="180">
        <f t="shared" si="106"/>
        <v>247.23</v>
      </c>
    </row>
    <row r="356" spans="1:9" ht="16.5" x14ac:dyDescent="0.25">
      <c r="A356" s="174" t="s">
        <v>237</v>
      </c>
      <c r="B356" s="179">
        <v>1</v>
      </c>
      <c r="C356" s="179">
        <f t="shared" si="103"/>
        <v>208</v>
      </c>
      <c r="D356" s="179">
        <v>167</v>
      </c>
      <c r="E356" s="179">
        <v>41</v>
      </c>
      <c r="F356" s="180">
        <v>982.53</v>
      </c>
      <c r="G356" s="180">
        <f t="shared" si="110"/>
        <v>5.883413173652694</v>
      </c>
      <c r="H356" s="180">
        <f t="shared" si="105"/>
        <v>482.44</v>
      </c>
      <c r="I356" s="180">
        <f t="shared" si="106"/>
        <v>596.25</v>
      </c>
    </row>
    <row r="357" spans="1:9" ht="16.5" x14ac:dyDescent="0.25">
      <c r="A357" s="174" t="s">
        <v>237</v>
      </c>
      <c r="B357" s="179">
        <v>1</v>
      </c>
      <c r="C357" s="179">
        <f t="shared" si="103"/>
        <v>176</v>
      </c>
      <c r="D357" s="179">
        <v>167</v>
      </c>
      <c r="E357" s="179">
        <v>9</v>
      </c>
      <c r="F357" s="180">
        <v>982.53</v>
      </c>
      <c r="G357" s="180">
        <f t="shared" si="110"/>
        <v>5.883413173652694</v>
      </c>
      <c r="H357" s="180">
        <f t="shared" si="105"/>
        <v>105.9</v>
      </c>
      <c r="I357" s="180">
        <f t="shared" si="106"/>
        <v>130.88</v>
      </c>
    </row>
    <row r="358" spans="1:9" ht="16.5" x14ac:dyDescent="0.25">
      <c r="A358" s="174" t="s">
        <v>237</v>
      </c>
      <c r="B358" s="179">
        <v>1</v>
      </c>
      <c r="C358" s="179">
        <f t="shared" si="103"/>
        <v>192</v>
      </c>
      <c r="D358" s="179">
        <v>167</v>
      </c>
      <c r="E358" s="179">
        <v>25</v>
      </c>
      <c r="F358" s="180">
        <v>982.53</v>
      </c>
      <c r="G358" s="180">
        <f t="shared" si="110"/>
        <v>5.883413173652694</v>
      </c>
      <c r="H358" s="180">
        <f t="shared" si="105"/>
        <v>294.17</v>
      </c>
      <c r="I358" s="180">
        <f t="shared" si="106"/>
        <v>363.56</v>
      </c>
    </row>
    <row r="359" spans="1:9" ht="16.5" x14ac:dyDescent="0.25">
      <c r="A359" s="174" t="s">
        <v>237</v>
      </c>
      <c r="B359" s="179">
        <v>1</v>
      </c>
      <c r="C359" s="179">
        <f t="shared" si="103"/>
        <v>180</v>
      </c>
      <c r="D359" s="179">
        <v>167</v>
      </c>
      <c r="E359" s="179">
        <v>13</v>
      </c>
      <c r="F359" s="180">
        <v>982.53</v>
      </c>
      <c r="G359" s="180">
        <f t="shared" si="110"/>
        <v>5.883413173652694</v>
      </c>
      <c r="H359" s="180">
        <f t="shared" si="105"/>
        <v>152.97</v>
      </c>
      <c r="I359" s="180">
        <f t="shared" si="106"/>
        <v>189.06</v>
      </c>
    </row>
    <row r="360" spans="1:9" ht="16.5" x14ac:dyDescent="0.25">
      <c r="A360" s="174" t="s">
        <v>126</v>
      </c>
      <c r="B360" s="179">
        <v>1</v>
      </c>
      <c r="C360" s="179">
        <f t="shared" si="103"/>
        <v>84</v>
      </c>
      <c r="D360" s="179">
        <v>83.5</v>
      </c>
      <c r="E360" s="179">
        <v>0.5</v>
      </c>
      <c r="F360" s="180">
        <v>867.82</v>
      </c>
      <c r="G360" s="180">
        <f t="shared" si="110"/>
        <v>5.1965269461077845</v>
      </c>
      <c r="H360" s="180">
        <f t="shared" si="105"/>
        <v>5.2</v>
      </c>
      <c r="I360" s="180">
        <f t="shared" si="106"/>
        <v>6.43</v>
      </c>
    </row>
    <row r="361" spans="1:9" ht="16.5" x14ac:dyDescent="0.25">
      <c r="A361" s="174" t="s">
        <v>229</v>
      </c>
      <c r="B361" s="179">
        <v>1</v>
      </c>
      <c r="C361" s="179">
        <f t="shared" si="103"/>
        <v>108</v>
      </c>
      <c r="D361" s="179">
        <v>95</v>
      </c>
      <c r="E361" s="179">
        <v>13</v>
      </c>
      <c r="F361" s="180">
        <v>982.53</v>
      </c>
      <c r="G361" s="180">
        <f>F361/167</f>
        <v>5.883413173652694</v>
      </c>
      <c r="H361" s="180">
        <f t="shared" si="105"/>
        <v>152.97</v>
      </c>
      <c r="I361" s="180">
        <f t="shared" si="106"/>
        <v>189.06</v>
      </c>
    </row>
    <row r="362" spans="1:9" ht="16.5" x14ac:dyDescent="0.25">
      <c r="A362" s="174" t="s">
        <v>256</v>
      </c>
      <c r="B362" s="179">
        <v>1</v>
      </c>
      <c r="C362" s="179">
        <f t="shared" si="103"/>
        <v>173</v>
      </c>
      <c r="D362" s="179">
        <v>167</v>
      </c>
      <c r="E362" s="179">
        <v>6</v>
      </c>
      <c r="F362" s="180">
        <v>870.07</v>
      </c>
      <c r="G362" s="180">
        <f t="shared" ref="G362:G365" si="111">F362/167</f>
        <v>5.21</v>
      </c>
      <c r="H362" s="180">
        <f t="shared" si="105"/>
        <v>62.52</v>
      </c>
      <c r="I362" s="180">
        <f t="shared" si="106"/>
        <v>77.27</v>
      </c>
    </row>
    <row r="363" spans="1:9" ht="16.5" x14ac:dyDescent="0.25">
      <c r="A363" s="174" t="s">
        <v>256</v>
      </c>
      <c r="B363" s="179">
        <v>1</v>
      </c>
      <c r="C363" s="179">
        <f t="shared" si="103"/>
        <v>179</v>
      </c>
      <c r="D363" s="179">
        <v>167</v>
      </c>
      <c r="E363" s="179">
        <v>12</v>
      </c>
      <c r="F363" s="180">
        <v>867.82</v>
      </c>
      <c r="G363" s="180">
        <f t="shared" si="111"/>
        <v>5.1965269461077845</v>
      </c>
      <c r="H363" s="180">
        <f t="shared" si="105"/>
        <v>124.72</v>
      </c>
      <c r="I363" s="180">
        <f t="shared" si="106"/>
        <v>154.13999999999999</v>
      </c>
    </row>
    <row r="364" spans="1:9" ht="16.5" x14ac:dyDescent="0.25">
      <c r="A364" s="174" t="s">
        <v>256</v>
      </c>
      <c r="B364" s="179">
        <v>1</v>
      </c>
      <c r="C364" s="179">
        <f t="shared" si="103"/>
        <v>175</v>
      </c>
      <c r="D364" s="179">
        <v>167</v>
      </c>
      <c r="E364" s="179">
        <v>8</v>
      </c>
      <c r="F364" s="180">
        <v>982.53</v>
      </c>
      <c r="G364" s="180">
        <f t="shared" si="111"/>
        <v>5.883413173652694</v>
      </c>
      <c r="H364" s="180">
        <f t="shared" si="105"/>
        <v>94.13</v>
      </c>
      <c r="I364" s="180">
        <f t="shared" si="106"/>
        <v>116.34</v>
      </c>
    </row>
    <row r="365" spans="1:9" ht="16.5" x14ac:dyDescent="0.25">
      <c r="A365" s="174" t="s">
        <v>256</v>
      </c>
      <c r="B365" s="179">
        <v>1</v>
      </c>
      <c r="C365" s="179">
        <f t="shared" si="103"/>
        <v>192</v>
      </c>
      <c r="D365" s="179">
        <v>167</v>
      </c>
      <c r="E365" s="179">
        <v>25</v>
      </c>
      <c r="F365" s="180">
        <v>867.82</v>
      </c>
      <c r="G365" s="180">
        <f t="shared" si="111"/>
        <v>5.1965269461077845</v>
      </c>
      <c r="H365" s="180">
        <f t="shared" si="105"/>
        <v>259.83</v>
      </c>
      <c r="I365" s="180">
        <f t="shared" si="106"/>
        <v>321.12</v>
      </c>
    </row>
    <row r="366" spans="1:9" ht="33" x14ac:dyDescent="0.25">
      <c r="A366" s="171" t="s">
        <v>740</v>
      </c>
      <c r="B366" s="187">
        <f>SUM(B367:B371)</f>
        <v>5</v>
      </c>
      <c r="C366" s="187"/>
      <c r="D366" s="187"/>
      <c r="E366" s="187">
        <f>SUM(E367:E371)</f>
        <v>70</v>
      </c>
      <c r="F366" s="172"/>
      <c r="G366" s="172"/>
      <c r="H366" s="172">
        <f>SUM(H367:H371)</f>
        <v>606.26</v>
      </c>
      <c r="I366" s="172">
        <f>SUM(I367:I371)</f>
        <v>749.28000000000009</v>
      </c>
    </row>
    <row r="367" spans="1:9" ht="16.5" x14ac:dyDescent="0.25">
      <c r="A367" s="174" t="s">
        <v>96</v>
      </c>
      <c r="B367" s="179">
        <v>1</v>
      </c>
      <c r="C367" s="179">
        <f t="shared" si="103"/>
        <v>176</v>
      </c>
      <c r="D367" s="179">
        <v>167</v>
      </c>
      <c r="E367" s="179">
        <v>9</v>
      </c>
      <c r="F367" s="180">
        <v>723.18</v>
      </c>
      <c r="G367" s="180">
        <f>F367/167</f>
        <v>4.3304191616766463</v>
      </c>
      <c r="H367" s="180">
        <f t="shared" si="105"/>
        <v>77.95</v>
      </c>
      <c r="I367" s="180">
        <f t="shared" si="106"/>
        <v>96.34</v>
      </c>
    </row>
    <row r="368" spans="1:9" ht="16.5" x14ac:dyDescent="0.25">
      <c r="A368" s="174" t="s">
        <v>96</v>
      </c>
      <c r="B368" s="179">
        <v>1</v>
      </c>
      <c r="C368" s="179">
        <f t="shared" si="103"/>
        <v>191</v>
      </c>
      <c r="D368" s="179">
        <v>167</v>
      </c>
      <c r="E368" s="179">
        <v>24</v>
      </c>
      <c r="F368" s="180">
        <v>723.18</v>
      </c>
      <c r="G368" s="180">
        <f t="shared" ref="G368:G371" si="112">F368/167</f>
        <v>4.3304191616766463</v>
      </c>
      <c r="H368" s="180">
        <f t="shared" si="105"/>
        <v>207.86</v>
      </c>
      <c r="I368" s="180">
        <f t="shared" si="106"/>
        <v>256.89</v>
      </c>
    </row>
    <row r="369" spans="1:9" ht="16.5" x14ac:dyDescent="0.25">
      <c r="A369" s="174" t="s">
        <v>96</v>
      </c>
      <c r="B369" s="179">
        <v>1</v>
      </c>
      <c r="C369" s="179">
        <f t="shared" si="103"/>
        <v>184</v>
      </c>
      <c r="D369" s="179">
        <v>167</v>
      </c>
      <c r="E369" s="179">
        <v>17</v>
      </c>
      <c r="F369" s="180">
        <v>723.18</v>
      </c>
      <c r="G369" s="180">
        <f t="shared" si="112"/>
        <v>4.3304191616766463</v>
      </c>
      <c r="H369" s="180">
        <f t="shared" si="105"/>
        <v>147.22999999999999</v>
      </c>
      <c r="I369" s="180">
        <f t="shared" si="106"/>
        <v>181.96</v>
      </c>
    </row>
    <row r="370" spans="1:9" ht="16.5" x14ac:dyDescent="0.25">
      <c r="A370" s="174" t="s">
        <v>96</v>
      </c>
      <c r="B370" s="179">
        <v>1</v>
      </c>
      <c r="C370" s="179">
        <f t="shared" si="103"/>
        <v>179</v>
      </c>
      <c r="D370" s="179">
        <v>167</v>
      </c>
      <c r="E370" s="179">
        <v>12</v>
      </c>
      <c r="F370" s="180">
        <v>723.18</v>
      </c>
      <c r="G370" s="180">
        <f t="shared" si="112"/>
        <v>4.3304191616766463</v>
      </c>
      <c r="H370" s="180">
        <f t="shared" si="105"/>
        <v>103.93</v>
      </c>
      <c r="I370" s="180">
        <f t="shared" si="106"/>
        <v>128.44999999999999</v>
      </c>
    </row>
    <row r="371" spans="1:9" ht="16.5" x14ac:dyDescent="0.25">
      <c r="A371" s="174" t="s">
        <v>96</v>
      </c>
      <c r="B371" s="179">
        <v>1</v>
      </c>
      <c r="C371" s="179">
        <f t="shared" si="103"/>
        <v>104</v>
      </c>
      <c r="D371" s="179">
        <v>96</v>
      </c>
      <c r="E371" s="179">
        <v>8</v>
      </c>
      <c r="F371" s="180">
        <v>723.18</v>
      </c>
      <c r="G371" s="180">
        <f t="shared" si="112"/>
        <v>4.3304191616766463</v>
      </c>
      <c r="H371" s="180">
        <f t="shared" si="105"/>
        <v>69.290000000000006</v>
      </c>
      <c r="I371" s="180">
        <f t="shared" si="106"/>
        <v>85.64</v>
      </c>
    </row>
    <row r="372" spans="1:9" x14ac:dyDescent="0.25">
      <c r="C372" s="48"/>
      <c r="G372" s="49"/>
      <c r="H372" s="47"/>
      <c r="I372" s="50"/>
    </row>
    <row r="373" spans="1:9" ht="16.5" x14ac:dyDescent="0.25">
      <c r="A373" s="396" t="s">
        <v>735</v>
      </c>
      <c r="B373" s="396"/>
    </row>
  </sheetData>
  <mergeCells count="13">
    <mergeCell ref="D8:D9"/>
    <mergeCell ref="E8:E9"/>
    <mergeCell ref="A373:B373"/>
    <mergeCell ref="H1:I1"/>
    <mergeCell ref="A2:I2"/>
    <mergeCell ref="A7:A9"/>
    <mergeCell ref="B7:B9"/>
    <mergeCell ref="C7:E7"/>
    <mergeCell ref="F7:F9"/>
    <mergeCell ref="G7:G9"/>
    <mergeCell ref="H7:H9"/>
    <mergeCell ref="I7:I9"/>
    <mergeCell ref="C8:C9"/>
  </mergeCells>
  <pageMargins left="0.11811023622047245" right="0.11811023622047245" top="0.35433070866141736" bottom="0.74803149606299213" header="0.31496062992125984" footer="0.31496062992125984"/>
  <pageSetup paperSize="9" scale="70"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CD656C-E080-4998-B42F-0CBAC3F13A45}">
  <sheetPr>
    <tabColor theme="5" tint="0.59999389629810485"/>
  </sheetPr>
  <dimension ref="A1:I309"/>
  <sheetViews>
    <sheetView zoomScale="80" zoomScaleNormal="80" workbookViewId="0">
      <selection activeCell="O13" sqref="O13"/>
    </sheetView>
  </sheetViews>
  <sheetFormatPr defaultColWidth="9.140625" defaultRowHeight="16.5" x14ac:dyDescent="0.25"/>
  <cols>
    <col min="1" max="1" width="72" style="165" customWidth="1"/>
    <col min="2" max="2" width="15.28515625" style="166" customWidth="1"/>
    <col min="3" max="3" width="14.5703125" style="165" customWidth="1"/>
    <col min="4" max="4" width="14.7109375" style="165" customWidth="1"/>
    <col min="5" max="5" width="18.42578125" style="165" customWidth="1"/>
    <col min="6" max="6" width="13.140625" style="165" customWidth="1"/>
    <col min="7" max="7" width="18" style="167" customWidth="1"/>
    <col min="8" max="8" width="21.28515625" style="165" customWidth="1"/>
    <col min="9" max="9" width="17" style="165" customWidth="1"/>
    <col min="10" max="16384" width="9.140625" style="165"/>
  </cols>
  <sheetData>
    <row r="1" spans="1:9" x14ac:dyDescent="0.25">
      <c r="H1" s="418" t="s">
        <v>797</v>
      </c>
      <c r="I1" s="418"/>
    </row>
    <row r="2" spans="1:9" s="188" customFormat="1" ht="39" customHeight="1" x14ac:dyDescent="0.25">
      <c r="A2" s="414" t="s">
        <v>720</v>
      </c>
      <c r="B2" s="414"/>
      <c r="C2" s="414"/>
      <c r="D2" s="414"/>
      <c r="E2" s="414"/>
      <c r="F2" s="414"/>
      <c r="G2" s="414"/>
      <c r="H2" s="414"/>
      <c r="I2" s="414"/>
    </row>
    <row r="4" spans="1:9" x14ac:dyDescent="0.25">
      <c r="A4" s="165" t="s">
        <v>749</v>
      </c>
    </row>
    <row r="5" spans="1:9" x14ac:dyDescent="0.25">
      <c r="A5" s="165" t="s">
        <v>745</v>
      </c>
    </row>
    <row r="6" spans="1:9" x14ac:dyDescent="0.25">
      <c r="E6" s="189"/>
      <c r="H6" s="198"/>
      <c r="I6" s="199"/>
    </row>
    <row r="7" spans="1:9" ht="27.75" customHeight="1" x14ac:dyDescent="0.25">
      <c r="A7" s="415"/>
      <c r="B7" s="415" t="s">
        <v>4</v>
      </c>
      <c r="C7" s="412" t="s">
        <v>5</v>
      </c>
      <c r="D7" s="412"/>
      <c r="E7" s="412"/>
      <c r="F7" s="412" t="s">
        <v>3</v>
      </c>
      <c r="G7" s="412" t="s">
        <v>728</v>
      </c>
      <c r="H7" s="416" t="s">
        <v>6</v>
      </c>
      <c r="I7" s="417" t="s">
        <v>2</v>
      </c>
    </row>
    <row r="8" spans="1:9" x14ac:dyDescent="0.25">
      <c r="A8" s="415"/>
      <c r="B8" s="415"/>
      <c r="C8" s="410" t="s">
        <v>81</v>
      </c>
      <c r="D8" s="410" t="s">
        <v>450</v>
      </c>
      <c r="E8" s="412" t="s">
        <v>7</v>
      </c>
      <c r="F8" s="412"/>
      <c r="G8" s="412"/>
      <c r="H8" s="416"/>
      <c r="I8" s="417"/>
    </row>
    <row r="9" spans="1:9" ht="44.25" customHeight="1" x14ac:dyDescent="0.25">
      <c r="A9" s="415"/>
      <c r="B9" s="415"/>
      <c r="C9" s="411"/>
      <c r="D9" s="411"/>
      <c r="E9" s="412"/>
      <c r="F9" s="412"/>
      <c r="G9" s="412"/>
      <c r="H9" s="416"/>
      <c r="I9" s="417"/>
    </row>
    <row r="10" spans="1:9" x14ac:dyDescent="0.25">
      <c r="A10" s="168">
        <v>1</v>
      </c>
      <c r="B10" s="168">
        <v>2</v>
      </c>
      <c r="C10" s="168" t="s">
        <v>82</v>
      </c>
      <c r="D10" s="168">
        <v>4</v>
      </c>
      <c r="E10" s="168">
        <v>5</v>
      </c>
      <c r="F10" s="168">
        <v>6</v>
      </c>
      <c r="G10" s="168">
        <v>7</v>
      </c>
      <c r="H10" s="168">
        <v>8</v>
      </c>
      <c r="I10" s="168" t="s">
        <v>567</v>
      </c>
    </row>
    <row r="11" spans="1:9" s="188" customFormat="1" x14ac:dyDescent="0.25">
      <c r="A11" s="190" t="s">
        <v>0</v>
      </c>
      <c r="B11" s="201">
        <f>B12+B105+B118+B165+B183+B190+B220+B236+B241+B260+B266</f>
        <v>259</v>
      </c>
      <c r="C11" s="201"/>
      <c r="D11" s="201"/>
      <c r="E11" s="201">
        <f t="shared" ref="E11:I11" si="0">E12+E105+E118+E165+E183+E190+E220+E236+E241+E260+E266</f>
        <v>8522.75</v>
      </c>
      <c r="F11" s="200"/>
      <c r="G11" s="200"/>
      <c r="H11" s="200">
        <f>H12+H105+H118+H165+H183+H190+H220+H236+H241+H260+H266</f>
        <v>131353.68</v>
      </c>
      <c r="I11" s="200">
        <f t="shared" si="0"/>
        <v>162134.39999999997</v>
      </c>
    </row>
    <row r="12" spans="1:9" s="195" customFormat="1" x14ac:dyDescent="0.25">
      <c r="A12" s="170" t="s">
        <v>220</v>
      </c>
      <c r="B12" s="186">
        <f>B13+B52+B89</f>
        <v>89</v>
      </c>
      <c r="C12" s="186"/>
      <c r="D12" s="186"/>
      <c r="E12" s="186">
        <f>E13+E52+E89</f>
        <v>3900.5</v>
      </c>
      <c r="F12" s="176"/>
      <c r="G12" s="176"/>
      <c r="H12" s="176">
        <f>H13+H52+H89</f>
        <v>64318.599999999991</v>
      </c>
      <c r="I12" s="176">
        <f>I13+I52+I89</f>
        <v>79346.300000000017</v>
      </c>
    </row>
    <row r="13" spans="1:9" s="195" customFormat="1" x14ac:dyDescent="0.25">
      <c r="A13" s="171" t="s">
        <v>568</v>
      </c>
      <c r="B13" s="187">
        <f>SUM(B14:B51)</f>
        <v>38</v>
      </c>
      <c r="C13" s="187"/>
      <c r="D13" s="187"/>
      <c r="E13" s="187">
        <f>SUM(E14:E51)</f>
        <v>2473</v>
      </c>
      <c r="F13" s="172"/>
      <c r="G13" s="172"/>
      <c r="H13" s="172">
        <f>SUM(H14:H51)</f>
        <v>49152.319999999992</v>
      </c>
      <c r="I13" s="172">
        <f>SUM(I14:I51)</f>
        <v>60602.29</v>
      </c>
    </row>
    <row r="14" spans="1:9" s="195" customFormat="1" x14ac:dyDescent="0.25">
      <c r="A14" s="173" t="s">
        <v>221</v>
      </c>
      <c r="B14" s="182">
        <v>1</v>
      </c>
      <c r="C14" s="182">
        <f>D14+E14</f>
        <v>241.5</v>
      </c>
      <c r="D14" s="182">
        <v>166</v>
      </c>
      <c r="E14" s="182">
        <v>75.5</v>
      </c>
      <c r="F14" s="183">
        <v>1636.01</v>
      </c>
      <c r="G14" s="180">
        <f>F14/166</f>
        <v>9.8554819277108425</v>
      </c>
      <c r="H14" s="180">
        <f>ROUND(E14*G14*2,2)</f>
        <v>1488.18</v>
      </c>
      <c r="I14" s="180">
        <f>ROUND(H14*1.2359,2)</f>
        <v>1839.24</v>
      </c>
    </row>
    <row r="15" spans="1:9" s="195" customFormat="1" x14ac:dyDescent="0.25">
      <c r="A15" s="173" t="s">
        <v>221</v>
      </c>
      <c r="B15" s="182">
        <v>1</v>
      </c>
      <c r="C15" s="182">
        <f>D15+E15</f>
        <v>216</v>
      </c>
      <c r="D15" s="182">
        <v>142</v>
      </c>
      <c r="E15" s="182">
        <v>74</v>
      </c>
      <c r="F15" s="183">
        <v>1636.01</v>
      </c>
      <c r="G15" s="180">
        <f t="shared" ref="G15:G51" si="1">F15/166</f>
        <v>9.8554819277108425</v>
      </c>
      <c r="H15" s="180">
        <f>ROUND(E15*G15*2,2)</f>
        <v>1458.61</v>
      </c>
      <c r="I15" s="184">
        <f>ROUND(H15*1.2077,2)</f>
        <v>1761.56</v>
      </c>
    </row>
    <row r="16" spans="1:9" s="195" customFormat="1" x14ac:dyDescent="0.25">
      <c r="A16" s="173" t="s">
        <v>407</v>
      </c>
      <c r="B16" s="182">
        <v>1</v>
      </c>
      <c r="C16" s="182">
        <f>D16+E16</f>
        <v>278</v>
      </c>
      <c r="D16" s="182">
        <v>166</v>
      </c>
      <c r="E16" s="182">
        <v>112</v>
      </c>
      <c r="F16" s="183">
        <v>1636.01</v>
      </c>
      <c r="G16" s="180">
        <f t="shared" si="1"/>
        <v>9.8554819277108425</v>
      </c>
      <c r="H16" s="180">
        <f t="shared" ref="H16:H51" si="2">ROUND(E16*G16*2,2)</f>
        <v>2207.63</v>
      </c>
      <c r="I16" s="180">
        <f>ROUND(H16*1.2359,2)</f>
        <v>2728.41</v>
      </c>
    </row>
    <row r="17" spans="1:9" s="195" customFormat="1" x14ac:dyDescent="0.25">
      <c r="A17" s="173" t="s">
        <v>222</v>
      </c>
      <c r="B17" s="182">
        <v>1</v>
      </c>
      <c r="C17" s="182">
        <f t="shared" ref="C17:C51" si="3">D17+E17</f>
        <v>183</v>
      </c>
      <c r="D17" s="182">
        <v>135</v>
      </c>
      <c r="E17" s="182">
        <v>48</v>
      </c>
      <c r="F17" s="183">
        <v>1636.01</v>
      </c>
      <c r="G17" s="180">
        <f t="shared" si="1"/>
        <v>9.8554819277108425</v>
      </c>
      <c r="H17" s="180">
        <f t="shared" si="2"/>
        <v>946.13</v>
      </c>
      <c r="I17" s="184">
        <f>ROUND(H17*1.2077,2)</f>
        <v>1142.6400000000001</v>
      </c>
    </row>
    <row r="18" spans="1:9" s="195" customFormat="1" x14ac:dyDescent="0.25">
      <c r="A18" s="173" t="s">
        <v>222</v>
      </c>
      <c r="B18" s="182">
        <v>1</v>
      </c>
      <c r="C18" s="182">
        <f t="shared" si="3"/>
        <v>127</v>
      </c>
      <c r="D18" s="182">
        <v>112</v>
      </c>
      <c r="E18" s="182">
        <v>15</v>
      </c>
      <c r="F18" s="183">
        <v>1636.01</v>
      </c>
      <c r="G18" s="180">
        <f t="shared" si="1"/>
        <v>9.8554819277108425</v>
      </c>
      <c r="H18" s="180">
        <f t="shared" si="2"/>
        <v>295.66000000000003</v>
      </c>
      <c r="I18" s="180">
        <f t="shared" ref="I18:I51" si="4">ROUND(H18*1.2359,2)</f>
        <v>365.41</v>
      </c>
    </row>
    <row r="19" spans="1:9" s="195" customFormat="1" x14ac:dyDescent="0.25">
      <c r="A19" s="173" t="s">
        <v>222</v>
      </c>
      <c r="B19" s="182">
        <v>1</v>
      </c>
      <c r="C19" s="182">
        <f t="shared" si="3"/>
        <v>194</v>
      </c>
      <c r="D19" s="182">
        <v>166</v>
      </c>
      <c r="E19" s="182">
        <v>28</v>
      </c>
      <c r="F19" s="183">
        <v>1636.01</v>
      </c>
      <c r="G19" s="180">
        <f t="shared" si="1"/>
        <v>9.8554819277108425</v>
      </c>
      <c r="H19" s="180">
        <f t="shared" si="2"/>
        <v>551.91</v>
      </c>
      <c r="I19" s="180">
        <f t="shared" si="4"/>
        <v>682.11</v>
      </c>
    </row>
    <row r="20" spans="1:9" s="195" customFormat="1" x14ac:dyDescent="0.25">
      <c r="A20" s="173" t="s">
        <v>223</v>
      </c>
      <c r="B20" s="182">
        <v>1</v>
      </c>
      <c r="C20" s="182">
        <f t="shared" si="3"/>
        <v>278</v>
      </c>
      <c r="D20" s="182">
        <v>166</v>
      </c>
      <c r="E20" s="182">
        <v>112</v>
      </c>
      <c r="F20" s="183">
        <v>1636.01</v>
      </c>
      <c r="G20" s="180">
        <f t="shared" si="1"/>
        <v>9.8554819277108425</v>
      </c>
      <c r="H20" s="180">
        <f t="shared" si="2"/>
        <v>2207.63</v>
      </c>
      <c r="I20" s="180">
        <f t="shared" si="4"/>
        <v>2728.41</v>
      </c>
    </row>
    <row r="21" spans="1:9" s="195" customFormat="1" x14ac:dyDescent="0.25">
      <c r="A21" s="173" t="s">
        <v>114</v>
      </c>
      <c r="B21" s="182">
        <v>1</v>
      </c>
      <c r="C21" s="182">
        <f t="shared" si="3"/>
        <v>289</v>
      </c>
      <c r="D21" s="182">
        <v>145</v>
      </c>
      <c r="E21" s="182">
        <v>144</v>
      </c>
      <c r="F21" s="183">
        <v>1870.65</v>
      </c>
      <c r="G21" s="180">
        <f t="shared" si="1"/>
        <v>11.268975903614459</v>
      </c>
      <c r="H21" s="180">
        <f t="shared" si="2"/>
        <v>3245.47</v>
      </c>
      <c r="I21" s="180">
        <f t="shared" si="4"/>
        <v>4011.08</v>
      </c>
    </row>
    <row r="22" spans="1:9" s="195" customFormat="1" x14ac:dyDescent="0.25">
      <c r="A22" s="173" t="s">
        <v>114</v>
      </c>
      <c r="B22" s="182">
        <v>1</v>
      </c>
      <c r="C22" s="182">
        <f t="shared" si="3"/>
        <v>271</v>
      </c>
      <c r="D22" s="182">
        <v>159</v>
      </c>
      <c r="E22" s="182">
        <v>112</v>
      </c>
      <c r="F22" s="183">
        <v>1636.01</v>
      </c>
      <c r="G22" s="180">
        <f t="shared" si="1"/>
        <v>9.8554819277108425</v>
      </c>
      <c r="H22" s="180">
        <f t="shared" si="2"/>
        <v>2207.63</v>
      </c>
      <c r="I22" s="180">
        <f t="shared" si="4"/>
        <v>2728.41</v>
      </c>
    </row>
    <row r="23" spans="1:9" s="195" customFormat="1" x14ac:dyDescent="0.25">
      <c r="A23" s="173" t="s">
        <v>118</v>
      </c>
      <c r="B23" s="182">
        <v>1</v>
      </c>
      <c r="C23" s="182">
        <f t="shared" si="3"/>
        <v>158</v>
      </c>
      <c r="D23" s="182">
        <v>145</v>
      </c>
      <c r="E23" s="182">
        <v>13</v>
      </c>
      <c r="F23" s="183">
        <v>1636.01</v>
      </c>
      <c r="G23" s="180">
        <f t="shared" si="1"/>
        <v>9.8554819277108425</v>
      </c>
      <c r="H23" s="180">
        <f t="shared" si="2"/>
        <v>256.24</v>
      </c>
      <c r="I23" s="180">
        <f t="shared" si="4"/>
        <v>316.69</v>
      </c>
    </row>
    <row r="24" spans="1:9" s="195" customFormat="1" x14ac:dyDescent="0.25">
      <c r="A24" s="173" t="s">
        <v>118</v>
      </c>
      <c r="B24" s="182">
        <v>1</v>
      </c>
      <c r="C24" s="182">
        <f t="shared" si="3"/>
        <v>262</v>
      </c>
      <c r="D24" s="182">
        <v>166</v>
      </c>
      <c r="E24" s="182">
        <v>96</v>
      </c>
      <c r="F24" s="183">
        <v>1636.01</v>
      </c>
      <c r="G24" s="180">
        <f t="shared" si="1"/>
        <v>9.8554819277108425</v>
      </c>
      <c r="H24" s="180">
        <f t="shared" si="2"/>
        <v>1892.25</v>
      </c>
      <c r="I24" s="180">
        <f t="shared" si="4"/>
        <v>2338.63</v>
      </c>
    </row>
    <row r="25" spans="1:9" s="195" customFormat="1" x14ac:dyDescent="0.25">
      <c r="A25" s="173" t="s">
        <v>118</v>
      </c>
      <c r="B25" s="182">
        <v>1</v>
      </c>
      <c r="C25" s="182">
        <f t="shared" si="3"/>
        <v>262</v>
      </c>
      <c r="D25" s="182">
        <v>166</v>
      </c>
      <c r="E25" s="182">
        <v>96</v>
      </c>
      <c r="F25" s="183">
        <v>1636.01</v>
      </c>
      <c r="G25" s="180">
        <f t="shared" si="1"/>
        <v>9.8554819277108425</v>
      </c>
      <c r="H25" s="180">
        <f t="shared" si="2"/>
        <v>1892.25</v>
      </c>
      <c r="I25" s="180">
        <f t="shared" si="4"/>
        <v>2338.63</v>
      </c>
    </row>
    <row r="26" spans="1:9" s="195" customFormat="1" x14ac:dyDescent="0.25">
      <c r="A26" s="173" t="s">
        <v>118</v>
      </c>
      <c r="B26" s="182">
        <v>1</v>
      </c>
      <c r="C26" s="182">
        <f t="shared" si="3"/>
        <v>211</v>
      </c>
      <c r="D26" s="179">
        <v>131</v>
      </c>
      <c r="E26" s="179">
        <v>80</v>
      </c>
      <c r="F26" s="183">
        <v>1636.01</v>
      </c>
      <c r="G26" s="180">
        <f t="shared" si="1"/>
        <v>9.8554819277108425</v>
      </c>
      <c r="H26" s="180">
        <f t="shared" si="2"/>
        <v>1576.88</v>
      </c>
      <c r="I26" s="180">
        <f t="shared" si="4"/>
        <v>1948.87</v>
      </c>
    </row>
    <row r="27" spans="1:9" s="195" customFormat="1" x14ac:dyDescent="0.25">
      <c r="A27" s="173" t="s">
        <v>118</v>
      </c>
      <c r="B27" s="182">
        <v>1</v>
      </c>
      <c r="C27" s="182">
        <f t="shared" si="3"/>
        <v>214</v>
      </c>
      <c r="D27" s="179">
        <v>166</v>
      </c>
      <c r="E27" s="179">
        <v>48</v>
      </c>
      <c r="F27" s="183">
        <v>1636.01</v>
      </c>
      <c r="G27" s="180">
        <f t="shared" si="1"/>
        <v>9.8554819277108425</v>
      </c>
      <c r="H27" s="180">
        <f t="shared" si="2"/>
        <v>946.13</v>
      </c>
      <c r="I27" s="180">
        <f t="shared" si="4"/>
        <v>1169.32</v>
      </c>
    </row>
    <row r="28" spans="1:9" s="195" customFormat="1" x14ac:dyDescent="0.25">
      <c r="A28" s="173" t="s">
        <v>118</v>
      </c>
      <c r="B28" s="182">
        <v>1</v>
      </c>
      <c r="C28" s="182">
        <f t="shared" si="3"/>
        <v>149</v>
      </c>
      <c r="D28" s="179">
        <v>145</v>
      </c>
      <c r="E28" s="179">
        <v>4</v>
      </c>
      <c r="F28" s="183">
        <v>1636.01</v>
      </c>
      <c r="G28" s="180">
        <f t="shared" si="1"/>
        <v>9.8554819277108425</v>
      </c>
      <c r="H28" s="180">
        <f t="shared" si="2"/>
        <v>78.84</v>
      </c>
      <c r="I28" s="180">
        <f t="shared" si="4"/>
        <v>97.44</v>
      </c>
    </row>
    <row r="29" spans="1:9" s="195" customFormat="1" x14ac:dyDescent="0.25">
      <c r="A29" s="173" t="s">
        <v>118</v>
      </c>
      <c r="B29" s="182">
        <v>1</v>
      </c>
      <c r="C29" s="182">
        <f t="shared" si="3"/>
        <v>206</v>
      </c>
      <c r="D29" s="179">
        <v>166</v>
      </c>
      <c r="E29" s="179">
        <v>40</v>
      </c>
      <c r="F29" s="183">
        <v>1636.01</v>
      </c>
      <c r="G29" s="180">
        <f t="shared" si="1"/>
        <v>9.8554819277108425</v>
      </c>
      <c r="H29" s="180">
        <f t="shared" si="2"/>
        <v>788.44</v>
      </c>
      <c r="I29" s="180">
        <f t="shared" si="4"/>
        <v>974.43</v>
      </c>
    </row>
    <row r="30" spans="1:9" s="195" customFormat="1" x14ac:dyDescent="0.25">
      <c r="A30" s="174" t="s">
        <v>224</v>
      </c>
      <c r="B30" s="182">
        <v>1</v>
      </c>
      <c r="C30" s="182">
        <f t="shared" si="3"/>
        <v>267</v>
      </c>
      <c r="D30" s="179">
        <v>166</v>
      </c>
      <c r="E30" s="179">
        <v>101</v>
      </c>
      <c r="F30" s="183">
        <v>1636.01</v>
      </c>
      <c r="G30" s="180">
        <f t="shared" si="1"/>
        <v>9.8554819277108425</v>
      </c>
      <c r="H30" s="180">
        <f t="shared" si="2"/>
        <v>1990.81</v>
      </c>
      <c r="I30" s="184">
        <f>ROUND(H30*1.2077,2)</f>
        <v>2404.3000000000002</v>
      </c>
    </row>
    <row r="31" spans="1:9" s="195" customFormat="1" x14ac:dyDescent="0.25">
      <c r="A31" s="174" t="s">
        <v>224</v>
      </c>
      <c r="B31" s="182">
        <v>1</v>
      </c>
      <c r="C31" s="182">
        <f t="shared" si="3"/>
        <v>231</v>
      </c>
      <c r="D31" s="179">
        <v>166</v>
      </c>
      <c r="E31" s="179">
        <v>65</v>
      </c>
      <c r="F31" s="183">
        <v>1636.01</v>
      </c>
      <c r="G31" s="180">
        <f t="shared" si="1"/>
        <v>9.8554819277108425</v>
      </c>
      <c r="H31" s="180">
        <f t="shared" si="2"/>
        <v>1281.21</v>
      </c>
      <c r="I31" s="180">
        <f t="shared" si="4"/>
        <v>1583.45</v>
      </c>
    </row>
    <row r="32" spans="1:9" s="195" customFormat="1" x14ac:dyDescent="0.25">
      <c r="A32" s="174" t="s">
        <v>224</v>
      </c>
      <c r="B32" s="182">
        <v>1</v>
      </c>
      <c r="C32" s="182">
        <f t="shared" si="3"/>
        <v>217</v>
      </c>
      <c r="D32" s="179">
        <v>166</v>
      </c>
      <c r="E32" s="179">
        <v>51</v>
      </c>
      <c r="F32" s="183">
        <v>1636.01</v>
      </c>
      <c r="G32" s="180">
        <f t="shared" si="1"/>
        <v>9.8554819277108425</v>
      </c>
      <c r="H32" s="180">
        <f t="shared" si="2"/>
        <v>1005.26</v>
      </c>
      <c r="I32" s="180">
        <f t="shared" si="4"/>
        <v>1242.4000000000001</v>
      </c>
    </row>
    <row r="33" spans="1:9" s="195" customFormat="1" x14ac:dyDescent="0.25">
      <c r="A33" s="174" t="s">
        <v>224</v>
      </c>
      <c r="B33" s="182">
        <v>1</v>
      </c>
      <c r="C33" s="182">
        <f t="shared" si="3"/>
        <v>207.5</v>
      </c>
      <c r="D33" s="179">
        <v>166</v>
      </c>
      <c r="E33" s="179">
        <v>41.5</v>
      </c>
      <c r="F33" s="183">
        <v>1636.01</v>
      </c>
      <c r="G33" s="180">
        <f t="shared" si="1"/>
        <v>9.8554819277108425</v>
      </c>
      <c r="H33" s="180">
        <f t="shared" si="2"/>
        <v>818.01</v>
      </c>
      <c r="I33" s="180">
        <f t="shared" si="4"/>
        <v>1010.98</v>
      </c>
    </row>
    <row r="34" spans="1:9" s="195" customFormat="1" x14ac:dyDescent="0.25">
      <c r="A34" s="174" t="s">
        <v>224</v>
      </c>
      <c r="B34" s="182">
        <v>1</v>
      </c>
      <c r="C34" s="182">
        <f t="shared" si="3"/>
        <v>128</v>
      </c>
      <c r="D34" s="179">
        <v>88</v>
      </c>
      <c r="E34" s="179">
        <v>40</v>
      </c>
      <c r="F34" s="183">
        <v>1636.01</v>
      </c>
      <c r="G34" s="180">
        <f t="shared" si="1"/>
        <v>9.8554819277108425</v>
      </c>
      <c r="H34" s="180">
        <f t="shared" si="2"/>
        <v>788.44</v>
      </c>
      <c r="I34" s="180">
        <f t="shared" si="4"/>
        <v>974.43</v>
      </c>
    </row>
    <row r="35" spans="1:9" s="195" customFormat="1" x14ac:dyDescent="0.25">
      <c r="A35" s="174" t="s">
        <v>224</v>
      </c>
      <c r="B35" s="182">
        <v>1</v>
      </c>
      <c r="C35" s="182">
        <f t="shared" si="3"/>
        <v>129.5</v>
      </c>
      <c r="D35" s="179">
        <v>105</v>
      </c>
      <c r="E35" s="179">
        <v>24.5</v>
      </c>
      <c r="F35" s="183">
        <v>1636.01</v>
      </c>
      <c r="G35" s="180">
        <f t="shared" si="1"/>
        <v>9.8554819277108425</v>
      </c>
      <c r="H35" s="180">
        <f t="shared" si="2"/>
        <v>482.92</v>
      </c>
      <c r="I35" s="180">
        <f t="shared" si="4"/>
        <v>596.84</v>
      </c>
    </row>
    <row r="36" spans="1:9" s="195" customFormat="1" x14ac:dyDescent="0.25">
      <c r="A36" s="174" t="s">
        <v>224</v>
      </c>
      <c r="B36" s="182">
        <v>1</v>
      </c>
      <c r="C36" s="182">
        <f t="shared" si="3"/>
        <v>294</v>
      </c>
      <c r="D36" s="179">
        <v>166</v>
      </c>
      <c r="E36" s="179">
        <v>128</v>
      </c>
      <c r="F36" s="183">
        <v>1636.01</v>
      </c>
      <c r="G36" s="180">
        <f t="shared" si="1"/>
        <v>9.8554819277108425</v>
      </c>
      <c r="H36" s="180">
        <f t="shared" si="2"/>
        <v>2523</v>
      </c>
      <c r="I36" s="180">
        <f t="shared" si="4"/>
        <v>3118.18</v>
      </c>
    </row>
    <row r="37" spans="1:9" s="195" customFormat="1" x14ac:dyDescent="0.25">
      <c r="A37" s="174" t="s">
        <v>225</v>
      </c>
      <c r="B37" s="182">
        <v>1</v>
      </c>
      <c r="C37" s="182">
        <f t="shared" si="3"/>
        <v>168</v>
      </c>
      <c r="D37" s="179">
        <v>166</v>
      </c>
      <c r="E37" s="179">
        <v>2</v>
      </c>
      <c r="F37" s="183">
        <v>1636.01</v>
      </c>
      <c r="G37" s="180">
        <f t="shared" si="1"/>
        <v>9.8554819277108425</v>
      </c>
      <c r="H37" s="180">
        <f t="shared" si="2"/>
        <v>39.42</v>
      </c>
      <c r="I37" s="180">
        <f t="shared" si="4"/>
        <v>48.72</v>
      </c>
    </row>
    <row r="38" spans="1:9" s="195" customFormat="1" ht="16.5" customHeight="1" x14ac:dyDescent="0.25">
      <c r="A38" s="174" t="s">
        <v>225</v>
      </c>
      <c r="B38" s="182">
        <v>1</v>
      </c>
      <c r="C38" s="182">
        <f t="shared" si="3"/>
        <v>176</v>
      </c>
      <c r="D38" s="179">
        <v>166</v>
      </c>
      <c r="E38" s="179">
        <v>10</v>
      </c>
      <c r="F38" s="183">
        <v>1636.01</v>
      </c>
      <c r="G38" s="180">
        <f t="shared" si="1"/>
        <v>9.8554819277108425</v>
      </c>
      <c r="H38" s="180">
        <f t="shared" si="2"/>
        <v>197.11</v>
      </c>
      <c r="I38" s="180">
        <f t="shared" si="4"/>
        <v>243.61</v>
      </c>
    </row>
    <row r="39" spans="1:9" s="195" customFormat="1" x14ac:dyDescent="0.25">
      <c r="A39" s="174" t="s">
        <v>226</v>
      </c>
      <c r="B39" s="182">
        <v>1</v>
      </c>
      <c r="C39" s="182">
        <f t="shared" si="3"/>
        <v>263</v>
      </c>
      <c r="D39" s="179">
        <v>135</v>
      </c>
      <c r="E39" s="179">
        <v>128</v>
      </c>
      <c r="F39" s="183">
        <v>1636.01</v>
      </c>
      <c r="G39" s="180">
        <f t="shared" si="1"/>
        <v>9.8554819277108425</v>
      </c>
      <c r="H39" s="180">
        <f t="shared" si="2"/>
        <v>2523</v>
      </c>
      <c r="I39" s="180">
        <f t="shared" si="4"/>
        <v>3118.18</v>
      </c>
    </row>
    <row r="40" spans="1:9" s="195" customFormat="1" x14ac:dyDescent="0.25">
      <c r="A40" s="174" t="s">
        <v>227</v>
      </c>
      <c r="B40" s="182">
        <v>1</v>
      </c>
      <c r="C40" s="182">
        <f t="shared" si="3"/>
        <v>228</v>
      </c>
      <c r="D40" s="179">
        <v>166</v>
      </c>
      <c r="E40" s="179">
        <v>62</v>
      </c>
      <c r="F40" s="183">
        <v>1636.01</v>
      </c>
      <c r="G40" s="180">
        <f t="shared" si="1"/>
        <v>9.8554819277108425</v>
      </c>
      <c r="H40" s="180">
        <f t="shared" si="2"/>
        <v>1222.08</v>
      </c>
      <c r="I40" s="180">
        <f t="shared" si="4"/>
        <v>1510.37</v>
      </c>
    </row>
    <row r="41" spans="1:9" s="195" customFormat="1" x14ac:dyDescent="0.25">
      <c r="A41" s="174" t="s">
        <v>227</v>
      </c>
      <c r="B41" s="182">
        <v>1</v>
      </c>
      <c r="C41" s="182">
        <f t="shared" si="3"/>
        <v>310</v>
      </c>
      <c r="D41" s="179">
        <v>166</v>
      </c>
      <c r="E41" s="179">
        <v>144</v>
      </c>
      <c r="F41" s="183">
        <v>1636.01</v>
      </c>
      <c r="G41" s="180">
        <f t="shared" si="1"/>
        <v>9.8554819277108425</v>
      </c>
      <c r="H41" s="180">
        <f t="shared" si="2"/>
        <v>2838.38</v>
      </c>
      <c r="I41" s="180">
        <f t="shared" si="4"/>
        <v>3507.95</v>
      </c>
    </row>
    <row r="42" spans="1:9" s="195" customFormat="1" x14ac:dyDescent="0.25">
      <c r="A42" s="174" t="s">
        <v>227</v>
      </c>
      <c r="B42" s="182">
        <v>1</v>
      </c>
      <c r="C42" s="182">
        <f t="shared" si="3"/>
        <v>204</v>
      </c>
      <c r="D42" s="179">
        <v>166</v>
      </c>
      <c r="E42" s="179">
        <v>38</v>
      </c>
      <c r="F42" s="183">
        <v>1636.01</v>
      </c>
      <c r="G42" s="180">
        <f t="shared" si="1"/>
        <v>9.8554819277108425</v>
      </c>
      <c r="H42" s="180">
        <f t="shared" si="2"/>
        <v>749.02</v>
      </c>
      <c r="I42" s="184">
        <f>ROUND(H42*1.2077,2)</f>
        <v>904.59</v>
      </c>
    </row>
    <row r="43" spans="1:9" s="195" customFormat="1" x14ac:dyDescent="0.25">
      <c r="A43" s="174" t="s">
        <v>92</v>
      </c>
      <c r="B43" s="182">
        <v>1</v>
      </c>
      <c r="C43" s="182">
        <f t="shared" si="3"/>
        <v>205</v>
      </c>
      <c r="D43" s="179">
        <v>166</v>
      </c>
      <c r="E43" s="179">
        <v>39</v>
      </c>
      <c r="F43" s="183">
        <v>1636.01</v>
      </c>
      <c r="G43" s="180">
        <f t="shared" si="1"/>
        <v>9.8554819277108425</v>
      </c>
      <c r="H43" s="180">
        <f t="shared" si="2"/>
        <v>768.73</v>
      </c>
      <c r="I43" s="180">
        <f t="shared" ref="I43:I50" si="5">ROUND(H43*1.2359,2)</f>
        <v>950.07</v>
      </c>
    </row>
    <row r="44" spans="1:9" s="195" customFormat="1" x14ac:dyDescent="0.25">
      <c r="A44" s="174" t="s">
        <v>92</v>
      </c>
      <c r="B44" s="182">
        <v>1</v>
      </c>
      <c r="C44" s="182">
        <f t="shared" si="3"/>
        <v>174</v>
      </c>
      <c r="D44" s="179">
        <v>166</v>
      </c>
      <c r="E44" s="179">
        <v>8</v>
      </c>
      <c r="F44" s="183">
        <v>1636.01</v>
      </c>
      <c r="G44" s="180">
        <f t="shared" si="1"/>
        <v>9.8554819277108425</v>
      </c>
      <c r="H44" s="180">
        <f t="shared" si="2"/>
        <v>157.69</v>
      </c>
      <c r="I44" s="180">
        <f t="shared" si="5"/>
        <v>194.89</v>
      </c>
    </row>
    <row r="45" spans="1:9" s="195" customFormat="1" x14ac:dyDescent="0.25">
      <c r="A45" s="174" t="s">
        <v>92</v>
      </c>
      <c r="B45" s="182">
        <v>1</v>
      </c>
      <c r="C45" s="182">
        <f t="shared" si="3"/>
        <v>207</v>
      </c>
      <c r="D45" s="179">
        <v>142</v>
      </c>
      <c r="E45" s="179">
        <v>65</v>
      </c>
      <c r="F45" s="183">
        <v>1636.01</v>
      </c>
      <c r="G45" s="180">
        <f t="shared" si="1"/>
        <v>9.8554819277108425</v>
      </c>
      <c r="H45" s="180">
        <f t="shared" si="2"/>
        <v>1281.21</v>
      </c>
      <c r="I45" s="180">
        <f t="shared" si="5"/>
        <v>1583.45</v>
      </c>
    </row>
    <row r="46" spans="1:9" s="195" customFormat="1" x14ac:dyDescent="0.25">
      <c r="A46" s="174" t="s">
        <v>92</v>
      </c>
      <c r="B46" s="182">
        <v>1</v>
      </c>
      <c r="C46" s="182">
        <f t="shared" si="3"/>
        <v>246</v>
      </c>
      <c r="D46" s="179">
        <v>166</v>
      </c>
      <c r="E46" s="179">
        <v>80</v>
      </c>
      <c r="F46" s="183">
        <v>1636.01</v>
      </c>
      <c r="G46" s="180">
        <f t="shared" si="1"/>
        <v>9.8554819277108425</v>
      </c>
      <c r="H46" s="180">
        <f t="shared" si="2"/>
        <v>1576.88</v>
      </c>
      <c r="I46" s="180">
        <f t="shared" si="5"/>
        <v>1948.87</v>
      </c>
    </row>
    <row r="47" spans="1:9" s="195" customFormat="1" x14ac:dyDescent="0.25">
      <c r="A47" s="174" t="s">
        <v>92</v>
      </c>
      <c r="B47" s="182">
        <v>1</v>
      </c>
      <c r="C47" s="182">
        <f t="shared" si="3"/>
        <v>219</v>
      </c>
      <c r="D47" s="179">
        <v>166</v>
      </c>
      <c r="E47" s="179">
        <v>53</v>
      </c>
      <c r="F47" s="183">
        <v>1636.01</v>
      </c>
      <c r="G47" s="180">
        <f t="shared" si="1"/>
        <v>9.8554819277108425</v>
      </c>
      <c r="H47" s="180">
        <f t="shared" si="2"/>
        <v>1044.68</v>
      </c>
      <c r="I47" s="180">
        <f t="shared" si="5"/>
        <v>1291.1199999999999</v>
      </c>
    </row>
    <row r="48" spans="1:9" s="195" customFormat="1" x14ac:dyDescent="0.25">
      <c r="A48" s="174" t="s">
        <v>228</v>
      </c>
      <c r="B48" s="182">
        <v>1</v>
      </c>
      <c r="C48" s="182">
        <f t="shared" si="3"/>
        <v>182</v>
      </c>
      <c r="D48" s="179">
        <v>150</v>
      </c>
      <c r="E48" s="179">
        <v>32</v>
      </c>
      <c r="F48" s="183">
        <v>1636.01</v>
      </c>
      <c r="G48" s="180">
        <f t="shared" si="1"/>
        <v>9.8554819277108425</v>
      </c>
      <c r="H48" s="180">
        <f t="shared" si="2"/>
        <v>630.75</v>
      </c>
      <c r="I48" s="180">
        <f t="shared" si="5"/>
        <v>779.54</v>
      </c>
    </row>
    <row r="49" spans="1:9" s="195" customFormat="1" x14ac:dyDescent="0.25">
      <c r="A49" s="174" t="s">
        <v>228</v>
      </c>
      <c r="B49" s="182">
        <v>1</v>
      </c>
      <c r="C49" s="182">
        <f t="shared" si="3"/>
        <v>217</v>
      </c>
      <c r="D49" s="179">
        <v>166</v>
      </c>
      <c r="E49" s="179">
        <v>51</v>
      </c>
      <c r="F49" s="183">
        <v>1636.01</v>
      </c>
      <c r="G49" s="180">
        <f t="shared" si="1"/>
        <v>9.8554819277108425</v>
      </c>
      <c r="H49" s="180">
        <f>ROUND(E49*G49*2,2)</f>
        <v>1005.26</v>
      </c>
      <c r="I49" s="180">
        <f t="shared" si="5"/>
        <v>1242.4000000000001</v>
      </c>
    </row>
    <row r="50" spans="1:9" s="195" customFormat="1" x14ac:dyDescent="0.25">
      <c r="A50" s="174" t="s">
        <v>228</v>
      </c>
      <c r="B50" s="182">
        <v>1</v>
      </c>
      <c r="C50" s="182">
        <f t="shared" si="3"/>
        <v>264</v>
      </c>
      <c r="D50" s="179">
        <v>166</v>
      </c>
      <c r="E50" s="179">
        <v>98</v>
      </c>
      <c r="F50" s="183">
        <v>1636.01</v>
      </c>
      <c r="G50" s="180">
        <f t="shared" si="1"/>
        <v>9.8554819277108425</v>
      </c>
      <c r="H50" s="180">
        <f t="shared" si="2"/>
        <v>1931.67</v>
      </c>
      <c r="I50" s="180">
        <f t="shared" si="5"/>
        <v>2387.35</v>
      </c>
    </row>
    <row r="51" spans="1:9" s="195" customFormat="1" x14ac:dyDescent="0.25">
      <c r="A51" s="174" t="s">
        <v>228</v>
      </c>
      <c r="B51" s="182">
        <v>1</v>
      </c>
      <c r="C51" s="182">
        <f t="shared" si="3"/>
        <v>249.5</v>
      </c>
      <c r="D51" s="179">
        <v>135</v>
      </c>
      <c r="E51" s="179">
        <v>114.5</v>
      </c>
      <c r="F51" s="183">
        <v>1636.01</v>
      </c>
      <c r="G51" s="180">
        <f t="shared" si="1"/>
        <v>9.8554819277108425</v>
      </c>
      <c r="H51" s="180">
        <f t="shared" si="2"/>
        <v>2256.91</v>
      </c>
      <c r="I51" s="180">
        <f t="shared" si="4"/>
        <v>2789.32</v>
      </c>
    </row>
    <row r="52" spans="1:9" s="195" customFormat="1" ht="33" x14ac:dyDescent="0.25">
      <c r="A52" s="171" t="s">
        <v>629</v>
      </c>
      <c r="B52" s="187">
        <f>SUM(B53:B88)</f>
        <v>36</v>
      </c>
      <c r="C52" s="187"/>
      <c r="D52" s="187"/>
      <c r="E52" s="187">
        <f>SUM(E53:E88)</f>
        <v>997.5</v>
      </c>
      <c r="F52" s="172"/>
      <c r="G52" s="172"/>
      <c r="H52" s="172">
        <f>SUM(H53:H88)</f>
        <v>11437.609999999997</v>
      </c>
      <c r="I52" s="172">
        <f>SUM(I53:I88)</f>
        <v>14135.720000000001</v>
      </c>
    </row>
    <row r="53" spans="1:9" s="195" customFormat="1" x14ac:dyDescent="0.25">
      <c r="A53" s="174" t="s">
        <v>126</v>
      </c>
      <c r="B53" s="179">
        <v>1</v>
      </c>
      <c r="C53" s="179">
        <f>D53+E53</f>
        <v>212</v>
      </c>
      <c r="D53" s="179">
        <v>166</v>
      </c>
      <c r="E53" s="179">
        <v>46</v>
      </c>
      <c r="F53" s="180">
        <v>976.65</v>
      </c>
      <c r="G53" s="180">
        <f>F53/166</f>
        <v>5.883433734939759</v>
      </c>
      <c r="H53" s="180">
        <f t="shared" ref="H53:H88" si="6">ROUND(E53*G53*2,2)</f>
        <v>541.28</v>
      </c>
      <c r="I53" s="180">
        <f t="shared" ref="I53:I88" si="7">ROUND(H53*1.2359,2)</f>
        <v>668.97</v>
      </c>
    </row>
    <row r="54" spans="1:9" s="195" customFormat="1" x14ac:dyDescent="0.25">
      <c r="A54" s="174" t="s">
        <v>126</v>
      </c>
      <c r="B54" s="179">
        <v>1</v>
      </c>
      <c r="C54" s="179">
        <f t="shared" ref="C54:C88" si="8">D54+E54</f>
        <v>203</v>
      </c>
      <c r="D54" s="179">
        <v>166</v>
      </c>
      <c r="E54" s="179">
        <v>37</v>
      </c>
      <c r="F54" s="180">
        <v>976.65</v>
      </c>
      <c r="G54" s="180">
        <f t="shared" ref="G54:G81" si="9">F54/166</f>
        <v>5.883433734939759</v>
      </c>
      <c r="H54" s="180">
        <f t="shared" si="6"/>
        <v>435.37</v>
      </c>
      <c r="I54" s="180">
        <f t="shared" si="7"/>
        <v>538.07000000000005</v>
      </c>
    </row>
    <row r="55" spans="1:9" s="195" customFormat="1" x14ac:dyDescent="0.25">
      <c r="A55" s="174" t="s">
        <v>126</v>
      </c>
      <c r="B55" s="179">
        <v>1</v>
      </c>
      <c r="C55" s="179">
        <f t="shared" si="8"/>
        <v>220</v>
      </c>
      <c r="D55" s="179">
        <v>166</v>
      </c>
      <c r="E55" s="179">
        <v>54</v>
      </c>
      <c r="F55" s="180">
        <v>862.62</v>
      </c>
      <c r="G55" s="180">
        <f t="shared" si="9"/>
        <v>5.1965060240963856</v>
      </c>
      <c r="H55" s="180">
        <f t="shared" si="6"/>
        <v>561.22</v>
      </c>
      <c r="I55" s="180">
        <f t="shared" si="7"/>
        <v>693.61</v>
      </c>
    </row>
    <row r="56" spans="1:9" s="195" customFormat="1" x14ac:dyDescent="0.25">
      <c r="A56" s="174" t="s">
        <v>126</v>
      </c>
      <c r="B56" s="179">
        <v>1</v>
      </c>
      <c r="C56" s="179">
        <f t="shared" si="8"/>
        <v>214</v>
      </c>
      <c r="D56" s="179">
        <v>166</v>
      </c>
      <c r="E56" s="179">
        <v>48</v>
      </c>
      <c r="F56" s="180">
        <v>976.65</v>
      </c>
      <c r="G56" s="180">
        <f t="shared" si="9"/>
        <v>5.883433734939759</v>
      </c>
      <c r="H56" s="180">
        <f t="shared" si="6"/>
        <v>564.80999999999995</v>
      </c>
      <c r="I56" s="180">
        <f t="shared" si="7"/>
        <v>698.05</v>
      </c>
    </row>
    <row r="57" spans="1:9" s="195" customFormat="1" x14ac:dyDescent="0.25">
      <c r="A57" s="174" t="s">
        <v>126</v>
      </c>
      <c r="B57" s="179">
        <v>1</v>
      </c>
      <c r="C57" s="179">
        <f t="shared" si="8"/>
        <v>204</v>
      </c>
      <c r="D57" s="179">
        <v>166</v>
      </c>
      <c r="E57" s="179">
        <v>38</v>
      </c>
      <c r="F57" s="180">
        <v>862.62</v>
      </c>
      <c r="G57" s="180">
        <f t="shared" si="9"/>
        <v>5.1965060240963856</v>
      </c>
      <c r="H57" s="180">
        <f t="shared" si="6"/>
        <v>394.93</v>
      </c>
      <c r="I57" s="180">
        <f t="shared" si="7"/>
        <v>488.09</v>
      </c>
    </row>
    <row r="58" spans="1:9" s="195" customFormat="1" x14ac:dyDescent="0.25">
      <c r="A58" s="174" t="s">
        <v>126</v>
      </c>
      <c r="B58" s="179">
        <v>1</v>
      </c>
      <c r="C58" s="179">
        <f t="shared" si="8"/>
        <v>120</v>
      </c>
      <c r="D58" s="179">
        <v>94</v>
      </c>
      <c r="E58" s="179">
        <v>26</v>
      </c>
      <c r="F58" s="180">
        <v>862.62</v>
      </c>
      <c r="G58" s="180">
        <f t="shared" si="9"/>
        <v>5.1965060240963856</v>
      </c>
      <c r="H58" s="180">
        <f t="shared" si="6"/>
        <v>270.22000000000003</v>
      </c>
      <c r="I58" s="180">
        <f t="shared" si="7"/>
        <v>333.96</v>
      </c>
    </row>
    <row r="59" spans="1:9" s="195" customFormat="1" x14ac:dyDescent="0.25">
      <c r="A59" s="174" t="s">
        <v>126</v>
      </c>
      <c r="B59" s="179">
        <v>1</v>
      </c>
      <c r="C59" s="179">
        <f t="shared" si="8"/>
        <v>128</v>
      </c>
      <c r="D59" s="179">
        <v>102</v>
      </c>
      <c r="E59" s="179">
        <v>26</v>
      </c>
      <c r="F59" s="180">
        <v>976.65</v>
      </c>
      <c r="G59" s="180">
        <f t="shared" si="9"/>
        <v>5.883433734939759</v>
      </c>
      <c r="H59" s="180">
        <f t="shared" si="6"/>
        <v>305.94</v>
      </c>
      <c r="I59" s="180">
        <f t="shared" si="7"/>
        <v>378.11</v>
      </c>
    </row>
    <row r="60" spans="1:9" s="195" customFormat="1" x14ac:dyDescent="0.25">
      <c r="A60" s="174" t="s">
        <v>229</v>
      </c>
      <c r="B60" s="179">
        <v>1</v>
      </c>
      <c r="C60" s="179">
        <f t="shared" si="8"/>
        <v>220</v>
      </c>
      <c r="D60" s="179">
        <v>166</v>
      </c>
      <c r="E60" s="179">
        <v>54</v>
      </c>
      <c r="F60" s="180">
        <v>976.65</v>
      </c>
      <c r="G60" s="180">
        <f t="shared" si="9"/>
        <v>5.883433734939759</v>
      </c>
      <c r="H60" s="180">
        <f t="shared" si="6"/>
        <v>635.41</v>
      </c>
      <c r="I60" s="180">
        <f t="shared" si="7"/>
        <v>785.3</v>
      </c>
    </row>
    <row r="61" spans="1:9" s="195" customFormat="1" x14ac:dyDescent="0.25">
      <c r="A61" s="174" t="s">
        <v>229</v>
      </c>
      <c r="B61" s="179">
        <v>1</v>
      </c>
      <c r="C61" s="179">
        <f t="shared" si="8"/>
        <v>188</v>
      </c>
      <c r="D61" s="179">
        <v>166</v>
      </c>
      <c r="E61" s="179">
        <v>22</v>
      </c>
      <c r="F61" s="180">
        <v>976.65</v>
      </c>
      <c r="G61" s="180">
        <f t="shared" si="9"/>
        <v>5.883433734939759</v>
      </c>
      <c r="H61" s="180">
        <f t="shared" si="6"/>
        <v>258.87</v>
      </c>
      <c r="I61" s="180">
        <f t="shared" si="7"/>
        <v>319.94</v>
      </c>
    </row>
    <row r="62" spans="1:9" s="195" customFormat="1" x14ac:dyDescent="0.25">
      <c r="A62" s="174" t="s">
        <v>229</v>
      </c>
      <c r="B62" s="179">
        <v>1</v>
      </c>
      <c r="C62" s="179">
        <f t="shared" si="8"/>
        <v>204</v>
      </c>
      <c r="D62" s="179">
        <v>166</v>
      </c>
      <c r="E62" s="179">
        <v>38</v>
      </c>
      <c r="F62" s="180">
        <v>976.65</v>
      </c>
      <c r="G62" s="180">
        <f t="shared" si="9"/>
        <v>5.883433734939759</v>
      </c>
      <c r="H62" s="180">
        <f t="shared" si="6"/>
        <v>447.14</v>
      </c>
      <c r="I62" s="180">
        <f t="shared" si="7"/>
        <v>552.62</v>
      </c>
    </row>
    <row r="63" spans="1:9" s="195" customFormat="1" x14ac:dyDescent="0.25">
      <c r="A63" s="174" t="s">
        <v>229</v>
      </c>
      <c r="B63" s="179">
        <v>1</v>
      </c>
      <c r="C63" s="179">
        <f t="shared" si="8"/>
        <v>192</v>
      </c>
      <c r="D63" s="179">
        <v>166</v>
      </c>
      <c r="E63" s="179">
        <v>26</v>
      </c>
      <c r="F63" s="180">
        <v>976.65</v>
      </c>
      <c r="G63" s="180">
        <f t="shared" si="9"/>
        <v>5.883433734939759</v>
      </c>
      <c r="H63" s="180">
        <f t="shared" si="6"/>
        <v>305.94</v>
      </c>
      <c r="I63" s="180">
        <f t="shared" si="7"/>
        <v>378.11</v>
      </c>
    </row>
    <row r="64" spans="1:9" s="195" customFormat="1" x14ac:dyDescent="0.25">
      <c r="A64" s="174" t="s">
        <v>229</v>
      </c>
      <c r="B64" s="179">
        <v>1</v>
      </c>
      <c r="C64" s="179">
        <f t="shared" si="8"/>
        <v>188</v>
      </c>
      <c r="D64" s="179">
        <v>166</v>
      </c>
      <c r="E64" s="179">
        <v>22</v>
      </c>
      <c r="F64" s="180">
        <v>976.65</v>
      </c>
      <c r="G64" s="180">
        <f t="shared" si="9"/>
        <v>5.883433734939759</v>
      </c>
      <c r="H64" s="180">
        <f t="shared" si="6"/>
        <v>258.87</v>
      </c>
      <c r="I64" s="180">
        <f t="shared" si="7"/>
        <v>319.94</v>
      </c>
    </row>
    <row r="65" spans="1:9" s="195" customFormat="1" x14ac:dyDescent="0.25">
      <c r="A65" s="174" t="s">
        <v>229</v>
      </c>
      <c r="B65" s="179">
        <v>1</v>
      </c>
      <c r="C65" s="179">
        <f t="shared" si="8"/>
        <v>184</v>
      </c>
      <c r="D65" s="179">
        <v>166</v>
      </c>
      <c r="E65" s="179">
        <v>18</v>
      </c>
      <c r="F65" s="180">
        <v>976.65</v>
      </c>
      <c r="G65" s="180">
        <f t="shared" si="9"/>
        <v>5.883433734939759</v>
      </c>
      <c r="H65" s="180">
        <f t="shared" si="6"/>
        <v>211.8</v>
      </c>
      <c r="I65" s="180">
        <f t="shared" si="7"/>
        <v>261.76</v>
      </c>
    </row>
    <row r="66" spans="1:9" s="195" customFormat="1" x14ac:dyDescent="0.25">
      <c r="A66" s="174" t="s">
        <v>229</v>
      </c>
      <c r="B66" s="179">
        <v>1</v>
      </c>
      <c r="C66" s="179">
        <f t="shared" si="8"/>
        <v>204</v>
      </c>
      <c r="D66" s="179">
        <v>166</v>
      </c>
      <c r="E66" s="179">
        <v>38</v>
      </c>
      <c r="F66" s="180">
        <v>976.65</v>
      </c>
      <c r="G66" s="180">
        <f t="shared" si="9"/>
        <v>5.883433734939759</v>
      </c>
      <c r="H66" s="180">
        <f t="shared" si="6"/>
        <v>447.14</v>
      </c>
      <c r="I66" s="180">
        <f t="shared" si="7"/>
        <v>552.62</v>
      </c>
    </row>
    <row r="67" spans="1:9" s="195" customFormat="1" x14ac:dyDescent="0.25">
      <c r="A67" s="174" t="s">
        <v>229</v>
      </c>
      <c r="B67" s="179">
        <v>1</v>
      </c>
      <c r="C67" s="179">
        <f t="shared" si="8"/>
        <v>188</v>
      </c>
      <c r="D67" s="179">
        <v>166</v>
      </c>
      <c r="E67" s="179">
        <v>22</v>
      </c>
      <c r="F67" s="180">
        <v>976.65</v>
      </c>
      <c r="G67" s="180">
        <f t="shared" si="9"/>
        <v>5.883433734939759</v>
      </c>
      <c r="H67" s="180">
        <f t="shared" si="6"/>
        <v>258.87</v>
      </c>
      <c r="I67" s="180">
        <f t="shared" si="7"/>
        <v>319.94</v>
      </c>
    </row>
    <row r="68" spans="1:9" s="195" customFormat="1" x14ac:dyDescent="0.25">
      <c r="A68" s="174" t="s">
        <v>229</v>
      </c>
      <c r="B68" s="179">
        <v>1</v>
      </c>
      <c r="C68" s="179">
        <f t="shared" si="8"/>
        <v>96</v>
      </c>
      <c r="D68" s="179">
        <v>79</v>
      </c>
      <c r="E68" s="179">
        <v>17</v>
      </c>
      <c r="F68" s="180">
        <v>976.65</v>
      </c>
      <c r="G68" s="180">
        <f t="shared" si="9"/>
        <v>5.883433734939759</v>
      </c>
      <c r="H68" s="180">
        <f t="shared" si="6"/>
        <v>200.04</v>
      </c>
      <c r="I68" s="180">
        <f t="shared" si="7"/>
        <v>247.23</v>
      </c>
    </row>
    <row r="69" spans="1:9" s="195" customFormat="1" x14ac:dyDescent="0.25">
      <c r="A69" s="174" t="s">
        <v>229</v>
      </c>
      <c r="B69" s="179">
        <v>1</v>
      </c>
      <c r="C69" s="179">
        <f t="shared" si="8"/>
        <v>192</v>
      </c>
      <c r="D69" s="179">
        <v>166</v>
      </c>
      <c r="E69" s="179">
        <v>26</v>
      </c>
      <c r="F69" s="180">
        <v>976.65</v>
      </c>
      <c r="G69" s="180">
        <f t="shared" si="9"/>
        <v>5.883433734939759</v>
      </c>
      <c r="H69" s="180">
        <f t="shared" si="6"/>
        <v>305.94</v>
      </c>
      <c r="I69" s="180">
        <f t="shared" si="7"/>
        <v>378.11</v>
      </c>
    </row>
    <row r="70" spans="1:9" s="195" customFormat="1" x14ac:dyDescent="0.25">
      <c r="A70" s="174" t="s">
        <v>229</v>
      </c>
      <c r="B70" s="179">
        <v>1</v>
      </c>
      <c r="C70" s="179">
        <f t="shared" si="8"/>
        <v>172</v>
      </c>
      <c r="D70" s="179">
        <v>166</v>
      </c>
      <c r="E70" s="179">
        <v>6</v>
      </c>
      <c r="F70" s="180">
        <v>976.65</v>
      </c>
      <c r="G70" s="180">
        <f t="shared" si="9"/>
        <v>5.883433734939759</v>
      </c>
      <c r="H70" s="180">
        <f t="shared" si="6"/>
        <v>70.599999999999994</v>
      </c>
      <c r="I70" s="180">
        <f t="shared" si="7"/>
        <v>87.25</v>
      </c>
    </row>
    <row r="71" spans="1:9" s="195" customFormat="1" x14ac:dyDescent="0.25">
      <c r="A71" s="174" t="s">
        <v>229</v>
      </c>
      <c r="B71" s="179">
        <v>1</v>
      </c>
      <c r="C71" s="179">
        <f t="shared" si="8"/>
        <v>192</v>
      </c>
      <c r="D71" s="179">
        <v>166</v>
      </c>
      <c r="E71" s="179">
        <v>26</v>
      </c>
      <c r="F71" s="180">
        <v>976.65</v>
      </c>
      <c r="G71" s="180">
        <f t="shared" si="9"/>
        <v>5.883433734939759</v>
      </c>
      <c r="H71" s="180">
        <f t="shared" si="6"/>
        <v>305.94</v>
      </c>
      <c r="I71" s="180">
        <f t="shared" si="7"/>
        <v>378.11</v>
      </c>
    </row>
    <row r="72" spans="1:9" s="195" customFormat="1" x14ac:dyDescent="0.25">
      <c r="A72" s="174" t="s">
        <v>230</v>
      </c>
      <c r="B72" s="179">
        <v>1</v>
      </c>
      <c r="C72" s="179">
        <f t="shared" si="8"/>
        <v>165</v>
      </c>
      <c r="D72" s="179">
        <v>143</v>
      </c>
      <c r="E72" s="179">
        <v>22</v>
      </c>
      <c r="F72" s="180">
        <v>976.65</v>
      </c>
      <c r="G72" s="180">
        <f t="shared" si="9"/>
        <v>5.883433734939759</v>
      </c>
      <c r="H72" s="180">
        <f t="shared" si="6"/>
        <v>258.87</v>
      </c>
      <c r="I72" s="180">
        <f t="shared" si="7"/>
        <v>319.94</v>
      </c>
    </row>
    <row r="73" spans="1:9" s="195" customFormat="1" x14ac:dyDescent="0.25">
      <c r="A73" s="174" t="s">
        <v>230</v>
      </c>
      <c r="B73" s="179">
        <v>1</v>
      </c>
      <c r="C73" s="179">
        <f t="shared" si="8"/>
        <v>196</v>
      </c>
      <c r="D73" s="179">
        <v>166</v>
      </c>
      <c r="E73" s="179">
        <v>30</v>
      </c>
      <c r="F73" s="180">
        <v>976.65</v>
      </c>
      <c r="G73" s="180">
        <f t="shared" si="9"/>
        <v>5.883433734939759</v>
      </c>
      <c r="H73" s="180">
        <f t="shared" si="6"/>
        <v>353.01</v>
      </c>
      <c r="I73" s="180">
        <f t="shared" si="7"/>
        <v>436.29</v>
      </c>
    </row>
    <row r="74" spans="1:9" s="195" customFormat="1" x14ac:dyDescent="0.25">
      <c r="A74" s="174" t="s">
        <v>230</v>
      </c>
      <c r="B74" s="179">
        <v>1</v>
      </c>
      <c r="C74" s="179">
        <f t="shared" si="8"/>
        <v>196</v>
      </c>
      <c r="D74" s="179">
        <v>166</v>
      </c>
      <c r="E74" s="179">
        <v>30</v>
      </c>
      <c r="F74" s="180">
        <v>976.65</v>
      </c>
      <c r="G74" s="180">
        <f t="shared" si="9"/>
        <v>5.883433734939759</v>
      </c>
      <c r="H74" s="180">
        <f t="shared" si="6"/>
        <v>353.01</v>
      </c>
      <c r="I74" s="180">
        <f t="shared" si="7"/>
        <v>436.29</v>
      </c>
    </row>
    <row r="75" spans="1:9" s="195" customFormat="1" x14ac:dyDescent="0.25">
      <c r="A75" s="174" t="s">
        <v>230</v>
      </c>
      <c r="B75" s="179">
        <v>1</v>
      </c>
      <c r="C75" s="179">
        <f t="shared" si="8"/>
        <v>176</v>
      </c>
      <c r="D75" s="179">
        <v>166</v>
      </c>
      <c r="E75" s="179">
        <v>10</v>
      </c>
      <c r="F75" s="180">
        <v>976.65</v>
      </c>
      <c r="G75" s="180">
        <f t="shared" si="9"/>
        <v>5.883433734939759</v>
      </c>
      <c r="H75" s="180">
        <f t="shared" si="6"/>
        <v>117.67</v>
      </c>
      <c r="I75" s="180">
        <f t="shared" si="7"/>
        <v>145.43</v>
      </c>
    </row>
    <row r="76" spans="1:9" s="195" customFormat="1" x14ac:dyDescent="0.25">
      <c r="A76" s="174" t="s">
        <v>230</v>
      </c>
      <c r="B76" s="179">
        <v>1</v>
      </c>
      <c r="C76" s="179">
        <f t="shared" si="8"/>
        <v>197</v>
      </c>
      <c r="D76" s="179">
        <v>166</v>
      </c>
      <c r="E76" s="179">
        <v>31</v>
      </c>
      <c r="F76" s="180">
        <v>976.65</v>
      </c>
      <c r="G76" s="180">
        <f t="shared" si="9"/>
        <v>5.883433734939759</v>
      </c>
      <c r="H76" s="180">
        <f t="shared" si="6"/>
        <v>364.77</v>
      </c>
      <c r="I76" s="180">
        <f t="shared" si="7"/>
        <v>450.82</v>
      </c>
    </row>
    <row r="77" spans="1:9" s="195" customFormat="1" x14ac:dyDescent="0.25">
      <c r="A77" s="174" t="s">
        <v>230</v>
      </c>
      <c r="B77" s="179">
        <v>1</v>
      </c>
      <c r="C77" s="179">
        <f t="shared" si="8"/>
        <v>204</v>
      </c>
      <c r="D77" s="179">
        <v>166</v>
      </c>
      <c r="E77" s="179">
        <v>38</v>
      </c>
      <c r="F77" s="180">
        <v>976.65</v>
      </c>
      <c r="G77" s="180">
        <f t="shared" si="9"/>
        <v>5.883433734939759</v>
      </c>
      <c r="H77" s="180">
        <f t="shared" si="6"/>
        <v>447.14</v>
      </c>
      <c r="I77" s="180">
        <f t="shared" si="7"/>
        <v>552.62</v>
      </c>
    </row>
    <row r="78" spans="1:9" s="195" customFormat="1" x14ac:dyDescent="0.25">
      <c r="A78" s="174" t="s">
        <v>122</v>
      </c>
      <c r="B78" s="179">
        <v>1</v>
      </c>
      <c r="C78" s="179">
        <f t="shared" si="8"/>
        <v>184</v>
      </c>
      <c r="D78" s="179">
        <v>166</v>
      </c>
      <c r="E78" s="179">
        <v>18</v>
      </c>
      <c r="F78" s="180">
        <v>976.65</v>
      </c>
      <c r="G78" s="180">
        <f t="shared" si="9"/>
        <v>5.883433734939759</v>
      </c>
      <c r="H78" s="180">
        <f t="shared" si="6"/>
        <v>211.8</v>
      </c>
      <c r="I78" s="180">
        <f t="shared" si="7"/>
        <v>261.76</v>
      </c>
    </row>
    <row r="79" spans="1:9" s="195" customFormat="1" x14ac:dyDescent="0.25">
      <c r="A79" s="174" t="s">
        <v>122</v>
      </c>
      <c r="B79" s="179">
        <v>1</v>
      </c>
      <c r="C79" s="179">
        <f t="shared" si="8"/>
        <v>192</v>
      </c>
      <c r="D79" s="179">
        <v>166</v>
      </c>
      <c r="E79" s="179">
        <v>26</v>
      </c>
      <c r="F79" s="180">
        <v>976.65</v>
      </c>
      <c r="G79" s="180">
        <f t="shared" si="9"/>
        <v>5.883433734939759</v>
      </c>
      <c r="H79" s="180">
        <f t="shared" si="6"/>
        <v>305.94</v>
      </c>
      <c r="I79" s="180">
        <f t="shared" si="7"/>
        <v>378.11</v>
      </c>
    </row>
    <row r="80" spans="1:9" s="195" customFormat="1" x14ac:dyDescent="0.25">
      <c r="A80" s="174" t="s">
        <v>122</v>
      </c>
      <c r="B80" s="179">
        <v>1</v>
      </c>
      <c r="C80" s="179">
        <f t="shared" si="8"/>
        <v>192</v>
      </c>
      <c r="D80" s="179">
        <v>166</v>
      </c>
      <c r="E80" s="179">
        <v>26</v>
      </c>
      <c r="F80" s="180">
        <v>862.62</v>
      </c>
      <c r="G80" s="180">
        <f t="shared" si="9"/>
        <v>5.1965060240963856</v>
      </c>
      <c r="H80" s="180">
        <f t="shared" si="6"/>
        <v>270.22000000000003</v>
      </c>
      <c r="I80" s="180">
        <f t="shared" si="7"/>
        <v>333.96</v>
      </c>
    </row>
    <row r="81" spans="1:9" s="195" customFormat="1" x14ac:dyDescent="0.25">
      <c r="A81" s="174" t="s">
        <v>122</v>
      </c>
      <c r="B81" s="179">
        <v>1</v>
      </c>
      <c r="C81" s="179">
        <f t="shared" si="8"/>
        <v>204</v>
      </c>
      <c r="D81" s="179">
        <v>166</v>
      </c>
      <c r="E81" s="179">
        <v>38</v>
      </c>
      <c r="F81" s="180">
        <v>976.65</v>
      </c>
      <c r="G81" s="180">
        <f t="shared" si="9"/>
        <v>5.883433734939759</v>
      </c>
      <c r="H81" s="180">
        <f t="shared" si="6"/>
        <v>447.14</v>
      </c>
      <c r="I81" s="180">
        <f t="shared" si="7"/>
        <v>552.62</v>
      </c>
    </row>
    <row r="82" spans="1:9" s="195" customFormat="1" x14ac:dyDescent="0.25">
      <c r="A82" s="174" t="s">
        <v>122</v>
      </c>
      <c r="B82" s="179">
        <v>1</v>
      </c>
      <c r="C82" s="179">
        <f t="shared" si="8"/>
        <v>172</v>
      </c>
      <c r="D82" s="179">
        <v>166</v>
      </c>
      <c r="E82" s="179">
        <v>6</v>
      </c>
      <c r="F82" s="180">
        <v>870</v>
      </c>
      <c r="G82" s="180">
        <f>F82/166</f>
        <v>5.2409638554216871</v>
      </c>
      <c r="H82" s="180">
        <f t="shared" si="6"/>
        <v>62.89</v>
      </c>
      <c r="I82" s="180">
        <f t="shared" si="7"/>
        <v>77.73</v>
      </c>
    </row>
    <row r="83" spans="1:9" s="195" customFormat="1" x14ac:dyDescent="0.25">
      <c r="A83" s="174" t="s">
        <v>122</v>
      </c>
      <c r="B83" s="179">
        <v>1</v>
      </c>
      <c r="C83" s="179">
        <f t="shared" si="8"/>
        <v>179.5</v>
      </c>
      <c r="D83" s="179">
        <v>166</v>
      </c>
      <c r="E83" s="179">
        <v>13.5</v>
      </c>
      <c r="F83" s="180">
        <v>870</v>
      </c>
      <c r="G83" s="180">
        <f t="shared" ref="G83:G88" si="10">F83/166</f>
        <v>5.2409638554216871</v>
      </c>
      <c r="H83" s="180">
        <f t="shared" si="6"/>
        <v>141.51</v>
      </c>
      <c r="I83" s="180">
        <f t="shared" si="7"/>
        <v>174.89</v>
      </c>
    </row>
    <row r="84" spans="1:9" s="195" customFormat="1" x14ac:dyDescent="0.25">
      <c r="A84" s="174" t="s">
        <v>122</v>
      </c>
      <c r="B84" s="179">
        <v>1</v>
      </c>
      <c r="C84" s="179">
        <f t="shared" si="8"/>
        <v>184</v>
      </c>
      <c r="D84" s="179">
        <v>166</v>
      </c>
      <c r="E84" s="179">
        <v>18</v>
      </c>
      <c r="F84" s="180">
        <v>862.62</v>
      </c>
      <c r="G84" s="180">
        <f t="shared" si="10"/>
        <v>5.1965060240963856</v>
      </c>
      <c r="H84" s="180">
        <f t="shared" si="6"/>
        <v>187.07</v>
      </c>
      <c r="I84" s="180">
        <f t="shared" si="7"/>
        <v>231.2</v>
      </c>
    </row>
    <row r="85" spans="1:9" s="195" customFormat="1" x14ac:dyDescent="0.25">
      <c r="A85" s="174" t="s">
        <v>122</v>
      </c>
      <c r="B85" s="179">
        <v>1</v>
      </c>
      <c r="C85" s="179">
        <f t="shared" si="8"/>
        <v>176</v>
      </c>
      <c r="D85" s="179">
        <v>166</v>
      </c>
      <c r="E85" s="179">
        <v>10</v>
      </c>
      <c r="F85" s="180">
        <v>976.65</v>
      </c>
      <c r="G85" s="180">
        <f t="shared" si="10"/>
        <v>5.883433734939759</v>
      </c>
      <c r="H85" s="180">
        <f t="shared" si="6"/>
        <v>117.67</v>
      </c>
      <c r="I85" s="180">
        <f t="shared" si="7"/>
        <v>145.43</v>
      </c>
    </row>
    <row r="86" spans="1:9" s="195" customFormat="1" x14ac:dyDescent="0.25">
      <c r="A86" s="174" t="s">
        <v>122</v>
      </c>
      <c r="B86" s="179">
        <v>1</v>
      </c>
      <c r="C86" s="179">
        <f t="shared" si="8"/>
        <v>204</v>
      </c>
      <c r="D86" s="179">
        <v>166</v>
      </c>
      <c r="E86" s="179">
        <v>38</v>
      </c>
      <c r="F86" s="180">
        <v>862.62</v>
      </c>
      <c r="G86" s="180">
        <f t="shared" si="10"/>
        <v>5.1965060240963856</v>
      </c>
      <c r="H86" s="180">
        <f t="shared" si="6"/>
        <v>394.93</v>
      </c>
      <c r="I86" s="180">
        <f t="shared" si="7"/>
        <v>488.09</v>
      </c>
    </row>
    <row r="87" spans="1:9" s="195" customFormat="1" x14ac:dyDescent="0.25">
      <c r="A87" s="174" t="s">
        <v>231</v>
      </c>
      <c r="B87" s="179">
        <v>1</v>
      </c>
      <c r="C87" s="179">
        <f t="shared" si="8"/>
        <v>201</v>
      </c>
      <c r="D87" s="179">
        <v>166</v>
      </c>
      <c r="E87" s="179">
        <v>35</v>
      </c>
      <c r="F87" s="180">
        <v>976.65</v>
      </c>
      <c r="G87" s="180">
        <f t="shared" si="10"/>
        <v>5.883433734939759</v>
      </c>
      <c r="H87" s="180">
        <f t="shared" si="6"/>
        <v>411.84</v>
      </c>
      <c r="I87" s="180">
        <f t="shared" si="7"/>
        <v>508.99</v>
      </c>
    </row>
    <row r="88" spans="1:9" s="195" customFormat="1" x14ac:dyDescent="0.25">
      <c r="A88" s="174" t="s">
        <v>231</v>
      </c>
      <c r="B88" s="179">
        <v>1</v>
      </c>
      <c r="C88" s="179">
        <f t="shared" si="8"/>
        <v>184</v>
      </c>
      <c r="D88" s="179">
        <v>166</v>
      </c>
      <c r="E88" s="179">
        <v>18</v>
      </c>
      <c r="F88" s="180">
        <v>976.65</v>
      </c>
      <c r="G88" s="180">
        <f t="shared" si="10"/>
        <v>5.883433734939759</v>
      </c>
      <c r="H88" s="180">
        <f t="shared" si="6"/>
        <v>211.8</v>
      </c>
      <c r="I88" s="180">
        <f t="shared" si="7"/>
        <v>261.76</v>
      </c>
    </row>
    <row r="89" spans="1:9" s="195" customFormat="1" ht="33" x14ac:dyDescent="0.25">
      <c r="A89" s="171" t="s">
        <v>740</v>
      </c>
      <c r="B89" s="187">
        <f>SUM(B90:B104)</f>
        <v>15</v>
      </c>
      <c r="C89" s="187"/>
      <c r="D89" s="187"/>
      <c r="E89" s="187">
        <f>SUM(E90:E104)</f>
        <v>430</v>
      </c>
      <c r="F89" s="172"/>
      <c r="G89" s="172"/>
      <c r="H89" s="172">
        <f>SUM(H90:H104)</f>
        <v>3728.6700000000005</v>
      </c>
      <c r="I89" s="172">
        <f>SUM(I90:I104)</f>
        <v>4608.2900000000009</v>
      </c>
    </row>
    <row r="90" spans="1:9" s="195" customFormat="1" x14ac:dyDescent="0.25">
      <c r="A90" s="174" t="s">
        <v>96</v>
      </c>
      <c r="B90" s="179">
        <v>1</v>
      </c>
      <c r="C90" s="179">
        <f>D90+E90</f>
        <v>204</v>
      </c>
      <c r="D90" s="179">
        <v>166</v>
      </c>
      <c r="E90" s="179">
        <v>38</v>
      </c>
      <c r="F90" s="180">
        <v>718.85</v>
      </c>
      <c r="G90" s="180">
        <f>F90/166</f>
        <v>4.3304216867469885</v>
      </c>
      <c r="H90" s="180">
        <f t="shared" ref="H90:H104" si="11">ROUND(E90*G90*2,2)</f>
        <v>329.11</v>
      </c>
      <c r="I90" s="180">
        <f t="shared" ref="I90:I104" si="12">ROUND(H90*1.2359,2)</f>
        <v>406.75</v>
      </c>
    </row>
    <row r="91" spans="1:9" s="195" customFormat="1" x14ac:dyDescent="0.25">
      <c r="A91" s="174" t="s">
        <v>96</v>
      </c>
      <c r="B91" s="179">
        <v>1</v>
      </c>
      <c r="C91" s="179">
        <f t="shared" ref="C91:C104" si="13">D91+E91</f>
        <v>196</v>
      </c>
      <c r="D91" s="179">
        <v>166</v>
      </c>
      <c r="E91" s="179">
        <v>30</v>
      </c>
      <c r="F91" s="180">
        <v>718.85</v>
      </c>
      <c r="G91" s="180">
        <f t="shared" ref="G91:G95" si="14">F91/166</f>
        <v>4.3304216867469885</v>
      </c>
      <c r="H91" s="180">
        <f t="shared" si="11"/>
        <v>259.83</v>
      </c>
      <c r="I91" s="180">
        <f t="shared" si="12"/>
        <v>321.12</v>
      </c>
    </row>
    <row r="92" spans="1:9" s="195" customFormat="1" x14ac:dyDescent="0.25">
      <c r="A92" s="174" t="s">
        <v>96</v>
      </c>
      <c r="B92" s="179">
        <v>1</v>
      </c>
      <c r="C92" s="179">
        <f t="shared" si="13"/>
        <v>147</v>
      </c>
      <c r="D92" s="179">
        <v>135</v>
      </c>
      <c r="E92" s="179">
        <v>12</v>
      </c>
      <c r="F92" s="180">
        <v>718.85</v>
      </c>
      <c r="G92" s="180">
        <f t="shared" si="14"/>
        <v>4.3304216867469885</v>
      </c>
      <c r="H92" s="180">
        <f t="shared" si="11"/>
        <v>103.93</v>
      </c>
      <c r="I92" s="180">
        <f t="shared" si="12"/>
        <v>128.44999999999999</v>
      </c>
    </row>
    <row r="93" spans="1:9" s="195" customFormat="1" x14ac:dyDescent="0.25">
      <c r="A93" s="174" t="s">
        <v>96</v>
      </c>
      <c r="B93" s="179">
        <v>1</v>
      </c>
      <c r="C93" s="179">
        <f t="shared" si="13"/>
        <v>204</v>
      </c>
      <c r="D93" s="179">
        <v>166</v>
      </c>
      <c r="E93" s="179">
        <v>38</v>
      </c>
      <c r="F93" s="180">
        <v>718.85</v>
      </c>
      <c r="G93" s="180">
        <f t="shared" si="14"/>
        <v>4.3304216867469885</v>
      </c>
      <c r="H93" s="180">
        <f t="shared" si="11"/>
        <v>329.11</v>
      </c>
      <c r="I93" s="180">
        <f t="shared" si="12"/>
        <v>406.75</v>
      </c>
    </row>
    <row r="94" spans="1:9" s="195" customFormat="1" x14ac:dyDescent="0.25">
      <c r="A94" s="174" t="s">
        <v>96</v>
      </c>
      <c r="B94" s="179">
        <v>1</v>
      </c>
      <c r="C94" s="179">
        <f t="shared" si="13"/>
        <v>163</v>
      </c>
      <c r="D94" s="179">
        <v>151</v>
      </c>
      <c r="E94" s="179">
        <v>12</v>
      </c>
      <c r="F94" s="180">
        <v>718.85</v>
      </c>
      <c r="G94" s="180">
        <f t="shared" si="14"/>
        <v>4.3304216867469885</v>
      </c>
      <c r="H94" s="180">
        <f t="shared" si="11"/>
        <v>103.93</v>
      </c>
      <c r="I94" s="180">
        <f t="shared" si="12"/>
        <v>128.44999999999999</v>
      </c>
    </row>
    <row r="95" spans="1:9" s="195" customFormat="1" x14ac:dyDescent="0.25">
      <c r="A95" s="174" t="s">
        <v>96</v>
      </c>
      <c r="B95" s="179">
        <v>1</v>
      </c>
      <c r="C95" s="179">
        <f t="shared" si="13"/>
        <v>163</v>
      </c>
      <c r="D95" s="179">
        <v>151</v>
      </c>
      <c r="E95" s="179">
        <v>12</v>
      </c>
      <c r="F95" s="180">
        <v>750</v>
      </c>
      <c r="G95" s="180">
        <f t="shared" si="14"/>
        <v>4.5180722891566267</v>
      </c>
      <c r="H95" s="180">
        <f t="shared" si="11"/>
        <v>108.43</v>
      </c>
      <c r="I95" s="180">
        <f t="shared" si="12"/>
        <v>134.01</v>
      </c>
    </row>
    <row r="96" spans="1:9" s="195" customFormat="1" x14ac:dyDescent="0.25">
      <c r="A96" s="174" t="s">
        <v>96</v>
      </c>
      <c r="B96" s="179">
        <v>1</v>
      </c>
      <c r="C96" s="179">
        <f t="shared" si="13"/>
        <v>200</v>
      </c>
      <c r="D96" s="179">
        <v>166</v>
      </c>
      <c r="E96" s="179">
        <v>34</v>
      </c>
      <c r="F96" s="180">
        <v>718.85</v>
      </c>
      <c r="G96" s="180">
        <f>F96/166</f>
        <v>4.3304216867469885</v>
      </c>
      <c r="H96" s="180">
        <f t="shared" si="11"/>
        <v>294.47000000000003</v>
      </c>
      <c r="I96" s="180">
        <f t="shared" si="12"/>
        <v>363.94</v>
      </c>
    </row>
    <row r="97" spans="1:9" s="195" customFormat="1" x14ac:dyDescent="0.25">
      <c r="A97" s="174" t="s">
        <v>96</v>
      </c>
      <c r="B97" s="179">
        <v>1</v>
      </c>
      <c r="C97" s="179">
        <f t="shared" si="13"/>
        <v>208</v>
      </c>
      <c r="D97" s="179">
        <v>166</v>
      </c>
      <c r="E97" s="179">
        <v>42</v>
      </c>
      <c r="F97" s="180">
        <v>718.85</v>
      </c>
      <c r="G97" s="180">
        <f t="shared" ref="G97:G104" si="15">F97/166</f>
        <v>4.3304216867469885</v>
      </c>
      <c r="H97" s="180">
        <f t="shared" si="11"/>
        <v>363.76</v>
      </c>
      <c r="I97" s="180">
        <f t="shared" si="12"/>
        <v>449.57</v>
      </c>
    </row>
    <row r="98" spans="1:9" s="195" customFormat="1" x14ac:dyDescent="0.25">
      <c r="A98" s="174" t="s">
        <v>96</v>
      </c>
      <c r="B98" s="179">
        <v>1</v>
      </c>
      <c r="C98" s="179">
        <f t="shared" si="13"/>
        <v>204</v>
      </c>
      <c r="D98" s="179">
        <v>166</v>
      </c>
      <c r="E98" s="179">
        <v>38</v>
      </c>
      <c r="F98" s="180">
        <v>718.85</v>
      </c>
      <c r="G98" s="180">
        <f t="shared" si="15"/>
        <v>4.3304216867469885</v>
      </c>
      <c r="H98" s="180">
        <f t="shared" si="11"/>
        <v>329.11</v>
      </c>
      <c r="I98" s="180">
        <f t="shared" si="12"/>
        <v>406.75</v>
      </c>
    </row>
    <row r="99" spans="1:9" s="195" customFormat="1" x14ac:dyDescent="0.25">
      <c r="A99" s="174" t="s">
        <v>96</v>
      </c>
      <c r="B99" s="179">
        <v>1</v>
      </c>
      <c r="C99" s="179">
        <f t="shared" si="13"/>
        <v>200</v>
      </c>
      <c r="D99" s="179">
        <v>166</v>
      </c>
      <c r="E99" s="179">
        <v>34</v>
      </c>
      <c r="F99" s="180">
        <v>718.85</v>
      </c>
      <c r="G99" s="180">
        <f t="shared" si="15"/>
        <v>4.3304216867469885</v>
      </c>
      <c r="H99" s="180">
        <f t="shared" si="11"/>
        <v>294.47000000000003</v>
      </c>
      <c r="I99" s="180">
        <f t="shared" si="12"/>
        <v>363.94</v>
      </c>
    </row>
    <row r="100" spans="1:9" s="195" customFormat="1" x14ac:dyDescent="0.25">
      <c r="A100" s="174" t="s">
        <v>96</v>
      </c>
      <c r="B100" s="179">
        <v>1</v>
      </c>
      <c r="C100" s="179">
        <f t="shared" si="13"/>
        <v>204</v>
      </c>
      <c r="D100" s="179">
        <v>166</v>
      </c>
      <c r="E100" s="179">
        <v>38</v>
      </c>
      <c r="F100" s="180">
        <v>718.85</v>
      </c>
      <c r="G100" s="180">
        <f t="shared" si="15"/>
        <v>4.3304216867469885</v>
      </c>
      <c r="H100" s="180">
        <f t="shared" si="11"/>
        <v>329.11</v>
      </c>
      <c r="I100" s="180">
        <f t="shared" si="12"/>
        <v>406.75</v>
      </c>
    </row>
    <row r="101" spans="1:9" s="195" customFormat="1" x14ac:dyDescent="0.25">
      <c r="A101" s="174" t="s">
        <v>96</v>
      </c>
      <c r="B101" s="179">
        <v>1</v>
      </c>
      <c r="C101" s="179">
        <f t="shared" si="13"/>
        <v>204</v>
      </c>
      <c r="D101" s="179">
        <v>166</v>
      </c>
      <c r="E101" s="179">
        <v>38</v>
      </c>
      <c r="F101" s="180">
        <v>718.85</v>
      </c>
      <c r="G101" s="180">
        <f t="shared" si="15"/>
        <v>4.3304216867469885</v>
      </c>
      <c r="H101" s="180">
        <f t="shared" si="11"/>
        <v>329.11</v>
      </c>
      <c r="I101" s="180">
        <f t="shared" si="12"/>
        <v>406.75</v>
      </c>
    </row>
    <row r="102" spans="1:9" s="195" customFormat="1" x14ac:dyDescent="0.25">
      <c r="A102" s="174" t="s">
        <v>96</v>
      </c>
      <c r="B102" s="179">
        <v>1</v>
      </c>
      <c r="C102" s="179">
        <f t="shared" si="13"/>
        <v>196</v>
      </c>
      <c r="D102" s="179">
        <v>166</v>
      </c>
      <c r="E102" s="179">
        <v>30</v>
      </c>
      <c r="F102" s="180">
        <v>718.85</v>
      </c>
      <c r="G102" s="180">
        <f t="shared" si="15"/>
        <v>4.3304216867469885</v>
      </c>
      <c r="H102" s="180">
        <f t="shared" si="11"/>
        <v>259.83</v>
      </c>
      <c r="I102" s="180">
        <f t="shared" si="12"/>
        <v>321.12</v>
      </c>
    </row>
    <row r="103" spans="1:9" s="195" customFormat="1" x14ac:dyDescent="0.25">
      <c r="A103" s="174" t="s">
        <v>96</v>
      </c>
      <c r="B103" s="179">
        <v>1</v>
      </c>
      <c r="C103" s="179">
        <f t="shared" si="13"/>
        <v>136</v>
      </c>
      <c r="D103" s="179">
        <v>127</v>
      </c>
      <c r="E103" s="179">
        <v>9</v>
      </c>
      <c r="F103" s="180">
        <v>718.85</v>
      </c>
      <c r="G103" s="180">
        <f t="shared" si="15"/>
        <v>4.3304216867469885</v>
      </c>
      <c r="H103" s="180">
        <f t="shared" si="11"/>
        <v>77.95</v>
      </c>
      <c r="I103" s="180">
        <f t="shared" si="12"/>
        <v>96.34</v>
      </c>
    </row>
    <row r="104" spans="1:9" s="195" customFormat="1" x14ac:dyDescent="0.25">
      <c r="A104" s="174" t="s">
        <v>96</v>
      </c>
      <c r="B104" s="179">
        <v>1</v>
      </c>
      <c r="C104" s="179">
        <f t="shared" si="13"/>
        <v>144</v>
      </c>
      <c r="D104" s="179">
        <v>119</v>
      </c>
      <c r="E104" s="179">
        <v>25</v>
      </c>
      <c r="F104" s="180">
        <v>718.85</v>
      </c>
      <c r="G104" s="180">
        <f t="shared" si="15"/>
        <v>4.3304216867469885</v>
      </c>
      <c r="H104" s="180">
        <f t="shared" si="11"/>
        <v>216.52</v>
      </c>
      <c r="I104" s="180">
        <f t="shared" si="12"/>
        <v>267.60000000000002</v>
      </c>
    </row>
    <row r="105" spans="1:9" s="196" customFormat="1" ht="31.5" customHeight="1" x14ac:dyDescent="0.25">
      <c r="A105" s="175" t="s">
        <v>232</v>
      </c>
      <c r="B105" s="186">
        <f>B106+B111+B115</f>
        <v>9</v>
      </c>
      <c r="C105" s="186"/>
      <c r="D105" s="186"/>
      <c r="E105" s="186">
        <f>E106+E111+E115</f>
        <v>387</v>
      </c>
      <c r="F105" s="176"/>
      <c r="G105" s="176"/>
      <c r="H105" s="176">
        <f>H106+H111+H115</f>
        <v>8253.51</v>
      </c>
      <c r="I105" s="176">
        <f>I106+I111+I115</f>
        <v>10200.51</v>
      </c>
    </row>
    <row r="106" spans="1:9" s="195" customFormat="1" x14ac:dyDescent="0.25">
      <c r="A106" s="171" t="s">
        <v>568</v>
      </c>
      <c r="B106" s="187">
        <f>SUM(B107:B110)</f>
        <v>4</v>
      </c>
      <c r="C106" s="187"/>
      <c r="D106" s="187"/>
      <c r="E106" s="187">
        <f>SUM(E107:E110)</f>
        <v>344</v>
      </c>
      <c r="F106" s="172"/>
      <c r="G106" s="172"/>
      <c r="H106" s="172">
        <f>SUM(H107:H110)</f>
        <v>7753.1</v>
      </c>
      <c r="I106" s="172">
        <f>SUM(I107:I110)</f>
        <v>9582.06</v>
      </c>
    </row>
    <row r="107" spans="1:9" s="196" customFormat="1" x14ac:dyDescent="0.25">
      <c r="A107" s="174" t="s">
        <v>94</v>
      </c>
      <c r="B107" s="179">
        <v>1</v>
      </c>
      <c r="C107" s="179">
        <f t="shared" ref="C107:C117" si="16">D107+E107</f>
        <v>313</v>
      </c>
      <c r="D107" s="179">
        <v>145</v>
      </c>
      <c r="E107" s="179">
        <v>168</v>
      </c>
      <c r="F107" s="180">
        <v>1634.01</v>
      </c>
      <c r="G107" s="180">
        <f>F107/145</f>
        <v>11.26903448275862</v>
      </c>
      <c r="H107" s="180">
        <f>ROUND(E107*G107*2,2)</f>
        <v>3786.4</v>
      </c>
      <c r="I107" s="180">
        <f>ROUND(H107*1.2359,2)</f>
        <v>4679.6099999999997</v>
      </c>
    </row>
    <row r="108" spans="1:9" s="196" customFormat="1" x14ac:dyDescent="0.25">
      <c r="A108" s="174" t="s">
        <v>118</v>
      </c>
      <c r="B108" s="179">
        <v>1</v>
      </c>
      <c r="C108" s="179">
        <f t="shared" si="16"/>
        <v>177</v>
      </c>
      <c r="D108" s="179">
        <v>145</v>
      </c>
      <c r="E108" s="179">
        <v>32</v>
      </c>
      <c r="F108" s="180">
        <v>1634.01</v>
      </c>
      <c r="G108" s="180">
        <f t="shared" ref="G108:G110" si="17">F108/145</f>
        <v>11.26903448275862</v>
      </c>
      <c r="H108" s="180">
        <f t="shared" ref="H108:H117" si="18">ROUND(E108*G108*2,2)</f>
        <v>721.22</v>
      </c>
      <c r="I108" s="180">
        <f t="shared" ref="I108:I117" si="19">ROUND(H108*1.2359,2)</f>
        <v>891.36</v>
      </c>
    </row>
    <row r="109" spans="1:9" s="196" customFormat="1" x14ac:dyDescent="0.25">
      <c r="A109" s="174" t="s">
        <v>233</v>
      </c>
      <c r="B109" s="179">
        <v>1</v>
      </c>
      <c r="C109" s="179">
        <f t="shared" si="16"/>
        <v>177</v>
      </c>
      <c r="D109" s="179">
        <v>145</v>
      </c>
      <c r="E109" s="179">
        <v>32</v>
      </c>
      <c r="F109" s="180">
        <v>1634.01</v>
      </c>
      <c r="G109" s="180">
        <f t="shared" si="17"/>
        <v>11.26903448275862</v>
      </c>
      <c r="H109" s="180">
        <f t="shared" si="18"/>
        <v>721.22</v>
      </c>
      <c r="I109" s="180">
        <f t="shared" si="19"/>
        <v>891.36</v>
      </c>
    </row>
    <row r="110" spans="1:9" s="196" customFormat="1" x14ac:dyDescent="0.25">
      <c r="A110" s="174" t="s">
        <v>234</v>
      </c>
      <c r="B110" s="179">
        <v>1</v>
      </c>
      <c r="C110" s="179">
        <f t="shared" si="16"/>
        <v>222</v>
      </c>
      <c r="D110" s="179">
        <v>110</v>
      </c>
      <c r="E110" s="179">
        <v>112</v>
      </c>
      <c r="F110" s="180">
        <v>1634.01</v>
      </c>
      <c r="G110" s="180">
        <f t="shared" si="17"/>
        <v>11.26903448275862</v>
      </c>
      <c r="H110" s="180">
        <f t="shared" si="18"/>
        <v>2524.2600000000002</v>
      </c>
      <c r="I110" s="180">
        <f t="shared" si="19"/>
        <v>3119.73</v>
      </c>
    </row>
    <row r="111" spans="1:9" s="196" customFormat="1" ht="33" x14ac:dyDescent="0.25">
      <c r="A111" s="171" t="s">
        <v>740</v>
      </c>
      <c r="B111" s="187">
        <f>SUM(B112:B114)</f>
        <v>3</v>
      </c>
      <c r="C111" s="187"/>
      <c r="D111" s="187"/>
      <c r="E111" s="187">
        <f t="shared" ref="E111:I111" si="20">SUM(E112:E114)</f>
        <v>21</v>
      </c>
      <c r="F111" s="172"/>
      <c r="G111" s="172"/>
      <c r="H111" s="172">
        <f>SUM(H112:H114)</f>
        <v>282.54000000000002</v>
      </c>
      <c r="I111" s="172">
        <f t="shared" si="20"/>
        <v>349.19</v>
      </c>
    </row>
    <row r="112" spans="1:9" s="196" customFormat="1" x14ac:dyDescent="0.25">
      <c r="A112" s="174" t="s">
        <v>229</v>
      </c>
      <c r="B112" s="179">
        <v>1</v>
      </c>
      <c r="C112" s="179">
        <f t="shared" si="16"/>
        <v>152</v>
      </c>
      <c r="D112" s="179">
        <v>145</v>
      </c>
      <c r="E112" s="179">
        <v>7</v>
      </c>
      <c r="F112" s="180">
        <v>975.44</v>
      </c>
      <c r="G112" s="180">
        <f>F112/145</f>
        <v>6.7271724137931042</v>
      </c>
      <c r="H112" s="180">
        <f t="shared" si="18"/>
        <v>94.18</v>
      </c>
      <c r="I112" s="180">
        <f t="shared" si="19"/>
        <v>116.4</v>
      </c>
    </row>
    <row r="113" spans="1:9" s="196" customFormat="1" x14ac:dyDescent="0.25">
      <c r="A113" s="174" t="s">
        <v>229</v>
      </c>
      <c r="B113" s="179">
        <v>1</v>
      </c>
      <c r="C113" s="179">
        <f t="shared" si="16"/>
        <v>156</v>
      </c>
      <c r="D113" s="179">
        <v>145</v>
      </c>
      <c r="E113" s="179">
        <v>11</v>
      </c>
      <c r="F113" s="180">
        <v>975.44</v>
      </c>
      <c r="G113" s="180">
        <f t="shared" ref="G113:G114" si="21">F113/145</f>
        <v>6.7271724137931042</v>
      </c>
      <c r="H113" s="180">
        <f t="shared" si="18"/>
        <v>148</v>
      </c>
      <c r="I113" s="180">
        <f t="shared" si="19"/>
        <v>182.91</v>
      </c>
    </row>
    <row r="114" spans="1:9" s="196" customFormat="1" x14ac:dyDescent="0.25">
      <c r="A114" s="174" t="s">
        <v>229</v>
      </c>
      <c r="B114" s="179">
        <v>1</v>
      </c>
      <c r="C114" s="179">
        <f t="shared" si="16"/>
        <v>148</v>
      </c>
      <c r="D114" s="179">
        <v>145</v>
      </c>
      <c r="E114" s="179">
        <v>3</v>
      </c>
      <c r="F114" s="180">
        <v>975.44</v>
      </c>
      <c r="G114" s="180">
        <f t="shared" si="21"/>
        <v>6.7271724137931042</v>
      </c>
      <c r="H114" s="180">
        <f t="shared" si="18"/>
        <v>40.36</v>
      </c>
      <c r="I114" s="180">
        <f t="shared" si="19"/>
        <v>49.88</v>
      </c>
    </row>
    <row r="115" spans="1:9" s="195" customFormat="1" ht="33" x14ac:dyDescent="0.25">
      <c r="A115" s="171" t="s">
        <v>740</v>
      </c>
      <c r="B115" s="187">
        <f>SUM(B116:B117)</f>
        <v>2</v>
      </c>
      <c r="C115" s="187"/>
      <c r="D115" s="187"/>
      <c r="E115" s="187">
        <f>SUM(E116:E117)</f>
        <v>22</v>
      </c>
      <c r="F115" s="172"/>
      <c r="G115" s="172"/>
      <c r="H115" s="172">
        <f>SUM(H116:H117)</f>
        <v>217.87</v>
      </c>
      <c r="I115" s="172">
        <f>SUM(I116:I117)</f>
        <v>269.26</v>
      </c>
    </row>
    <row r="116" spans="1:9" s="196" customFormat="1" x14ac:dyDescent="0.25">
      <c r="A116" s="174" t="s">
        <v>96</v>
      </c>
      <c r="B116" s="179">
        <v>1</v>
      </c>
      <c r="C116" s="179">
        <f t="shared" si="16"/>
        <v>152</v>
      </c>
      <c r="D116" s="179">
        <v>145</v>
      </c>
      <c r="E116" s="179">
        <v>7</v>
      </c>
      <c r="F116" s="180">
        <v>717.97</v>
      </c>
      <c r="G116" s="180">
        <f>F116/145</f>
        <v>4.9515172413793103</v>
      </c>
      <c r="H116" s="180">
        <f t="shared" ref="H116" si="22">ROUND(E116*G116*2,2)</f>
        <v>69.319999999999993</v>
      </c>
      <c r="I116" s="180">
        <f t="shared" si="19"/>
        <v>85.67</v>
      </c>
    </row>
    <row r="117" spans="1:9" s="196" customFormat="1" x14ac:dyDescent="0.25">
      <c r="A117" s="174" t="s">
        <v>96</v>
      </c>
      <c r="B117" s="179">
        <v>1</v>
      </c>
      <c r="C117" s="179">
        <f t="shared" si="16"/>
        <v>160</v>
      </c>
      <c r="D117" s="179">
        <v>145</v>
      </c>
      <c r="E117" s="179">
        <v>15</v>
      </c>
      <c r="F117" s="180">
        <v>717.97</v>
      </c>
      <c r="G117" s="180">
        <f>F117/145</f>
        <v>4.9515172413793103</v>
      </c>
      <c r="H117" s="180">
        <f t="shared" si="18"/>
        <v>148.55000000000001</v>
      </c>
      <c r="I117" s="180">
        <f t="shared" si="19"/>
        <v>183.59</v>
      </c>
    </row>
    <row r="118" spans="1:9" s="196" customFormat="1" ht="35.25" customHeight="1" x14ac:dyDescent="0.25">
      <c r="A118" s="175" t="s">
        <v>748</v>
      </c>
      <c r="B118" s="186">
        <f>B119+B121+B146</f>
        <v>43</v>
      </c>
      <c r="C118" s="186"/>
      <c r="D118" s="186"/>
      <c r="E118" s="186">
        <f>E119+E121+E146</f>
        <v>768</v>
      </c>
      <c r="F118" s="176"/>
      <c r="G118" s="176"/>
      <c r="H118" s="176">
        <f>H119+H121+H146</f>
        <v>8934.9600000000009</v>
      </c>
      <c r="I118" s="176">
        <f>I119+I121+I146</f>
        <v>11039.64</v>
      </c>
    </row>
    <row r="119" spans="1:9" s="195" customFormat="1" x14ac:dyDescent="0.25">
      <c r="A119" s="171" t="s">
        <v>568</v>
      </c>
      <c r="B119" s="187">
        <f>SUM(B120)</f>
        <v>1</v>
      </c>
      <c r="C119" s="187"/>
      <c r="D119" s="187"/>
      <c r="E119" s="187">
        <f t="shared" ref="E119" si="23">SUM(E120)</f>
        <v>11</v>
      </c>
      <c r="F119" s="172"/>
      <c r="G119" s="172"/>
      <c r="H119" s="172">
        <f>SUM(H120)</f>
        <v>268.60000000000002</v>
      </c>
      <c r="I119" s="172">
        <f>SUM(I120)</f>
        <v>331.96</v>
      </c>
    </row>
    <row r="120" spans="1:9" s="196" customFormat="1" x14ac:dyDescent="0.25">
      <c r="A120" s="174" t="s">
        <v>94</v>
      </c>
      <c r="B120" s="179">
        <v>1</v>
      </c>
      <c r="C120" s="179">
        <f>D120+E120</f>
        <v>177</v>
      </c>
      <c r="D120" s="179">
        <v>166</v>
      </c>
      <c r="E120" s="179">
        <v>11</v>
      </c>
      <c r="F120" s="180">
        <v>2026.7090909090912</v>
      </c>
      <c r="G120" s="180">
        <f>F120/166</f>
        <v>12.209090909090911</v>
      </c>
      <c r="H120" s="180">
        <f>ROUND(E120*G120*2,2)</f>
        <v>268.60000000000002</v>
      </c>
      <c r="I120" s="180">
        <f>ROUND(H120*1.2359,2)</f>
        <v>331.96</v>
      </c>
    </row>
    <row r="121" spans="1:9" s="196" customFormat="1" ht="33" x14ac:dyDescent="0.25">
      <c r="A121" s="171" t="s">
        <v>629</v>
      </c>
      <c r="B121" s="187">
        <f>SUM(B122:B145)</f>
        <v>24</v>
      </c>
      <c r="C121" s="187"/>
      <c r="D121" s="187"/>
      <c r="E121" s="187">
        <f>SUM(E122:E145)</f>
        <v>340</v>
      </c>
      <c r="F121" s="172"/>
      <c r="G121" s="172"/>
      <c r="H121" s="172">
        <f>SUM(H122:H145)</f>
        <v>4536.7700000000004</v>
      </c>
      <c r="I121" s="172">
        <f>SUM(I122:I145)</f>
        <v>5606.99</v>
      </c>
    </row>
    <row r="122" spans="1:9" s="196" customFormat="1" x14ac:dyDescent="0.25">
      <c r="A122" s="177" t="s">
        <v>229</v>
      </c>
      <c r="B122" s="179">
        <v>1</v>
      </c>
      <c r="C122" s="179">
        <f t="shared" ref="C122:C145" si="24">D122+E122</f>
        <v>169</v>
      </c>
      <c r="D122" s="179">
        <v>145</v>
      </c>
      <c r="E122" s="179">
        <v>24</v>
      </c>
      <c r="F122" s="180">
        <v>975.44</v>
      </c>
      <c r="G122" s="180">
        <f>F122/145</f>
        <v>6.7271724137931042</v>
      </c>
      <c r="H122" s="180">
        <f t="shared" ref="H122:H145" si="25">ROUND(E122*G122*2,2)</f>
        <v>322.89999999999998</v>
      </c>
      <c r="I122" s="180">
        <f t="shared" ref="I122:I145" si="26">ROUND(H122*1.2359,2)</f>
        <v>399.07</v>
      </c>
    </row>
    <row r="123" spans="1:9" s="196" customFormat="1" x14ac:dyDescent="0.25">
      <c r="A123" s="177" t="s">
        <v>229</v>
      </c>
      <c r="B123" s="179">
        <v>1</v>
      </c>
      <c r="C123" s="179">
        <f t="shared" si="24"/>
        <v>144</v>
      </c>
      <c r="D123" s="179">
        <v>138</v>
      </c>
      <c r="E123" s="179">
        <v>6</v>
      </c>
      <c r="F123" s="180">
        <v>975.44</v>
      </c>
      <c r="G123" s="180">
        <f>F123/145</f>
        <v>6.7271724137931042</v>
      </c>
      <c r="H123" s="180">
        <f t="shared" si="25"/>
        <v>80.73</v>
      </c>
      <c r="I123" s="180">
        <f t="shared" si="26"/>
        <v>99.77</v>
      </c>
    </row>
    <row r="124" spans="1:9" s="196" customFormat="1" x14ac:dyDescent="0.25">
      <c r="A124" s="177" t="s">
        <v>229</v>
      </c>
      <c r="B124" s="179">
        <v>1</v>
      </c>
      <c r="C124" s="179">
        <f t="shared" si="24"/>
        <v>148</v>
      </c>
      <c r="D124" s="179">
        <v>145</v>
      </c>
      <c r="E124" s="179">
        <v>3</v>
      </c>
      <c r="F124" s="180">
        <v>975.44</v>
      </c>
      <c r="G124" s="180">
        <f t="shared" ref="G124:G145" si="27">F124/145</f>
        <v>6.7271724137931042</v>
      </c>
      <c r="H124" s="180">
        <f t="shared" si="25"/>
        <v>40.36</v>
      </c>
      <c r="I124" s="180">
        <f t="shared" si="26"/>
        <v>49.88</v>
      </c>
    </row>
    <row r="125" spans="1:9" s="196" customFormat="1" x14ac:dyDescent="0.25">
      <c r="A125" s="177" t="s">
        <v>229</v>
      </c>
      <c r="B125" s="179">
        <v>1</v>
      </c>
      <c r="C125" s="179">
        <f t="shared" si="24"/>
        <v>160</v>
      </c>
      <c r="D125" s="179">
        <v>145</v>
      </c>
      <c r="E125" s="179">
        <v>15</v>
      </c>
      <c r="F125" s="180">
        <v>975.44</v>
      </c>
      <c r="G125" s="180">
        <f t="shared" si="27"/>
        <v>6.7271724137931042</v>
      </c>
      <c r="H125" s="180">
        <f t="shared" si="25"/>
        <v>201.82</v>
      </c>
      <c r="I125" s="180">
        <f t="shared" si="26"/>
        <v>249.43</v>
      </c>
    </row>
    <row r="126" spans="1:9" s="196" customFormat="1" x14ac:dyDescent="0.25">
      <c r="A126" s="177" t="s">
        <v>229</v>
      </c>
      <c r="B126" s="179">
        <v>1</v>
      </c>
      <c r="C126" s="179">
        <f t="shared" si="24"/>
        <v>157</v>
      </c>
      <c r="D126" s="179">
        <v>145</v>
      </c>
      <c r="E126" s="179">
        <v>12</v>
      </c>
      <c r="F126" s="180">
        <v>975.44</v>
      </c>
      <c r="G126" s="180">
        <f t="shared" si="27"/>
        <v>6.7271724137931042</v>
      </c>
      <c r="H126" s="180">
        <f t="shared" si="25"/>
        <v>161.44999999999999</v>
      </c>
      <c r="I126" s="180">
        <f t="shared" si="26"/>
        <v>199.54</v>
      </c>
    </row>
    <row r="127" spans="1:9" s="196" customFormat="1" x14ac:dyDescent="0.25">
      <c r="A127" s="177" t="s">
        <v>229</v>
      </c>
      <c r="B127" s="179">
        <v>1</v>
      </c>
      <c r="C127" s="179">
        <f t="shared" si="24"/>
        <v>153</v>
      </c>
      <c r="D127" s="179">
        <v>145</v>
      </c>
      <c r="E127" s="179">
        <v>8</v>
      </c>
      <c r="F127" s="180">
        <v>975.44</v>
      </c>
      <c r="G127" s="180">
        <f t="shared" si="27"/>
        <v>6.7271724137931042</v>
      </c>
      <c r="H127" s="180">
        <f t="shared" si="25"/>
        <v>107.63</v>
      </c>
      <c r="I127" s="180">
        <f t="shared" si="26"/>
        <v>133.02000000000001</v>
      </c>
    </row>
    <row r="128" spans="1:9" s="196" customFormat="1" x14ac:dyDescent="0.25">
      <c r="A128" s="177" t="s">
        <v>229</v>
      </c>
      <c r="B128" s="179">
        <v>1</v>
      </c>
      <c r="C128" s="179">
        <f t="shared" si="24"/>
        <v>184</v>
      </c>
      <c r="D128" s="179">
        <v>145</v>
      </c>
      <c r="E128" s="179">
        <v>39</v>
      </c>
      <c r="F128" s="180">
        <v>975.44</v>
      </c>
      <c r="G128" s="180">
        <f t="shared" si="27"/>
        <v>6.7271724137931042</v>
      </c>
      <c r="H128" s="180">
        <f t="shared" si="25"/>
        <v>524.72</v>
      </c>
      <c r="I128" s="180">
        <f t="shared" si="26"/>
        <v>648.5</v>
      </c>
    </row>
    <row r="129" spans="1:9" s="196" customFormat="1" x14ac:dyDescent="0.25">
      <c r="A129" s="177" t="s">
        <v>229</v>
      </c>
      <c r="B129" s="179">
        <v>1</v>
      </c>
      <c r="C129" s="179">
        <f t="shared" si="24"/>
        <v>96</v>
      </c>
      <c r="D129" s="179">
        <v>75</v>
      </c>
      <c r="E129" s="179">
        <v>21</v>
      </c>
      <c r="F129" s="180">
        <v>975.44</v>
      </c>
      <c r="G129" s="180">
        <f t="shared" si="27"/>
        <v>6.7271724137931042</v>
      </c>
      <c r="H129" s="180">
        <f t="shared" si="25"/>
        <v>282.54000000000002</v>
      </c>
      <c r="I129" s="180">
        <f t="shared" si="26"/>
        <v>349.19</v>
      </c>
    </row>
    <row r="130" spans="1:9" s="196" customFormat="1" x14ac:dyDescent="0.25">
      <c r="A130" s="177" t="s">
        <v>229</v>
      </c>
      <c r="B130" s="179">
        <v>1</v>
      </c>
      <c r="C130" s="179">
        <f t="shared" si="24"/>
        <v>104</v>
      </c>
      <c r="D130" s="179">
        <v>90</v>
      </c>
      <c r="E130" s="179">
        <v>14</v>
      </c>
      <c r="F130" s="180">
        <v>975.44</v>
      </c>
      <c r="G130" s="180">
        <f t="shared" si="27"/>
        <v>6.7271724137931042</v>
      </c>
      <c r="H130" s="180">
        <f t="shared" si="25"/>
        <v>188.36</v>
      </c>
      <c r="I130" s="180">
        <f t="shared" si="26"/>
        <v>232.79</v>
      </c>
    </row>
    <row r="131" spans="1:9" s="196" customFormat="1" x14ac:dyDescent="0.25">
      <c r="A131" s="177" t="s">
        <v>229</v>
      </c>
      <c r="B131" s="179">
        <v>1</v>
      </c>
      <c r="C131" s="179">
        <f t="shared" si="24"/>
        <v>176</v>
      </c>
      <c r="D131" s="179">
        <v>145</v>
      </c>
      <c r="E131" s="179">
        <v>31</v>
      </c>
      <c r="F131" s="180">
        <v>975.44</v>
      </c>
      <c r="G131" s="180">
        <f t="shared" si="27"/>
        <v>6.7271724137931042</v>
      </c>
      <c r="H131" s="180">
        <f t="shared" si="25"/>
        <v>417.08</v>
      </c>
      <c r="I131" s="180">
        <f t="shared" si="26"/>
        <v>515.47</v>
      </c>
    </row>
    <row r="132" spans="1:9" s="196" customFormat="1" x14ac:dyDescent="0.25">
      <c r="A132" s="177" t="s">
        <v>229</v>
      </c>
      <c r="B132" s="179">
        <v>1</v>
      </c>
      <c r="C132" s="179">
        <f t="shared" si="24"/>
        <v>169</v>
      </c>
      <c r="D132" s="179">
        <v>145</v>
      </c>
      <c r="E132" s="179">
        <v>24</v>
      </c>
      <c r="F132" s="180">
        <v>975.44</v>
      </c>
      <c r="G132" s="180">
        <f t="shared" si="27"/>
        <v>6.7271724137931042</v>
      </c>
      <c r="H132" s="180">
        <f t="shared" si="25"/>
        <v>322.89999999999998</v>
      </c>
      <c r="I132" s="180">
        <f t="shared" si="26"/>
        <v>399.07</v>
      </c>
    </row>
    <row r="133" spans="1:9" s="196" customFormat="1" x14ac:dyDescent="0.25">
      <c r="A133" s="177" t="s">
        <v>229</v>
      </c>
      <c r="B133" s="179">
        <v>1</v>
      </c>
      <c r="C133" s="179">
        <f t="shared" si="24"/>
        <v>160</v>
      </c>
      <c r="D133" s="179">
        <v>145</v>
      </c>
      <c r="E133" s="179">
        <v>15</v>
      </c>
      <c r="F133" s="180">
        <v>975.44</v>
      </c>
      <c r="G133" s="180">
        <f t="shared" si="27"/>
        <v>6.7271724137931042</v>
      </c>
      <c r="H133" s="180">
        <f t="shared" si="25"/>
        <v>201.82</v>
      </c>
      <c r="I133" s="180">
        <f t="shared" si="26"/>
        <v>249.43</v>
      </c>
    </row>
    <row r="134" spans="1:9" s="196" customFormat="1" x14ac:dyDescent="0.25">
      <c r="A134" s="177" t="s">
        <v>229</v>
      </c>
      <c r="B134" s="179">
        <v>1</v>
      </c>
      <c r="C134" s="179">
        <f t="shared" si="24"/>
        <v>152</v>
      </c>
      <c r="D134" s="179">
        <v>145</v>
      </c>
      <c r="E134" s="179">
        <v>7</v>
      </c>
      <c r="F134" s="180">
        <v>975.44</v>
      </c>
      <c r="G134" s="180">
        <f t="shared" si="27"/>
        <v>6.7271724137931042</v>
      </c>
      <c r="H134" s="180">
        <f t="shared" si="25"/>
        <v>94.18</v>
      </c>
      <c r="I134" s="180">
        <f t="shared" si="26"/>
        <v>116.4</v>
      </c>
    </row>
    <row r="135" spans="1:9" s="196" customFormat="1" x14ac:dyDescent="0.25">
      <c r="A135" s="177" t="s">
        <v>229</v>
      </c>
      <c r="B135" s="179">
        <v>1</v>
      </c>
      <c r="C135" s="179">
        <f t="shared" si="24"/>
        <v>160</v>
      </c>
      <c r="D135" s="179">
        <v>145</v>
      </c>
      <c r="E135" s="179">
        <v>15</v>
      </c>
      <c r="F135" s="180">
        <v>975.44</v>
      </c>
      <c r="G135" s="180">
        <f t="shared" si="27"/>
        <v>6.7271724137931042</v>
      </c>
      <c r="H135" s="180">
        <f t="shared" si="25"/>
        <v>201.82</v>
      </c>
      <c r="I135" s="180">
        <f t="shared" si="26"/>
        <v>249.43</v>
      </c>
    </row>
    <row r="136" spans="1:9" s="196" customFormat="1" x14ac:dyDescent="0.25">
      <c r="A136" s="177" t="s">
        <v>229</v>
      </c>
      <c r="B136" s="179">
        <v>1</v>
      </c>
      <c r="C136" s="179">
        <f t="shared" si="24"/>
        <v>145</v>
      </c>
      <c r="D136" s="179">
        <v>131</v>
      </c>
      <c r="E136" s="179">
        <v>14</v>
      </c>
      <c r="F136" s="180">
        <v>975.44</v>
      </c>
      <c r="G136" s="180">
        <f t="shared" si="27"/>
        <v>6.7271724137931042</v>
      </c>
      <c r="H136" s="180">
        <f t="shared" si="25"/>
        <v>188.36</v>
      </c>
      <c r="I136" s="180">
        <f t="shared" si="26"/>
        <v>232.79</v>
      </c>
    </row>
    <row r="137" spans="1:9" s="196" customFormat="1" x14ac:dyDescent="0.25">
      <c r="A137" s="177" t="s">
        <v>229</v>
      </c>
      <c r="B137" s="179">
        <v>1</v>
      </c>
      <c r="C137" s="179">
        <f t="shared" si="24"/>
        <v>160</v>
      </c>
      <c r="D137" s="179">
        <v>145</v>
      </c>
      <c r="E137" s="179">
        <v>15</v>
      </c>
      <c r="F137" s="180">
        <v>975.44</v>
      </c>
      <c r="G137" s="180">
        <f t="shared" si="27"/>
        <v>6.7271724137931042</v>
      </c>
      <c r="H137" s="180">
        <f t="shared" si="25"/>
        <v>201.82</v>
      </c>
      <c r="I137" s="180">
        <f t="shared" si="26"/>
        <v>249.43</v>
      </c>
    </row>
    <row r="138" spans="1:9" s="196" customFormat="1" x14ac:dyDescent="0.25">
      <c r="A138" s="177" t="s">
        <v>229</v>
      </c>
      <c r="B138" s="179">
        <v>1</v>
      </c>
      <c r="C138" s="179">
        <f t="shared" si="24"/>
        <v>152</v>
      </c>
      <c r="D138" s="179">
        <v>145</v>
      </c>
      <c r="E138" s="179">
        <v>7</v>
      </c>
      <c r="F138" s="180">
        <v>975.44</v>
      </c>
      <c r="G138" s="180">
        <f t="shared" si="27"/>
        <v>6.7271724137931042</v>
      </c>
      <c r="H138" s="180">
        <f t="shared" si="25"/>
        <v>94.18</v>
      </c>
      <c r="I138" s="180">
        <f t="shared" si="26"/>
        <v>116.4</v>
      </c>
    </row>
    <row r="139" spans="1:9" s="196" customFormat="1" x14ac:dyDescent="0.25">
      <c r="A139" s="177" t="s">
        <v>229</v>
      </c>
      <c r="B139" s="179">
        <v>1</v>
      </c>
      <c r="C139" s="179">
        <f t="shared" si="24"/>
        <v>85</v>
      </c>
      <c r="D139" s="179">
        <v>77</v>
      </c>
      <c r="E139" s="179">
        <v>8</v>
      </c>
      <c r="F139" s="180">
        <v>975.44</v>
      </c>
      <c r="G139" s="180">
        <f t="shared" si="27"/>
        <v>6.7271724137931042</v>
      </c>
      <c r="H139" s="180">
        <f t="shared" si="25"/>
        <v>107.63</v>
      </c>
      <c r="I139" s="180">
        <f t="shared" si="26"/>
        <v>133.02000000000001</v>
      </c>
    </row>
    <row r="140" spans="1:9" s="196" customFormat="1" x14ac:dyDescent="0.25">
      <c r="A140" s="177" t="s">
        <v>229</v>
      </c>
      <c r="B140" s="179">
        <v>1</v>
      </c>
      <c r="C140" s="179">
        <f t="shared" si="24"/>
        <v>152</v>
      </c>
      <c r="D140" s="179">
        <v>145</v>
      </c>
      <c r="E140" s="179">
        <v>7</v>
      </c>
      <c r="F140" s="180">
        <v>975.44</v>
      </c>
      <c r="G140" s="180">
        <f t="shared" si="27"/>
        <v>6.7271724137931042</v>
      </c>
      <c r="H140" s="180">
        <f t="shared" si="25"/>
        <v>94.18</v>
      </c>
      <c r="I140" s="180">
        <f t="shared" si="26"/>
        <v>116.4</v>
      </c>
    </row>
    <row r="141" spans="1:9" s="196" customFormat="1" x14ac:dyDescent="0.25">
      <c r="A141" s="177" t="s">
        <v>122</v>
      </c>
      <c r="B141" s="179">
        <v>1</v>
      </c>
      <c r="C141" s="179">
        <f t="shared" si="24"/>
        <v>152</v>
      </c>
      <c r="D141" s="179">
        <v>145</v>
      </c>
      <c r="E141" s="179">
        <v>7</v>
      </c>
      <c r="F141" s="180">
        <v>975.44</v>
      </c>
      <c r="G141" s="180">
        <f t="shared" si="27"/>
        <v>6.7271724137931042</v>
      </c>
      <c r="H141" s="180">
        <f t="shared" si="25"/>
        <v>94.18</v>
      </c>
      <c r="I141" s="180">
        <f t="shared" si="26"/>
        <v>116.4</v>
      </c>
    </row>
    <row r="142" spans="1:9" s="196" customFormat="1" x14ac:dyDescent="0.25">
      <c r="A142" s="177" t="s">
        <v>122</v>
      </c>
      <c r="B142" s="179">
        <v>1</v>
      </c>
      <c r="C142" s="179">
        <f t="shared" si="24"/>
        <v>169</v>
      </c>
      <c r="D142" s="179">
        <v>145</v>
      </c>
      <c r="E142" s="179">
        <v>24</v>
      </c>
      <c r="F142" s="180">
        <v>975.44</v>
      </c>
      <c r="G142" s="180">
        <f t="shared" si="27"/>
        <v>6.7271724137931042</v>
      </c>
      <c r="H142" s="180">
        <f t="shared" si="25"/>
        <v>322.89999999999998</v>
      </c>
      <c r="I142" s="180">
        <f t="shared" si="26"/>
        <v>399.07</v>
      </c>
    </row>
    <row r="143" spans="1:9" s="196" customFormat="1" x14ac:dyDescent="0.25">
      <c r="A143" s="177" t="s">
        <v>122</v>
      </c>
      <c r="B143" s="179">
        <v>1</v>
      </c>
      <c r="C143" s="179">
        <f t="shared" si="24"/>
        <v>160</v>
      </c>
      <c r="D143" s="179">
        <v>145</v>
      </c>
      <c r="E143" s="179">
        <v>15</v>
      </c>
      <c r="F143" s="180">
        <v>861.56</v>
      </c>
      <c r="G143" s="180">
        <f t="shared" si="27"/>
        <v>5.9417931034482754</v>
      </c>
      <c r="H143" s="180">
        <f t="shared" si="25"/>
        <v>178.25</v>
      </c>
      <c r="I143" s="180">
        <f t="shared" si="26"/>
        <v>220.3</v>
      </c>
    </row>
    <row r="144" spans="1:9" s="196" customFormat="1" x14ac:dyDescent="0.25">
      <c r="A144" s="177" t="s">
        <v>122</v>
      </c>
      <c r="B144" s="179">
        <v>1</v>
      </c>
      <c r="C144" s="179">
        <f t="shared" si="24"/>
        <v>152</v>
      </c>
      <c r="D144" s="179">
        <v>145</v>
      </c>
      <c r="E144" s="179">
        <v>7</v>
      </c>
      <c r="F144" s="180">
        <v>861.56</v>
      </c>
      <c r="G144" s="180">
        <f t="shared" si="27"/>
        <v>5.9417931034482754</v>
      </c>
      <c r="H144" s="180">
        <f t="shared" si="25"/>
        <v>83.19</v>
      </c>
      <c r="I144" s="180">
        <f t="shared" si="26"/>
        <v>102.81</v>
      </c>
    </row>
    <row r="145" spans="1:9" s="196" customFormat="1" x14ac:dyDescent="0.25">
      <c r="A145" s="177" t="s">
        <v>122</v>
      </c>
      <c r="B145" s="179">
        <v>1</v>
      </c>
      <c r="C145" s="179">
        <f t="shared" si="24"/>
        <v>147</v>
      </c>
      <c r="D145" s="179">
        <v>145</v>
      </c>
      <c r="E145" s="179">
        <v>2</v>
      </c>
      <c r="F145" s="180">
        <v>861.56</v>
      </c>
      <c r="G145" s="180">
        <f t="shared" si="27"/>
        <v>5.9417931034482754</v>
      </c>
      <c r="H145" s="180">
        <f t="shared" si="25"/>
        <v>23.77</v>
      </c>
      <c r="I145" s="180">
        <f t="shared" si="26"/>
        <v>29.38</v>
      </c>
    </row>
    <row r="146" spans="1:9" s="196" customFormat="1" ht="33" x14ac:dyDescent="0.25">
      <c r="A146" s="171" t="s">
        <v>740</v>
      </c>
      <c r="B146" s="187">
        <f>SUM(B147:B164)</f>
        <v>18</v>
      </c>
      <c r="C146" s="187"/>
      <c r="D146" s="187"/>
      <c r="E146" s="187">
        <f>SUM(E147:E164)</f>
        <v>417</v>
      </c>
      <c r="F146" s="180"/>
      <c r="G146" s="180"/>
      <c r="H146" s="172">
        <f>SUM(H147:H164)</f>
        <v>4129.59</v>
      </c>
      <c r="I146" s="172">
        <f>SUM(I147:I164)</f>
        <v>5100.6899999999996</v>
      </c>
    </row>
    <row r="147" spans="1:9" s="196" customFormat="1" x14ac:dyDescent="0.25">
      <c r="A147" s="178" t="s">
        <v>96</v>
      </c>
      <c r="B147" s="179">
        <v>1</v>
      </c>
      <c r="C147" s="179">
        <f t="shared" ref="C147:C164" si="28">D147+E147</f>
        <v>193</v>
      </c>
      <c r="D147" s="179">
        <v>145</v>
      </c>
      <c r="E147" s="179">
        <v>48</v>
      </c>
      <c r="F147" s="180">
        <v>717.97</v>
      </c>
      <c r="G147" s="180">
        <f>F147/145</f>
        <v>4.9515172413793103</v>
      </c>
      <c r="H147" s="180">
        <f t="shared" ref="H147:H164" si="29">ROUND(E147*G147*2,2)</f>
        <v>475.35</v>
      </c>
      <c r="I147" s="180">
        <f t="shared" ref="I147:I163" si="30">ROUND(H147*1.2359,2)</f>
        <v>587.49</v>
      </c>
    </row>
    <row r="148" spans="1:9" s="196" customFormat="1" x14ac:dyDescent="0.25">
      <c r="A148" s="178" t="s">
        <v>96</v>
      </c>
      <c r="B148" s="179">
        <v>1</v>
      </c>
      <c r="C148" s="179">
        <f t="shared" si="28"/>
        <v>152</v>
      </c>
      <c r="D148" s="179">
        <v>145</v>
      </c>
      <c r="E148" s="179">
        <v>7</v>
      </c>
      <c r="F148" s="180">
        <v>717.97</v>
      </c>
      <c r="G148" s="180">
        <f t="shared" ref="G148:G164" si="31">F148/145</f>
        <v>4.9515172413793103</v>
      </c>
      <c r="H148" s="180">
        <f t="shared" si="29"/>
        <v>69.319999999999993</v>
      </c>
      <c r="I148" s="180">
        <f t="shared" si="30"/>
        <v>85.67</v>
      </c>
    </row>
    <row r="149" spans="1:9" s="196" customFormat="1" x14ac:dyDescent="0.25">
      <c r="A149" s="178" t="s">
        <v>96</v>
      </c>
      <c r="B149" s="179">
        <v>1</v>
      </c>
      <c r="C149" s="179">
        <f t="shared" si="28"/>
        <v>169</v>
      </c>
      <c r="D149" s="179">
        <v>145</v>
      </c>
      <c r="E149" s="179">
        <v>24</v>
      </c>
      <c r="F149" s="180">
        <v>717.97</v>
      </c>
      <c r="G149" s="180">
        <f t="shared" si="31"/>
        <v>4.9515172413793103</v>
      </c>
      <c r="H149" s="180">
        <f t="shared" si="29"/>
        <v>237.67</v>
      </c>
      <c r="I149" s="180">
        <f t="shared" si="30"/>
        <v>293.74</v>
      </c>
    </row>
    <row r="150" spans="1:9" s="196" customFormat="1" x14ac:dyDescent="0.25">
      <c r="A150" s="178" t="s">
        <v>96</v>
      </c>
      <c r="B150" s="179">
        <v>1</v>
      </c>
      <c r="C150" s="179">
        <f t="shared" si="28"/>
        <v>152</v>
      </c>
      <c r="D150" s="179">
        <v>145</v>
      </c>
      <c r="E150" s="179">
        <v>7</v>
      </c>
      <c r="F150" s="180">
        <v>717.97</v>
      </c>
      <c r="G150" s="180">
        <f t="shared" si="31"/>
        <v>4.9515172413793103</v>
      </c>
      <c r="H150" s="180">
        <f t="shared" si="29"/>
        <v>69.319999999999993</v>
      </c>
      <c r="I150" s="180">
        <f t="shared" si="30"/>
        <v>85.67</v>
      </c>
    </row>
    <row r="151" spans="1:9" s="196" customFormat="1" x14ac:dyDescent="0.25">
      <c r="A151" s="178" t="s">
        <v>96</v>
      </c>
      <c r="B151" s="179">
        <v>1</v>
      </c>
      <c r="C151" s="179">
        <f t="shared" si="28"/>
        <v>160</v>
      </c>
      <c r="D151" s="179">
        <v>145</v>
      </c>
      <c r="E151" s="179">
        <v>15</v>
      </c>
      <c r="F151" s="180">
        <v>717.97</v>
      </c>
      <c r="G151" s="180">
        <f t="shared" si="31"/>
        <v>4.9515172413793103</v>
      </c>
      <c r="H151" s="180">
        <f t="shared" si="29"/>
        <v>148.55000000000001</v>
      </c>
      <c r="I151" s="180">
        <f t="shared" si="30"/>
        <v>183.59</v>
      </c>
    </row>
    <row r="152" spans="1:9" s="196" customFormat="1" x14ac:dyDescent="0.25">
      <c r="A152" s="178" t="s">
        <v>96</v>
      </c>
      <c r="B152" s="179">
        <v>1</v>
      </c>
      <c r="C152" s="179">
        <f t="shared" si="28"/>
        <v>152</v>
      </c>
      <c r="D152" s="179">
        <v>145</v>
      </c>
      <c r="E152" s="179">
        <v>7</v>
      </c>
      <c r="F152" s="180">
        <v>717.97</v>
      </c>
      <c r="G152" s="180">
        <f t="shared" si="31"/>
        <v>4.9515172413793103</v>
      </c>
      <c r="H152" s="180">
        <f t="shared" si="29"/>
        <v>69.319999999999993</v>
      </c>
      <c r="I152" s="180">
        <f t="shared" si="30"/>
        <v>85.67</v>
      </c>
    </row>
    <row r="153" spans="1:9" s="196" customFormat="1" x14ac:dyDescent="0.25">
      <c r="A153" s="178" t="s">
        <v>96</v>
      </c>
      <c r="B153" s="179">
        <v>1</v>
      </c>
      <c r="C153" s="179">
        <f t="shared" si="28"/>
        <v>160</v>
      </c>
      <c r="D153" s="179">
        <v>145</v>
      </c>
      <c r="E153" s="179">
        <v>15</v>
      </c>
      <c r="F153" s="180">
        <v>717.97</v>
      </c>
      <c r="G153" s="180">
        <f t="shared" si="31"/>
        <v>4.9515172413793103</v>
      </c>
      <c r="H153" s="180">
        <f t="shared" si="29"/>
        <v>148.55000000000001</v>
      </c>
      <c r="I153" s="180">
        <f t="shared" si="30"/>
        <v>183.59</v>
      </c>
    </row>
    <row r="154" spans="1:9" s="196" customFormat="1" x14ac:dyDescent="0.25">
      <c r="A154" s="178" t="s">
        <v>96</v>
      </c>
      <c r="B154" s="179">
        <v>1</v>
      </c>
      <c r="C154" s="179">
        <f t="shared" si="28"/>
        <v>152</v>
      </c>
      <c r="D154" s="179">
        <v>145</v>
      </c>
      <c r="E154" s="179">
        <v>7</v>
      </c>
      <c r="F154" s="180">
        <v>717.97</v>
      </c>
      <c r="G154" s="180">
        <f t="shared" si="31"/>
        <v>4.9515172413793103</v>
      </c>
      <c r="H154" s="180">
        <f t="shared" si="29"/>
        <v>69.319999999999993</v>
      </c>
      <c r="I154" s="180">
        <f t="shared" si="30"/>
        <v>85.67</v>
      </c>
    </row>
    <row r="155" spans="1:9" s="196" customFormat="1" x14ac:dyDescent="0.25">
      <c r="A155" s="178" t="s">
        <v>96</v>
      </c>
      <c r="B155" s="179">
        <v>1</v>
      </c>
      <c r="C155" s="179">
        <f t="shared" si="28"/>
        <v>160</v>
      </c>
      <c r="D155" s="179">
        <v>145</v>
      </c>
      <c r="E155" s="179">
        <v>15</v>
      </c>
      <c r="F155" s="180">
        <v>717.97</v>
      </c>
      <c r="G155" s="180">
        <f t="shared" si="31"/>
        <v>4.9515172413793103</v>
      </c>
      <c r="H155" s="180">
        <f t="shared" si="29"/>
        <v>148.55000000000001</v>
      </c>
      <c r="I155" s="180">
        <f t="shared" si="30"/>
        <v>183.59</v>
      </c>
    </row>
    <row r="156" spans="1:9" s="196" customFormat="1" x14ac:dyDescent="0.25">
      <c r="A156" s="178" t="s">
        <v>96</v>
      </c>
      <c r="B156" s="179">
        <v>1</v>
      </c>
      <c r="C156" s="179">
        <f t="shared" si="28"/>
        <v>193</v>
      </c>
      <c r="D156" s="179">
        <v>145</v>
      </c>
      <c r="E156" s="179">
        <v>48</v>
      </c>
      <c r="F156" s="180">
        <v>717.97</v>
      </c>
      <c r="G156" s="180">
        <f t="shared" si="31"/>
        <v>4.9515172413793103</v>
      </c>
      <c r="H156" s="180">
        <f t="shared" si="29"/>
        <v>475.35</v>
      </c>
      <c r="I156" s="180">
        <f t="shared" si="30"/>
        <v>587.49</v>
      </c>
    </row>
    <row r="157" spans="1:9" s="196" customFormat="1" x14ac:dyDescent="0.25">
      <c r="A157" s="178" t="s">
        <v>96</v>
      </c>
      <c r="B157" s="179">
        <v>1</v>
      </c>
      <c r="C157" s="179">
        <f t="shared" si="28"/>
        <v>160</v>
      </c>
      <c r="D157" s="179">
        <v>145</v>
      </c>
      <c r="E157" s="179">
        <v>15</v>
      </c>
      <c r="F157" s="180">
        <v>717.97</v>
      </c>
      <c r="G157" s="180">
        <f t="shared" si="31"/>
        <v>4.9515172413793103</v>
      </c>
      <c r="H157" s="180">
        <f t="shared" si="29"/>
        <v>148.55000000000001</v>
      </c>
      <c r="I157" s="180">
        <f t="shared" si="30"/>
        <v>183.59</v>
      </c>
    </row>
    <row r="158" spans="1:9" s="196" customFormat="1" x14ac:dyDescent="0.25">
      <c r="A158" s="178" t="s">
        <v>96</v>
      </c>
      <c r="B158" s="179">
        <v>1</v>
      </c>
      <c r="C158" s="179">
        <f t="shared" si="28"/>
        <v>184</v>
      </c>
      <c r="D158" s="179">
        <v>145</v>
      </c>
      <c r="E158" s="179">
        <v>39</v>
      </c>
      <c r="F158" s="180">
        <v>717.97</v>
      </c>
      <c r="G158" s="180">
        <f t="shared" si="31"/>
        <v>4.9515172413793103</v>
      </c>
      <c r="H158" s="180">
        <f t="shared" si="29"/>
        <v>386.22</v>
      </c>
      <c r="I158" s="180">
        <f t="shared" si="30"/>
        <v>477.33</v>
      </c>
    </row>
    <row r="159" spans="1:9" s="196" customFormat="1" x14ac:dyDescent="0.25">
      <c r="A159" s="178" t="s">
        <v>96</v>
      </c>
      <c r="B159" s="179">
        <v>1</v>
      </c>
      <c r="C159" s="179">
        <f t="shared" si="28"/>
        <v>193</v>
      </c>
      <c r="D159" s="179">
        <v>145</v>
      </c>
      <c r="E159" s="179">
        <v>48</v>
      </c>
      <c r="F159" s="180">
        <v>717.97</v>
      </c>
      <c r="G159" s="180">
        <f t="shared" si="31"/>
        <v>4.9515172413793103</v>
      </c>
      <c r="H159" s="180">
        <f t="shared" si="29"/>
        <v>475.35</v>
      </c>
      <c r="I159" s="180">
        <f t="shared" si="30"/>
        <v>587.49</v>
      </c>
    </row>
    <row r="160" spans="1:9" s="196" customFormat="1" x14ac:dyDescent="0.25">
      <c r="A160" s="178" t="s">
        <v>96</v>
      </c>
      <c r="B160" s="179">
        <v>1</v>
      </c>
      <c r="C160" s="179">
        <f t="shared" si="28"/>
        <v>160</v>
      </c>
      <c r="D160" s="179">
        <v>145</v>
      </c>
      <c r="E160" s="179">
        <v>15</v>
      </c>
      <c r="F160" s="180">
        <v>717.97</v>
      </c>
      <c r="G160" s="180">
        <f t="shared" si="31"/>
        <v>4.9515172413793103</v>
      </c>
      <c r="H160" s="180">
        <f t="shared" si="29"/>
        <v>148.55000000000001</v>
      </c>
      <c r="I160" s="180">
        <f t="shared" si="30"/>
        <v>183.59</v>
      </c>
    </row>
    <row r="161" spans="1:9" s="196" customFormat="1" x14ac:dyDescent="0.25">
      <c r="A161" s="178" t="s">
        <v>96</v>
      </c>
      <c r="B161" s="179">
        <v>1</v>
      </c>
      <c r="C161" s="179">
        <f t="shared" si="28"/>
        <v>169</v>
      </c>
      <c r="D161" s="179">
        <v>145</v>
      </c>
      <c r="E161" s="179">
        <v>24</v>
      </c>
      <c r="F161" s="180">
        <v>717.97</v>
      </c>
      <c r="G161" s="180">
        <f t="shared" si="31"/>
        <v>4.9515172413793103</v>
      </c>
      <c r="H161" s="180">
        <f t="shared" si="29"/>
        <v>237.67</v>
      </c>
      <c r="I161" s="180">
        <f t="shared" si="30"/>
        <v>293.74</v>
      </c>
    </row>
    <row r="162" spans="1:9" s="196" customFormat="1" x14ac:dyDescent="0.25">
      <c r="A162" s="178" t="s">
        <v>96</v>
      </c>
      <c r="B162" s="179">
        <v>1</v>
      </c>
      <c r="C162" s="179">
        <f t="shared" si="28"/>
        <v>169</v>
      </c>
      <c r="D162" s="179">
        <v>145</v>
      </c>
      <c r="E162" s="179">
        <v>24</v>
      </c>
      <c r="F162" s="180">
        <v>717.97</v>
      </c>
      <c r="G162" s="180">
        <f t="shared" si="31"/>
        <v>4.9515172413793103</v>
      </c>
      <c r="H162" s="180">
        <f t="shared" si="29"/>
        <v>237.67</v>
      </c>
      <c r="I162" s="180">
        <f t="shared" si="30"/>
        <v>293.74</v>
      </c>
    </row>
    <row r="163" spans="1:9" s="196" customFormat="1" x14ac:dyDescent="0.25">
      <c r="A163" s="178" t="s">
        <v>96</v>
      </c>
      <c r="B163" s="179">
        <v>1</v>
      </c>
      <c r="C163" s="179">
        <f t="shared" si="28"/>
        <v>193</v>
      </c>
      <c r="D163" s="179">
        <v>145</v>
      </c>
      <c r="E163" s="179">
        <v>48</v>
      </c>
      <c r="F163" s="180">
        <v>717.97</v>
      </c>
      <c r="G163" s="180">
        <f t="shared" si="31"/>
        <v>4.9515172413793103</v>
      </c>
      <c r="H163" s="180">
        <f t="shared" si="29"/>
        <v>475.35</v>
      </c>
      <c r="I163" s="180">
        <f t="shared" si="30"/>
        <v>587.49</v>
      </c>
    </row>
    <row r="164" spans="1:9" s="196" customFormat="1" ht="17.25" customHeight="1" x14ac:dyDescent="0.25">
      <c r="A164" s="178" t="s">
        <v>96</v>
      </c>
      <c r="B164" s="179">
        <v>1</v>
      </c>
      <c r="C164" s="179">
        <f t="shared" si="28"/>
        <v>156</v>
      </c>
      <c r="D164" s="179">
        <v>145</v>
      </c>
      <c r="E164" s="179">
        <v>11</v>
      </c>
      <c r="F164" s="180">
        <v>717.97</v>
      </c>
      <c r="G164" s="180">
        <f t="shared" si="31"/>
        <v>4.9515172413793103</v>
      </c>
      <c r="H164" s="180">
        <f t="shared" si="29"/>
        <v>108.93</v>
      </c>
      <c r="I164" s="184">
        <f>ROUND(H164*1.2077,2)</f>
        <v>131.55000000000001</v>
      </c>
    </row>
    <row r="165" spans="1:9" s="196" customFormat="1" ht="33" x14ac:dyDescent="0.25">
      <c r="A165" s="175" t="s">
        <v>408</v>
      </c>
      <c r="B165" s="186">
        <f>B166+B170+B178</f>
        <v>14</v>
      </c>
      <c r="C165" s="186"/>
      <c r="D165" s="186"/>
      <c r="E165" s="186">
        <f>E166+E170+E178</f>
        <v>676</v>
      </c>
      <c r="F165" s="176"/>
      <c r="G165" s="176"/>
      <c r="H165" s="176">
        <f>H166+H170+H178</f>
        <v>11783.45</v>
      </c>
      <c r="I165" s="176">
        <f>I166+I170+I178</f>
        <v>14563.170000000002</v>
      </c>
    </row>
    <row r="166" spans="1:9" s="196" customFormat="1" x14ac:dyDescent="0.25">
      <c r="A166" s="171" t="s">
        <v>568</v>
      </c>
      <c r="B166" s="187">
        <f>SUM(B167:B169)</f>
        <v>3</v>
      </c>
      <c r="C166" s="187"/>
      <c r="D166" s="187"/>
      <c r="E166" s="187">
        <f>SUM(E167:E169)</f>
        <v>469</v>
      </c>
      <c r="F166" s="172"/>
      <c r="G166" s="172"/>
      <c r="H166" s="172">
        <f>SUM(H167:H169)</f>
        <v>9244.4500000000007</v>
      </c>
      <c r="I166" s="172">
        <f>SUM(I167:I169)</f>
        <v>11425.220000000001</v>
      </c>
    </row>
    <row r="167" spans="1:9" s="196" customFormat="1" x14ac:dyDescent="0.25">
      <c r="A167" s="178" t="s">
        <v>92</v>
      </c>
      <c r="B167" s="179">
        <v>1</v>
      </c>
      <c r="C167" s="179">
        <f t="shared" ref="C167:C182" si="32">D167+E167</f>
        <v>243</v>
      </c>
      <c r="D167" s="179">
        <v>142</v>
      </c>
      <c r="E167" s="179">
        <v>101</v>
      </c>
      <c r="F167" s="180">
        <v>1636.01</v>
      </c>
      <c r="G167" s="180">
        <f>F167/166</f>
        <v>9.8554819277108425</v>
      </c>
      <c r="H167" s="180">
        <f t="shared" ref="H167:H177" si="33">ROUND(E167*G167*2,2)</f>
        <v>1990.81</v>
      </c>
      <c r="I167" s="180">
        <f t="shared" ref="I167:I177" si="34">ROUND(H167*1.2359,2)</f>
        <v>2460.44</v>
      </c>
    </row>
    <row r="168" spans="1:9" s="196" customFormat="1" x14ac:dyDescent="0.25">
      <c r="A168" s="178" t="s">
        <v>92</v>
      </c>
      <c r="B168" s="179">
        <v>1</v>
      </c>
      <c r="C168" s="179">
        <f t="shared" si="32"/>
        <v>342</v>
      </c>
      <c r="D168" s="179">
        <v>166</v>
      </c>
      <c r="E168" s="179">
        <v>176</v>
      </c>
      <c r="F168" s="180">
        <v>1636.01</v>
      </c>
      <c r="G168" s="180">
        <f t="shared" ref="G168:G169" si="35">F168/166</f>
        <v>9.8554819277108425</v>
      </c>
      <c r="H168" s="180">
        <f t="shared" si="33"/>
        <v>3469.13</v>
      </c>
      <c r="I168" s="180">
        <f t="shared" si="34"/>
        <v>4287.5</v>
      </c>
    </row>
    <row r="169" spans="1:9" s="196" customFormat="1" x14ac:dyDescent="0.25">
      <c r="A169" s="178" t="s">
        <v>92</v>
      </c>
      <c r="B169" s="179">
        <v>1</v>
      </c>
      <c r="C169" s="179">
        <f t="shared" si="32"/>
        <v>358</v>
      </c>
      <c r="D169" s="179">
        <v>166</v>
      </c>
      <c r="E169" s="179">
        <v>192</v>
      </c>
      <c r="F169" s="180">
        <v>1636.01</v>
      </c>
      <c r="G169" s="180">
        <f t="shared" si="35"/>
        <v>9.8554819277108425</v>
      </c>
      <c r="H169" s="180">
        <f t="shared" si="33"/>
        <v>3784.51</v>
      </c>
      <c r="I169" s="180">
        <f t="shared" si="34"/>
        <v>4677.28</v>
      </c>
    </row>
    <row r="170" spans="1:9" s="196" customFormat="1" ht="33" x14ac:dyDescent="0.25">
      <c r="A170" s="171" t="s">
        <v>629</v>
      </c>
      <c r="B170" s="187">
        <f>SUM(B171:B177)</f>
        <v>7</v>
      </c>
      <c r="C170" s="187"/>
      <c r="D170" s="187"/>
      <c r="E170" s="187">
        <f>SUM(E171:E177)</f>
        <v>147</v>
      </c>
      <c r="F170" s="172"/>
      <c r="G170" s="172"/>
      <c r="H170" s="172">
        <f>SUM(H171:H177)</f>
        <v>1944.81</v>
      </c>
      <c r="I170" s="172">
        <f>SUM(I171:I177)</f>
        <v>2403.6</v>
      </c>
    </row>
    <row r="171" spans="1:9" s="196" customFormat="1" x14ac:dyDescent="0.25">
      <c r="A171" s="178" t="s">
        <v>229</v>
      </c>
      <c r="B171" s="179">
        <v>1</v>
      </c>
      <c r="C171" s="179">
        <f t="shared" si="32"/>
        <v>170</v>
      </c>
      <c r="D171" s="179">
        <v>145</v>
      </c>
      <c r="E171" s="179">
        <v>25</v>
      </c>
      <c r="F171" s="180">
        <v>975.44</v>
      </c>
      <c r="G171" s="180">
        <f>F171/145</f>
        <v>6.7271724137931042</v>
      </c>
      <c r="H171" s="180">
        <f t="shared" si="33"/>
        <v>336.36</v>
      </c>
      <c r="I171" s="180">
        <f t="shared" si="34"/>
        <v>415.71</v>
      </c>
    </row>
    <row r="172" spans="1:9" s="196" customFormat="1" x14ac:dyDescent="0.25">
      <c r="A172" s="178" t="s">
        <v>229</v>
      </c>
      <c r="B172" s="179">
        <v>1</v>
      </c>
      <c r="C172" s="179">
        <f t="shared" si="32"/>
        <v>106</v>
      </c>
      <c r="D172" s="179">
        <v>89</v>
      </c>
      <c r="E172" s="179">
        <v>17</v>
      </c>
      <c r="F172" s="180">
        <v>975.44</v>
      </c>
      <c r="G172" s="180">
        <f t="shared" ref="G172:G176" si="36">F172/145</f>
        <v>6.7271724137931042</v>
      </c>
      <c r="H172" s="180">
        <f t="shared" si="33"/>
        <v>228.72</v>
      </c>
      <c r="I172" s="180">
        <f t="shared" si="34"/>
        <v>282.68</v>
      </c>
    </row>
    <row r="173" spans="1:9" s="196" customFormat="1" x14ac:dyDescent="0.25">
      <c r="A173" s="178" t="s">
        <v>229</v>
      </c>
      <c r="B173" s="179">
        <v>1</v>
      </c>
      <c r="C173" s="179">
        <f t="shared" si="32"/>
        <v>176</v>
      </c>
      <c r="D173" s="179">
        <v>145</v>
      </c>
      <c r="E173" s="179">
        <v>31</v>
      </c>
      <c r="F173" s="180">
        <v>975.44</v>
      </c>
      <c r="G173" s="180">
        <f t="shared" si="36"/>
        <v>6.7271724137931042</v>
      </c>
      <c r="H173" s="180">
        <f t="shared" si="33"/>
        <v>417.08</v>
      </c>
      <c r="I173" s="180">
        <f t="shared" si="34"/>
        <v>515.47</v>
      </c>
    </row>
    <row r="174" spans="1:9" s="196" customFormat="1" x14ac:dyDescent="0.25">
      <c r="A174" s="178" t="s">
        <v>229</v>
      </c>
      <c r="B174" s="179">
        <v>1</v>
      </c>
      <c r="C174" s="179">
        <f t="shared" si="32"/>
        <v>174</v>
      </c>
      <c r="D174" s="179">
        <v>145</v>
      </c>
      <c r="E174" s="179">
        <v>29</v>
      </c>
      <c r="F174" s="180">
        <v>975.44</v>
      </c>
      <c r="G174" s="180">
        <f t="shared" si="36"/>
        <v>6.7271724137931042</v>
      </c>
      <c r="H174" s="180">
        <f t="shared" si="33"/>
        <v>390.18</v>
      </c>
      <c r="I174" s="180">
        <f t="shared" si="34"/>
        <v>482.22</v>
      </c>
    </row>
    <row r="175" spans="1:9" s="196" customFormat="1" x14ac:dyDescent="0.25">
      <c r="A175" s="178" t="s">
        <v>229</v>
      </c>
      <c r="B175" s="179">
        <v>1</v>
      </c>
      <c r="C175" s="179">
        <f t="shared" si="32"/>
        <v>154</v>
      </c>
      <c r="D175" s="179">
        <v>145</v>
      </c>
      <c r="E175" s="179">
        <v>9</v>
      </c>
      <c r="F175" s="180">
        <v>975.44</v>
      </c>
      <c r="G175" s="180">
        <f t="shared" si="36"/>
        <v>6.7271724137931042</v>
      </c>
      <c r="H175" s="180">
        <f t="shared" si="33"/>
        <v>121.09</v>
      </c>
      <c r="I175" s="180">
        <f t="shared" si="34"/>
        <v>149.66</v>
      </c>
    </row>
    <row r="176" spans="1:9" s="196" customFormat="1" x14ac:dyDescent="0.25">
      <c r="A176" s="178" t="s">
        <v>122</v>
      </c>
      <c r="B176" s="179">
        <v>1</v>
      </c>
      <c r="C176" s="179">
        <f t="shared" si="32"/>
        <v>160</v>
      </c>
      <c r="D176" s="179">
        <v>145</v>
      </c>
      <c r="E176" s="179">
        <v>15</v>
      </c>
      <c r="F176" s="180">
        <v>975.44</v>
      </c>
      <c r="G176" s="180">
        <f t="shared" si="36"/>
        <v>6.7271724137931042</v>
      </c>
      <c r="H176" s="180">
        <f t="shared" si="33"/>
        <v>201.82</v>
      </c>
      <c r="I176" s="180">
        <f t="shared" si="34"/>
        <v>249.43</v>
      </c>
    </row>
    <row r="177" spans="1:9" s="196" customFormat="1" x14ac:dyDescent="0.25">
      <c r="A177" s="178" t="s">
        <v>122</v>
      </c>
      <c r="B177" s="179">
        <v>1</v>
      </c>
      <c r="C177" s="179">
        <f t="shared" si="32"/>
        <v>166</v>
      </c>
      <c r="D177" s="179">
        <v>145</v>
      </c>
      <c r="E177" s="179">
        <v>21</v>
      </c>
      <c r="F177" s="180">
        <v>861.56</v>
      </c>
      <c r="G177" s="180">
        <f>F177/145</f>
        <v>5.9417931034482754</v>
      </c>
      <c r="H177" s="180">
        <f t="shared" si="33"/>
        <v>249.56</v>
      </c>
      <c r="I177" s="180">
        <f t="shared" si="34"/>
        <v>308.43</v>
      </c>
    </row>
    <row r="178" spans="1:9" s="196" customFormat="1" ht="33" x14ac:dyDescent="0.25">
      <c r="A178" s="171" t="s">
        <v>740</v>
      </c>
      <c r="B178" s="187">
        <f>SUM(B179:B182)</f>
        <v>4</v>
      </c>
      <c r="C178" s="187"/>
      <c r="D178" s="187"/>
      <c r="E178" s="187">
        <f>SUM(E179:E182)</f>
        <v>60</v>
      </c>
      <c r="F178" s="172"/>
      <c r="G178" s="172"/>
      <c r="H178" s="172">
        <f>SUM(H179:H182)</f>
        <v>594.19000000000005</v>
      </c>
      <c r="I178" s="172">
        <f>SUM(I179:I182)</f>
        <v>734.35</v>
      </c>
    </row>
    <row r="179" spans="1:9" s="196" customFormat="1" x14ac:dyDescent="0.25">
      <c r="A179" s="178" t="s">
        <v>96</v>
      </c>
      <c r="B179" s="179">
        <v>1</v>
      </c>
      <c r="C179" s="179">
        <f t="shared" si="32"/>
        <v>168</v>
      </c>
      <c r="D179" s="179">
        <v>145</v>
      </c>
      <c r="E179" s="179">
        <v>23</v>
      </c>
      <c r="F179" s="180">
        <v>717.97</v>
      </c>
      <c r="G179" s="180">
        <f>F179/145</f>
        <v>4.9515172413793103</v>
      </c>
      <c r="H179" s="180">
        <f t="shared" ref="H179:H182" si="37">ROUND(E179*G179*2,2)</f>
        <v>227.77</v>
      </c>
      <c r="I179" s="180">
        <f t="shared" ref="I179:I182" si="38">ROUND(H179*1.2359,2)</f>
        <v>281.5</v>
      </c>
    </row>
    <row r="180" spans="1:9" s="196" customFormat="1" x14ac:dyDescent="0.25">
      <c r="A180" s="178" t="s">
        <v>96</v>
      </c>
      <c r="B180" s="179">
        <v>1</v>
      </c>
      <c r="C180" s="179">
        <f t="shared" si="32"/>
        <v>152</v>
      </c>
      <c r="D180" s="179">
        <v>145</v>
      </c>
      <c r="E180" s="179">
        <v>7</v>
      </c>
      <c r="F180" s="180">
        <v>717.97</v>
      </c>
      <c r="G180" s="180">
        <f t="shared" ref="G180:G182" si="39">F180/145</f>
        <v>4.9515172413793103</v>
      </c>
      <c r="H180" s="180">
        <f t="shared" si="37"/>
        <v>69.319999999999993</v>
      </c>
      <c r="I180" s="180">
        <f t="shared" si="38"/>
        <v>85.67</v>
      </c>
    </row>
    <row r="181" spans="1:9" s="196" customFormat="1" x14ac:dyDescent="0.25">
      <c r="A181" s="178" t="s">
        <v>96</v>
      </c>
      <c r="B181" s="179">
        <v>1</v>
      </c>
      <c r="C181" s="179">
        <f t="shared" si="32"/>
        <v>160</v>
      </c>
      <c r="D181" s="179">
        <v>145</v>
      </c>
      <c r="E181" s="179">
        <v>15</v>
      </c>
      <c r="F181" s="180">
        <v>717.97</v>
      </c>
      <c r="G181" s="180">
        <f t="shared" si="39"/>
        <v>4.9515172413793103</v>
      </c>
      <c r="H181" s="180">
        <f t="shared" si="37"/>
        <v>148.55000000000001</v>
      </c>
      <c r="I181" s="180">
        <f t="shared" si="38"/>
        <v>183.59</v>
      </c>
    </row>
    <row r="182" spans="1:9" s="196" customFormat="1" x14ac:dyDescent="0.25">
      <c r="A182" s="178" t="s">
        <v>96</v>
      </c>
      <c r="B182" s="179">
        <v>1</v>
      </c>
      <c r="C182" s="179">
        <f t="shared" si="32"/>
        <v>160</v>
      </c>
      <c r="D182" s="179">
        <v>145</v>
      </c>
      <c r="E182" s="179">
        <v>15</v>
      </c>
      <c r="F182" s="180">
        <v>717.97</v>
      </c>
      <c r="G182" s="180">
        <f t="shared" si="39"/>
        <v>4.9515172413793103</v>
      </c>
      <c r="H182" s="180">
        <f t="shared" si="37"/>
        <v>148.55000000000001</v>
      </c>
      <c r="I182" s="180">
        <f t="shared" si="38"/>
        <v>183.59</v>
      </c>
    </row>
    <row r="183" spans="1:9" s="196" customFormat="1" ht="33" x14ac:dyDescent="0.25">
      <c r="A183" s="175" t="s">
        <v>409</v>
      </c>
      <c r="B183" s="186">
        <f>B184+B188</f>
        <v>4</v>
      </c>
      <c r="C183" s="186"/>
      <c r="D183" s="186"/>
      <c r="E183" s="186">
        <f t="shared" ref="E183:I183" si="40">E184+E188</f>
        <v>103</v>
      </c>
      <c r="F183" s="176"/>
      <c r="G183" s="176"/>
      <c r="H183" s="176">
        <f>H184+H188</f>
        <v>1349.94</v>
      </c>
      <c r="I183" s="176">
        <f t="shared" si="40"/>
        <v>1668.3799999999999</v>
      </c>
    </row>
    <row r="184" spans="1:9" s="196" customFormat="1" ht="33" x14ac:dyDescent="0.25">
      <c r="A184" s="171" t="s">
        <v>629</v>
      </c>
      <c r="B184" s="187">
        <f>SUM(B185:B187)</f>
        <v>3</v>
      </c>
      <c r="C184" s="187"/>
      <c r="D184" s="187"/>
      <c r="E184" s="187">
        <f>SUM(E185:E187)</f>
        <v>96</v>
      </c>
      <c r="F184" s="172"/>
      <c r="G184" s="172"/>
      <c r="H184" s="172">
        <f>SUM(H185:H187)</f>
        <v>1280.6200000000001</v>
      </c>
      <c r="I184" s="172">
        <f>SUM(I185:I187)</f>
        <v>1582.7099999999998</v>
      </c>
    </row>
    <row r="185" spans="1:9" s="196" customFormat="1" x14ac:dyDescent="0.25">
      <c r="A185" s="178" t="s">
        <v>229</v>
      </c>
      <c r="B185" s="179">
        <v>1</v>
      </c>
      <c r="C185" s="179">
        <f t="shared" ref="C185:C189" si="41">D185+E185</f>
        <v>144</v>
      </c>
      <c r="D185" s="179">
        <v>118</v>
      </c>
      <c r="E185" s="179">
        <v>26</v>
      </c>
      <c r="F185" s="180">
        <v>975.44</v>
      </c>
      <c r="G185" s="180">
        <f>F185/145</f>
        <v>6.7271724137931042</v>
      </c>
      <c r="H185" s="180">
        <f t="shared" ref="H185" si="42">ROUND(E185*G185*2,2)</f>
        <v>349.81</v>
      </c>
      <c r="I185" s="180">
        <f>ROUND(H185*1.2359,2)</f>
        <v>432.33</v>
      </c>
    </row>
    <row r="186" spans="1:9" s="196" customFormat="1" x14ac:dyDescent="0.25">
      <c r="A186" s="178" t="s">
        <v>229</v>
      </c>
      <c r="B186" s="179">
        <v>1</v>
      </c>
      <c r="C186" s="179">
        <f>D186+E186</f>
        <v>208</v>
      </c>
      <c r="D186" s="179">
        <v>145</v>
      </c>
      <c r="E186" s="179">
        <v>63</v>
      </c>
      <c r="F186" s="180">
        <v>975.44</v>
      </c>
      <c r="G186" s="180">
        <f t="shared" ref="G186:G187" si="43">F186/145</f>
        <v>6.7271724137931042</v>
      </c>
      <c r="H186" s="180">
        <f>ROUND(E186*G186*2,2)</f>
        <v>847.62</v>
      </c>
      <c r="I186" s="180">
        <f t="shared" ref="I186:I187" si="44">ROUND(H186*1.2359,2)</f>
        <v>1047.57</v>
      </c>
    </row>
    <row r="187" spans="1:9" s="196" customFormat="1" x14ac:dyDescent="0.25">
      <c r="A187" s="178" t="s">
        <v>256</v>
      </c>
      <c r="B187" s="179">
        <v>1</v>
      </c>
      <c r="C187" s="179">
        <f>D187+E187</f>
        <v>152</v>
      </c>
      <c r="D187" s="179">
        <v>145</v>
      </c>
      <c r="E187" s="179">
        <v>7</v>
      </c>
      <c r="F187" s="180">
        <v>861.56099999999992</v>
      </c>
      <c r="G187" s="180">
        <f t="shared" si="43"/>
        <v>5.9417999999999997</v>
      </c>
      <c r="H187" s="180">
        <f>ROUND(E187*G187*2,2)</f>
        <v>83.19</v>
      </c>
      <c r="I187" s="180">
        <f t="shared" si="44"/>
        <v>102.81</v>
      </c>
    </row>
    <row r="188" spans="1:9" s="196" customFormat="1" ht="33" x14ac:dyDescent="0.25">
      <c r="A188" s="171" t="s">
        <v>740</v>
      </c>
      <c r="B188" s="187">
        <f>SUM(B189:B189)</f>
        <v>1</v>
      </c>
      <c r="C188" s="187"/>
      <c r="D188" s="187"/>
      <c r="E188" s="187">
        <f>SUM(E189:E189)</f>
        <v>7</v>
      </c>
      <c r="F188" s="180"/>
      <c r="G188" s="180"/>
      <c r="H188" s="172">
        <f>SUM(H189:H189)</f>
        <v>69.319999999999993</v>
      </c>
      <c r="I188" s="172">
        <f>SUM(I189:I189)</f>
        <v>85.67</v>
      </c>
    </row>
    <row r="189" spans="1:9" s="196" customFormat="1" x14ac:dyDescent="0.25">
      <c r="A189" s="178" t="s">
        <v>96</v>
      </c>
      <c r="B189" s="179">
        <v>1</v>
      </c>
      <c r="C189" s="179">
        <f t="shared" si="41"/>
        <v>152</v>
      </c>
      <c r="D189" s="179">
        <v>145</v>
      </c>
      <c r="E189" s="179">
        <v>7</v>
      </c>
      <c r="F189" s="180">
        <v>717.97</v>
      </c>
      <c r="G189" s="180">
        <f>F189/145</f>
        <v>4.9515172413793103</v>
      </c>
      <c r="H189" s="180">
        <f t="shared" ref="H189" si="45">ROUND(E189*G189*2,2)</f>
        <v>69.319999999999993</v>
      </c>
      <c r="I189" s="180">
        <f t="shared" ref="I189" si="46">ROUND(H189*1.2359,2)</f>
        <v>85.67</v>
      </c>
    </row>
    <row r="190" spans="1:9" s="196" customFormat="1" x14ac:dyDescent="0.25">
      <c r="A190" s="175" t="s">
        <v>410</v>
      </c>
      <c r="B190" s="186">
        <f>B191+B194+B211</f>
        <v>26</v>
      </c>
      <c r="C190" s="186"/>
      <c r="D190" s="186"/>
      <c r="E190" s="186">
        <f>E191+E194+E211</f>
        <v>378</v>
      </c>
      <c r="F190" s="176"/>
      <c r="G190" s="176"/>
      <c r="H190" s="176">
        <f>H191+H194+H211</f>
        <v>4611.3600000000006</v>
      </c>
      <c r="I190" s="176">
        <f>I191+I194+I211</f>
        <v>5699.2</v>
      </c>
    </row>
    <row r="191" spans="1:9" s="196" customFormat="1" ht="33" x14ac:dyDescent="0.25">
      <c r="A191" s="171" t="s">
        <v>629</v>
      </c>
      <c r="B191" s="187">
        <f>SUM(B192:B193)</f>
        <v>2</v>
      </c>
      <c r="C191" s="187"/>
      <c r="D191" s="187"/>
      <c r="E191" s="187">
        <f t="shared" ref="E191:I191" si="47">SUM(E192:E193)</f>
        <v>27</v>
      </c>
      <c r="F191" s="172"/>
      <c r="G191" s="172"/>
      <c r="H191" s="172">
        <f>SUM(H192:H193)</f>
        <v>612.80999999999995</v>
      </c>
      <c r="I191" s="172">
        <f t="shared" si="47"/>
        <v>757.37</v>
      </c>
    </row>
    <row r="192" spans="1:9" s="196" customFormat="1" x14ac:dyDescent="0.25">
      <c r="A192" s="178" t="s">
        <v>154</v>
      </c>
      <c r="B192" s="179">
        <v>1</v>
      </c>
      <c r="C192" s="179">
        <f>D192+E192</f>
        <v>64</v>
      </c>
      <c r="D192" s="179">
        <v>56</v>
      </c>
      <c r="E192" s="179">
        <v>8</v>
      </c>
      <c r="F192" s="180">
        <v>1320.04</v>
      </c>
      <c r="G192" s="180">
        <f>F192/145</f>
        <v>9.1037241379310334</v>
      </c>
      <c r="H192" s="180">
        <f>ROUND(E192*G192*2,2)</f>
        <v>145.66</v>
      </c>
      <c r="I192" s="180">
        <f>ROUND(H192*1.2359,2)</f>
        <v>180.02</v>
      </c>
    </row>
    <row r="193" spans="1:9" s="196" customFormat="1" x14ac:dyDescent="0.25">
      <c r="A193" s="178" t="s">
        <v>118</v>
      </c>
      <c r="B193" s="179">
        <v>1</v>
      </c>
      <c r="C193" s="179">
        <f>D193+E193</f>
        <v>164</v>
      </c>
      <c r="D193" s="179">
        <v>145</v>
      </c>
      <c r="E193" s="179">
        <v>19</v>
      </c>
      <c r="F193" s="180">
        <v>1782.54</v>
      </c>
      <c r="G193" s="180">
        <f>F193/145</f>
        <v>12.293379310344827</v>
      </c>
      <c r="H193" s="180">
        <f>ROUND(E193*G193*2,2)</f>
        <v>467.15</v>
      </c>
      <c r="I193" s="180">
        <f>ROUND(H193*1.2359,2)</f>
        <v>577.35</v>
      </c>
    </row>
    <row r="194" spans="1:9" s="196" customFormat="1" ht="33" x14ac:dyDescent="0.25">
      <c r="A194" s="171" t="s">
        <v>629</v>
      </c>
      <c r="B194" s="187">
        <f>SUM(B195:B210)</f>
        <v>16</v>
      </c>
      <c r="C194" s="187"/>
      <c r="D194" s="187"/>
      <c r="E194" s="187">
        <f>SUM(E195:E210)</f>
        <v>216</v>
      </c>
      <c r="F194" s="172"/>
      <c r="G194" s="172"/>
      <c r="H194" s="172">
        <f>SUM(H195:H210)</f>
        <v>2682.4200000000005</v>
      </c>
      <c r="I194" s="172">
        <f>SUM(I195:I210)</f>
        <v>3315.22</v>
      </c>
    </row>
    <row r="195" spans="1:9" s="196" customFormat="1" x14ac:dyDescent="0.25">
      <c r="A195" s="174" t="s">
        <v>243</v>
      </c>
      <c r="B195" s="179">
        <v>1</v>
      </c>
      <c r="C195" s="179">
        <f>D195+E195</f>
        <v>100</v>
      </c>
      <c r="D195" s="179">
        <v>91</v>
      </c>
      <c r="E195" s="179">
        <v>9</v>
      </c>
      <c r="F195" s="180">
        <v>1150.01</v>
      </c>
      <c r="G195" s="180">
        <f>F195/145</f>
        <v>7.931103448275862</v>
      </c>
      <c r="H195" s="180">
        <f t="shared" ref="H195:H210" si="48">ROUND(E195*G195*2,2)</f>
        <v>142.76</v>
      </c>
      <c r="I195" s="180">
        <f t="shared" ref="I195:I210" si="49">ROUND(H195*1.2359,2)</f>
        <v>176.44</v>
      </c>
    </row>
    <row r="196" spans="1:9" s="196" customFormat="1" x14ac:dyDescent="0.25">
      <c r="A196" s="174" t="s">
        <v>237</v>
      </c>
      <c r="B196" s="179">
        <v>1</v>
      </c>
      <c r="C196" s="179">
        <f t="shared" ref="C196:C210" si="50">D196+E196</f>
        <v>178</v>
      </c>
      <c r="D196" s="179">
        <v>166</v>
      </c>
      <c r="E196" s="179">
        <v>12</v>
      </c>
      <c r="F196" s="180">
        <v>976.64</v>
      </c>
      <c r="G196" s="180">
        <f>F196/166</f>
        <v>5.8833734939759035</v>
      </c>
      <c r="H196" s="180">
        <f t="shared" si="48"/>
        <v>141.19999999999999</v>
      </c>
      <c r="I196" s="180">
        <f t="shared" si="49"/>
        <v>174.51</v>
      </c>
    </row>
    <row r="197" spans="1:9" s="196" customFormat="1" x14ac:dyDescent="0.25">
      <c r="A197" s="174" t="s">
        <v>244</v>
      </c>
      <c r="B197" s="179">
        <v>1</v>
      </c>
      <c r="C197" s="179">
        <f t="shared" si="50"/>
        <v>155</v>
      </c>
      <c r="D197" s="179">
        <v>145</v>
      </c>
      <c r="E197" s="179">
        <v>10</v>
      </c>
      <c r="F197" s="180">
        <v>975.44</v>
      </c>
      <c r="G197" s="180">
        <f>F197/145</f>
        <v>6.7271724137931042</v>
      </c>
      <c r="H197" s="180">
        <f t="shared" si="48"/>
        <v>134.54</v>
      </c>
      <c r="I197" s="180">
        <f t="shared" si="49"/>
        <v>166.28</v>
      </c>
    </row>
    <row r="198" spans="1:9" s="196" customFormat="1" x14ac:dyDescent="0.25">
      <c r="A198" s="174" t="s">
        <v>244</v>
      </c>
      <c r="B198" s="179">
        <v>1</v>
      </c>
      <c r="C198" s="179">
        <f t="shared" si="50"/>
        <v>178</v>
      </c>
      <c r="D198" s="179">
        <v>166</v>
      </c>
      <c r="E198" s="179">
        <v>12</v>
      </c>
      <c r="F198" s="180">
        <v>976.64</v>
      </c>
      <c r="G198" s="180">
        <f>F198/166</f>
        <v>5.8833734939759035</v>
      </c>
      <c r="H198" s="180">
        <f t="shared" si="48"/>
        <v>141.19999999999999</v>
      </c>
      <c r="I198" s="180">
        <f t="shared" si="49"/>
        <v>174.51</v>
      </c>
    </row>
    <row r="199" spans="1:9" s="196" customFormat="1" x14ac:dyDescent="0.25">
      <c r="A199" s="174" t="s">
        <v>244</v>
      </c>
      <c r="B199" s="179">
        <v>1</v>
      </c>
      <c r="C199" s="179">
        <f t="shared" si="50"/>
        <v>178</v>
      </c>
      <c r="D199" s="179">
        <v>166</v>
      </c>
      <c r="E199" s="179">
        <v>12</v>
      </c>
      <c r="F199" s="180">
        <v>976.64</v>
      </c>
      <c r="G199" s="180">
        <f t="shared" ref="G199:G202" si="51">F199/166</f>
        <v>5.8833734939759035</v>
      </c>
      <c r="H199" s="180">
        <f t="shared" si="48"/>
        <v>141.19999999999999</v>
      </c>
      <c r="I199" s="180">
        <f t="shared" si="49"/>
        <v>174.51</v>
      </c>
    </row>
    <row r="200" spans="1:9" s="196" customFormat="1" x14ac:dyDescent="0.25">
      <c r="A200" s="174" t="s">
        <v>244</v>
      </c>
      <c r="B200" s="179">
        <v>1</v>
      </c>
      <c r="C200" s="179">
        <f t="shared" si="50"/>
        <v>178</v>
      </c>
      <c r="D200" s="179">
        <v>166</v>
      </c>
      <c r="E200" s="179">
        <v>12</v>
      </c>
      <c r="F200" s="180">
        <v>976.64</v>
      </c>
      <c r="G200" s="180">
        <f t="shared" si="51"/>
        <v>5.8833734939759035</v>
      </c>
      <c r="H200" s="180">
        <f t="shared" si="48"/>
        <v>141.19999999999999</v>
      </c>
      <c r="I200" s="180">
        <f t="shared" si="49"/>
        <v>174.51</v>
      </c>
    </row>
    <row r="201" spans="1:9" s="196" customFormat="1" x14ac:dyDescent="0.25">
      <c r="A201" s="174" t="s">
        <v>244</v>
      </c>
      <c r="B201" s="179">
        <v>1</v>
      </c>
      <c r="C201" s="179">
        <f t="shared" si="50"/>
        <v>178</v>
      </c>
      <c r="D201" s="179">
        <v>166</v>
      </c>
      <c r="E201" s="179">
        <v>12</v>
      </c>
      <c r="F201" s="180">
        <v>976.64</v>
      </c>
      <c r="G201" s="180">
        <f t="shared" si="51"/>
        <v>5.8833734939759035</v>
      </c>
      <c r="H201" s="180">
        <f t="shared" si="48"/>
        <v>141.19999999999999</v>
      </c>
      <c r="I201" s="180">
        <f t="shared" si="49"/>
        <v>174.51</v>
      </c>
    </row>
    <row r="202" spans="1:9" s="196" customFormat="1" x14ac:dyDescent="0.25">
      <c r="A202" s="174" t="s">
        <v>244</v>
      </c>
      <c r="B202" s="179">
        <v>1</v>
      </c>
      <c r="C202" s="179">
        <f t="shared" si="50"/>
        <v>190</v>
      </c>
      <c r="D202" s="179">
        <v>166</v>
      </c>
      <c r="E202" s="179">
        <v>24</v>
      </c>
      <c r="F202" s="180">
        <v>976.64</v>
      </c>
      <c r="G202" s="180">
        <f t="shared" si="51"/>
        <v>5.8833734939759035</v>
      </c>
      <c r="H202" s="180">
        <f t="shared" si="48"/>
        <v>282.39999999999998</v>
      </c>
      <c r="I202" s="180">
        <f t="shared" si="49"/>
        <v>349.02</v>
      </c>
    </row>
    <row r="203" spans="1:9" s="196" customFormat="1" x14ac:dyDescent="0.25">
      <c r="A203" s="174" t="s">
        <v>244</v>
      </c>
      <c r="B203" s="179">
        <v>1</v>
      </c>
      <c r="C203" s="179">
        <f t="shared" si="50"/>
        <v>169</v>
      </c>
      <c r="D203" s="179">
        <v>145</v>
      </c>
      <c r="E203" s="179">
        <v>24</v>
      </c>
      <c r="F203" s="180">
        <v>975.44</v>
      </c>
      <c r="G203" s="180">
        <f>F203/145</f>
        <v>6.7271724137931042</v>
      </c>
      <c r="H203" s="180">
        <f t="shared" si="48"/>
        <v>322.89999999999998</v>
      </c>
      <c r="I203" s="180">
        <f t="shared" si="49"/>
        <v>399.07</v>
      </c>
    </row>
    <row r="204" spans="1:9" s="196" customFormat="1" x14ac:dyDescent="0.25">
      <c r="A204" s="174" t="s">
        <v>244</v>
      </c>
      <c r="B204" s="179">
        <v>1</v>
      </c>
      <c r="C204" s="179">
        <f t="shared" si="50"/>
        <v>178</v>
      </c>
      <c r="D204" s="179">
        <v>166</v>
      </c>
      <c r="E204" s="179">
        <v>12</v>
      </c>
      <c r="F204" s="180">
        <v>976.64</v>
      </c>
      <c r="G204" s="180">
        <f>F204/166</f>
        <v>5.8833734939759035</v>
      </c>
      <c r="H204" s="180">
        <f t="shared" si="48"/>
        <v>141.19999999999999</v>
      </c>
      <c r="I204" s="180">
        <f t="shared" si="49"/>
        <v>174.51</v>
      </c>
    </row>
    <row r="205" spans="1:9" s="196" customFormat="1" x14ac:dyDescent="0.25">
      <c r="A205" s="174" t="s">
        <v>122</v>
      </c>
      <c r="B205" s="179">
        <v>1</v>
      </c>
      <c r="C205" s="179">
        <f t="shared" si="50"/>
        <v>160</v>
      </c>
      <c r="D205" s="179">
        <v>145</v>
      </c>
      <c r="E205" s="179">
        <v>15</v>
      </c>
      <c r="F205" s="180">
        <v>975.44</v>
      </c>
      <c r="G205" s="180">
        <f>F205/145</f>
        <v>6.7271724137931042</v>
      </c>
      <c r="H205" s="180">
        <f t="shared" si="48"/>
        <v>201.82</v>
      </c>
      <c r="I205" s="180">
        <f t="shared" si="49"/>
        <v>249.43</v>
      </c>
    </row>
    <row r="206" spans="1:9" s="196" customFormat="1" x14ac:dyDescent="0.25">
      <c r="A206" s="174" t="s">
        <v>122</v>
      </c>
      <c r="B206" s="179">
        <v>1</v>
      </c>
      <c r="C206" s="179">
        <f t="shared" si="50"/>
        <v>80</v>
      </c>
      <c r="D206" s="179">
        <v>63</v>
      </c>
      <c r="E206" s="179">
        <v>17</v>
      </c>
      <c r="F206" s="180">
        <v>975.44</v>
      </c>
      <c r="G206" s="180">
        <f>F206/145</f>
        <v>6.7271724137931042</v>
      </c>
      <c r="H206" s="180">
        <f t="shared" si="48"/>
        <v>228.72</v>
      </c>
      <c r="I206" s="180">
        <f t="shared" si="49"/>
        <v>282.68</v>
      </c>
    </row>
    <row r="207" spans="1:9" s="196" customFormat="1" x14ac:dyDescent="0.25">
      <c r="A207" s="174" t="s">
        <v>122</v>
      </c>
      <c r="B207" s="179">
        <v>1</v>
      </c>
      <c r="C207" s="179">
        <f t="shared" si="50"/>
        <v>174</v>
      </c>
      <c r="D207" s="179">
        <v>166</v>
      </c>
      <c r="E207" s="179">
        <v>8</v>
      </c>
      <c r="F207" s="180">
        <v>976.64</v>
      </c>
      <c r="G207" s="180">
        <f>F207/166</f>
        <v>5.8833734939759035</v>
      </c>
      <c r="H207" s="180">
        <f t="shared" si="48"/>
        <v>94.13</v>
      </c>
      <c r="I207" s="180">
        <f t="shared" si="49"/>
        <v>116.34</v>
      </c>
    </row>
    <row r="208" spans="1:9" s="196" customFormat="1" x14ac:dyDescent="0.25">
      <c r="A208" s="174" t="s">
        <v>122</v>
      </c>
      <c r="B208" s="179">
        <v>1</v>
      </c>
      <c r="C208" s="179">
        <f t="shared" si="50"/>
        <v>172</v>
      </c>
      <c r="D208" s="179">
        <v>166</v>
      </c>
      <c r="E208" s="179">
        <v>6</v>
      </c>
      <c r="F208" s="180">
        <v>862.62</v>
      </c>
      <c r="G208" s="180">
        <f>F208/166</f>
        <v>5.1965060240963856</v>
      </c>
      <c r="H208" s="180">
        <f t="shared" si="48"/>
        <v>62.36</v>
      </c>
      <c r="I208" s="180">
        <f t="shared" si="49"/>
        <v>77.069999999999993</v>
      </c>
    </row>
    <row r="209" spans="1:9" s="196" customFormat="1" x14ac:dyDescent="0.25">
      <c r="A209" s="174" t="s">
        <v>122</v>
      </c>
      <c r="B209" s="179">
        <v>1</v>
      </c>
      <c r="C209" s="179">
        <f t="shared" si="50"/>
        <v>152</v>
      </c>
      <c r="D209" s="179">
        <v>145</v>
      </c>
      <c r="E209" s="179">
        <v>7</v>
      </c>
      <c r="F209" s="180">
        <v>861.56</v>
      </c>
      <c r="G209" s="180">
        <f>F209/145</f>
        <v>5.9417931034482754</v>
      </c>
      <c r="H209" s="180">
        <f t="shared" si="48"/>
        <v>83.19</v>
      </c>
      <c r="I209" s="180">
        <f t="shared" si="49"/>
        <v>102.81</v>
      </c>
    </row>
    <row r="210" spans="1:9" s="196" customFormat="1" x14ac:dyDescent="0.25">
      <c r="A210" s="177" t="s">
        <v>245</v>
      </c>
      <c r="B210" s="179">
        <v>1</v>
      </c>
      <c r="C210" s="179">
        <f t="shared" si="50"/>
        <v>190</v>
      </c>
      <c r="D210" s="179">
        <v>166</v>
      </c>
      <c r="E210" s="179">
        <v>24</v>
      </c>
      <c r="F210" s="180">
        <v>976.64</v>
      </c>
      <c r="G210" s="180">
        <f>F210/166</f>
        <v>5.8833734939759035</v>
      </c>
      <c r="H210" s="180">
        <f t="shared" si="48"/>
        <v>282.39999999999998</v>
      </c>
      <c r="I210" s="180">
        <f t="shared" si="49"/>
        <v>349.02</v>
      </c>
    </row>
    <row r="211" spans="1:9" s="196" customFormat="1" ht="33" x14ac:dyDescent="0.25">
      <c r="A211" s="171" t="s">
        <v>740</v>
      </c>
      <c r="B211" s="187">
        <f>SUM(B212:B219)</f>
        <v>8</v>
      </c>
      <c r="C211" s="187"/>
      <c r="D211" s="187"/>
      <c r="E211" s="187">
        <f t="shared" ref="E211:I211" si="52">SUM(E212:E219)</f>
        <v>135</v>
      </c>
      <c r="F211" s="172"/>
      <c r="G211" s="172"/>
      <c r="H211" s="172">
        <f>SUM(H212:H219)</f>
        <v>1316.1299999999999</v>
      </c>
      <c r="I211" s="172">
        <f t="shared" si="52"/>
        <v>1626.6100000000001</v>
      </c>
    </row>
    <row r="212" spans="1:9" s="196" customFormat="1" x14ac:dyDescent="0.25">
      <c r="A212" s="177" t="s">
        <v>96</v>
      </c>
      <c r="B212" s="179">
        <v>1</v>
      </c>
      <c r="C212" s="179">
        <f t="shared" ref="C212:C219" si="53">D212+E212</f>
        <v>166</v>
      </c>
      <c r="D212" s="179">
        <v>145</v>
      </c>
      <c r="E212" s="179">
        <v>21</v>
      </c>
      <c r="F212" s="180">
        <v>742.73</v>
      </c>
      <c r="G212" s="180">
        <f>F212/145</f>
        <v>5.1222758620689657</v>
      </c>
      <c r="H212" s="180">
        <f>ROUND(E212*G212*2,2)</f>
        <v>215.14</v>
      </c>
      <c r="I212" s="180">
        <f t="shared" ref="I212:I219" si="54">ROUND(H212*1.2359,2)</f>
        <v>265.89</v>
      </c>
    </row>
    <row r="213" spans="1:9" s="196" customFormat="1" x14ac:dyDescent="0.25">
      <c r="A213" s="177" t="s">
        <v>96</v>
      </c>
      <c r="B213" s="179">
        <v>1</v>
      </c>
      <c r="C213" s="179">
        <f t="shared" si="53"/>
        <v>174</v>
      </c>
      <c r="D213" s="179">
        <v>166</v>
      </c>
      <c r="E213" s="179">
        <v>8</v>
      </c>
      <c r="F213" s="180">
        <v>718.85</v>
      </c>
      <c r="G213" s="180">
        <f>F213/166</f>
        <v>4.3304216867469885</v>
      </c>
      <c r="H213" s="180">
        <f>ROUND(E213*G213*2,2)</f>
        <v>69.290000000000006</v>
      </c>
      <c r="I213" s="180">
        <f t="shared" si="54"/>
        <v>85.64</v>
      </c>
    </row>
    <row r="214" spans="1:9" s="196" customFormat="1" x14ac:dyDescent="0.25">
      <c r="A214" s="177" t="s">
        <v>96</v>
      </c>
      <c r="B214" s="179">
        <v>1</v>
      </c>
      <c r="C214" s="179">
        <f t="shared" si="53"/>
        <v>180</v>
      </c>
      <c r="D214" s="179">
        <v>145</v>
      </c>
      <c r="E214" s="179">
        <v>35</v>
      </c>
      <c r="F214" s="180">
        <v>717.97</v>
      </c>
      <c r="G214" s="180">
        <f>F214/145</f>
        <v>4.9515172413793103</v>
      </c>
      <c r="H214" s="180">
        <f t="shared" ref="H214:H219" si="55">ROUND(E214*G214*2,2)</f>
        <v>346.61</v>
      </c>
      <c r="I214" s="180">
        <f t="shared" si="54"/>
        <v>428.38</v>
      </c>
    </row>
    <row r="215" spans="1:9" s="196" customFormat="1" x14ac:dyDescent="0.25">
      <c r="A215" s="177" t="s">
        <v>96</v>
      </c>
      <c r="B215" s="179">
        <v>1</v>
      </c>
      <c r="C215" s="179">
        <f t="shared" si="53"/>
        <v>190</v>
      </c>
      <c r="D215" s="179">
        <v>166</v>
      </c>
      <c r="E215" s="179">
        <v>24</v>
      </c>
      <c r="F215" s="180">
        <v>718.85</v>
      </c>
      <c r="G215" s="180">
        <f>F215/166</f>
        <v>4.3304216867469885</v>
      </c>
      <c r="H215" s="180">
        <f t="shared" si="55"/>
        <v>207.86</v>
      </c>
      <c r="I215" s="180">
        <f t="shared" si="54"/>
        <v>256.89</v>
      </c>
    </row>
    <row r="216" spans="1:9" s="196" customFormat="1" x14ac:dyDescent="0.25">
      <c r="A216" s="177" t="s">
        <v>96</v>
      </c>
      <c r="B216" s="179">
        <v>1</v>
      </c>
      <c r="C216" s="179">
        <f t="shared" si="53"/>
        <v>72</v>
      </c>
      <c r="D216" s="179">
        <v>70</v>
      </c>
      <c r="E216" s="179">
        <v>2</v>
      </c>
      <c r="F216" s="180">
        <v>717.97</v>
      </c>
      <c r="G216" s="180">
        <f>F216/145</f>
        <v>4.9515172413793103</v>
      </c>
      <c r="H216" s="180">
        <f t="shared" si="55"/>
        <v>19.809999999999999</v>
      </c>
      <c r="I216" s="180">
        <f t="shared" si="54"/>
        <v>24.48</v>
      </c>
    </row>
    <row r="217" spans="1:9" s="196" customFormat="1" x14ac:dyDescent="0.25">
      <c r="A217" s="177" t="s">
        <v>96</v>
      </c>
      <c r="B217" s="179">
        <v>1</v>
      </c>
      <c r="C217" s="179">
        <f t="shared" si="53"/>
        <v>178</v>
      </c>
      <c r="D217" s="179">
        <v>166</v>
      </c>
      <c r="E217" s="179">
        <v>12</v>
      </c>
      <c r="F217" s="180">
        <v>718.85</v>
      </c>
      <c r="G217" s="180">
        <f>F217/166</f>
        <v>4.3304216867469885</v>
      </c>
      <c r="H217" s="180">
        <f t="shared" si="55"/>
        <v>103.93</v>
      </c>
      <c r="I217" s="180">
        <f t="shared" si="54"/>
        <v>128.44999999999999</v>
      </c>
    </row>
    <row r="218" spans="1:9" s="196" customFormat="1" x14ac:dyDescent="0.25">
      <c r="A218" s="177" t="s">
        <v>96</v>
      </c>
      <c r="B218" s="179">
        <v>1</v>
      </c>
      <c r="C218" s="179">
        <f t="shared" si="53"/>
        <v>178</v>
      </c>
      <c r="D218" s="179">
        <v>166</v>
      </c>
      <c r="E218" s="179">
        <v>12</v>
      </c>
      <c r="F218" s="180">
        <v>718.85</v>
      </c>
      <c r="G218" s="180">
        <f>F218/166</f>
        <v>4.3304216867469885</v>
      </c>
      <c r="H218" s="180">
        <f t="shared" si="55"/>
        <v>103.93</v>
      </c>
      <c r="I218" s="180">
        <f t="shared" si="54"/>
        <v>128.44999999999999</v>
      </c>
    </row>
    <row r="219" spans="1:9" s="196" customFormat="1" x14ac:dyDescent="0.25">
      <c r="A219" s="177" t="s">
        <v>96</v>
      </c>
      <c r="B219" s="179">
        <v>1</v>
      </c>
      <c r="C219" s="179">
        <f t="shared" si="53"/>
        <v>117</v>
      </c>
      <c r="D219" s="179">
        <v>96</v>
      </c>
      <c r="E219" s="179">
        <v>21</v>
      </c>
      <c r="F219" s="180">
        <v>861.56</v>
      </c>
      <c r="G219" s="180">
        <f>F219/145</f>
        <v>5.9417931034482754</v>
      </c>
      <c r="H219" s="180">
        <f t="shared" si="55"/>
        <v>249.56</v>
      </c>
      <c r="I219" s="180">
        <f t="shared" si="54"/>
        <v>308.43</v>
      </c>
    </row>
    <row r="220" spans="1:9" s="196" customFormat="1" ht="33" x14ac:dyDescent="0.25">
      <c r="A220" s="175" t="s">
        <v>411</v>
      </c>
      <c r="B220" s="186">
        <f>B221+B229</f>
        <v>13</v>
      </c>
      <c r="C220" s="186"/>
      <c r="D220" s="186"/>
      <c r="E220" s="186">
        <f>E221+E229</f>
        <v>698</v>
      </c>
      <c r="F220" s="176"/>
      <c r="G220" s="176"/>
      <c r="H220" s="176">
        <f>H221+H229</f>
        <v>8300.4</v>
      </c>
      <c r="I220" s="176">
        <f>I221+I229</f>
        <v>10258.460000000001</v>
      </c>
    </row>
    <row r="221" spans="1:9" s="196" customFormat="1" ht="33" x14ac:dyDescent="0.25">
      <c r="A221" s="171" t="s">
        <v>629</v>
      </c>
      <c r="B221" s="187">
        <f>SUM(B222:B228)</f>
        <v>7</v>
      </c>
      <c r="C221" s="187"/>
      <c r="D221" s="187"/>
      <c r="E221" s="187">
        <f>SUM(E222:E228)</f>
        <v>369</v>
      </c>
      <c r="F221" s="172"/>
      <c r="G221" s="172"/>
      <c r="H221" s="172">
        <f>SUM(H222:H228)</f>
        <v>5026.41</v>
      </c>
      <c r="I221" s="172">
        <f>SUM(I222:I228)</f>
        <v>6212.130000000001</v>
      </c>
    </row>
    <row r="222" spans="1:9" s="196" customFormat="1" x14ac:dyDescent="0.25">
      <c r="A222" s="178" t="s">
        <v>243</v>
      </c>
      <c r="B222" s="179">
        <v>1</v>
      </c>
      <c r="C222" s="179">
        <f t="shared" ref="C222:C228" si="56">D222+E222</f>
        <v>185</v>
      </c>
      <c r="D222" s="179">
        <v>145</v>
      </c>
      <c r="E222" s="179">
        <v>40</v>
      </c>
      <c r="F222" s="180">
        <v>1150</v>
      </c>
      <c r="G222" s="180">
        <f>F222/145</f>
        <v>7.931034482758621</v>
      </c>
      <c r="H222" s="180">
        <f t="shared" ref="H222:H228" si="57">ROUND(E222*G222*2,2)</f>
        <v>634.48</v>
      </c>
      <c r="I222" s="180">
        <f t="shared" ref="I222:I228" si="58">ROUND(H222*1.2359,2)</f>
        <v>784.15</v>
      </c>
    </row>
    <row r="223" spans="1:9" s="196" customFormat="1" x14ac:dyDescent="0.25">
      <c r="A223" s="178" t="s">
        <v>247</v>
      </c>
      <c r="B223" s="179">
        <v>1</v>
      </c>
      <c r="C223" s="179">
        <f t="shared" si="56"/>
        <v>168</v>
      </c>
      <c r="D223" s="179">
        <v>145</v>
      </c>
      <c r="E223" s="179">
        <v>23</v>
      </c>
      <c r="F223" s="180">
        <v>975.44</v>
      </c>
      <c r="G223" s="180">
        <f t="shared" ref="G223:G228" si="59">F223/145</f>
        <v>6.7271724137931042</v>
      </c>
      <c r="H223" s="180">
        <f t="shared" si="57"/>
        <v>309.45</v>
      </c>
      <c r="I223" s="180">
        <f t="shared" si="58"/>
        <v>382.45</v>
      </c>
    </row>
    <row r="224" spans="1:9" s="196" customFormat="1" x14ac:dyDescent="0.25">
      <c r="A224" s="178" t="s">
        <v>229</v>
      </c>
      <c r="B224" s="179">
        <v>1</v>
      </c>
      <c r="C224" s="179">
        <f t="shared" si="56"/>
        <v>228</v>
      </c>
      <c r="D224" s="179">
        <v>145</v>
      </c>
      <c r="E224" s="179">
        <v>83</v>
      </c>
      <c r="F224" s="180">
        <v>975.44</v>
      </c>
      <c r="G224" s="180">
        <f t="shared" si="59"/>
        <v>6.7271724137931042</v>
      </c>
      <c r="H224" s="180">
        <f t="shared" si="57"/>
        <v>1116.71</v>
      </c>
      <c r="I224" s="180">
        <f t="shared" si="58"/>
        <v>1380.14</v>
      </c>
    </row>
    <row r="225" spans="1:9" s="196" customFormat="1" x14ac:dyDescent="0.25">
      <c r="A225" s="178" t="s">
        <v>229</v>
      </c>
      <c r="B225" s="179">
        <v>1</v>
      </c>
      <c r="C225" s="179">
        <f t="shared" si="56"/>
        <v>225</v>
      </c>
      <c r="D225" s="179">
        <v>145</v>
      </c>
      <c r="E225" s="179">
        <v>80</v>
      </c>
      <c r="F225" s="180">
        <v>975.44</v>
      </c>
      <c r="G225" s="180">
        <f t="shared" si="59"/>
        <v>6.7271724137931042</v>
      </c>
      <c r="H225" s="180">
        <f t="shared" si="57"/>
        <v>1076.3499999999999</v>
      </c>
      <c r="I225" s="180">
        <f t="shared" si="58"/>
        <v>1330.26</v>
      </c>
    </row>
    <row r="226" spans="1:9" s="196" customFormat="1" x14ac:dyDescent="0.25">
      <c r="A226" s="178" t="s">
        <v>230</v>
      </c>
      <c r="B226" s="179">
        <v>1</v>
      </c>
      <c r="C226" s="179">
        <f t="shared" si="56"/>
        <v>266</v>
      </c>
      <c r="D226" s="179">
        <v>145</v>
      </c>
      <c r="E226" s="179">
        <v>121</v>
      </c>
      <c r="F226" s="180">
        <v>975.44</v>
      </c>
      <c r="G226" s="180">
        <f t="shared" si="59"/>
        <v>6.7271724137931042</v>
      </c>
      <c r="H226" s="180">
        <f t="shared" si="57"/>
        <v>1627.98</v>
      </c>
      <c r="I226" s="180">
        <f t="shared" si="58"/>
        <v>2012.02</v>
      </c>
    </row>
    <row r="227" spans="1:9" s="196" customFormat="1" x14ac:dyDescent="0.25">
      <c r="A227" s="178" t="s">
        <v>122</v>
      </c>
      <c r="B227" s="179">
        <v>1</v>
      </c>
      <c r="C227" s="179">
        <f t="shared" si="56"/>
        <v>152</v>
      </c>
      <c r="D227" s="179">
        <v>145</v>
      </c>
      <c r="E227" s="179">
        <v>7</v>
      </c>
      <c r="F227" s="180">
        <v>861.56</v>
      </c>
      <c r="G227" s="180">
        <f t="shared" si="59"/>
        <v>5.9417931034482754</v>
      </c>
      <c r="H227" s="180">
        <f t="shared" si="57"/>
        <v>83.19</v>
      </c>
      <c r="I227" s="180">
        <f t="shared" si="58"/>
        <v>102.81</v>
      </c>
    </row>
    <row r="228" spans="1:9" s="196" customFormat="1" x14ac:dyDescent="0.25">
      <c r="A228" s="178" t="s">
        <v>122</v>
      </c>
      <c r="B228" s="179">
        <v>1</v>
      </c>
      <c r="C228" s="179">
        <f t="shared" si="56"/>
        <v>111</v>
      </c>
      <c r="D228" s="179">
        <v>96</v>
      </c>
      <c r="E228" s="179">
        <v>15</v>
      </c>
      <c r="F228" s="180">
        <v>861.56</v>
      </c>
      <c r="G228" s="180">
        <f t="shared" si="59"/>
        <v>5.9417931034482754</v>
      </c>
      <c r="H228" s="180">
        <f t="shared" si="57"/>
        <v>178.25</v>
      </c>
      <c r="I228" s="180">
        <f t="shared" si="58"/>
        <v>220.3</v>
      </c>
    </row>
    <row r="229" spans="1:9" s="196" customFormat="1" ht="33" x14ac:dyDescent="0.25">
      <c r="A229" s="171" t="s">
        <v>740</v>
      </c>
      <c r="B229" s="187">
        <f>SUM(B230:B235)</f>
        <v>6</v>
      </c>
      <c r="C229" s="187"/>
      <c r="D229" s="187"/>
      <c r="E229" s="187">
        <f>SUM(E230:E235)</f>
        <v>329</v>
      </c>
      <c r="F229" s="172"/>
      <c r="G229" s="172"/>
      <c r="H229" s="172">
        <f>SUM(H230:H235)</f>
        <v>3273.9900000000002</v>
      </c>
      <c r="I229" s="172">
        <f>SUM(I230:I235)</f>
        <v>4046.3300000000004</v>
      </c>
    </row>
    <row r="230" spans="1:9" s="196" customFormat="1" x14ac:dyDescent="0.25">
      <c r="A230" s="177" t="s">
        <v>96</v>
      </c>
      <c r="B230" s="179">
        <v>1</v>
      </c>
      <c r="C230" s="179">
        <f t="shared" ref="C230:C235" si="60">D230+E230</f>
        <v>220</v>
      </c>
      <c r="D230" s="179">
        <v>145</v>
      </c>
      <c r="E230" s="179">
        <v>75</v>
      </c>
      <c r="F230" s="180">
        <v>717.97</v>
      </c>
      <c r="G230" s="180">
        <f>F230/145</f>
        <v>4.9515172413793103</v>
      </c>
      <c r="H230" s="180">
        <f t="shared" ref="H230:H235" si="61">ROUND(E230*G230*2,2)</f>
        <v>742.73</v>
      </c>
      <c r="I230" s="180">
        <f t="shared" ref="I230:I235" si="62">ROUND(H230*1.2359,2)</f>
        <v>917.94</v>
      </c>
    </row>
    <row r="231" spans="1:9" s="196" customFormat="1" x14ac:dyDescent="0.25">
      <c r="A231" s="177" t="s">
        <v>96</v>
      </c>
      <c r="B231" s="179">
        <v>1</v>
      </c>
      <c r="C231" s="179">
        <f t="shared" si="60"/>
        <v>212</v>
      </c>
      <c r="D231" s="179">
        <v>145</v>
      </c>
      <c r="E231" s="179">
        <v>67</v>
      </c>
      <c r="F231" s="180">
        <v>717.97</v>
      </c>
      <c r="G231" s="180">
        <f t="shared" ref="G231:G235" si="63">F231/145</f>
        <v>4.9515172413793103</v>
      </c>
      <c r="H231" s="180">
        <f t="shared" si="61"/>
        <v>663.5</v>
      </c>
      <c r="I231" s="180">
        <f t="shared" si="62"/>
        <v>820.02</v>
      </c>
    </row>
    <row r="232" spans="1:9" s="196" customFormat="1" x14ac:dyDescent="0.25">
      <c r="A232" s="177" t="s">
        <v>96</v>
      </c>
      <c r="B232" s="179">
        <v>1</v>
      </c>
      <c r="C232" s="179">
        <f t="shared" si="60"/>
        <v>244</v>
      </c>
      <c r="D232" s="179">
        <v>145</v>
      </c>
      <c r="E232" s="179">
        <v>99</v>
      </c>
      <c r="F232" s="180">
        <v>717.97</v>
      </c>
      <c r="G232" s="180">
        <f t="shared" si="63"/>
        <v>4.9515172413793103</v>
      </c>
      <c r="H232" s="180">
        <f t="shared" si="61"/>
        <v>980.4</v>
      </c>
      <c r="I232" s="180">
        <f t="shared" si="62"/>
        <v>1211.68</v>
      </c>
    </row>
    <row r="233" spans="1:9" s="196" customFormat="1" x14ac:dyDescent="0.25">
      <c r="A233" s="177" t="s">
        <v>96</v>
      </c>
      <c r="B233" s="179">
        <v>1</v>
      </c>
      <c r="C233" s="179">
        <f t="shared" si="60"/>
        <v>181</v>
      </c>
      <c r="D233" s="179">
        <v>145</v>
      </c>
      <c r="E233" s="179">
        <v>36</v>
      </c>
      <c r="F233" s="180">
        <v>750</v>
      </c>
      <c r="G233" s="180">
        <f t="shared" si="63"/>
        <v>5.1724137931034484</v>
      </c>
      <c r="H233" s="180">
        <f t="shared" si="61"/>
        <v>372.41</v>
      </c>
      <c r="I233" s="180">
        <f t="shared" si="62"/>
        <v>460.26</v>
      </c>
    </row>
    <row r="234" spans="1:9" s="196" customFormat="1" x14ac:dyDescent="0.25">
      <c r="A234" s="177" t="s">
        <v>96</v>
      </c>
      <c r="B234" s="179">
        <v>1</v>
      </c>
      <c r="C234" s="179">
        <f t="shared" si="60"/>
        <v>71</v>
      </c>
      <c r="D234" s="179">
        <v>70</v>
      </c>
      <c r="E234" s="179">
        <v>1</v>
      </c>
      <c r="F234" s="180">
        <v>717.97</v>
      </c>
      <c r="G234" s="180">
        <f t="shared" si="63"/>
        <v>4.9515172413793103</v>
      </c>
      <c r="H234" s="180">
        <f t="shared" si="61"/>
        <v>9.9</v>
      </c>
      <c r="I234" s="180">
        <f t="shared" si="62"/>
        <v>12.24</v>
      </c>
    </row>
    <row r="235" spans="1:9" s="196" customFormat="1" x14ac:dyDescent="0.25">
      <c r="A235" s="177" t="s">
        <v>96</v>
      </c>
      <c r="B235" s="179">
        <v>1</v>
      </c>
      <c r="C235" s="179">
        <f t="shared" si="60"/>
        <v>196</v>
      </c>
      <c r="D235" s="179">
        <v>145</v>
      </c>
      <c r="E235" s="179">
        <v>51</v>
      </c>
      <c r="F235" s="180">
        <v>717.97</v>
      </c>
      <c r="G235" s="180">
        <f t="shared" si="63"/>
        <v>4.9515172413793103</v>
      </c>
      <c r="H235" s="180">
        <f t="shared" si="61"/>
        <v>505.05</v>
      </c>
      <c r="I235" s="180">
        <f t="shared" si="62"/>
        <v>624.19000000000005</v>
      </c>
    </row>
    <row r="236" spans="1:9" s="196" customFormat="1" x14ac:dyDescent="0.25">
      <c r="A236" s="175" t="s">
        <v>412</v>
      </c>
      <c r="B236" s="186">
        <f>B237</f>
        <v>3</v>
      </c>
      <c r="C236" s="186"/>
      <c r="D236" s="186"/>
      <c r="E236" s="186">
        <f>E237</f>
        <v>108.75</v>
      </c>
      <c r="F236" s="176"/>
      <c r="G236" s="176"/>
      <c r="H236" s="176">
        <f>H237</f>
        <v>1463.16</v>
      </c>
      <c r="I236" s="176">
        <f>I237</f>
        <v>1808.31</v>
      </c>
    </row>
    <row r="237" spans="1:9" s="196" customFormat="1" ht="33" x14ac:dyDescent="0.25">
      <c r="A237" s="171" t="s">
        <v>629</v>
      </c>
      <c r="B237" s="187">
        <f>SUM(B238:B240)</f>
        <v>3</v>
      </c>
      <c r="C237" s="187"/>
      <c r="D237" s="187"/>
      <c r="E237" s="187">
        <f t="shared" ref="E237:I237" si="64">SUM(E238:E240)</f>
        <v>108.75</v>
      </c>
      <c r="F237" s="172"/>
      <c r="G237" s="172"/>
      <c r="H237" s="172">
        <f>SUM(H238:H240)</f>
        <v>1463.16</v>
      </c>
      <c r="I237" s="172">
        <f t="shared" si="64"/>
        <v>1808.31</v>
      </c>
    </row>
    <row r="238" spans="1:9" s="196" customFormat="1" x14ac:dyDescent="0.25">
      <c r="A238" s="177" t="s">
        <v>413</v>
      </c>
      <c r="B238" s="179">
        <v>1</v>
      </c>
      <c r="C238" s="179">
        <f>D238+E238</f>
        <v>181.25</v>
      </c>
      <c r="D238" s="179">
        <v>145</v>
      </c>
      <c r="E238" s="179">
        <v>36.25</v>
      </c>
      <c r="F238" s="180">
        <v>975.44</v>
      </c>
      <c r="G238" s="180">
        <f>F238/145</f>
        <v>6.7271724137931042</v>
      </c>
      <c r="H238" s="180">
        <f t="shared" ref="H238:H240" si="65">ROUND(E238*G238*2,2)</f>
        <v>487.72</v>
      </c>
      <c r="I238" s="180">
        <f t="shared" ref="I238:I240" si="66">ROUND(H238*1.2359,2)</f>
        <v>602.77</v>
      </c>
    </row>
    <row r="239" spans="1:9" s="196" customFormat="1" x14ac:dyDescent="0.25">
      <c r="A239" s="177" t="s">
        <v>413</v>
      </c>
      <c r="B239" s="179">
        <v>1</v>
      </c>
      <c r="C239" s="179">
        <f t="shared" ref="C239:C240" si="67">D239+E239</f>
        <v>181.25</v>
      </c>
      <c r="D239" s="179">
        <v>145</v>
      </c>
      <c r="E239" s="179">
        <v>36.25</v>
      </c>
      <c r="F239" s="180">
        <v>975.44</v>
      </c>
      <c r="G239" s="180">
        <f t="shared" ref="G239:G240" si="68">F239/145</f>
        <v>6.7271724137931042</v>
      </c>
      <c r="H239" s="180">
        <f t="shared" si="65"/>
        <v>487.72</v>
      </c>
      <c r="I239" s="180">
        <f t="shared" si="66"/>
        <v>602.77</v>
      </c>
    </row>
    <row r="240" spans="1:9" s="196" customFormat="1" x14ac:dyDescent="0.25">
      <c r="A240" s="177" t="s">
        <v>413</v>
      </c>
      <c r="B240" s="179">
        <v>1</v>
      </c>
      <c r="C240" s="179">
        <f t="shared" si="67"/>
        <v>181.25</v>
      </c>
      <c r="D240" s="179">
        <v>145</v>
      </c>
      <c r="E240" s="179">
        <v>36.25</v>
      </c>
      <c r="F240" s="180">
        <v>975.44</v>
      </c>
      <c r="G240" s="180">
        <f t="shared" si="68"/>
        <v>6.7271724137931042</v>
      </c>
      <c r="H240" s="180">
        <f t="shared" si="65"/>
        <v>487.72</v>
      </c>
      <c r="I240" s="180">
        <f t="shared" si="66"/>
        <v>602.77</v>
      </c>
    </row>
    <row r="241" spans="1:9" s="196" customFormat="1" x14ac:dyDescent="0.25">
      <c r="A241" s="175" t="s">
        <v>414</v>
      </c>
      <c r="B241" s="186">
        <f>B242+B246</f>
        <v>16</v>
      </c>
      <c r="C241" s="186"/>
      <c r="D241" s="186"/>
      <c r="E241" s="186">
        <f>E242+E246</f>
        <v>332.5</v>
      </c>
      <c r="F241" s="176"/>
      <c r="G241" s="176"/>
      <c r="H241" s="176">
        <f>H242+H246</f>
        <v>4748.4399999999996</v>
      </c>
      <c r="I241" s="176">
        <f>I242+I246</f>
        <v>5854.18</v>
      </c>
    </row>
    <row r="242" spans="1:9" s="196" customFormat="1" x14ac:dyDescent="0.25">
      <c r="A242" s="171" t="s">
        <v>568</v>
      </c>
      <c r="B242" s="187">
        <f>SUM(B243:B245)</f>
        <v>3</v>
      </c>
      <c r="C242" s="187"/>
      <c r="D242" s="187"/>
      <c r="E242" s="187">
        <f t="shared" ref="E242:I242" si="69">SUM(E243:E245)</f>
        <v>10.5</v>
      </c>
      <c r="F242" s="172"/>
      <c r="G242" s="172"/>
      <c r="H242" s="172">
        <f>SUM(H243:H245)</f>
        <v>247.91</v>
      </c>
      <c r="I242" s="172">
        <f t="shared" si="69"/>
        <v>306.40000000000003</v>
      </c>
    </row>
    <row r="243" spans="1:9" s="196" customFormat="1" x14ac:dyDescent="0.25">
      <c r="A243" s="177" t="s">
        <v>415</v>
      </c>
      <c r="B243" s="179">
        <v>1</v>
      </c>
      <c r="C243" s="179">
        <f t="shared" ref="C243:C245" si="70">D243+E243</f>
        <v>147</v>
      </c>
      <c r="D243" s="179">
        <v>145</v>
      </c>
      <c r="E243" s="179">
        <v>2</v>
      </c>
      <c r="F243" s="180">
        <v>1485.45</v>
      </c>
      <c r="G243" s="180">
        <f>F243/145</f>
        <v>10.244482758620689</v>
      </c>
      <c r="H243" s="180">
        <f t="shared" ref="H243:H245" si="71">ROUND(E243*G243*2,2)</f>
        <v>40.98</v>
      </c>
      <c r="I243" s="180">
        <f t="shared" ref="I243:I245" si="72">ROUND(H243*1.2359,2)</f>
        <v>50.65</v>
      </c>
    </row>
    <row r="244" spans="1:9" s="196" customFormat="1" x14ac:dyDescent="0.25">
      <c r="A244" s="177" t="s">
        <v>144</v>
      </c>
      <c r="B244" s="179">
        <v>1</v>
      </c>
      <c r="C244" s="179">
        <f t="shared" si="70"/>
        <v>147</v>
      </c>
      <c r="D244" s="179">
        <v>139</v>
      </c>
      <c r="E244" s="179">
        <v>8</v>
      </c>
      <c r="F244" s="180">
        <v>1782.54</v>
      </c>
      <c r="G244" s="180">
        <f>F244/145</f>
        <v>12.293379310344827</v>
      </c>
      <c r="H244" s="180">
        <f t="shared" si="71"/>
        <v>196.69</v>
      </c>
      <c r="I244" s="180">
        <f t="shared" si="72"/>
        <v>243.09</v>
      </c>
    </row>
    <row r="245" spans="1:9" s="196" customFormat="1" x14ac:dyDescent="0.25">
      <c r="A245" s="177" t="s">
        <v>144</v>
      </c>
      <c r="B245" s="179">
        <v>1</v>
      </c>
      <c r="C245" s="179">
        <f t="shared" si="70"/>
        <v>145.5</v>
      </c>
      <c r="D245" s="179">
        <v>145</v>
      </c>
      <c r="E245" s="179">
        <v>0.5</v>
      </c>
      <c r="F245" s="180">
        <v>1485.45</v>
      </c>
      <c r="G245" s="180">
        <f>F245/145</f>
        <v>10.244482758620689</v>
      </c>
      <c r="H245" s="180">
        <f t="shared" si="71"/>
        <v>10.24</v>
      </c>
      <c r="I245" s="180">
        <f t="shared" si="72"/>
        <v>12.66</v>
      </c>
    </row>
    <row r="246" spans="1:9" s="196" customFormat="1" ht="33" x14ac:dyDescent="0.25">
      <c r="A246" s="171" t="s">
        <v>629</v>
      </c>
      <c r="B246" s="187">
        <f>SUM(B247:B259)</f>
        <v>13</v>
      </c>
      <c r="C246" s="187"/>
      <c r="D246" s="187"/>
      <c r="E246" s="187">
        <f t="shared" ref="E246:I246" si="73">SUM(E247:E259)</f>
        <v>322</v>
      </c>
      <c r="F246" s="172"/>
      <c r="G246" s="172"/>
      <c r="H246" s="172">
        <f>SUM(H247:H259)</f>
        <v>4500.53</v>
      </c>
      <c r="I246" s="172">
        <f t="shared" si="73"/>
        <v>5547.7800000000007</v>
      </c>
    </row>
    <row r="247" spans="1:9" s="196" customFormat="1" x14ac:dyDescent="0.25">
      <c r="A247" s="177" t="s">
        <v>244</v>
      </c>
      <c r="B247" s="179">
        <v>1</v>
      </c>
      <c r="C247" s="179">
        <f t="shared" ref="C247:C259" si="74">D247+E247</f>
        <v>104</v>
      </c>
      <c r="D247" s="179">
        <v>91</v>
      </c>
      <c r="E247" s="179">
        <v>13</v>
      </c>
      <c r="F247" s="180">
        <v>975.44</v>
      </c>
      <c r="G247" s="180">
        <f>F247/145</f>
        <v>6.7271724137931042</v>
      </c>
      <c r="H247" s="180">
        <f t="shared" ref="H247:H259" si="75">ROUND(E247*G247*2,2)</f>
        <v>174.91</v>
      </c>
      <c r="I247" s="180">
        <f t="shared" ref="I247:I259" si="76">ROUND(H247*1.2359,2)</f>
        <v>216.17</v>
      </c>
    </row>
    <row r="248" spans="1:9" s="196" customFormat="1" x14ac:dyDescent="0.25">
      <c r="A248" s="177" t="s">
        <v>252</v>
      </c>
      <c r="B248" s="179">
        <v>1</v>
      </c>
      <c r="C248" s="179">
        <f t="shared" si="74"/>
        <v>145</v>
      </c>
      <c r="D248" s="179">
        <v>138</v>
      </c>
      <c r="E248" s="179">
        <v>7</v>
      </c>
      <c r="F248" s="180">
        <v>975.44</v>
      </c>
      <c r="G248" s="180">
        <f t="shared" ref="G248:G255" si="77">F248/145</f>
        <v>6.7271724137931042</v>
      </c>
      <c r="H248" s="180">
        <f t="shared" si="75"/>
        <v>94.18</v>
      </c>
      <c r="I248" s="180">
        <f t="shared" si="76"/>
        <v>116.4</v>
      </c>
    </row>
    <row r="249" spans="1:9" s="196" customFormat="1" x14ac:dyDescent="0.25">
      <c r="A249" s="177" t="s">
        <v>252</v>
      </c>
      <c r="B249" s="179">
        <v>1</v>
      </c>
      <c r="C249" s="179">
        <f t="shared" si="74"/>
        <v>172</v>
      </c>
      <c r="D249" s="179">
        <v>145</v>
      </c>
      <c r="E249" s="179">
        <v>27</v>
      </c>
      <c r="F249" s="180">
        <v>975.44</v>
      </c>
      <c r="G249" s="180">
        <f t="shared" si="77"/>
        <v>6.7271724137931042</v>
      </c>
      <c r="H249" s="180">
        <f t="shared" si="75"/>
        <v>363.27</v>
      </c>
      <c r="I249" s="184">
        <f>ROUND(H249*1.2077,2)</f>
        <v>438.72</v>
      </c>
    </row>
    <row r="250" spans="1:9" s="196" customFormat="1" x14ac:dyDescent="0.25">
      <c r="A250" s="177" t="s">
        <v>252</v>
      </c>
      <c r="B250" s="179">
        <v>1</v>
      </c>
      <c r="C250" s="179">
        <f t="shared" si="74"/>
        <v>156</v>
      </c>
      <c r="D250" s="179">
        <v>145</v>
      </c>
      <c r="E250" s="179">
        <v>11</v>
      </c>
      <c r="F250" s="180">
        <v>975.44</v>
      </c>
      <c r="G250" s="180">
        <f t="shared" si="77"/>
        <v>6.7271724137931042</v>
      </c>
      <c r="H250" s="180">
        <f t="shared" si="75"/>
        <v>148</v>
      </c>
      <c r="I250" s="180">
        <f t="shared" si="76"/>
        <v>182.91</v>
      </c>
    </row>
    <row r="251" spans="1:9" s="196" customFormat="1" x14ac:dyDescent="0.25">
      <c r="A251" s="177" t="s">
        <v>252</v>
      </c>
      <c r="B251" s="179">
        <v>1</v>
      </c>
      <c r="C251" s="179">
        <f t="shared" si="74"/>
        <v>151</v>
      </c>
      <c r="D251" s="179">
        <v>145</v>
      </c>
      <c r="E251" s="179">
        <v>6</v>
      </c>
      <c r="F251" s="180">
        <v>975.44</v>
      </c>
      <c r="G251" s="180">
        <f t="shared" si="77"/>
        <v>6.7271724137931042</v>
      </c>
      <c r="H251" s="180">
        <f t="shared" si="75"/>
        <v>80.73</v>
      </c>
      <c r="I251" s="180">
        <f t="shared" si="76"/>
        <v>99.77</v>
      </c>
    </row>
    <row r="252" spans="1:9" s="196" customFormat="1" x14ac:dyDescent="0.25">
      <c r="A252" s="177" t="s">
        <v>252</v>
      </c>
      <c r="B252" s="179">
        <v>1</v>
      </c>
      <c r="C252" s="179">
        <f t="shared" si="74"/>
        <v>234</v>
      </c>
      <c r="D252" s="179">
        <v>131</v>
      </c>
      <c r="E252" s="179">
        <v>103</v>
      </c>
      <c r="F252" s="180">
        <v>975.44</v>
      </c>
      <c r="G252" s="180">
        <f t="shared" si="77"/>
        <v>6.7271724137931042</v>
      </c>
      <c r="H252" s="180">
        <f t="shared" si="75"/>
        <v>1385.8</v>
      </c>
      <c r="I252" s="180">
        <f t="shared" si="76"/>
        <v>1712.71</v>
      </c>
    </row>
    <row r="253" spans="1:9" s="196" customFormat="1" x14ac:dyDescent="0.25">
      <c r="A253" s="177" t="s">
        <v>252</v>
      </c>
      <c r="B253" s="179">
        <v>1</v>
      </c>
      <c r="C253" s="179">
        <f t="shared" si="74"/>
        <v>96</v>
      </c>
      <c r="D253" s="179">
        <v>91</v>
      </c>
      <c r="E253" s="179">
        <v>5</v>
      </c>
      <c r="F253" s="180">
        <v>975.44</v>
      </c>
      <c r="G253" s="180">
        <f t="shared" si="77"/>
        <v>6.7271724137931042</v>
      </c>
      <c r="H253" s="180">
        <f t="shared" si="75"/>
        <v>67.27</v>
      </c>
      <c r="I253" s="180">
        <f t="shared" si="76"/>
        <v>83.14</v>
      </c>
    </row>
    <row r="254" spans="1:9" s="196" customFormat="1" x14ac:dyDescent="0.25">
      <c r="A254" s="177" t="s">
        <v>252</v>
      </c>
      <c r="B254" s="179">
        <v>1</v>
      </c>
      <c r="C254" s="179">
        <f t="shared" si="74"/>
        <v>161</v>
      </c>
      <c r="D254" s="179">
        <v>145</v>
      </c>
      <c r="E254" s="179">
        <v>16</v>
      </c>
      <c r="F254" s="180">
        <v>975.44</v>
      </c>
      <c r="G254" s="180">
        <f t="shared" si="77"/>
        <v>6.7271724137931042</v>
      </c>
      <c r="H254" s="180">
        <f t="shared" si="75"/>
        <v>215.27</v>
      </c>
      <c r="I254" s="180">
        <f t="shared" si="76"/>
        <v>266.05</v>
      </c>
    </row>
    <row r="255" spans="1:9" s="196" customFormat="1" x14ac:dyDescent="0.25">
      <c r="A255" s="177" t="s">
        <v>252</v>
      </c>
      <c r="B255" s="179">
        <v>1</v>
      </c>
      <c r="C255" s="179">
        <f t="shared" si="74"/>
        <v>156</v>
      </c>
      <c r="D255" s="179">
        <v>145</v>
      </c>
      <c r="E255" s="179">
        <v>11</v>
      </c>
      <c r="F255" s="180">
        <v>975.44</v>
      </c>
      <c r="G255" s="180">
        <f t="shared" si="77"/>
        <v>6.7271724137931042</v>
      </c>
      <c r="H255" s="180">
        <f t="shared" si="75"/>
        <v>148</v>
      </c>
      <c r="I255" s="184">
        <f>ROUND(H255*1.2077,2)</f>
        <v>178.74</v>
      </c>
    </row>
    <row r="256" spans="1:9" s="196" customFormat="1" x14ac:dyDescent="0.25">
      <c r="A256" s="177" t="s">
        <v>252</v>
      </c>
      <c r="B256" s="179">
        <v>1</v>
      </c>
      <c r="C256" s="179">
        <f t="shared" si="74"/>
        <v>228</v>
      </c>
      <c r="D256" s="179">
        <v>145</v>
      </c>
      <c r="E256" s="179">
        <v>83</v>
      </c>
      <c r="F256" s="180">
        <v>1138.8399999999999</v>
      </c>
      <c r="G256" s="180">
        <f>F256/145</f>
        <v>7.8540689655172411</v>
      </c>
      <c r="H256" s="180">
        <f t="shared" si="75"/>
        <v>1303.78</v>
      </c>
      <c r="I256" s="180">
        <f t="shared" si="76"/>
        <v>1611.34</v>
      </c>
    </row>
    <row r="257" spans="1:9" s="196" customFormat="1" x14ac:dyDescent="0.25">
      <c r="A257" s="177" t="s">
        <v>252</v>
      </c>
      <c r="B257" s="179">
        <v>1</v>
      </c>
      <c r="C257" s="179">
        <f t="shared" si="74"/>
        <v>170</v>
      </c>
      <c r="D257" s="179">
        <v>145</v>
      </c>
      <c r="E257" s="179">
        <v>25</v>
      </c>
      <c r="F257" s="180">
        <v>975.44</v>
      </c>
      <c r="G257" s="180">
        <f>F257/145</f>
        <v>6.7271724137931042</v>
      </c>
      <c r="H257" s="180">
        <f t="shared" si="75"/>
        <v>336.36</v>
      </c>
      <c r="I257" s="180">
        <f t="shared" si="76"/>
        <v>415.71</v>
      </c>
    </row>
    <row r="258" spans="1:9" s="196" customFormat="1" x14ac:dyDescent="0.25">
      <c r="A258" s="177" t="s">
        <v>251</v>
      </c>
      <c r="B258" s="179">
        <v>1</v>
      </c>
      <c r="C258" s="179">
        <f t="shared" si="74"/>
        <v>157</v>
      </c>
      <c r="D258" s="179">
        <v>145</v>
      </c>
      <c r="E258" s="179">
        <v>12</v>
      </c>
      <c r="F258" s="180">
        <v>861.56</v>
      </c>
      <c r="G258" s="180">
        <f>F258/145</f>
        <v>5.9417931034482754</v>
      </c>
      <c r="H258" s="180">
        <f t="shared" si="75"/>
        <v>142.6</v>
      </c>
      <c r="I258" s="180">
        <f t="shared" si="76"/>
        <v>176.24</v>
      </c>
    </row>
    <row r="259" spans="1:9" s="196" customFormat="1" x14ac:dyDescent="0.25">
      <c r="A259" s="177" t="s">
        <v>251</v>
      </c>
      <c r="B259" s="179">
        <v>1</v>
      </c>
      <c r="C259" s="179">
        <f t="shared" si="74"/>
        <v>120</v>
      </c>
      <c r="D259" s="179">
        <v>117</v>
      </c>
      <c r="E259" s="179">
        <v>3</v>
      </c>
      <c r="F259" s="180">
        <v>975.44</v>
      </c>
      <c r="G259" s="180">
        <f>F259/145</f>
        <v>6.7271724137931042</v>
      </c>
      <c r="H259" s="180">
        <f t="shared" si="75"/>
        <v>40.36</v>
      </c>
      <c r="I259" s="180">
        <f t="shared" si="76"/>
        <v>49.88</v>
      </c>
    </row>
    <row r="260" spans="1:9" s="197" customFormat="1" x14ac:dyDescent="0.25">
      <c r="A260" s="175" t="s">
        <v>250</v>
      </c>
      <c r="B260" s="186">
        <f>B261</f>
        <v>4</v>
      </c>
      <c r="C260" s="186"/>
      <c r="D260" s="186"/>
      <c r="E260" s="186">
        <f>E261</f>
        <v>14</v>
      </c>
      <c r="F260" s="176"/>
      <c r="G260" s="176"/>
      <c r="H260" s="176">
        <f>H261</f>
        <v>180.51</v>
      </c>
      <c r="I260" s="176">
        <f>I261</f>
        <v>221.58</v>
      </c>
    </row>
    <row r="261" spans="1:9" s="196" customFormat="1" ht="33" x14ac:dyDescent="0.25">
      <c r="A261" s="171" t="s">
        <v>629</v>
      </c>
      <c r="B261" s="187">
        <f>SUM(B262:B265)</f>
        <v>4</v>
      </c>
      <c r="C261" s="187"/>
      <c r="D261" s="187"/>
      <c r="E261" s="187">
        <f>SUM(E262:E265)</f>
        <v>14</v>
      </c>
      <c r="F261" s="172"/>
      <c r="G261" s="172"/>
      <c r="H261" s="172">
        <f>SUM(H262:H265)</f>
        <v>180.51</v>
      </c>
      <c r="I261" s="172">
        <f>SUM(I262:I265)</f>
        <v>221.58</v>
      </c>
    </row>
    <row r="262" spans="1:9" s="196" customFormat="1" x14ac:dyDescent="0.25">
      <c r="A262" s="177" t="s">
        <v>251</v>
      </c>
      <c r="B262" s="179">
        <v>1</v>
      </c>
      <c r="C262" s="179">
        <f>D262+E262</f>
        <v>148</v>
      </c>
      <c r="D262" s="179">
        <v>145</v>
      </c>
      <c r="E262" s="179">
        <v>3</v>
      </c>
      <c r="F262" s="180">
        <v>861.56</v>
      </c>
      <c r="G262" s="180">
        <f>F262/145</f>
        <v>5.9417931034482754</v>
      </c>
      <c r="H262" s="180">
        <f t="shared" ref="H262:H265" si="78">ROUND(E262*G262*2,2)</f>
        <v>35.65</v>
      </c>
      <c r="I262" s="180">
        <f t="shared" ref="I262:I264" si="79">ROUND(H262*1.2359,2)</f>
        <v>44.06</v>
      </c>
    </row>
    <row r="263" spans="1:9" s="196" customFormat="1" x14ac:dyDescent="0.25">
      <c r="A263" s="177" t="s">
        <v>252</v>
      </c>
      <c r="B263" s="179">
        <v>1</v>
      </c>
      <c r="C263" s="179">
        <f t="shared" ref="C263:C265" si="80">D263+E263</f>
        <v>150</v>
      </c>
      <c r="D263" s="179">
        <v>145</v>
      </c>
      <c r="E263" s="179">
        <v>5</v>
      </c>
      <c r="F263" s="180">
        <v>975.44</v>
      </c>
      <c r="G263" s="180">
        <f>F263/145</f>
        <v>6.7271724137931042</v>
      </c>
      <c r="H263" s="180">
        <f t="shared" si="78"/>
        <v>67.27</v>
      </c>
      <c r="I263" s="180">
        <f t="shared" si="79"/>
        <v>83.14</v>
      </c>
    </row>
    <row r="264" spans="1:9" s="196" customFormat="1" x14ac:dyDescent="0.25">
      <c r="A264" s="177" t="s">
        <v>252</v>
      </c>
      <c r="B264" s="179">
        <v>1</v>
      </c>
      <c r="C264" s="179">
        <f t="shared" si="80"/>
        <v>92</v>
      </c>
      <c r="D264" s="179">
        <v>90</v>
      </c>
      <c r="E264" s="179">
        <v>2</v>
      </c>
      <c r="F264" s="180">
        <v>861.56</v>
      </c>
      <c r="G264" s="180">
        <f t="shared" ref="G264:G265" si="81">F264/145</f>
        <v>5.9417931034482754</v>
      </c>
      <c r="H264" s="180">
        <f t="shared" si="78"/>
        <v>23.77</v>
      </c>
      <c r="I264" s="180">
        <f t="shared" si="79"/>
        <v>29.38</v>
      </c>
    </row>
    <row r="265" spans="1:9" s="196" customFormat="1" x14ac:dyDescent="0.25">
      <c r="A265" s="177" t="s">
        <v>252</v>
      </c>
      <c r="B265" s="179">
        <v>1</v>
      </c>
      <c r="C265" s="179">
        <f t="shared" si="80"/>
        <v>149</v>
      </c>
      <c r="D265" s="179">
        <v>145</v>
      </c>
      <c r="E265" s="179">
        <v>4</v>
      </c>
      <c r="F265" s="180">
        <v>975.44</v>
      </c>
      <c r="G265" s="180">
        <f t="shared" si="81"/>
        <v>6.7271724137931042</v>
      </c>
      <c r="H265" s="180">
        <f t="shared" si="78"/>
        <v>53.82</v>
      </c>
      <c r="I265" s="184">
        <f>ROUND(H265*1.2077,2)</f>
        <v>65</v>
      </c>
    </row>
    <row r="266" spans="1:9" s="196" customFormat="1" x14ac:dyDescent="0.25">
      <c r="A266" s="175" t="s">
        <v>255</v>
      </c>
      <c r="B266" s="186">
        <f>B267+B276+B302</f>
        <v>38</v>
      </c>
      <c r="C266" s="186"/>
      <c r="D266" s="186"/>
      <c r="E266" s="186">
        <f>E267+E276+E302</f>
        <v>1157</v>
      </c>
      <c r="F266" s="176"/>
      <c r="G266" s="176"/>
      <c r="H266" s="176">
        <f>H267+H276+H302</f>
        <v>17409.349999999999</v>
      </c>
      <c r="I266" s="176">
        <f>I267+I276+I302</f>
        <v>21474.67</v>
      </c>
    </row>
    <row r="267" spans="1:9" s="196" customFormat="1" x14ac:dyDescent="0.25">
      <c r="A267" s="171" t="s">
        <v>568</v>
      </c>
      <c r="B267" s="187">
        <f>SUM(B268:B275)</f>
        <v>8</v>
      </c>
      <c r="C267" s="187"/>
      <c r="D267" s="187"/>
      <c r="E267" s="187">
        <f>SUM(E268:E275)</f>
        <v>515</v>
      </c>
      <c r="F267" s="172"/>
      <c r="G267" s="172"/>
      <c r="H267" s="172">
        <f>SUM(H268:H275)</f>
        <v>10151.140000000001</v>
      </c>
      <c r="I267" s="172">
        <f>SUM(I268:I275)</f>
        <v>12510.22</v>
      </c>
    </row>
    <row r="268" spans="1:9" s="196" customFormat="1" x14ac:dyDescent="0.25">
      <c r="A268" s="174" t="s">
        <v>236</v>
      </c>
      <c r="B268" s="179">
        <v>1</v>
      </c>
      <c r="C268" s="179">
        <f>D268+E268</f>
        <v>208</v>
      </c>
      <c r="D268" s="179">
        <v>166</v>
      </c>
      <c r="E268" s="179">
        <v>42</v>
      </c>
      <c r="F268" s="180">
        <v>1636.01</v>
      </c>
      <c r="G268" s="180">
        <f>F268/166</f>
        <v>9.8554819277108425</v>
      </c>
      <c r="H268" s="180">
        <f>ROUND(E268*G268*2,2)</f>
        <v>827.86</v>
      </c>
      <c r="I268" s="180">
        <f>ROUND(H268*1.2359,2)</f>
        <v>1023.15</v>
      </c>
    </row>
    <row r="269" spans="1:9" s="196" customFormat="1" x14ac:dyDescent="0.25">
      <c r="A269" s="174" t="s">
        <v>236</v>
      </c>
      <c r="B269" s="179">
        <v>1</v>
      </c>
      <c r="C269" s="179">
        <f t="shared" ref="C269:C307" si="82">D269+E269</f>
        <v>215</v>
      </c>
      <c r="D269" s="179">
        <v>158</v>
      </c>
      <c r="E269" s="179">
        <v>57</v>
      </c>
      <c r="F269" s="180">
        <v>1636.01</v>
      </c>
      <c r="G269" s="180">
        <f t="shared" ref="G269:G275" si="83">F269/166</f>
        <v>9.8554819277108425</v>
      </c>
      <c r="H269" s="180">
        <f t="shared" ref="H269:H307" si="84">ROUND(E269*G269*2,2)</f>
        <v>1123.52</v>
      </c>
      <c r="I269" s="180">
        <f t="shared" ref="I269:I307" si="85">ROUND(H269*1.2359,2)</f>
        <v>1388.56</v>
      </c>
    </row>
    <row r="270" spans="1:9" s="196" customFormat="1" x14ac:dyDescent="0.25">
      <c r="A270" s="174" t="s">
        <v>236</v>
      </c>
      <c r="B270" s="179">
        <v>1</v>
      </c>
      <c r="C270" s="179">
        <f t="shared" si="82"/>
        <v>198</v>
      </c>
      <c r="D270" s="179">
        <v>118</v>
      </c>
      <c r="E270" s="179">
        <v>80</v>
      </c>
      <c r="F270" s="180">
        <v>1636.01</v>
      </c>
      <c r="G270" s="180">
        <f t="shared" si="83"/>
        <v>9.8554819277108425</v>
      </c>
      <c r="H270" s="180">
        <f t="shared" si="84"/>
        <v>1576.88</v>
      </c>
      <c r="I270" s="180">
        <f t="shared" si="85"/>
        <v>1948.87</v>
      </c>
    </row>
    <row r="271" spans="1:9" s="196" customFormat="1" x14ac:dyDescent="0.25">
      <c r="A271" s="174" t="s">
        <v>236</v>
      </c>
      <c r="B271" s="179">
        <v>1</v>
      </c>
      <c r="C271" s="179">
        <f t="shared" si="82"/>
        <v>251</v>
      </c>
      <c r="D271" s="179">
        <v>166</v>
      </c>
      <c r="E271" s="179">
        <v>85</v>
      </c>
      <c r="F271" s="180">
        <v>1636.01</v>
      </c>
      <c r="G271" s="180">
        <f t="shared" si="83"/>
        <v>9.8554819277108425</v>
      </c>
      <c r="H271" s="180">
        <f t="shared" si="84"/>
        <v>1675.43</v>
      </c>
      <c r="I271" s="180">
        <f t="shared" si="85"/>
        <v>2070.66</v>
      </c>
    </row>
    <row r="272" spans="1:9" s="196" customFormat="1" x14ac:dyDescent="0.25">
      <c r="A272" s="174" t="s">
        <v>236</v>
      </c>
      <c r="B272" s="179">
        <v>1</v>
      </c>
      <c r="C272" s="179">
        <f t="shared" si="82"/>
        <v>148</v>
      </c>
      <c r="D272" s="179">
        <v>128</v>
      </c>
      <c r="E272" s="179">
        <v>20</v>
      </c>
      <c r="F272" s="180">
        <v>1636.01</v>
      </c>
      <c r="G272" s="180">
        <f t="shared" si="83"/>
        <v>9.8554819277108425</v>
      </c>
      <c r="H272" s="180">
        <f t="shared" si="84"/>
        <v>394.22</v>
      </c>
      <c r="I272" s="180">
        <f t="shared" si="85"/>
        <v>487.22</v>
      </c>
    </row>
    <row r="273" spans="1:9" s="196" customFormat="1" x14ac:dyDescent="0.25">
      <c r="A273" s="174" t="s">
        <v>236</v>
      </c>
      <c r="B273" s="179">
        <v>1</v>
      </c>
      <c r="C273" s="179">
        <f t="shared" si="82"/>
        <v>252</v>
      </c>
      <c r="D273" s="179">
        <v>158</v>
      </c>
      <c r="E273" s="179">
        <v>94</v>
      </c>
      <c r="F273" s="180">
        <v>1636.01</v>
      </c>
      <c r="G273" s="180">
        <f t="shared" si="83"/>
        <v>9.8554819277108425</v>
      </c>
      <c r="H273" s="180">
        <f t="shared" si="84"/>
        <v>1852.83</v>
      </c>
      <c r="I273" s="180">
        <f t="shared" si="85"/>
        <v>2289.91</v>
      </c>
    </row>
    <row r="274" spans="1:9" s="196" customFormat="1" x14ac:dyDescent="0.25">
      <c r="A274" s="174" t="s">
        <v>236</v>
      </c>
      <c r="B274" s="179">
        <v>1</v>
      </c>
      <c r="C274" s="179">
        <f t="shared" si="82"/>
        <v>239</v>
      </c>
      <c r="D274" s="179">
        <v>166</v>
      </c>
      <c r="E274" s="179">
        <v>73</v>
      </c>
      <c r="F274" s="180">
        <v>1636.01</v>
      </c>
      <c r="G274" s="180">
        <f t="shared" si="83"/>
        <v>9.8554819277108425</v>
      </c>
      <c r="H274" s="180">
        <f t="shared" si="84"/>
        <v>1438.9</v>
      </c>
      <c r="I274" s="180">
        <f t="shared" si="85"/>
        <v>1778.34</v>
      </c>
    </row>
    <row r="275" spans="1:9" s="196" customFormat="1" x14ac:dyDescent="0.25">
      <c r="A275" s="174" t="s">
        <v>236</v>
      </c>
      <c r="B275" s="179">
        <v>1</v>
      </c>
      <c r="C275" s="179">
        <f t="shared" si="82"/>
        <v>199</v>
      </c>
      <c r="D275" s="179">
        <v>135</v>
      </c>
      <c r="E275" s="179">
        <v>64</v>
      </c>
      <c r="F275" s="180">
        <v>1636.01</v>
      </c>
      <c r="G275" s="180">
        <f t="shared" si="83"/>
        <v>9.8554819277108425</v>
      </c>
      <c r="H275" s="180">
        <f t="shared" si="84"/>
        <v>1261.5</v>
      </c>
      <c r="I275" s="184">
        <f>ROUND(H275*1.2077,2)</f>
        <v>1523.51</v>
      </c>
    </row>
    <row r="276" spans="1:9" s="196" customFormat="1" ht="33" x14ac:dyDescent="0.25">
      <c r="A276" s="171" t="s">
        <v>629</v>
      </c>
      <c r="B276" s="187">
        <f>SUM(B277:B301)</f>
        <v>25</v>
      </c>
      <c r="C276" s="187"/>
      <c r="D276" s="187"/>
      <c r="E276" s="187">
        <f>SUM(E277:E301)</f>
        <v>480</v>
      </c>
      <c r="F276" s="172"/>
      <c r="G276" s="172"/>
      <c r="H276" s="172">
        <f>SUM(H277:H301)</f>
        <v>5855.1599999999989</v>
      </c>
      <c r="I276" s="172">
        <f>SUM(I277:I301)</f>
        <v>7230.42</v>
      </c>
    </row>
    <row r="277" spans="1:9" s="196" customFormat="1" x14ac:dyDescent="0.25">
      <c r="A277" s="174" t="s">
        <v>243</v>
      </c>
      <c r="B277" s="179">
        <v>1</v>
      </c>
      <c r="C277" s="179">
        <f t="shared" si="82"/>
        <v>238</v>
      </c>
      <c r="D277" s="179">
        <v>166</v>
      </c>
      <c r="E277" s="179">
        <v>72</v>
      </c>
      <c r="F277" s="180">
        <v>1140.25</v>
      </c>
      <c r="G277" s="180">
        <f>F277/166</f>
        <v>6.8689759036144578</v>
      </c>
      <c r="H277" s="180">
        <f t="shared" ref="H277:H278" si="86">ROUND(E277*G277*2,2)</f>
        <v>989.13</v>
      </c>
      <c r="I277" s="180">
        <f t="shared" ref="I277:I278" si="87">ROUND(H277*1.2359,2)</f>
        <v>1222.47</v>
      </c>
    </row>
    <row r="278" spans="1:9" s="196" customFormat="1" x14ac:dyDescent="0.25">
      <c r="A278" s="174" t="s">
        <v>243</v>
      </c>
      <c r="B278" s="179">
        <v>1</v>
      </c>
      <c r="C278" s="179">
        <f t="shared" si="82"/>
        <v>173</v>
      </c>
      <c r="D278" s="179">
        <v>166</v>
      </c>
      <c r="E278" s="179">
        <v>7</v>
      </c>
      <c r="F278" s="180">
        <v>1140.25</v>
      </c>
      <c r="G278" s="180">
        <f>F278/166</f>
        <v>6.8689759036144578</v>
      </c>
      <c r="H278" s="180">
        <f t="shared" si="86"/>
        <v>96.17</v>
      </c>
      <c r="I278" s="180">
        <f t="shared" si="87"/>
        <v>118.86</v>
      </c>
    </row>
    <row r="279" spans="1:9" s="196" customFormat="1" x14ac:dyDescent="0.25">
      <c r="A279" s="174" t="s">
        <v>237</v>
      </c>
      <c r="B279" s="179">
        <v>1</v>
      </c>
      <c r="C279" s="179">
        <f t="shared" si="82"/>
        <v>188</v>
      </c>
      <c r="D279" s="179">
        <v>166</v>
      </c>
      <c r="E279" s="179">
        <v>22</v>
      </c>
      <c r="F279" s="180">
        <v>976.64</v>
      </c>
      <c r="G279" s="180">
        <f t="shared" ref="G279:G290" si="88">F279/166</f>
        <v>5.8833734939759035</v>
      </c>
      <c r="H279" s="180">
        <f>ROUND(E279*G279*2,2)</f>
        <v>258.87</v>
      </c>
      <c r="I279" s="180">
        <f t="shared" si="85"/>
        <v>319.94</v>
      </c>
    </row>
    <row r="280" spans="1:9" s="196" customFormat="1" x14ac:dyDescent="0.25">
      <c r="A280" s="174" t="s">
        <v>237</v>
      </c>
      <c r="B280" s="179">
        <v>1</v>
      </c>
      <c r="C280" s="179">
        <f t="shared" si="82"/>
        <v>180</v>
      </c>
      <c r="D280" s="179">
        <v>166</v>
      </c>
      <c r="E280" s="179">
        <v>14</v>
      </c>
      <c r="F280" s="180">
        <v>976.64</v>
      </c>
      <c r="G280" s="180">
        <f t="shared" si="88"/>
        <v>5.8833734939759035</v>
      </c>
      <c r="H280" s="180">
        <f>ROUND(E280*G280*2,2)</f>
        <v>164.73</v>
      </c>
      <c r="I280" s="180">
        <f t="shared" si="85"/>
        <v>203.59</v>
      </c>
    </row>
    <row r="281" spans="1:9" s="196" customFormat="1" x14ac:dyDescent="0.25">
      <c r="A281" s="174" t="s">
        <v>237</v>
      </c>
      <c r="B281" s="179">
        <v>1</v>
      </c>
      <c r="C281" s="179">
        <f t="shared" si="82"/>
        <v>184</v>
      </c>
      <c r="D281" s="179">
        <v>166</v>
      </c>
      <c r="E281" s="179">
        <v>18</v>
      </c>
      <c r="F281" s="180">
        <v>976.64</v>
      </c>
      <c r="G281" s="180">
        <f t="shared" si="88"/>
        <v>5.8833734939759035</v>
      </c>
      <c r="H281" s="180">
        <f>ROUND(E281*G281*2,2)</f>
        <v>211.8</v>
      </c>
      <c r="I281" s="180">
        <f t="shared" si="85"/>
        <v>261.76</v>
      </c>
    </row>
    <row r="282" spans="1:9" s="196" customFormat="1" x14ac:dyDescent="0.25">
      <c r="A282" s="174" t="s">
        <v>237</v>
      </c>
      <c r="B282" s="179">
        <v>1</v>
      </c>
      <c r="C282" s="179">
        <f t="shared" si="82"/>
        <v>136</v>
      </c>
      <c r="D282" s="179">
        <v>118</v>
      </c>
      <c r="E282" s="179">
        <v>18</v>
      </c>
      <c r="F282" s="180">
        <v>976.64</v>
      </c>
      <c r="G282" s="180">
        <f t="shared" si="88"/>
        <v>5.8833734939759035</v>
      </c>
      <c r="H282" s="180">
        <f t="shared" si="84"/>
        <v>211.8</v>
      </c>
      <c r="I282" s="184">
        <f>ROUND(H282*1.2077,2)</f>
        <v>255.79</v>
      </c>
    </row>
    <row r="283" spans="1:9" s="196" customFormat="1" x14ac:dyDescent="0.25">
      <c r="A283" s="174" t="s">
        <v>237</v>
      </c>
      <c r="B283" s="179">
        <v>1</v>
      </c>
      <c r="C283" s="179">
        <f t="shared" si="82"/>
        <v>184</v>
      </c>
      <c r="D283" s="179">
        <v>166</v>
      </c>
      <c r="E283" s="179">
        <v>18</v>
      </c>
      <c r="F283" s="180">
        <v>976.64</v>
      </c>
      <c r="G283" s="180">
        <f t="shared" si="88"/>
        <v>5.8833734939759035</v>
      </c>
      <c r="H283" s="180">
        <f t="shared" si="84"/>
        <v>211.8</v>
      </c>
      <c r="I283" s="180">
        <f t="shared" si="85"/>
        <v>261.76</v>
      </c>
    </row>
    <row r="284" spans="1:9" s="196" customFormat="1" x14ac:dyDescent="0.25">
      <c r="A284" s="174" t="s">
        <v>237</v>
      </c>
      <c r="B284" s="179">
        <v>1</v>
      </c>
      <c r="C284" s="179">
        <f t="shared" si="82"/>
        <v>166</v>
      </c>
      <c r="D284" s="179">
        <v>142</v>
      </c>
      <c r="E284" s="179">
        <v>24</v>
      </c>
      <c r="F284" s="180">
        <v>976.64</v>
      </c>
      <c r="G284" s="180">
        <f t="shared" si="88"/>
        <v>5.8833734939759035</v>
      </c>
      <c r="H284" s="180">
        <f t="shared" si="84"/>
        <v>282.39999999999998</v>
      </c>
      <c r="I284" s="180">
        <f t="shared" si="85"/>
        <v>349.02</v>
      </c>
    </row>
    <row r="285" spans="1:9" s="196" customFormat="1" x14ac:dyDescent="0.25">
      <c r="A285" s="174" t="s">
        <v>237</v>
      </c>
      <c r="B285" s="179">
        <v>1</v>
      </c>
      <c r="C285" s="179">
        <f t="shared" si="82"/>
        <v>180</v>
      </c>
      <c r="D285" s="179">
        <v>166</v>
      </c>
      <c r="E285" s="179">
        <v>14</v>
      </c>
      <c r="F285" s="180">
        <v>976.64</v>
      </c>
      <c r="G285" s="180">
        <f t="shared" si="88"/>
        <v>5.8833734939759035</v>
      </c>
      <c r="H285" s="180">
        <f t="shared" si="84"/>
        <v>164.73</v>
      </c>
      <c r="I285" s="180">
        <f t="shared" si="85"/>
        <v>203.59</v>
      </c>
    </row>
    <row r="286" spans="1:9" s="196" customFormat="1" x14ac:dyDescent="0.25">
      <c r="A286" s="174" t="s">
        <v>237</v>
      </c>
      <c r="B286" s="179">
        <v>1</v>
      </c>
      <c r="C286" s="179">
        <f t="shared" si="82"/>
        <v>172</v>
      </c>
      <c r="D286" s="179">
        <v>166</v>
      </c>
      <c r="E286" s="179">
        <v>6</v>
      </c>
      <c r="F286" s="180">
        <v>976.64</v>
      </c>
      <c r="G286" s="180">
        <f t="shared" si="88"/>
        <v>5.8833734939759035</v>
      </c>
      <c r="H286" s="180">
        <f t="shared" si="84"/>
        <v>70.599999999999994</v>
      </c>
      <c r="I286" s="180">
        <f t="shared" si="85"/>
        <v>87.25</v>
      </c>
    </row>
    <row r="287" spans="1:9" s="196" customFormat="1" x14ac:dyDescent="0.25">
      <c r="A287" s="174" t="s">
        <v>237</v>
      </c>
      <c r="B287" s="179">
        <v>1</v>
      </c>
      <c r="C287" s="179">
        <f t="shared" si="82"/>
        <v>188</v>
      </c>
      <c r="D287" s="179">
        <v>166</v>
      </c>
      <c r="E287" s="179">
        <v>22</v>
      </c>
      <c r="F287" s="180">
        <v>976.64</v>
      </c>
      <c r="G287" s="180">
        <f t="shared" si="88"/>
        <v>5.8833734939759035</v>
      </c>
      <c r="H287" s="180">
        <f t="shared" si="84"/>
        <v>258.87</v>
      </c>
      <c r="I287" s="180">
        <f t="shared" si="85"/>
        <v>319.94</v>
      </c>
    </row>
    <row r="288" spans="1:9" s="196" customFormat="1" x14ac:dyDescent="0.25">
      <c r="A288" s="174" t="s">
        <v>237</v>
      </c>
      <c r="B288" s="179">
        <v>1</v>
      </c>
      <c r="C288" s="179">
        <f t="shared" si="82"/>
        <v>180</v>
      </c>
      <c r="D288" s="179">
        <v>166</v>
      </c>
      <c r="E288" s="179">
        <v>14</v>
      </c>
      <c r="F288" s="180">
        <v>976.64</v>
      </c>
      <c r="G288" s="180">
        <f t="shared" si="88"/>
        <v>5.8833734939759035</v>
      </c>
      <c r="H288" s="180">
        <f t="shared" si="84"/>
        <v>164.73</v>
      </c>
      <c r="I288" s="180">
        <f t="shared" si="85"/>
        <v>203.59</v>
      </c>
    </row>
    <row r="289" spans="1:9" s="196" customFormat="1" x14ac:dyDescent="0.25">
      <c r="A289" s="174" t="s">
        <v>237</v>
      </c>
      <c r="B289" s="179">
        <v>1</v>
      </c>
      <c r="C289" s="179">
        <f t="shared" si="82"/>
        <v>174</v>
      </c>
      <c r="D289" s="179">
        <v>166</v>
      </c>
      <c r="E289" s="179">
        <v>8</v>
      </c>
      <c r="F289" s="180">
        <v>976.64</v>
      </c>
      <c r="G289" s="180">
        <f t="shared" si="88"/>
        <v>5.8833734939759035</v>
      </c>
      <c r="H289" s="180">
        <f t="shared" si="84"/>
        <v>94.13</v>
      </c>
      <c r="I289" s="180">
        <f t="shared" si="85"/>
        <v>116.34</v>
      </c>
    </row>
    <row r="290" spans="1:9" s="196" customFormat="1" x14ac:dyDescent="0.25">
      <c r="A290" s="174" t="s">
        <v>237</v>
      </c>
      <c r="B290" s="179">
        <v>1</v>
      </c>
      <c r="C290" s="179">
        <f t="shared" si="82"/>
        <v>144</v>
      </c>
      <c r="D290" s="179">
        <v>128</v>
      </c>
      <c r="E290" s="179">
        <v>16</v>
      </c>
      <c r="F290" s="180">
        <v>976.64</v>
      </c>
      <c r="G290" s="180">
        <f t="shared" si="88"/>
        <v>5.8833734939759035</v>
      </c>
      <c r="H290" s="180">
        <f t="shared" si="84"/>
        <v>188.27</v>
      </c>
      <c r="I290" s="180">
        <f t="shared" si="85"/>
        <v>232.68</v>
      </c>
    </row>
    <row r="291" spans="1:9" s="196" customFormat="1" x14ac:dyDescent="0.25">
      <c r="A291" s="174" t="s">
        <v>237</v>
      </c>
      <c r="B291" s="179">
        <v>1</v>
      </c>
      <c r="C291" s="179">
        <f t="shared" si="82"/>
        <v>196</v>
      </c>
      <c r="D291" s="179">
        <v>145</v>
      </c>
      <c r="E291" s="179">
        <v>51</v>
      </c>
      <c r="F291" s="180">
        <v>975.44</v>
      </c>
      <c r="G291" s="180">
        <f>F291/145</f>
        <v>6.7271724137931042</v>
      </c>
      <c r="H291" s="180">
        <f t="shared" si="84"/>
        <v>686.17</v>
      </c>
      <c r="I291" s="180">
        <f t="shared" si="85"/>
        <v>848.04</v>
      </c>
    </row>
    <row r="292" spans="1:9" s="196" customFormat="1" x14ac:dyDescent="0.25">
      <c r="A292" s="174" t="s">
        <v>237</v>
      </c>
      <c r="B292" s="179">
        <v>1</v>
      </c>
      <c r="C292" s="179">
        <f t="shared" si="82"/>
        <v>176</v>
      </c>
      <c r="D292" s="179">
        <v>166</v>
      </c>
      <c r="E292" s="179">
        <v>10</v>
      </c>
      <c r="F292" s="180">
        <v>976.64</v>
      </c>
      <c r="G292" s="180">
        <f>F292/166</f>
        <v>5.8833734939759035</v>
      </c>
      <c r="H292" s="180">
        <f t="shared" si="84"/>
        <v>117.67</v>
      </c>
      <c r="I292" s="180">
        <f t="shared" si="85"/>
        <v>145.43</v>
      </c>
    </row>
    <row r="293" spans="1:9" s="196" customFormat="1" x14ac:dyDescent="0.25">
      <c r="A293" s="174" t="s">
        <v>237</v>
      </c>
      <c r="B293" s="179">
        <v>1</v>
      </c>
      <c r="C293" s="179">
        <f t="shared" si="82"/>
        <v>180</v>
      </c>
      <c r="D293" s="179">
        <v>166</v>
      </c>
      <c r="E293" s="179">
        <v>14</v>
      </c>
      <c r="F293" s="180">
        <v>976.64</v>
      </c>
      <c r="G293" s="180">
        <f t="shared" ref="G293:G301" si="89">F293/166</f>
        <v>5.8833734939759035</v>
      </c>
      <c r="H293" s="180">
        <f t="shared" si="84"/>
        <v>164.73</v>
      </c>
      <c r="I293" s="180">
        <f t="shared" si="85"/>
        <v>203.59</v>
      </c>
    </row>
    <row r="294" spans="1:9" s="196" customFormat="1" x14ac:dyDescent="0.25">
      <c r="A294" s="174" t="s">
        <v>237</v>
      </c>
      <c r="B294" s="179">
        <v>1</v>
      </c>
      <c r="C294" s="179">
        <f t="shared" si="82"/>
        <v>184</v>
      </c>
      <c r="D294" s="179">
        <v>166</v>
      </c>
      <c r="E294" s="179">
        <v>18</v>
      </c>
      <c r="F294" s="180">
        <v>976.64</v>
      </c>
      <c r="G294" s="180">
        <f t="shared" si="89"/>
        <v>5.8833734939759035</v>
      </c>
      <c r="H294" s="180">
        <f t="shared" si="84"/>
        <v>211.8</v>
      </c>
      <c r="I294" s="180">
        <f t="shared" si="85"/>
        <v>261.76</v>
      </c>
    </row>
    <row r="295" spans="1:9" s="196" customFormat="1" x14ac:dyDescent="0.25">
      <c r="A295" s="174" t="s">
        <v>237</v>
      </c>
      <c r="B295" s="179">
        <v>1</v>
      </c>
      <c r="C295" s="179">
        <f t="shared" si="82"/>
        <v>192</v>
      </c>
      <c r="D295" s="179">
        <v>166</v>
      </c>
      <c r="E295" s="179">
        <v>26</v>
      </c>
      <c r="F295" s="180">
        <v>976.64</v>
      </c>
      <c r="G295" s="180">
        <f t="shared" si="89"/>
        <v>5.8833734939759035</v>
      </c>
      <c r="H295" s="180">
        <f t="shared" si="84"/>
        <v>305.94</v>
      </c>
      <c r="I295" s="180">
        <f t="shared" si="85"/>
        <v>378.11</v>
      </c>
    </row>
    <row r="296" spans="1:9" s="196" customFormat="1" x14ac:dyDescent="0.25">
      <c r="A296" s="174" t="s">
        <v>237</v>
      </c>
      <c r="B296" s="179">
        <v>1</v>
      </c>
      <c r="C296" s="179">
        <f t="shared" si="82"/>
        <v>188</v>
      </c>
      <c r="D296" s="179">
        <v>166</v>
      </c>
      <c r="E296" s="179">
        <v>22</v>
      </c>
      <c r="F296" s="180">
        <v>976.64</v>
      </c>
      <c r="G296" s="180">
        <f t="shared" si="89"/>
        <v>5.8833734939759035</v>
      </c>
      <c r="H296" s="180">
        <f t="shared" si="84"/>
        <v>258.87</v>
      </c>
      <c r="I296" s="180">
        <f t="shared" si="85"/>
        <v>319.94</v>
      </c>
    </row>
    <row r="297" spans="1:9" s="196" customFormat="1" x14ac:dyDescent="0.25">
      <c r="A297" s="174" t="s">
        <v>237</v>
      </c>
      <c r="B297" s="179">
        <v>1</v>
      </c>
      <c r="C297" s="179">
        <f t="shared" si="82"/>
        <v>172</v>
      </c>
      <c r="D297" s="179">
        <v>166</v>
      </c>
      <c r="E297" s="179">
        <v>6</v>
      </c>
      <c r="F297" s="180">
        <v>976.64</v>
      </c>
      <c r="G297" s="180">
        <f t="shared" si="89"/>
        <v>5.8833734939759035</v>
      </c>
      <c r="H297" s="180">
        <f t="shared" si="84"/>
        <v>70.599999999999994</v>
      </c>
      <c r="I297" s="180">
        <f t="shared" si="85"/>
        <v>87.25</v>
      </c>
    </row>
    <row r="298" spans="1:9" s="196" customFormat="1" x14ac:dyDescent="0.25">
      <c r="A298" s="174" t="s">
        <v>229</v>
      </c>
      <c r="B298" s="179">
        <v>1</v>
      </c>
      <c r="C298" s="179">
        <f t="shared" si="82"/>
        <v>192</v>
      </c>
      <c r="D298" s="179">
        <v>166</v>
      </c>
      <c r="E298" s="179">
        <v>26</v>
      </c>
      <c r="F298" s="180">
        <v>976.64</v>
      </c>
      <c r="G298" s="180">
        <f t="shared" si="89"/>
        <v>5.8833734939759035</v>
      </c>
      <c r="H298" s="180">
        <f t="shared" si="84"/>
        <v>305.94</v>
      </c>
      <c r="I298" s="180">
        <f t="shared" si="85"/>
        <v>378.11</v>
      </c>
    </row>
    <row r="299" spans="1:9" s="196" customFormat="1" x14ac:dyDescent="0.25">
      <c r="A299" s="174" t="s">
        <v>256</v>
      </c>
      <c r="B299" s="179">
        <v>1</v>
      </c>
      <c r="C299" s="179">
        <f t="shared" si="82"/>
        <v>180</v>
      </c>
      <c r="D299" s="179">
        <v>166</v>
      </c>
      <c r="E299" s="179">
        <v>14</v>
      </c>
      <c r="F299" s="180">
        <v>862.62</v>
      </c>
      <c r="G299" s="180">
        <f t="shared" si="89"/>
        <v>5.1965060240963856</v>
      </c>
      <c r="H299" s="180">
        <f t="shared" si="84"/>
        <v>145.5</v>
      </c>
      <c r="I299" s="180">
        <f t="shared" si="85"/>
        <v>179.82</v>
      </c>
    </row>
    <row r="300" spans="1:9" s="196" customFormat="1" x14ac:dyDescent="0.25">
      <c r="A300" s="174" t="s">
        <v>256</v>
      </c>
      <c r="B300" s="179">
        <v>1</v>
      </c>
      <c r="C300" s="179">
        <f t="shared" si="82"/>
        <v>174</v>
      </c>
      <c r="D300" s="179">
        <v>166</v>
      </c>
      <c r="E300" s="179">
        <v>8</v>
      </c>
      <c r="F300" s="180">
        <v>976.64</v>
      </c>
      <c r="G300" s="180">
        <f t="shared" si="89"/>
        <v>5.8833734939759035</v>
      </c>
      <c r="H300" s="180">
        <f t="shared" si="84"/>
        <v>94.13</v>
      </c>
      <c r="I300" s="180">
        <f t="shared" si="85"/>
        <v>116.34</v>
      </c>
    </row>
    <row r="301" spans="1:9" s="196" customFormat="1" x14ac:dyDescent="0.25">
      <c r="A301" s="174" t="s">
        <v>256</v>
      </c>
      <c r="B301" s="179">
        <v>1</v>
      </c>
      <c r="C301" s="179">
        <f t="shared" si="82"/>
        <v>178</v>
      </c>
      <c r="D301" s="179">
        <v>166</v>
      </c>
      <c r="E301" s="179">
        <v>12</v>
      </c>
      <c r="F301" s="180">
        <v>869.98</v>
      </c>
      <c r="G301" s="180">
        <f t="shared" si="89"/>
        <v>5.2408433734939761</v>
      </c>
      <c r="H301" s="180">
        <f t="shared" si="84"/>
        <v>125.78</v>
      </c>
      <c r="I301" s="180">
        <f t="shared" si="85"/>
        <v>155.44999999999999</v>
      </c>
    </row>
    <row r="302" spans="1:9" s="196" customFormat="1" ht="33" x14ac:dyDescent="0.25">
      <c r="A302" s="171" t="s">
        <v>740</v>
      </c>
      <c r="B302" s="187">
        <f>SUM(B303:B307)</f>
        <v>5</v>
      </c>
      <c r="C302" s="187"/>
      <c r="D302" s="187"/>
      <c r="E302" s="187">
        <f>SUM(E303:E307)</f>
        <v>162</v>
      </c>
      <c r="F302" s="172"/>
      <c r="G302" s="172"/>
      <c r="H302" s="172">
        <f>SUM(H303:H307)</f>
        <v>1403.0500000000002</v>
      </c>
      <c r="I302" s="172">
        <f>SUM(I303:I307)</f>
        <v>1734.0299999999997</v>
      </c>
    </row>
    <row r="303" spans="1:9" s="196" customFormat="1" x14ac:dyDescent="0.25">
      <c r="A303" s="174" t="s">
        <v>96</v>
      </c>
      <c r="B303" s="179">
        <v>1</v>
      </c>
      <c r="C303" s="179">
        <f t="shared" si="82"/>
        <v>228</v>
      </c>
      <c r="D303" s="179">
        <v>166</v>
      </c>
      <c r="E303" s="179">
        <v>62</v>
      </c>
      <c r="F303" s="180">
        <v>718.85</v>
      </c>
      <c r="G303" s="180">
        <f>F303/166</f>
        <v>4.3304216867469885</v>
      </c>
      <c r="H303" s="180">
        <f t="shared" si="84"/>
        <v>536.97</v>
      </c>
      <c r="I303" s="180">
        <f t="shared" si="85"/>
        <v>663.64</v>
      </c>
    </row>
    <row r="304" spans="1:9" s="196" customFormat="1" x14ac:dyDescent="0.25">
      <c r="A304" s="174" t="s">
        <v>96</v>
      </c>
      <c r="B304" s="179">
        <v>1</v>
      </c>
      <c r="C304" s="179">
        <f t="shared" si="82"/>
        <v>178</v>
      </c>
      <c r="D304" s="179">
        <v>166</v>
      </c>
      <c r="E304" s="179">
        <v>12</v>
      </c>
      <c r="F304" s="180">
        <v>718.85</v>
      </c>
      <c r="G304" s="180">
        <f t="shared" ref="G304:G307" si="90">F304/166</f>
        <v>4.3304216867469885</v>
      </c>
      <c r="H304" s="180">
        <f t="shared" si="84"/>
        <v>103.93</v>
      </c>
      <c r="I304" s="180">
        <f t="shared" si="85"/>
        <v>128.44999999999999</v>
      </c>
    </row>
    <row r="305" spans="1:9" s="196" customFormat="1" x14ac:dyDescent="0.25">
      <c r="A305" s="174" t="s">
        <v>96</v>
      </c>
      <c r="B305" s="179">
        <v>1</v>
      </c>
      <c r="C305" s="179">
        <f t="shared" si="82"/>
        <v>176</v>
      </c>
      <c r="D305" s="179">
        <v>166</v>
      </c>
      <c r="E305" s="179">
        <v>10</v>
      </c>
      <c r="F305" s="180">
        <v>718.85</v>
      </c>
      <c r="G305" s="180">
        <f t="shared" si="90"/>
        <v>4.3304216867469885</v>
      </c>
      <c r="H305" s="180">
        <f t="shared" si="84"/>
        <v>86.61</v>
      </c>
      <c r="I305" s="180">
        <f t="shared" si="85"/>
        <v>107.04</v>
      </c>
    </row>
    <row r="306" spans="1:9" s="196" customFormat="1" x14ac:dyDescent="0.25">
      <c r="A306" s="174" t="s">
        <v>96</v>
      </c>
      <c r="B306" s="179">
        <v>1</v>
      </c>
      <c r="C306" s="179">
        <f t="shared" si="82"/>
        <v>96</v>
      </c>
      <c r="D306" s="179">
        <v>80</v>
      </c>
      <c r="E306" s="179">
        <v>16</v>
      </c>
      <c r="F306" s="180">
        <v>718.85</v>
      </c>
      <c r="G306" s="180">
        <f t="shared" si="90"/>
        <v>4.3304216867469885</v>
      </c>
      <c r="H306" s="180">
        <f t="shared" si="84"/>
        <v>138.57</v>
      </c>
      <c r="I306" s="180">
        <f t="shared" si="85"/>
        <v>171.26</v>
      </c>
    </row>
    <row r="307" spans="1:9" s="196" customFormat="1" x14ac:dyDescent="0.25">
      <c r="A307" s="174" t="s">
        <v>96</v>
      </c>
      <c r="B307" s="179">
        <v>1</v>
      </c>
      <c r="C307" s="179">
        <f t="shared" si="82"/>
        <v>228</v>
      </c>
      <c r="D307" s="179">
        <v>166</v>
      </c>
      <c r="E307" s="179">
        <v>62</v>
      </c>
      <c r="F307" s="180">
        <v>718.85</v>
      </c>
      <c r="G307" s="180">
        <f t="shared" si="90"/>
        <v>4.3304216867469885</v>
      </c>
      <c r="H307" s="180">
        <f t="shared" si="84"/>
        <v>536.97</v>
      </c>
      <c r="I307" s="180">
        <f t="shared" si="85"/>
        <v>663.64</v>
      </c>
    </row>
    <row r="308" spans="1:9" x14ac:dyDescent="0.25">
      <c r="C308" s="191"/>
      <c r="G308" s="192"/>
      <c r="H308" s="193"/>
      <c r="I308" s="194"/>
    </row>
    <row r="309" spans="1:9" x14ac:dyDescent="0.25">
      <c r="A309" s="396" t="s">
        <v>735</v>
      </c>
      <c r="B309" s="396"/>
    </row>
  </sheetData>
  <mergeCells count="13">
    <mergeCell ref="A309:B309"/>
    <mergeCell ref="H1:I1"/>
    <mergeCell ref="A2:I2"/>
    <mergeCell ref="A7:A9"/>
    <mergeCell ref="B7:B9"/>
    <mergeCell ref="C7:E7"/>
    <mergeCell ref="F7:F9"/>
    <mergeCell ref="G7:G9"/>
    <mergeCell ref="H7:H9"/>
    <mergeCell ref="I7:I9"/>
    <mergeCell ref="C8:C9"/>
    <mergeCell ref="D8:D9"/>
    <mergeCell ref="E8:E9"/>
  </mergeCells>
  <pageMargins left="0.7" right="0.7" top="0.75" bottom="0.75" header="0.3" footer="0.3"/>
  <pageSetup paperSize="9"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9093AC-668D-40B2-9AC0-1A8E189EB673}">
  <sheetPr>
    <tabColor theme="9" tint="0.59999389629810485"/>
  </sheetPr>
  <dimension ref="A1:APE276"/>
  <sheetViews>
    <sheetView zoomScale="80" zoomScaleNormal="80" workbookViewId="0">
      <selection activeCell="L8" sqref="L8"/>
    </sheetView>
  </sheetViews>
  <sheetFormatPr defaultColWidth="9.140625" defaultRowHeight="16.5" x14ac:dyDescent="0.25"/>
  <cols>
    <col min="1" max="1" width="77.7109375" style="205" customWidth="1"/>
    <col min="2" max="2" width="12.42578125" style="205" customWidth="1"/>
    <col min="3" max="3" width="12.85546875" style="205" customWidth="1"/>
    <col min="4" max="4" width="13.5703125" style="205" customWidth="1"/>
    <col min="5" max="5" width="16" style="205" customWidth="1"/>
    <col min="6" max="6" width="11.7109375" style="206" customWidth="1"/>
    <col min="7" max="7" width="14.85546875" style="207" customWidth="1"/>
    <col min="8" max="8" width="21.140625" style="205" customWidth="1"/>
    <col min="9" max="9" width="20.28515625" style="205" customWidth="1"/>
    <col min="10" max="16384" width="9.140625" style="205"/>
  </cols>
  <sheetData>
    <row r="1" spans="1:9" x14ac:dyDescent="0.25">
      <c r="H1" s="421" t="s">
        <v>798</v>
      </c>
      <c r="I1" s="421"/>
    </row>
    <row r="2" spans="1:9" s="208" customFormat="1" ht="39.75" customHeight="1" x14ac:dyDescent="0.25">
      <c r="A2" s="422" t="s">
        <v>720</v>
      </c>
      <c r="B2" s="422"/>
      <c r="C2" s="422"/>
      <c r="D2" s="422"/>
      <c r="E2" s="422"/>
      <c r="F2" s="422"/>
      <c r="G2" s="422"/>
      <c r="H2" s="422"/>
      <c r="I2" s="422"/>
    </row>
    <row r="4" spans="1:9" x14ac:dyDescent="0.25">
      <c r="A4" s="208" t="s">
        <v>93</v>
      </c>
      <c r="C4" s="209"/>
      <c r="D4" s="209"/>
      <c r="E4" s="209"/>
    </row>
    <row r="5" spans="1:9" x14ac:dyDescent="0.25">
      <c r="A5" s="205" t="s">
        <v>747</v>
      </c>
      <c r="C5" s="209"/>
      <c r="D5" s="209"/>
      <c r="E5" s="209"/>
    </row>
    <row r="6" spans="1:9" ht="17.25" customHeight="1" x14ac:dyDescent="0.25">
      <c r="B6" s="207"/>
      <c r="C6" s="207"/>
      <c r="D6" s="207"/>
      <c r="E6" s="234"/>
      <c r="F6" s="207"/>
      <c r="H6" s="234"/>
      <c r="I6" s="207"/>
    </row>
    <row r="7" spans="1:9" ht="27" customHeight="1" x14ac:dyDescent="0.25">
      <c r="A7" s="423"/>
      <c r="B7" s="423" t="s">
        <v>4</v>
      </c>
      <c r="C7" s="425" t="s">
        <v>5</v>
      </c>
      <c r="D7" s="426"/>
      <c r="E7" s="427"/>
      <c r="F7" s="428" t="s">
        <v>3</v>
      </c>
      <c r="G7" s="430" t="s">
        <v>728</v>
      </c>
      <c r="H7" s="432" t="s">
        <v>6</v>
      </c>
      <c r="I7" s="434" t="s">
        <v>2</v>
      </c>
    </row>
    <row r="8" spans="1:9" ht="75" x14ac:dyDescent="0.25">
      <c r="A8" s="424"/>
      <c r="B8" s="424"/>
      <c r="C8" s="202" t="s">
        <v>81</v>
      </c>
      <c r="D8" s="202" t="s">
        <v>732</v>
      </c>
      <c r="E8" s="202" t="s">
        <v>7</v>
      </c>
      <c r="F8" s="429"/>
      <c r="G8" s="431"/>
      <c r="H8" s="433"/>
      <c r="I8" s="435"/>
    </row>
    <row r="9" spans="1:9" x14ac:dyDescent="0.25">
      <c r="A9" s="203">
        <v>1</v>
      </c>
      <c r="B9" s="203">
        <v>2</v>
      </c>
      <c r="C9" s="203" t="s">
        <v>82</v>
      </c>
      <c r="D9" s="203">
        <v>4</v>
      </c>
      <c r="E9" s="203">
        <v>5</v>
      </c>
      <c r="F9" s="204">
        <v>6</v>
      </c>
      <c r="G9" s="204">
        <v>7</v>
      </c>
      <c r="H9" s="203">
        <v>8</v>
      </c>
      <c r="I9" s="203" t="s">
        <v>567</v>
      </c>
    </row>
    <row r="10" spans="1:9" s="208" customFormat="1" x14ac:dyDescent="0.25">
      <c r="A10" s="211" t="s">
        <v>0</v>
      </c>
      <c r="B10" s="239">
        <f>B11+B24+B52+B70+B86+B110+B121+B135+B158+B183+B204+B228+B240+B246+B253</f>
        <v>197</v>
      </c>
      <c r="C10" s="239"/>
      <c r="D10" s="239"/>
      <c r="E10" s="239">
        <f t="shared" ref="E10:H10" si="0">E11+E24+E52+E70+E86+E110+E121+E135+E158+E183+E204+E228+E240+E246+E253</f>
        <v>7352.6100000000006</v>
      </c>
      <c r="F10" s="239"/>
      <c r="G10" s="246"/>
      <c r="H10" s="246">
        <f t="shared" si="0"/>
        <v>93899.299999999988</v>
      </c>
      <c r="I10" s="246">
        <f>I11+I24+I52+I70+I86+I110+I121+I135+I158+I183+I204+I228+I240+I246+I253</f>
        <v>115893.28</v>
      </c>
    </row>
    <row r="11" spans="1:9" s="208" customFormat="1" x14ac:dyDescent="0.25">
      <c r="A11" s="235" t="s">
        <v>751</v>
      </c>
      <c r="B11" s="240">
        <f>B12+B17+B20</f>
        <v>9</v>
      </c>
      <c r="C11" s="240"/>
      <c r="D11" s="240"/>
      <c r="E11" s="240">
        <f t="shared" ref="E11:I11" si="1">E12+E17+E20</f>
        <v>340.25</v>
      </c>
      <c r="F11" s="240"/>
      <c r="G11" s="247"/>
      <c r="H11" s="247">
        <f t="shared" si="1"/>
        <v>3930.3999999999996</v>
      </c>
      <c r="I11" s="247">
        <f t="shared" si="1"/>
        <v>4803.8500000000004</v>
      </c>
    </row>
    <row r="12" spans="1:9" ht="33" x14ac:dyDescent="0.25">
      <c r="A12" s="254" t="s">
        <v>629</v>
      </c>
      <c r="B12" s="241">
        <f>SUM(B13:B16)</f>
        <v>4</v>
      </c>
      <c r="C12" s="241"/>
      <c r="D12" s="241"/>
      <c r="E12" s="241">
        <f t="shared" ref="E12:I12" si="2">SUM(E13:E16)</f>
        <v>180.25</v>
      </c>
      <c r="F12" s="241"/>
      <c r="G12" s="248"/>
      <c r="H12" s="248">
        <f t="shared" si="2"/>
        <v>2419.4499999999998</v>
      </c>
      <c r="I12" s="248">
        <f t="shared" si="2"/>
        <v>2941.77</v>
      </c>
    </row>
    <row r="13" spans="1:9" x14ac:dyDescent="0.25">
      <c r="A13" s="217" t="s">
        <v>95</v>
      </c>
      <c r="B13" s="242">
        <v>1</v>
      </c>
      <c r="C13" s="242">
        <f>D13+E13</f>
        <v>166</v>
      </c>
      <c r="D13" s="242">
        <v>145</v>
      </c>
      <c r="E13" s="243">
        <v>21</v>
      </c>
      <c r="F13" s="215"/>
      <c r="G13" s="249">
        <v>6.7469999999999999</v>
      </c>
      <c r="H13" s="249">
        <f>ROUND(G13*E13*2,2)</f>
        <v>283.37</v>
      </c>
      <c r="I13" s="249">
        <f>ROUND(H13*1.2359,2)</f>
        <v>350.22</v>
      </c>
    </row>
    <row r="14" spans="1:9" x14ac:dyDescent="0.25">
      <c r="A14" s="217" t="s">
        <v>95</v>
      </c>
      <c r="B14" s="242">
        <v>1</v>
      </c>
      <c r="C14" s="242">
        <f t="shared" ref="C14:C19" si="3">D14+E14</f>
        <v>168</v>
      </c>
      <c r="D14" s="242">
        <v>145</v>
      </c>
      <c r="E14" s="243">
        <v>23</v>
      </c>
      <c r="F14" s="215"/>
      <c r="G14" s="249">
        <v>6.7469999999999999</v>
      </c>
      <c r="H14" s="249">
        <f t="shared" ref="H14:H51" si="4">ROUND(G14*E14*2,2)</f>
        <v>310.36</v>
      </c>
      <c r="I14" s="249">
        <f t="shared" ref="I14:I51" si="5">ROUND(H14*1.2359,2)</f>
        <v>383.57</v>
      </c>
    </row>
    <row r="15" spans="1:9" x14ac:dyDescent="0.25">
      <c r="A15" s="213" t="s">
        <v>95</v>
      </c>
      <c r="B15" s="242">
        <v>1</v>
      </c>
      <c r="C15" s="242">
        <f t="shared" si="3"/>
        <v>154</v>
      </c>
      <c r="D15" s="242">
        <v>145</v>
      </c>
      <c r="E15" s="243">
        <v>9</v>
      </c>
      <c r="F15" s="215"/>
      <c r="G15" s="249">
        <v>6.0339999999999998</v>
      </c>
      <c r="H15" s="249">
        <f t="shared" si="4"/>
        <v>108.61</v>
      </c>
      <c r="I15" s="249">
        <f t="shared" si="5"/>
        <v>134.22999999999999</v>
      </c>
    </row>
    <row r="16" spans="1:9" x14ac:dyDescent="0.25">
      <c r="A16" s="219" t="s">
        <v>95</v>
      </c>
      <c r="B16" s="243">
        <v>1</v>
      </c>
      <c r="C16" s="243">
        <f t="shared" si="3"/>
        <v>272.25</v>
      </c>
      <c r="D16" s="243">
        <v>145</v>
      </c>
      <c r="E16" s="243">
        <v>127.25</v>
      </c>
      <c r="F16" s="218"/>
      <c r="G16" s="251">
        <v>6.7469999999999999</v>
      </c>
      <c r="H16" s="249">
        <f t="shared" si="4"/>
        <v>1717.11</v>
      </c>
      <c r="I16" s="256">
        <f>ROUND(H16*1.2077,2)</f>
        <v>2073.75</v>
      </c>
    </row>
    <row r="17" spans="1:9" ht="33" x14ac:dyDescent="0.25">
      <c r="A17" s="255" t="s">
        <v>648</v>
      </c>
      <c r="B17" s="244">
        <f>SUM(B18:B19)</f>
        <v>2</v>
      </c>
      <c r="C17" s="244"/>
      <c r="D17" s="244"/>
      <c r="E17" s="244">
        <f t="shared" ref="E17:I17" si="6">SUM(E18:E19)</f>
        <v>48</v>
      </c>
      <c r="F17" s="244"/>
      <c r="G17" s="250"/>
      <c r="H17" s="250">
        <f t="shared" si="6"/>
        <v>475.40000000000003</v>
      </c>
      <c r="I17" s="250">
        <f t="shared" si="6"/>
        <v>582.24</v>
      </c>
    </row>
    <row r="18" spans="1:9" x14ac:dyDescent="0.25">
      <c r="A18" s="219" t="s">
        <v>96</v>
      </c>
      <c r="B18" s="243">
        <v>1</v>
      </c>
      <c r="C18" s="243">
        <f t="shared" si="3"/>
        <v>164</v>
      </c>
      <c r="D18" s="243">
        <v>145</v>
      </c>
      <c r="E18" s="243">
        <v>19</v>
      </c>
      <c r="F18" s="218"/>
      <c r="G18" s="251">
        <v>4.952</v>
      </c>
      <c r="H18" s="249">
        <f t="shared" si="4"/>
        <v>188.18</v>
      </c>
      <c r="I18" s="256">
        <f>ROUND(H18*1.2077,2)</f>
        <v>227.26</v>
      </c>
    </row>
    <row r="19" spans="1:9" x14ac:dyDescent="0.25">
      <c r="A19" s="213" t="s">
        <v>96</v>
      </c>
      <c r="B19" s="242">
        <v>1</v>
      </c>
      <c r="C19" s="242">
        <f t="shared" si="3"/>
        <v>174</v>
      </c>
      <c r="D19" s="242">
        <v>145</v>
      </c>
      <c r="E19" s="243">
        <v>29</v>
      </c>
      <c r="F19" s="215"/>
      <c r="G19" s="249">
        <v>4.952</v>
      </c>
      <c r="H19" s="249">
        <f t="shared" si="4"/>
        <v>287.22000000000003</v>
      </c>
      <c r="I19" s="249">
        <f t="shared" si="5"/>
        <v>354.98</v>
      </c>
    </row>
    <row r="20" spans="1:9" ht="33" x14ac:dyDescent="0.25">
      <c r="A20" s="254" t="s">
        <v>651</v>
      </c>
      <c r="B20" s="241">
        <f>SUM(B21:B23)</f>
        <v>3</v>
      </c>
      <c r="C20" s="241"/>
      <c r="D20" s="241"/>
      <c r="E20" s="241">
        <f t="shared" ref="E20:I20" si="7">SUM(E21:E23)</f>
        <v>112</v>
      </c>
      <c r="F20" s="241"/>
      <c r="G20" s="248"/>
      <c r="H20" s="248">
        <f t="shared" si="7"/>
        <v>1035.55</v>
      </c>
      <c r="I20" s="248">
        <f t="shared" si="7"/>
        <v>1279.8399999999999</v>
      </c>
    </row>
    <row r="21" spans="1:9" x14ac:dyDescent="0.25">
      <c r="A21" s="217" t="s">
        <v>97</v>
      </c>
      <c r="B21" s="242">
        <v>1</v>
      </c>
      <c r="C21" s="242">
        <f t="shared" ref="C21:C23" si="8">D21+E21</f>
        <v>207</v>
      </c>
      <c r="D21" s="242">
        <v>145</v>
      </c>
      <c r="E21" s="243">
        <v>62</v>
      </c>
      <c r="F21" s="215"/>
      <c r="G21" s="249">
        <v>4.6230000000000002</v>
      </c>
      <c r="H21" s="249">
        <f t="shared" si="4"/>
        <v>573.25</v>
      </c>
      <c r="I21" s="249">
        <f t="shared" si="5"/>
        <v>708.48</v>
      </c>
    </row>
    <row r="22" spans="1:9" x14ac:dyDescent="0.25">
      <c r="A22" s="217" t="s">
        <v>97</v>
      </c>
      <c r="B22" s="242">
        <v>1</v>
      </c>
      <c r="C22" s="242">
        <f t="shared" si="8"/>
        <v>182</v>
      </c>
      <c r="D22" s="242">
        <v>145</v>
      </c>
      <c r="E22" s="243">
        <v>37</v>
      </c>
      <c r="F22" s="215"/>
      <c r="G22" s="249">
        <v>4.6230000000000002</v>
      </c>
      <c r="H22" s="249">
        <f t="shared" si="4"/>
        <v>342.1</v>
      </c>
      <c r="I22" s="249">
        <f t="shared" si="5"/>
        <v>422.8</v>
      </c>
    </row>
    <row r="23" spans="1:9" x14ac:dyDescent="0.25">
      <c r="A23" s="217" t="s">
        <v>97</v>
      </c>
      <c r="B23" s="242">
        <v>1</v>
      </c>
      <c r="C23" s="242">
        <f t="shared" si="8"/>
        <v>158</v>
      </c>
      <c r="D23" s="242">
        <v>145</v>
      </c>
      <c r="E23" s="243">
        <v>13</v>
      </c>
      <c r="F23" s="215"/>
      <c r="G23" s="249">
        <v>4.6230000000000002</v>
      </c>
      <c r="H23" s="249">
        <f t="shared" si="4"/>
        <v>120.2</v>
      </c>
      <c r="I23" s="249">
        <f t="shared" si="5"/>
        <v>148.56</v>
      </c>
    </row>
    <row r="24" spans="1:9" ht="33" x14ac:dyDescent="0.25">
      <c r="A24" s="237" t="s">
        <v>752</v>
      </c>
      <c r="B24" s="240">
        <f>B25+B29+B41+B50</f>
        <v>23</v>
      </c>
      <c r="C24" s="240"/>
      <c r="D24" s="240"/>
      <c r="E24" s="240">
        <f t="shared" ref="E24:I24" si="9">E25+E29+E41+E50</f>
        <v>1127.75</v>
      </c>
      <c r="F24" s="240"/>
      <c r="G24" s="247"/>
      <c r="H24" s="247">
        <f t="shared" si="9"/>
        <v>14149.48</v>
      </c>
      <c r="I24" s="247">
        <f t="shared" si="9"/>
        <v>17478.230000000003</v>
      </c>
    </row>
    <row r="25" spans="1:9" x14ac:dyDescent="0.25">
      <c r="A25" s="254" t="s">
        <v>568</v>
      </c>
      <c r="B25" s="241">
        <f>SUM(B26:B28)</f>
        <v>3</v>
      </c>
      <c r="C25" s="241"/>
      <c r="D25" s="241"/>
      <c r="E25" s="241">
        <f t="shared" ref="E25:I25" si="10">SUM(E26:E28)</f>
        <v>80</v>
      </c>
      <c r="F25" s="241"/>
      <c r="G25" s="248"/>
      <c r="H25" s="248">
        <f t="shared" si="10"/>
        <v>1736.96</v>
      </c>
      <c r="I25" s="248">
        <f t="shared" si="10"/>
        <v>2146.71</v>
      </c>
    </row>
    <row r="26" spans="1:9" x14ac:dyDescent="0.25">
      <c r="A26" s="217" t="s">
        <v>98</v>
      </c>
      <c r="B26" s="242">
        <v>1</v>
      </c>
      <c r="C26" s="242">
        <f>D26+E26</f>
        <v>176</v>
      </c>
      <c r="D26" s="242">
        <v>145</v>
      </c>
      <c r="E26" s="243">
        <v>31</v>
      </c>
      <c r="F26" s="215"/>
      <c r="G26" s="249">
        <v>10.856</v>
      </c>
      <c r="H26" s="249">
        <f t="shared" si="4"/>
        <v>673.07</v>
      </c>
      <c r="I26" s="249">
        <f t="shared" si="5"/>
        <v>831.85</v>
      </c>
    </row>
    <row r="27" spans="1:9" x14ac:dyDescent="0.25">
      <c r="A27" s="217" t="s">
        <v>98</v>
      </c>
      <c r="B27" s="242">
        <v>1</v>
      </c>
      <c r="C27" s="242">
        <f t="shared" ref="C27:C28" si="11">D27+E27</f>
        <v>155</v>
      </c>
      <c r="D27" s="242">
        <v>145</v>
      </c>
      <c r="E27" s="243">
        <v>10</v>
      </c>
      <c r="F27" s="215"/>
      <c r="G27" s="249">
        <v>10.856</v>
      </c>
      <c r="H27" s="249">
        <f t="shared" si="4"/>
        <v>217.12</v>
      </c>
      <c r="I27" s="249">
        <f t="shared" si="5"/>
        <v>268.33999999999997</v>
      </c>
    </row>
    <row r="28" spans="1:9" x14ac:dyDescent="0.25">
      <c r="A28" s="217" t="s">
        <v>100</v>
      </c>
      <c r="B28" s="242">
        <v>1</v>
      </c>
      <c r="C28" s="242">
        <f t="shared" si="11"/>
        <v>184</v>
      </c>
      <c r="D28" s="242">
        <v>145</v>
      </c>
      <c r="E28" s="243">
        <v>39</v>
      </c>
      <c r="F28" s="215"/>
      <c r="G28" s="249">
        <v>10.856</v>
      </c>
      <c r="H28" s="249">
        <f t="shared" si="4"/>
        <v>846.77</v>
      </c>
      <c r="I28" s="249">
        <f t="shared" si="5"/>
        <v>1046.52</v>
      </c>
    </row>
    <row r="29" spans="1:9" ht="33" x14ac:dyDescent="0.25">
      <c r="A29" s="254" t="s">
        <v>629</v>
      </c>
      <c r="B29" s="241">
        <f>SUM(B30:B40)</f>
        <v>11</v>
      </c>
      <c r="C29" s="241"/>
      <c r="D29" s="241"/>
      <c r="E29" s="241">
        <f t="shared" ref="E29:I29" si="12">SUM(E30:E40)</f>
        <v>762.75</v>
      </c>
      <c r="F29" s="241"/>
      <c r="G29" s="248"/>
      <c r="H29" s="248">
        <f t="shared" si="12"/>
        <v>9598.43</v>
      </c>
      <c r="I29" s="248">
        <f t="shared" si="12"/>
        <v>11853.570000000003</v>
      </c>
    </row>
    <row r="30" spans="1:9" x14ac:dyDescent="0.25">
      <c r="A30" s="217" t="s">
        <v>101</v>
      </c>
      <c r="B30" s="242">
        <v>1</v>
      </c>
      <c r="C30" s="242">
        <f t="shared" ref="C30:C40" si="13">D30+E30</f>
        <v>262</v>
      </c>
      <c r="D30" s="242">
        <v>145</v>
      </c>
      <c r="E30" s="243">
        <v>117</v>
      </c>
      <c r="F30" s="215"/>
      <c r="G30" s="249">
        <v>6.4039999999999999</v>
      </c>
      <c r="H30" s="249">
        <f t="shared" si="4"/>
        <v>1498.54</v>
      </c>
      <c r="I30" s="249">
        <f t="shared" si="5"/>
        <v>1852.05</v>
      </c>
    </row>
    <row r="31" spans="1:9" x14ac:dyDescent="0.25">
      <c r="A31" s="217" t="s">
        <v>101</v>
      </c>
      <c r="B31" s="242">
        <v>1</v>
      </c>
      <c r="C31" s="242">
        <f t="shared" si="13"/>
        <v>215</v>
      </c>
      <c r="D31" s="242">
        <v>145</v>
      </c>
      <c r="E31" s="243">
        <v>70</v>
      </c>
      <c r="F31" s="215"/>
      <c r="G31" s="249">
        <v>6.23</v>
      </c>
      <c r="H31" s="249">
        <f t="shared" si="4"/>
        <v>872.2</v>
      </c>
      <c r="I31" s="249">
        <f t="shared" si="5"/>
        <v>1077.95</v>
      </c>
    </row>
    <row r="32" spans="1:9" x14ac:dyDescent="0.25">
      <c r="A32" s="217" t="s">
        <v>101</v>
      </c>
      <c r="B32" s="242">
        <v>1</v>
      </c>
      <c r="C32" s="242">
        <f t="shared" si="13"/>
        <v>233</v>
      </c>
      <c r="D32" s="242">
        <v>145</v>
      </c>
      <c r="E32" s="243">
        <v>88</v>
      </c>
      <c r="F32" s="215"/>
      <c r="G32" s="249">
        <v>6.23</v>
      </c>
      <c r="H32" s="249">
        <f t="shared" si="4"/>
        <v>1096.48</v>
      </c>
      <c r="I32" s="249">
        <f t="shared" si="5"/>
        <v>1355.14</v>
      </c>
    </row>
    <row r="33" spans="1:9" x14ac:dyDescent="0.25">
      <c r="A33" s="217" t="s">
        <v>101</v>
      </c>
      <c r="B33" s="242">
        <v>1</v>
      </c>
      <c r="C33" s="242">
        <f t="shared" si="13"/>
        <v>218</v>
      </c>
      <c r="D33" s="242">
        <v>145</v>
      </c>
      <c r="E33" s="243">
        <v>73</v>
      </c>
      <c r="F33" s="215"/>
      <c r="G33" s="249">
        <v>6.23</v>
      </c>
      <c r="H33" s="249">
        <f t="shared" si="4"/>
        <v>909.58</v>
      </c>
      <c r="I33" s="249">
        <f t="shared" si="5"/>
        <v>1124.1500000000001</v>
      </c>
    </row>
    <row r="34" spans="1:9" x14ac:dyDescent="0.25">
      <c r="A34" s="217" t="s">
        <v>101</v>
      </c>
      <c r="B34" s="242">
        <v>1</v>
      </c>
      <c r="C34" s="242">
        <f t="shared" si="13"/>
        <v>203</v>
      </c>
      <c r="D34" s="242">
        <v>145</v>
      </c>
      <c r="E34" s="243">
        <v>58</v>
      </c>
      <c r="F34" s="215"/>
      <c r="G34" s="249">
        <v>6.23</v>
      </c>
      <c r="H34" s="249">
        <f t="shared" si="4"/>
        <v>722.68</v>
      </c>
      <c r="I34" s="249">
        <f t="shared" si="5"/>
        <v>893.16</v>
      </c>
    </row>
    <row r="35" spans="1:9" x14ac:dyDescent="0.25">
      <c r="A35" s="217" t="s">
        <v>101</v>
      </c>
      <c r="B35" s="242">
        <v>1</v>
      </c>
      <c r="C35" s="242">
        <f t="shared" si="13"/>
        <v>221</v>
      </c>
      <c r="D35" s="242">
        <v>145</v>
      </c>
      <c r="E35" s="243">
        <v>76</v>
      </c>
      <c r="F35" s="215"/>
      <c r="G35" s="249">
        <v>6.23</v>
      </c>
      <c r="H35" s="249">
        <f t="shared" si="4"/>
        <v>946.96</v>
      </c>
      <c r="I35" s="249">
        <f t="shared" si="5"/>
        <v>1170.3499999999999</v>
      </c>
    </row>
    <row r="36" spans="1:9" x14ac:dyDescent="0.25">
      <c r="A36" s="217" t="s">
        <v>101</v>
      </c>
      <c r="B36" s="242">
        <v>1</v>
      </c>
      <c r="C36" s="242">
        <f t="shared" si="13"/>
        <v>230.75</v>
      </c>
      <c r="D36" s="242">
        <v>145</v>
      </c>
      <c r="E36" s="243">
        <v>85.75</v>
      </c>
      <c r="F36" s="215"/>
      <c r="G36" s="249">
        <v>6.23</v>
      </c>
      <c r="H36" s="249">
        <f t="shared" si="4"/>
        <v>1068.45</v>
      </c>
      <c r="I36" s="249">
        <f t="shared" si="5"/>
        <v>1320.5</v>
      </c>
    </row>
    <row r="37" spans="1:9" x14ac:dyDescent="0.25">
      <c r="A37" s="217" t="s">
        <v>101</v>
      </c>
      <c r="B37" s="242">
        <v>1</v>
      </c>
      <c r="C37" s="242">
        <f t="shared" si="13"/>
        <v>205</v>
      </c>
      <c r="D37" s="242">
        <v>145</v>
      </c>
      <c r="E37" s="243">
        <v>60</v>
      </c>
      <c r="F37" s="215"/>
      <c r="G37" s="249">
        <v>6.23</v>
      </c>
      <c r="H37" s="249">
        <f t="shared" si="4"/>
        <v>747.6</v>
      </c>
      <c r="I37" s="249">
        <f t="shared" si="5"/>
        <v>923.96</v>
      </c>
    </row>
    <row r="38" spans="1:9" x14ac:dyDescent="0.25">
      <c r="A38" s="217" t="s">
        <v>101</v>
      </c>
      <c r="B38" s="242">
        <v>1</v>
      </c>
      <c r="C38" s="242">
        <f t="shared" si="13"/>
        <v>211</v>
      </c>
      <c r="D38" s="242">
        <v>145</v>
      </c>
      <c r="E38" s="243">
        <v>66</v>
      </c>
      <c r="F38" s="215"/>
      <c r="G38" s="249">
        <v>6.23</v>
      </c>
      <c r="H38" s="249">
        <f t="shared" si="4"/>
        <v>822.36</v>
      </c>
      <c r="I38" s="249">
        <f t="shared" si="5"/>
        <v>1016.35</v>
      </c>
    </row>
    <row r="39" spans="1:9" x14ac:dyDescent="0.25">
      <c r="A39" s="217" t="s">
        <v>101</v>
      </c>
      <c r="B39" s="242">
        <v>1</v>
      </c>
      <c r="C39" s="242">
        <f t="shared" si="13"/>
        <v>188</v>
      </c>
      <c r="D39" s="242">
        <v>145</v>
      </c>
      <c r="E39" s="243">
        <v>43</v>
      </c>
      <c r="F39" s="215"/>
      <c r="G39" s="249">
        <v>6.8559999999999999</v>
      </c>
      <c r="H39" s="249">
        <f t="shared" si="4"/>
        <v>589.62</v>
      </c>
      <c r="I39" s="249">
        <f t="shared" si="5"/>
        <v>728.71</v>
      </c>
    </row>
    <row r="40" spans="1:9" x14ac:dyDescent="0.25">
      <c r="A40" s="219" t="s">
        <v>101</v>
      </c>
      <c r="B40" s="243">
        <v>1</v>
      </c>
      <c r="C40" s="243">
        <f t="shared" si="13"/>
        <v>171</v>
      </c>
      <c r="D40" s="243">
        <v>145</v>
      </c>
      <c r="E40" s="243">
        <v>26</v>
      </c>
      <c r="F40" s="218"/>
      <c r="G40" s="251">
        <v>6.23</v>
      </c>
      <c r="H40" s="249">
        <f t="shared" si="4"/>
        <v>323.95999999999998</v>
      </c>
      <c r="I40" s="256">
        <f>ROUND(H40*1.2077,2)</f>
        <v>391.25</v>
      </c>
    </row>
    <row r="41" spans="1:9" ht="33" x14ac:dyDescent="0.25">
      <c r="A41" s="254" t="s">
        <v>648</v>
      </c>
      <c r="B41" s="241">
        <f>SUM(B42:B49)</f>
        <v>8</v>
      </c>
      <c r="C41" s="241"/>
      <c r="D41" s="241"/>
      <c r="E41" s="241">
        <f t="shared" ref="E41:I41" si="14">SUM(E42:E49)</f>
        <v>272</v>
      </c>
      <c r="F41" s="241"/>
      <c r="G41" s="248"/>
      <c r="H41" s="248">
        <f t="shared" si="14"/>
        <v>2693.89</v>
      </c>
      <c r="I41" s="248">
        <f t="shared" si="14"/>
        <v>3329.39</v>
      </c>
    </row>
    <row r="42" spans="1:9" x14ac:dyDescent="0.25">
      <c r="A42" s="217" t="s">
        <v>96</v>
      </c>
      <c r="B42" s="242">
        <v>1</v>
      </c>
      <c r="C42" s="242">
        <f>D42+E42</f>
        <v>168</v>
      </c>
      <c r="D42" s="242">
        <v>145</v>
      </c>
      <c r="E42" s="243">
        <v>23</v>
      </c>
      <c r="F42" s="215"/>
      <c r="G42" s="252">
        <v>4.952</v>
      </c>
      <c r="H42" s="249">
        <f t="shared" si="4"/>
        <v>227.79</v>
      </c>
      <c r="I42" s="249">
        <f t="shared" si="5"/>
        <v>281.52999999999997</v>
      </c>
    </row>
    <row r="43" spans="1:9" x14ac:dyDescent="0.25">
      <c r="A43" s="217" t="s">
        <v>96</v>
      </c>
      <c r="B43" s="242">
        <v>1</v>
      </c>
      <c r="C43" s="242">
        <f t="shared" ref="C43:C49" si="15">D43+E43</f>
        <v>190</v>
      </c>
      <c r="D43" s="242">
        <v>145</v>
      </c>
      <c r="E43" s="243">
        <v>45</v>
      </c>
      <c r="F43" s="215"/>
      <c r="G43" s="252">
        <v>4.952</v>
      </c>
      <c r="H43" s="249">
        <f t="shared" si="4"/>
        <v>445.68</v>
      </c>
      <c r="I43" s="249">
        <f t="shared" si="5"/>
        <v>550.82000000000005</v>
      </c>
    </row>
    <row r="44" spans="1:9" x14ac:dyDescent="0.25">
      <c r="A44" s="217" t="s">
        <v>96</v>
      </c>
      <c r="B44" s="242">
        <v>1</v>
      </c>
      <c r="C44" s="242">
        <f t="shared" si="15"/>
        <v>180</v>
      </c>
      <c r="D44" s="242">
        <v>145</v>
      </c>
      <c r="E44" s="243">
        <v>35</v>
      </c>
      <c r="F44" s="215"/>
      <c r="G44" s="252">
        <v>4.952</v>
      </c>
      <c r="H44" s="249">
        <f t="shared" si="4"/>
        <v>346.64</v>
      </c>
      <c r="I44" s="249">
        <f t="shared" si="5"/>
        <v>428.41</v>
      </c>
    </row>
    <row r="45" spans="1:9" x14ac:dyDescent="0.25">
      <c r="A45" s="217" t="s">
        <v>96</v>
      </c>
      <c r="B45" s="242">
        <v>1</v>
      </c>
      <c r="C45" s="242">
        <f t="shared" si="15"/>
        <v>192</v>
      </c>
      <c r="D45" s="242">
        <v>145</v>
      </c>
      <c r="E45" s="243">
        <v>47</v>
      </c>
      <c r="F45" s="215"/>
      <c r="G45" s="252">
        <v>4.952</v>
      </c>
      <c r="H45" s="249">
        <f t="shared" si="4"/>
        <v>465.49</v>
      </c>
      <c r="I45" s="249">
        <f t="shared" si="5"/>
        <v>575.29999999999995</v>
      </c>
    </row>
    <row r="46" spans="1:9" x14ac:dyDescent="0.25">
      <c r="A46" s="217" t="s">
        <v>96</v>
      </c>
      <c r="B46" s="242">
        <v>1</v>
      </c>
      <c r="C46" s="242">
        <f t="shared" si="15"/>
        <v>169</v>
      </c>
      <c r="D46" s="242">
        <v>145</v>
      </c>
      <c r="E46" s="243">
        <v>24</v>
      </c>
      <c r="F46" s="215"/>
      <c r="G46" s="252">
        <v>4.952</v>
      </c>
      <c r="H46" s="249">
        <f t="shared" si="4"/>
        <v>237.7</v>
      </c>
      <c r="I46" s="249">
        <f t="shared" si="5"/>
        <v>293.77</v>
      </c>
    </row>
    <row r="47" spans="1:9" x14ac:dyDescent="0.25">
      <c r="A47" s="217" t="s">
        <v>96</v>
      </c>
      <c r="B47" s="242">
        <v>1</v>
      </c>
      <c r="C47" s="242">
        <f t="shared" si="15"/>
        <v>168</v>
      </c>
      <c r="D47" s="242">
        <v>145</v>
      </c>
      <c r="E47" s="243">
        <v>23</v>
      </c>
      <c r="F47" s="215"/>
      <c r="G47" s="252">
        <v>4.952</v>
      </c>
      <c r="H47" s="249">
        <f t="shared" si="4"/>
        <v>227.79</v>
      </c>
      <c r="I47" s="249">
        <f t="shared" si="5"/>
        <v>281.52999999999997</v>
      </c>
    </row>
    <row r="48" spans="1:9" x14ac:dyDescent="0.25">
      <c r="A48" s="217" t="s">
        <v>96</v>
      </c>
      <c r="B48" s="242">
        <v>1</v>
      </c>
      <c r="C48" s="242">
        <f t="shared" si="15"/>
        <v>183</v>
      </c>
      <c r="D48" s="242">
        <v>145</v>
      </c>
      <c r="E48" s="243">
        <v>38</v>
      </c>
      <c r="F48" s="215"/>
      <c r="G48" s="252">
        <v>4.952</v>
      </c>
      <c r="H48" s="249">
        <f t="shared" si="4"/>
        <v>376.35</v>
      </c>
      <c r="I48" s="249">
        <f t="shared" si="5"/>
        <v>465.13</v>
      </c>
    </row>
    <row r="49" spans="1:9" x14ac:dyDescent="0.25">
      <c r="A49" s="217" t="s">
        <v>96</v>
      </c>
      <c r="B49" s="242">
        <v>1</v>
      </c>
      <c r="C49" s="242">
        <f t="shared" si="15"/>
        <v>182</v>
      </c>
      <c r="D49" s="242">
        <v>145</v>
      </c>
      <c r="E49" s="243">
        <v>37</v>
      </c>
      <c r="F49" s="215"/>
      <c r="G49" s="252">
        <v>4.952</v>
      </c>
      <c r="H49" s="249">
        <f t="shared" si="4"/>
        <v>366.45</v>
      </c>
      <c r="I49" s="249">
        <f t="shared" si="5"/>
        <v>452.9</v>
      </c>
    </row>
    <row r="50" spans="1:9" ht="33" x14ac:dyDescent="0.25">
      <c r="A50" s="254" t="s">
        <v>651</v>
      </c>
      <c r="B50" s="241">
        <f>SUM(B51:B51)</f>
        <v>1</v>
      </c>
      <c r="C50" s="241"/>
      <c r="D50" s="241"/>
      <c r="E50" s="241">
        <f t="shared" ref="E50:I50" si="16">SUM(E51:E51)</f>
        <v>13</v>
      </c>
      <c r="F50" s="241"/>
      <c r="G50" s="248"/>
      <c r="H50" s="248">
        <f t="shared" si="16"/>
        <v>120.2</v>
      </c>
      <c r="I50" s="248">
        <f t="shared" si="16"/>
        <v>148.56</v>
      </c>
    </row>
    <row r="51" spans="1:9" x14ac:dyDescent="0.25">
      <c r="A51" s="217" t="s">
        <v>97</v>
      </c>
      <c r="B51" s="242">
        <v>1</v>
      </c>
      <c r="C51" s="242">
        <f>D51+E51</f>
        <v>158</v>
      </c>
      <c r="D51" s="242">
        <v>145</v>
      </c>
      <c r="E51" s="243">
        <v>13</v>
      </c>
      <c r="F51" s="215"/>
      <c r="G51" s="252">
        <v>4.6230000000000002</v>
      </c>
      <c r="H51" s="249">
        <f t="shared" si="4"/>
        <v>120.2</v>
      </c>
      <c r="I51" s="249">
        <f t="shared" si="5"/>
        <v>148.56</v>
      </c>
    </row>
    <row r="52" spans="1:9" x14ac:dyDescent="0.25">
      <c r="A52" s="235" t="s">
        <v>104</v>
      </c>
      <c r="B52" s="240">
        <f>B53+B55+B64+B68</f>
        <v>13</v>
      </c>
      <c r="C52" s="240"/>
      <c r="D52" s="240"/>
      <c r="E52" s="240">
        <f t="shared" ref="E52:I52" si="17">E53+E55+E64+E68</f>
        <v>433</v>
      </c>
      <c r="F52" s="240"/>
      <c r="G52" s="247"/>
      <c r="H52" s="247">
        <f t="shared" si="17"/>
        <v>6811.79</v>
      </c>
      <c r="I52" s="247">
        <f t="shared" si="17"/>
        <v>8418.6899999999987</v>
      </c>
    </row>
    <row r="53" spans="1:9" x14ac:dyDescent="0.25">
      <c r="A53" s="254" t="s">
        <v>568</v>
      </c>
      <c r="B53" s="241">
        <f>SUM(B54:B54)</f>
        <v>1</v>
      </c>
      <c r="C53" s="241"/>
      <c r="D53" s="241"/>
      <c r="E53" s="241">
        <f t="shared" ref="E53:I53" si="18">SUM(E54:E54)</f>
        <v>162</v>
      </c>
      <c r="F53" s="241"/>
      <c r="G53" s="248"/>
      <c r="H53" s="248">
        <f t="shared" si="18"/>
        <v>3617.78</v>
      </c>
      <c r="I53" s="248">
        <f t="shared" si="18"/>
        <v>4471.21</v>
      </c>
    </row>
    <row r="54" spans="1:9" x14ac:dyDescent="0.25">
      <c r="A54" s="217" t="s">
        <v>105</v>
      </c>
      <c r="B54" s="242">
        <v>1</v>
      </c>
      <c r="C54" s="242">
        <f>D54+E54</f>
        <v>328</v>
      </c>
      <c r="D54" s="242">
        <v>166</v>
      </c>
      <c r="E54" s="243">
        <v>162</v>
      </c>
      <c r="F54" s="215"/>
      <c r="G54" s="252">
        <v>11.166</v>
      </c>
      <c r="H54" s="249">
        <f t="shared" ref="H54:H89" si="19">ROUND(G54*E54*2,2)</f>
        <v>3617.78</v>
      </c>
      <c r="I54" s="249">
        <f t="shared" ref="I54:I89" si="20">ROUND(H54*1.2359,2)</f>
        <v>4471.21</v>
      </c>
    </row>
    <row r="55" spans="1:9" ht="33" x14ac:dyDescent="0.25">
      <c r="A55" s="254" t="s">
        <v>629</v>
      </c>
      <c r="B55" s="241">
        <f>SUM(B56:B63)</f>
        <v>8</v>
      </c>
      <c r="C55" s="241"/>
      <c r="D55" s="241"/>
      <c r="E55" s="241">
        <f t="shared" ref="E55:I55" si="21">SUM(E56:E63)</f>
        <v>238</v>
      </c>
      <c r="F55" s="241"/>
      <c r="G55" s="248"/>
      <c r="H55" s="248">
        <f t="shared" si="21"/>
        <v>2909.44</v>
      </c>
      <c r="I55" s="248">
        <f t="shared" si="21"/>
        <v>3595.7799999999997</v>
      </c>
    </row>
    <row r="56" spans="1:9" x14ac:dyDescent="0.25">
      <c r="A56" s="213" t="s">
        <v>106</v>
      </c>
      <c r="B56" s="242">
        <v>1</v>
      </c>
      <c r="C56" s="242">
        <f t="shared" ref="C56:C63" si="22">D56+E56</f>
        <v>184</v>
      </c>
      <c r="D56" s="242">
        <v>166</v>
      </c>
      <c r="E56" s="243">
        <v>18</v>
      </c>
      <c r="F56" s="215"/>
      <c r="G56" s="252">
        <v>6.23</v>
      </c>
      <c r="H56" s="249">
        <f t="shared" si="19"/>
        <v>224.28</v>
      </c>
      <c r="I56" s="249">
        <f t="shared" si="20"/>
        <v>277.19</v>
      </c>
    </row>
    <row r="57" spans="1:9" x14ac:dyDescent="0.25">
      <c r="A57" s="213" t="s">
        <v>106</v>
      </c>
      <c r="B57" s="242">
        <v>1</v>
      </c>
      <c r="C57" s="242">
        <f t="shared" si="22"/>
        <v>180</v>
      </c>
      <c r="D57" s="242">
        <v>166</v>
      </c>
      <c r="E57" s="243">
        <v>14</v>
      </c>
      <c r="F57" s="215"/>
      <c r="G57" s="252">
        <v>6.23</v>
      </c>
      <c r="H57" s="249">
        <f t="shared" si="19"/>
        <v>174.44</v>
      </c>
      <c r="I57" s="249">
        <f t="shared" si="20"/>
        <v>215.59</v>
      </c>
    </row>
    <row r="58" spans="1:9" x14ac:dyDescent="0.25">
      <c r="A58" s="213" t="s">
        <v>106</v>
      </c>
      <c r="B58" s="242">
        <v>1</v>
      </c>
      <c r="C58" s="242">
        <f t="shared" si="22"/>
        <v>204</v>
      </c>
      <c r="D58" s="242">
        <v>166</v>
      </c>
      <c r="E58" s="243">
        <v>38</v>
      </c>
      <c r="F58" s="215"/>
      <c r="G58" s="252">
        <v>6.23</v>
      </c>
      <c r="H58" s="249">
        <f t="shared" si="19"/>
        <v>473.48</v>
      </c>
      <c r="I58" s="249">
        <f t="shared" si="20"/>
        <v>585.16999999999996</v>
      </c>
    </row>
    <row r="59" spans="1:9" x14ac:dyDescent="0.25">
      <c r="A59" s="213" t="s">
        <v>107</v>
      </c>
      <c r="B59" s="242">
        <v>1</v>
      </c>
      <c r="C59" s="242">
        <f t="shared" si="22"/>
        <v>192</v>
      </c>
      <c r="D59" s="242">
        <v>166</v>
      </c>
      <c r="E59" s="243">
        <v>26</v>
      </c>
      <c r="F59" s="215"/>
      <c r="G59" s="252">
        <v>5.3959999999999999</v>
      </c>
      <c r="H59" s="249">
        <f t="shared" si="19"/>
        <v>280.58999999999997</v>
      </c>
      <c r="I59" s="249">
        <f t="shared" si="20"/>
        <v>346.78</v>
      </c>
    </row>
    <row r="60" spans="1:9" x14ac:dyDescent="0.25">
      <c r="A60" s="213" t="s">
        <v>108</v>
      </c>
      <c r="B60" s="242">
        <v>1</v>
      </c>
      <c r="C60" s="242">
        <f t="shared" si="22"/>
        <v>184</v>
      </c>
      <c r="D60" s="242">
        <v>166</v>
      </c>
      <c r="E60" s="243">
        <v>18</v>
      </c>
      <c r="F60" s="215"/>
      <c r="G60" s="252">
        <v>6.1310000000000002</v>
      </c>
      <c r="H60" s="249">
        <f t="shared" si="19"/>
        <v>220.72</v>
      </c>
      <c r="I60" s="249">
        <f t="shared" si="20"/>
        <v>272.79000000000002</v>
      </c>
    </row>
    <row r="61" spans="1:9" x14ac:dyDescent="0.25">
      <c r="A61" s="213" t="s">
        <v>108</v>
      </c>
      <c r="B61" s="242">
        <v>1</v>
      </c>
      <c r="C61" s="242">
        <f t="shared" si="22"/>
        <v>190</v>
      </c>
      <c r="D61" s="242">
        <v>166</v>
      </c>
      <c r="E61" s="243">
        <v>24</v>
      </c>
      <c r="F61" s="215"/>
      <c r="G61" s="252">
        <v>6.1310000000000002</v>
      </c>
      <c r="H61" s="249">
        <f t="shared" si="19"/>
        <v>294.29000000000002</v>
      </c>
      <c r="I61" s="249">
        <f t="shared" si="20"/>
        <v>363.71</v>
      </c>
    </row>
    <row r="62" spans="1:9" x14ac:dyDescent="0.25">
      <c r="A62" s="213" t="s">
        <v>108</v>
      </c>
      <c r="B62" s="242">
        <v>1</v>
      </c>
      <c r="C62" s="242">
        <f t="shared" si="22"/>
        <v>188</v>
      </c>
      <c r="D62" s="242">
        <v>166</v>
      </c>
      <c r="E62" s="243">
        <v>22</v>
      </c>
      <c r="F62" s="215"/>
      <c r="G62" s="252">
        <v>6.1310000000000002</v>
      </c>
      <c r="H62" s="249">
        <f t="shared" si="19"/>
        <v>269.76</v>
      </c>
      <c r="I62" s="249">
        <f t="shared" si="20"/>
        <v>333.4</v>
      </c>
    </row>
    <row r="63" spans="1:9" x14ac:dyDescent="0.25">
      <c r="A63" s="213" t="s">
        <v>107</v>
      </c>
      <c r="B63" s="242">
        <v>1</v>
      </c>
      <c r="C63" s="242">
        <f t="shared" si="22"/>
        <v>244</v>
      </c>
      <c r="D63" s="242">
        <v>166</v>
      </c>
      <c r="E63" s="243">
        <v>78</v>
      </c>
      <c r="F63" s="215"/>
      <c r="G63" s="252">
        <v>6.23</v>
      </c>
      <c r="H63" s="249">
        <f t="shared" si="19"/>
        <v>971.88</v>
      </c>
      <c r="I63" s="249">
        <f t="shared" si="20"/>
        <v>1201.1500000000001</v>
      </c>
    </row>
    <row r="64" spans="1:9" ht="33" x14ac:dyDescent="0.25">
      <c r="A64" s="254" t="s">
        <v>648</v>
      </c>
      <c r="B64" s="241">
        <f>SUM(B65:B67)</f>
        <v>3</v>
      </c>
      <c r="C64" s="241"/>
      <c r="D64" s="241"/>
      <c r="E64" s="241">
        <f t="shared" ref="E64:I64" si="23">SUM(E65:E67)</f>
        <v>31</v>
      </c>
      <c r="F64" s="241"/>
      <c r="G64" s="248"/>
      <c r="H64" s="248">
        <f t="shared" si="23"/>
        <v>268.39999999999998</v>
      </c>
      <c r="I64" s="248">
        <f t="shared" si="23"/>
        <v>331.72</v>
      </c>
    </row>
    <row r="65" spans="1:9" x14ac:dyDescent="0.25">
      <c r="A65" s="213" t="s">
        <v>96</v>
      </c>
      <c r="B65" s="242">
        <v>1</v>
      </c>
      <c r="C65" s="242">
        <f>D65+E65</f>
        <v>171</v>
      </c>
      <c r="D65" s="242">
        <v>166</v>
      </c>
      <c r="E65" s="243">
        <v>5</v>
      </c>
      <c r="F65" s="215"/>
      <c r="G65" s="252">
        <v>4.3289999999999997</v>
      </c>
      <c r="H65" s="249">
        <f t="shared" si="19"/>
        <v>43.29</v>
      </c>
      <c r="I65" s="249">
        <f t="shared" si="20"/>
        <v>53.5</v>
      </c>
    </row>
    <row r="66" spans="1:9" x14ac:dyDescent="0.25">
      <c r="A66" s="213" t="s">
        <v>96</v>
      </c>
      <c r="B66" s="242">
        <v>1</v>
      </c>
      <c r="C66" s="242">
        <f>D66+E66</f>
        <v>168</v>
      </c>
      <c r="D66" s="242">
        <v>166</v>
      </c>
      <c r="E66" s="243">
        <v>2</v>
      </c>
      <c r="F66" s="215"/>
      <c r="G66" s="252">
        <v>4.3289999999999997</v>
      </c>
      <c r="H66" s="249">
        <f t="shared" si="19"/>
        <v>17.32</v>
      </c>
      <c r="I66" s="249">
        <f t="shared" si="20"/>
        <v>21.41</v>
      </c>
    </row>
    <row r="67" spans="1:9" x14ac:dyDescent="0.25">
      <c r="A67" s="213" t="s">
        <v>96</v>
      </c>
      <c r="B67" s="242">
        <v>1</v>
      </c>
      <c r="C67" s="242">
        <f>D67+E67</f>
        <v>190</v>
      </c>
      <c r="D67" s="242">
        <v>166</v>
      </c>
      <c r="E67" s="243">
        <v>24</v>
      </c>
      <c r="F67" s="215"/>
      <c r="G67" s="252">
        <v>4.3289999999999997</v>
      </c>
      <c r="H67" s="249">
        <f t="shared" si="19"/>
        <v>207.79</v>
      </c>
      <c r="I67" s="249">
        <f t="shared" si="20"/>
        <v>256.81</v>
      </c>
    </row>
    <row r="68" spans="1:9" ht="33" x14ac:dyDescent="0.25">
      <c r="A68" s="254" t="s">
        <v>651</v>
      </c>
      <c r="B68" s="241">
        <f>SUM(B69)</f>
        <v>1</v>
      </c>
      <c r="C68" s="241"/>
      <c r="D68" s="241"/>
      <c r="E68" s="241">
        <f t="shared" ref="E68:I68" si="24">SUM(E69)</f>
        <v>2</v>
      </c>
      <c r="F68" s="241"/>
      <c r="G68" s="248"/>
      <c r="H68" s="248">
        <f t="shared" si="24"/>
        <v>16.170000000000002</v>
      </c>
      <c r="I68" s="248">
        <f t="shared" si="24"/>
        <v>19.98</v>
      </c>
    </row>
    <row r="69" spans="1:9" x14ac:dyDescent="0.25">
      <c r="A69" s="213" t="s">
        <v>97</v>
      </c>
      <c r="B69" s="242">
        <v>1</v>
      </c>
      <c r="C69" s="242">
        <f>D69+E69</f>
        <v>168</v>
      </c>
      <c r="D69" s="242">
        <v>166</v>
      </c>
      <c r="E69" s="243">
        <v>2</v>
      </c>
      <c r="F69" s="215"/>
      <c r="G69" s="252">
        <v>4.0419999999999998</v>
      </c>
      <c r="H69" s="249">
        <f t="shared" si="19"/>
        <v>16.170000000000002</v>
      </c>
      <c r="I69" s="249">
        <f t="shared" si="20"/>
        <v>19.98</v>
      </c>
    </row>
    <row r="70" spans="1:9" x14ac:dyDescent="0.25">
      <c r="A70" s="235" t="s">
        <v>109</v>
      </c>
      <c r="B70" s="240">
        <f>B71+B73+B81+B83</f>
        <v>11</v>
      </c>
      <c r="C70" s="240"/>
      <c r="D70" s="240"/>
      <c r="E70" s="240">
        <f t="shared" ref="E70:I70" si="25">E71+E73+E81+E83</f>
        <v>296.88</v>
      </c>
      <c r="F70" s="240"/>
      <c r="G70" s="247"/>
      <c r="H70" s="247">
        <f t="shared" si="25"/>
        <v>3729.78</v>
      </c>
      <c r="I70" s="247">
        <f t="shared" si="25"/>
        <v>4609.6400000000003</v>
      </c>
    </row>
    <row r="71" spans="1:9" x14ac:dyDescent="0.25">
      <c r="A71" s="254" t="s">
        <v>568</v>
      </c>
      <c r="B71" s="241">
        <f>SUM(B72:B72)</f>
        <v>1</v>
      </c>
      <c r="C71" s="241"/>
      <c r="D71" s="241"/>
      <c r="E71" s="241">
        <f t="shared" ref="E71:I71" si="26">SUM(E72:E72)</f>
        <v>67</v>
      </c>
      <c r="F71" s="241"/>
      <c r="G71" s="248"/>
      <c r="H71" s="248">
        <f t="shared" si="26"/>
        <v>1284.93</v>
      </c>
      <c r="I71" s="248">
        <f t="shared" si="26"/>
        <v>1588.04</v>
      </c>
    </row>
    <row r="72" spans="1:9" x14ac:dyDescent="0.25">
      <c r="A72" s="213" t="s">
        <v>110</v>
      </c>
      <c r="B72" s="242">
        <v>1</v>
      </c>
      <c r="C72" s="242">
        <f t="shared" ref="C72" si="27">D72+E72</f>
        <v>233</v>
      </c>
      <c r="D72" s="242">
        <v>166</v>
      </c>
      <c r="E72" s="243">
        <v>67</v>
      </c>
      <c r="F72" s="215"/>
      <c r="G72" s="249">
        <v>9.5890000000000004</v>
      </c>
      <c r="H72" s="249">
        <f t="shared" si="19"/>
        <v>1284.93</v>
      </c>
      <c r="I72" s="249">
        <f t="shared" si="20"/>
        <v>1588.04</v>
      </c>
    </row>
    <row r="73" spans="1:9" ht="33" x14ac:dyDescent="0.25">
      <c r="A73" s="254" t="s">
        <v>629</v>
      </c>
      <c r="B73" s="241">
        <f>SUM(B74:B80)</f>
        <v>7</v>
      </c>
      <c r="C73" s="241"/>
      <c r="D73" s="241"/>
      <c r="E73" s="241">
        <f t="shared" ref="E73:I73" si="28">SUM(E74:E80)</f>
        <v>188.88</v>
      </c>
      <c r="F73" s="241"/>
      <c r="G73" s="248"/>
      <c r="H73" s="248">
        <f t="shared" si="28"/>
        <v>2108.2399999999998</v>
      </c>
      <c r="I73" s="248">
        <f t="shared" si="28"/>
        <v>2605.58</v>
      </c>
    </row>
    <row r="74" spans="1:9" x14ac:dyDescent="0.25">
      <c r="A74" s="217" t="s">
        <v>111</v>
      </c>
      <c r="B74" s="242">
        <v>1</v>
      </c>
      <c r="C74" s="242">
        <f t="shared" ref="C74:C80" si="29">D74+E74</f>
        <v>186.88</v>
      </c>
      <c r="D74" s="242">
        <v>145</v>
      </c>
      <c r="E74" s="243">
        <v>41.88</v>
      </c>
      <c r="F74" s="215"/>
      <c r="G74" s="252">
        <v>6.23</v>
      </c>
      <c r="H74" s="249">
        <f t="shared" si="19"/>
        <v>521.82000000000005</v>
      </c>
      <c r="I74" s="249">
        <f t="shared" si="20"/>
        <v>644.91999999999996</v>
      </c>
    </row>
    <row r="75" spans="1:9" x14ac:dyDescent="0.25">
      <c r="A75" s="217" t="s">
        <v>111</v>
      </c>
      <c r="B75" s="242">
        <v>1</v>
      </c>
      <c r="C75" s="242">
        <f t="shared" si="29"/>
        <v>153</v>
      </c>
      <c r="D75" s="242">
        <v>145</v>
      </c>
      <c r="E75" s="243">
        <v>8</v>
      </c>
      <c r="F75" s="215"/>
      <c r="G75" s="252">
        <v>5.3959999999999999</v>
      </c>
      <c r="H75" s="249">
        <f t="shared" si="19"/>
        <v>86.34</v>
      </c>
      <c r="I75" s="249">
        <f t="shared" si="20"/>
        <v>106.71</v>
      </c>
    </row>
    <row r="76" spans="1:9" x14ac:dyDescent="0.25">
      <c r="A76" s="217" t="s">
        <v>111</v>
      </c>
      <c r="B76" s="242">
        <v>1</v>
      </c>
      <c r="C76" s="242">
        <f t="shared" si="29"/>
        <v>167</v>
      </c>
      <c r="D76" s="242">
        <v>145</v>
      </c>
      <c r="E76" s="243">
        <v>22</v>
      </c>
      <c r="F76" s="215"/>
      <c r="G76" s="252">
        <v>5.3959999999999999</v>
      </c>
      <c r="H76" s="249">
        <f t="shared" si="19"/>
        <v>237.42</v>
      </c>
      <c r="I76" s="249">
        <f t="shared" si="20"/>
        <v>293.43</v>
      </c>
    </row>
    <row r="77" spans="1:9" x14ac:dyDescent="0.25">
      <c r="A77" s="217" t="s">
        <v>111</v>
      </c>
      <c r="B77" s="242">
        <v>1</v>
      </c>
      <c r="C77" s="242">
        <f t="shared" si="29"/>
        <v>191</v>
      </c>
      <c r="D77" s="242">
        <v>145</v>
      </c>
      <c r="E77" s="243">
        <v>46</v>
      </c>
      <c r="F77" s="215"/>
      <c r="G77" s="252">
        <v>5.3959999999999999</v>
      </c>
      <c r="H77" s="249">
        <f t="shared" si="19"/>
        <v>496.43</v>
      </c>
      <c r="I77" s="249">
        <f t="shared" si="20"/>
        <v>613.54</v>
      </c>
    </row>
    <row r="78" spans="1:9" x14ac:dyDescent="0.25">
      <c r="A78" s="217" t="s">
        <v>111</v>
      </c>
      <c r="B78" s="242">
        <v>1</v>
      </c>
      <c r="C78" s="242">
        <f t="shared" si="29"/>
        <v>171</v>
      </c>
      <c r="D78" s="242">
        <v>145</v>
      </c>
      <c r="E78" s="243">
        <v>26</v>
      </c>
      <c r="F78" s="215"/>
      <c r="G78" s="252">
        <v>5.3959999999999999</v>
      </c>
      <c r="H78" s="249">
        <f t="shared" si="19"/>
        <v>280.58999999999997</v>
      </c>
      <c r="I78" s="249">
        <f t="shared" si="20"/>
        <v>346.78</v>
      </c>
    </row>
    <row r="79" spans="1:9" x14ac:dyDescent="0.25">
      <c r="A79" s="217" t="s">
        <v>111</v>
      </c>
      <c r="B79" s="242">
        <v>1</v>
      </c>
      <c r="C79" s="242">
        <f t="shared" si="29"/>
        <v>155</v>
      </c>
      <c r="D79" s="242">
        <v>145</v>
      </c>
      <c r="E79" s="243">
        <v>10</v>
      </c>
      <c r="F79" s="215"/>
      <c r="G79" s="252">
        <v>5.3959999999999999</v>
      </c>
      <c r="H79" s="249">
        <f t="shared" si="19"/>
        <v>107.92</v>
      </c>
      <c r="I79" s="249">
        <f t="shared" si="20"/>
        <v>133.38</v>
      </c>
    </row>
    <row r="80" spans="1:9" x14ac:dyDescent="0.25">
      <c r="A80" s="217" t="s">
        <v>111</v>
      </c>
      <c r="B80" s="242">
        <v>1</v>
      </c>
      <c r="C80" s="242">
        <f t="shared" si="29"/>
        <v>180</v>
      </c>
      <c r="D80" s="242">
        <v>145</v>
      </c>
      <c r="E80" s="243">
        <v>35</v>
      </c>
      <c r="F80" s="215"/>
      <c r="G80" s="252">
        <v>5.3959999999999999</v>
      </c>
      <c r="H80" s="249">
        <f t="shared" si="19"/>
        <v>377.72</v>
      </c>
      <c r="I80" s="249">
        <f t="shared" si="20"/>
        <v>466.82</v>
      </c>
    </row>
    <row r="81" spans="1:9" ht="33" x14ac:dyDescent="0.25">
      <c r="A81" s="254" t="s">
        <v>648</v>
      </c>
      <c r="B81" s="241">
        <f>SUM(B82)</f>
        <v>1</v>
      </c>
      <c r="C81" s="241"/>
      <c r="D81" s="241"/>
      <c r="E81" s="241">
        <f t="shared" ref="E81:I81" si="30">SUM(E82)</f>
        <v>9</v>
      </c>
      <c r="F81" s="241"/>
      <c r="G81" s="248"/>
      <c r="H81" s="248">
        <f t="shared" si="30"/>
        <v>77.92</v>
      </c>
      <c r="I81" s="248">
        <f t="shared" si="30"/>
        <v>96.3</v>
      </c>
    </row>
    <row r="82" spans="1:9" x14ac:dyDescent="0.25">
      <c r="A82" s="217" t="s">
        <v>96</v>
      </c>
      <c r="B82" s="242">
        <v>1</v>
      </c>
      <c r="C82" s="242">
        <f>D82+E82</f>
        <v>154</v>
      </c>
      <c r="D82" s="242">
        <v>145</v>
      </c>
      <c r="E82" s="243">
        <v>9</v>
      </c>
      <c r="F82" s="215"/>
      <c r="G82" s="252">
        <v>4.3289999999999997</v>
      </c>
      <c r="H82" s="249">
        <f t="shared" si="19"/>
        <v>77.92</v>
      </c>
      <c r="I82" s="249">
        <f t="shared" si="20"/>
        <v>96.3</v>
      </c>
    </row>
    <row r="83" spans="1:9" ht="33" x14ac:dyDescent="0.25">
      <c r="A83" s="254" t="s">
        <v>651</v>
      </c>
      <c r="B83" s="241">
        <f>SUM(B84:B85)</f>
        <v>2</v>
      </c>
      <c r="C83" s="241"/>
      <c r="D83" s="241"/>
      <c r="E83" s="241">
        <f t="shared" ref="E83:I83" si="31">SUM(E84:E85)</f>
        <v>32</v>
      </c>
      <c r="F83" s="241"/>
      <c r="G83" s="248"/>
      <c r="H83" s="248">
        <f t="shared" si="31"/>
        <v>258.69</v>
      </c>
      <c r="I83" s="248">
        <f t="shared" si="31"/>
        <v>319.72000000000003</v>
      </c>
    </row>
    <row r="84" spans="1:9" x14ac:dyDescent="0.25">
      <c r="A84" s="217" t="s">
        <v>97</v>
      </c>
      <c r="B84" s="242">
        <v>1</v>
      </c>
      <c r="C84" s="242">
        <f t="shared" ref="C84" si="32">D84+E84</f>
        <v>159</v>
      </c>
      <c r="D84" s="242">
        <v>145</v>
      </c>
      <c r="E84" s="243">
        <v>14</v>
      </c>
      <c r="F84" s="215"/>
      <c r="G84" s="252">
        <v>4.0419999999999998</v>
      </c>
      <c r="H84" s="249">
        <f t="shared" si="19"/>
        <v>113.18</v>
      </c>
      <c r="I84" s="249">
        <f t="shared" si="20"/>
        <v>139.88</v>
      </c>
    </row>
    <row r="85" spans="1:9" x14ac:dyDescent="0.25">
      <c r="A85" s="217" t="s">
        <v>97</v>
      </c>
      <c r="B85" s="242">
        <v>1</v>
      </c>
      <c r="C85" s="242">
        <f>D85+E85</f>
        <v>163</v>
      </c>
      <c r="D85" s="242">
        <v>145</v>
      </c>
      <c r="E85" s="243">
        <v>18</v>
      </c>
      <c r="F85" s="215"/>
      <c r="G85" s="252">
        <v>4.0419999999999998</v>
      </c>
      <c r="H85" s="249">
        <f t="shared" si="19"/>
        <v>145.51</v>
      </c>
      <c r="I85" s="249">
        <f t="shared" si="20"/>
        <v>179.84</v>
      </c>
    </row>
    <row r="86" spans="1:9" x14ac:dyDescent="0.25">
      <c r="A86" s="235" t="s">
        <v>112</v>
      </c>
      <c r="B86" s="240">
        <f>B87+B90+B99+B105</f>
        <v>19</v>
      </c>
      <c r="C86" s="240"/>
      <c r="D86" s="240"/>
      <c r="E86" s="240">
        <f t="shared" ref="E86:I86" si="33">E87+E90+E99+E105</f>
        <v>705.5</v>
      </c>
      <c r="F86" s="240"/>
      <c r="G86" s="247"/>
      <c r="H86" s="247">
        <f t="shared" si="33"/>
        <v>9418.6600000000017</v>
      </c>
      <c r="I86" s="247">
        <f t="shared" si="33"/>
        <v>11640.53</v>
      </c>
    </row>
    <row r="87" spans="1:9" x14ac:dyDescent="0.25">
      <c r="A87" s="254" t="s">
        <v>568</v>
      </c>
      <c r="B87" s="241">
        <f>SUM(B88:B89)</f>
        <v>2</v>
      </c>
      <c r="C87" s="241"/>
      <c r="D87" s="241"/>
      <c r="E87" s="241">
        <f t="shared" ref="E87:I87" si="34">SUM(E88:E89)</f>
        <v>158.5</v>
      </c>
      <c r="F87" s="241"/>
      <c r="G87" s="248"/>
      <c r="H87" s="248">
        <f t="shared" si="34"/>
        <v>3005.7200000000003</v>
      </c>
      <c r="I87" s="248">
        <f t="shared" si="34"/>
        <v>3714.7699999999995</v>
      </c>
    </row>
    <row r="88" spans="1:9" x14ac:dyDescent="0.25">
      <c r="A88" s="217" t="s">
        <v>113</v>
      </c>
      <c r="B88" s="242">
        <v>1</v>
      </c>
      <c r="C88" s="242">
        <f>D88+E88</f>
        <v>267</v>
      </c>
      <c r="D88" s="242">
        <v>166</v>
      </c>
      <c r="E88" s="243">
        <f>18.5+82.5</f>
        <v>101</v>
      </c>
      <c r="F88" s="215"/>
      <c r="G88" s="249">
        <v>9.6039999999999992</v>
      </c>
      <c r="H88" s="249">
        <f t="shared" si="19"/>
        <v>1940.01</v>
      </c>
      <c r="I88" s="249">
        <f t="shared" si="20"/>
        <v>2397.66</v>
      </c>
    </row>
    <row r="89" spans="1:9" x14ac:dyDescent="0.25">
      <c r="A89" s="213" t="s">
        <v>110</v>
      </c>
      <c r="B89" s="242">
        <v>1</v>
      </c>
      <c r="C89" s="242">
        <f t="shared" ref="C89" si="35">D89+E89</f>
        <v>223.5</v>
      </c>
      <c r="D89" s="242">
        <v>166</v>
      </c>
      <c r="E89" s="243">
        <v>57.5</v>
      </c>
      <c r="F89" s="215"/>
      <c r="G89" s="249">
        <v>9.2669999999999995</v>
      </c>
      <c r="H89" s="249">
        <f t="shared" si="19"/>
        <v>1065.71</v>
      </c>
      <c r="I89" s="249">
        <f t="shared" si="20"/>
        <v>1317.11</v>
      </c>
    </row>
    <row r="90" spans="1:9" ht="33" x14ac:dyDescent="0.25">
      <c r="A90" s="254" t="s">
        <v>629</v>
      </c>
      <c r="B90" s="241">
        <f>SUM(B91:B98)</f>
        <v>8</v>
      </c>
      <c r="C90" s="241"/>
      <c r="D90" s="241"/>
      <c r="E90" s="241">
        <f t="shared" ref="E90:I90" si="36">SUM(E91:E98)</f>
        <v>438</v>
      </c>
      <c r="F90" s="241"/>
      <c r="G90" s="248"/>
      <c r="H90" s="248">
        <f t="shared" si="36"/>
        <v>5493.8899999999994</v>
      </c>
      <c r="I90" s="248">
        <f t="shared" si="36"/>
        <v>6789.9000000000005</v>
      </c>
    </row>
    <row r="91" spans="1:9" x14ac:dyDescent="0.25">
      <c r="A91" s="217" t="s">
        <v>115</v>
      </c>
      <c r="B91" s="242">
        <v>1</v>
      </c>
      <c r="C91" s="242">
        <f t="shared" ref="C91:C98" si="37">D91+E91</f>
        <v>188</v>
      </c>
      <c r="D91" s="242">
        <v>166</v>
      </c>
      <c r="E91" s="243">
        <v>22</v>
      </c>
      <c r="F91" s="215"/>
      <c r="G91" s="249">
        <v>5.8879999999999999</v>
      </c>
      <c r="H91" s="249">
        <f t="shared" ref="H91:H128" si="38">ROUND(G91*E91*2,2)</f>
        <v>259.07</v>
      </c>
      <c r="I91" s="249">
        <f t="shared" ref="I91:I128" si="39">ROUND(H91*1.2359,2)</f>
        <v>320.18</v>
      </c>
    </row>
    <row r="92" spans="1:9" x14ac:dyDescent="0.25">
      <c r="A92" s="217" t="s">
        <v>115</v>
      </c>
      <c r="B92" s="242">
        <v>1</v>
      </c>
      <c r="C92" s="242">
        <f t="shared" si="37"/>
        <v>271</v>
      </c>
      <c r="D92" s="242">
        <v>166</v>
      </c>
      <c r="E92" s="243">
        <v>105</v>
      </c>
      <c r="F92" s="215"/>
      <c r="G92" s="249">
        <v>6.51</v>
      </c>
      <c r="H92" s="249">
        <f t="shared" si="38"/>
        <v>1367.1</v>
      </c>
      <c r="I92" s="249">
        <f t="shared" si="39"/>
        <v>1689.6</v>
      </c>
    </row>
    <row r="93" spans="1:9" x14ac:dyDescent="0.25">
      <c r="A93" s="217" t="s">
        <v>115</v>
      </c>
      <c r="B93" s="242">
        <v>1</v>
      </c>
      <c r="C93" s="242">
        <f t="shared" si="37"/>
        <v>231</v>
      </c>
      <c r="D93" s="242">
        <v>166</v>
      </c>
      <c r="E93" s="243">
        <v>65</v>
      </c>
      <c r="F93" s="215"/>
      <c r="G93" s="249">
        <v>6.6470000000000002</v>
      </c>
      <c r="H93" s="249">
        <f t="shared" si="38"/>
        <v>864.11</v>
      </c>
      <c r="I93" s="249">
        <f t="shared" si="39"/>
        <v>1067.95</v>
      </c>
    </row>
    <row r="94" spans="1:9" x14ac:dyDescent="0.25">
      <c r="A94" s="217" t="s">
        <v>115</v>
      </c>
      <c r="B94" s="242">
        <v>1</v>
      </c>
      <c r="C94" s="242">
        <f t="shared" si="37"/>
        <v>173</v>
      </c>
      <c r="D94" s="242">
        <v>166</v>
      </c>
      <c r="E94" s="243">
        <v>7</v>
      </c>
      <c r="F94" s="215"/>
      <c r="G94" s="249">
        <v>6.5789999999999997</v>
      </c>
      <c r="H94" s="249">
        <f t="shared" si="38"/>
        <v>92.11</v>
      </c>
      <c r="I94" s="249">
        <f t="shared" si="39"/>
        <v>113.84</v>
      </c>
    </row>
    <row r="95" spans="1:9" x14ac:dyDescent="0.25">
      <c r="A95" s="213" t="s">
        <v>116</v>
      </c>
      <c r="B95" s="242">
        <v>1</v>
      </c>
      <c r="C95" s="242">
        <f t="shared" si="37"/>
        <v>192</v>
      </c>
      <c r="D95" s="242">
        <v>166</v>
      </c>
      <c r="E95" s="243">
        <v>26</v>
      </c>
      <c r="F95" s="215"/>
      <c r="G95" s="249">
        <v>5.8879999999999999</v>
      </c>
      <c r="H95" s="249">
        <f t="shared" si="38"/>
        <v>306.18</v>
      </c>
      <c r="I95" s="249">
        <f t="shared" si="39"/>
        <v>378.41</v>
      </c>
    </row>
    <row r="96" spans="1:9" x14ac:dyDescent="0.25">
      <c r="A96" s="213" t="s">
        <v>116</v>
      </c>
      <c r="B96" s="242">
        <v>1</v>
      </c>
      <c r="C96" s="242">
        <f t="shared" si="37"/>
        <v>244</v>
      </c>
      <c r="D96" s="242">
        <v>166</v>
      </c>
      <c r="E96" s="243">
        <v>78</v>
      </c>
      <c r="F96" s="215"/>
      <c r="G96" s="249">
        <v>6.51</v>
      </c>
      <c r="H96" s="249">
        <f t="shared" si="38"/>
        <v>1015.56</v>
      </c>
      <c r="I96" s="249">
        <f t="shared" si="39"/>
        <v>1255.1300000000001</v>
      </c>
    </row>
    <row r="97" spans="1:9" x14ac:dyDescent="0.25">
      <c r="A97" s="213" t="s">
        <v>116</v>
      </c>
      <c r="B97" s="242">
        <v>1</v>
      </c>
      <c r="C97" s="242">
        <f t="shared" si="37"/>
        <v>252</v>
      </c>
      <c r="D97" s="242">
        <v>166</v>
      </c>
      <c r="E97" s="243">
        <v>86</v>
      </c>
      <c r="F97" s="215"/>
      <c r="G97" s="252">
        <v>5.8879999999999999</v>
      </c>
      <c r="H97" s="249">
        <f t="shared" si="38"/>
        <v>1012.74</v>
      </c>
      <c r="I97" s="249">
        <f t="shared" si="39"/>
        <v>1251.6500000000001</v>
      </c>
    </row>
    <row r="98" spans="1:9" x14ac:dyDescent="0.25">
      <c r="A98" s="213" t="s">
        <v>116</v>
      </c>
      <c r="B98" s="242">
        <v>1</v>
      </c>
      <c r="C98" s="242">
        <f t="shared" si="37"/>
        <v>215</v>
      </c>
      <c r="D98" s="242">
        <v>166</v>
      </c>
      <c r="E98" s="243">
        <v>49</v>
      </c>
      <c r="F98" s="215"/>
      <c r="G98" s="252">
        <v>5.8879999999999999</v>
      </c>
      <c r="H98" s="249">
        <f t="shared" si="38"/>
        <v>577.02</v>
      </c>
      <c r="I98" s="249">
        <f t="shared" si="39"/>
        <v>713.14</v>
      </c>
    </row>
    <row r="99" spans="1:9" ht="33" x14ac:dyDescent="0.25">
      <c r="A99" s="254" t="s">
        <v>648</v>
      </c>
      <c r="B99" s="241">
        <f>SUM(B100:B104)</f>
        <v>5</v>
      </c>
      <c r="C99" s="241"/>
      <c r="D99" s="241"/>
      <c r="E99" s="241">
        <f t="shared" ref="E99:I99" si="40">SUM(E100:E104)</f>
        <v>66</v>
      </c>
      <c r="F99" s="241"/>
      <c r="G99" s="248"/>
      <c r="H99" s="248">
        <f t="shared" si="40"/>
        <v>571.43000000000006</v>
      </c>
      <c r="I99" s="248">
        <f t="shared" si="40"/>
        <v>706.24</v>
      </c>
    </row>
    <row r="100" spans="1:9" x14ac:dyDescent="0.25">
      <c r="A100" s="213" t="s">
        <v>96</v>
      </c>
      <c r="B100" s="242">
        <v>1</v>
      </c>
      <c r="C100" s="242">
        <f>D100+E100</f>
        <v>195</v>
      </c>
      <c r="D100" s="242">
        <v>166</v>
      </c>
      <c r="E100" s="243">
        <v>29</v>
      </c>
      <c r="F100" s="215"/>
      <c r="G100" s="249">
        <v>4.3289999999999997</v>
      </c>
      <c r="H100" s="249">
        <f t="shared" si="38"/>
        <v>251.08</v>
      </c>
      <c r="I100" s="249">
        <f t="shared" si="39"/>
        <v>310.31</v>
      </c>
    </row>
    <row r="101" spans="1:9" x14ac:dyDescent="0.25">
      <c r="A101" s="213" t="s">
        <v>96</v>
      </c>
      <c r="B101" s="242">
        <v>1</v>
      </c>
      <c r="C101" s="242">
        <f>D101+E101</f>
        <v>181</v>
      </c>
      <c r="D101" s="242">
        <v>166</v>
      </c>
      <c r="E101" s="243">
        <v>15</v>
      </c>
      <c r="F101" s="215"/>
      <c r="G101" s="249">
        <v>4.3289999999999997</v>
      </c>
      <c r="H101" s="249">
        <f t="shared" si="38"/>
        <v>129.87</v>
      </c>
      <c r="I101" s="249">
        <f t="shared" si="39"/>
        <v>160.51</v>
      </c>
    </row>
    <row r="102" spans="1:9" x14ac:dyDescent="0.25">
      <c r="A102" s="213" t="s">
        <v>96</v>
      </c>
      <c r="B102" s="242">
        <v>1</v>
      </c>
      <c r="C102" s="242">
        <f>D102+E102</f>
        <v>168</v>
      </c>
      <c r="D102" s="242">
        <v>166</v>
      </c>
      <c r="E102" s="243">
        <v>2</v>
      </c>
      <c r="F102" s="215"/>
      <c r="G102" s="249">
        <v>4.3289999999999997</v>
      </c>
      <c r="H102" s="249">
        <f t="shared" si="38"/>
        <v>17.32</v>
      </c>
      <c r="I102" s="249">
        <f t="shared" si="39"/>
        <v>21.41</v>
      </c>
    </row>
    <row r="103" spans="1:9" x14ac:dyDescent="0.25">
      <c r="A103" s="213" t="s">
        <v>96</v>
      </c>
      <c r="B103" s="242">
        <v>1</v>
      </c>
      <c r="C103" s="242">
        <f>D103+E103</f>
        <v>180</v>
      </c>
      <c r="D103" s="242">
        <v>166</v>
      </c>
      <c r="E103" s="243">
        <v>14</v>
      </c>
      <c r="F103" s="215"/>
      <c r="G103" s="249">
        <v>4.3289999999999997</v>
      </c>
      <c r="H103" s="249">
        <f t="shared" si="38"/>
        <v>121.21</v>
      </c>
      <c r="I103" s="249">
        <f t="shared" si="39"/>
        <v>149.80000000000001</v>
      </c>
    </row>
    <row r="104" spans="1:9" x14ac:dyDescent="0.25">
      <c r="A104" s="213" t="s">
        <v>96</v>
      </c>
      <c r="B104" s="242">
        <v>1</v>
      </c>
      <c r="C104" s="242">
        <f t="shared" ref="C104" si="41">D104+E104</f>
        <v>172</v>
      </c>
      <c r="D104" s="242">
        <v>166</v>
      </c>
      <c r="E104" s="243">
        <v>6</v>
      </c>
      <c r="F104" s="215"/>
      <c r="G104" s="252">
        <v>4.3289999999999997</v>
      </c>
      <c r="H104" s="249">
        <f t="shared" si="38"/>
        <v>51.95</v>
      </c>
      <c r="I104" s="249">
        <f t="shared" si="39"/>
        <v>64.209999999999994</v>
      </c>
    </row>
    <row r="105" spans="1:9" ht="33" x14ac:dyDescent="0.25">
      <c r="A105" s="254" t="s">
        <v>651</v>
      </c>
      <c r="B105" s="241">
        <f>SUM(B106:B109)</f>
        <v>4</v>
      </c>
      <c r="C105" s="241"/>
      <c r="D105" s="241"/>
      <c r="E105" s="241">
        <f t="shared" ref="E105:I105" si="42">SUM(E106:E109)</f>
        <v>43</v>
      </c>
      <c r="F105" s="241"/>
      <c r="G105" s="248"/>
      <c r="H105" s="248">
        <f t="shared" si="42"/>
        <v>347.62000000000006</v>
      </c>
      <c r="I105" s="248">
        <f t="shared" si="42"/>
        <v>429.62</v>
      </c>
    </row>
    <row r="106" spans="1:9" x14ac:dyDescent="0.25">
      <c r="A106" s="213" t="s">
        <v>97</v>
      </c>
      <c r="B106" s="242">
        <v>1</v>
      </c>
      <c r="C106" s="242">
        <f>D106+E106</f>
        <v>181</v>
      </c>
      <c r="D106" s="242">
        <v>166</v>
      </c>
      <c r="E106" s="243">
        <v>15</v>
      </c>
      <c r="F106" s="215"/>
      <c r="G106" s="252">
        <v>4.0419999999999998</v>
      </c>
      <c r="H106" s="249">
        <f t="shared" si="38"/>
        <v>121.26</v>
      </c>
      <c r="I106" s="249">
        <f t="shared" si="39"/>
        <v>149.87</v>
      </c>
    </row>
    <row r="107" spans="1:9" x14ac:dyDescent="0.25">
      <c r="A107" s="217" t="s">
        <v>97</v>
      </c>
      <c r="B107" s="242">
        <v>1</v>
      </c>
      <c r="C107" s="242">
        <f>D107+E107</f>
        <v>168</v>
      </c>
      <c r="D107" s="242">
        <v>166</v>
      </c>
      <c r="E107" s="243">
        <v>2</v>
      </c>
      <c r="F107" s="215"/>
      <c r="G107" s="252">
        <v>4.0419999999999998</v>
      </c>
      <c r="H107" s="249">
        <f t="shared" si="38"/>
        <v>16.170000000000002</v>
      </c>
      <c r="I107" s="249">
        <f t="shared" si="39"/>
        <v>19.98</v>
      </c>
    </row>
    <row r="108" spans="1:9" x14ac:dyDescent="0.25">
      <c r="A108" s="213" t="s">
        <v>97</v>
      </c>
      <c r="B108" s="242">
        <v>1</v>
      </c>
      <c r="C108" s="242">
        <f>D108+E108</f>
        <v>190</v>
      </c>
      <c r="D108" s="242">
        <v>166</v>
      </c>
      <c r="E108" s="243">
        <v>24</v>
      </c>
      <c r="F108" s="215"/>
      <c r="G108" s="252">
        <v>4.0419999999999998</v>
      </c>
      <c r="H108" s="249">
        <f t="shared" si="38"/>
        <v>194.02</v>
      </c>
      <c r="I108" s="249">
        <f t="shared" si="39"/>
        <v>239.79</v>
      </c>
    </row>
    <row r="109" spans="1:9" x14ac:dyDescent="0.25">
      <c r="A109" s="213" t="s">
        <v>97</v>
      </c>
      <c r="B109" s="242">
        <v>1</v>
      </c>
      <c r="C109" s="242">
        <f>D109+E109</f>
        <v>168</v>
      </c>
      <c r="D109" s="242">
        <v>166</v>
      </c>
      <c r="E109" s="243">
        <v>2</v>
      </c>
      <c r="F109" s="215"/>
      <c r="G109" s="252">
        <v>4.0419999999999998</v>
      </c>
      <c r="H109" s="249">
        <f t="shared" si="38"/>
        <v>16.170000000000002</v>
      </c>
      <c r="I109" s="249">
        <f t="shared" si="39"/>
        <v>19.98</v>
      </c>
    </row>
    <row r="110" spans="1:9" x14ac:dyDescent="0.25">
      <c r="A110" s="235" t="s">
        <v>117</v>
      </c>
      <c r="B110" s="240">
        <f>B111</f>
        <v>9</v>
      </c>
      <c r="C110" s="240"/>
      <c r="D110" s="240"/>
      <c r="E110" s="240">
        <f t="shared" ref="E110:I110" si="43">E111</f>
        <v>295</v>
      </c>
      <c r="F110" s="240"/>
      <c r="G110" s="247"/>
      <c r="H110" s="247">
        <f t="shared" si="43"/>
        <v>3638.29</v>
      </c>
      <c r="I110" s="247">
        <f t="shared" si="43"/>
        <v>4466.0600000000004</v>
      </c>
    </row>
    <row r="111" spans="1:9" ht="33" x14ac:dyDescent="0.25">
      <c r="A111" s="254" t="s">
        <v>648</v>
      </c>
      <c r="B111" s="241">
        <f>SUM(B112:B120)</f>
        <v>9</v>
      </c>
      <c r="C111" s="241"/>
      <c r="D111" s="241"/>
      <c r="E111" s="241">
        <f t="shared" ref="E111:I111" si="44">SUM(E112:E120)</f>
        <v>295</v>
      </c>
      <c r="F111" s="241"/>
      <c r="G111" s="248"/>
      <c r="H111" s="248">
        <f t="shared" si="44"/>
        <v>3638.29</v>
      </c>
      <c r="I111" s="248">
        <f t="shared" si="44"/>
        <v>4466.0600000000004</v>
      </c>
    </row>
    <row r="112" spans="1:9" x14ac:dyDescent="0.25">
      <c r="A112" s="219" t="s">
        <v>120</v>
      </c>
      <c r="B112" s="243">
        <v>1</v>
      </c>
      <c r="C112" s="243">
        <f>D112+E112</f>
        <v>200</v>
      </c>
      <c r="D112" s="243">
        <v>166</v>
      </c>
      <c r="E112" s="243">
        <v>34</v>
      </c>
      <c r="F112" s="218"/>
      <c r="G112" s="253">
        <v>6.1310000000000002</v>
      </c>
      <c r="H112" s="249">
        <f t="shared" si="38"/>
        <v>416.91</v>
      </c>
      <c r="I112" s="256">
        <f>ROUND(H112*1.2077,2)</f>
        <v>503.5</v>
      </c>
    </row>
    <row r="113" spans="1:9" x14ac:dyDescent="0.25">
      <c r="A113" s="219" t="s">
        <v>120</v>
      </c>
      <c r="B113" s="243">
        <v>1</v>
      </c>
      <c r="C113" s="243">
        <f t="shared" ref="C113:C120" si="45">D113+E113</f>
        <v>192</v>
      </c>
      <c r="D113" s="243">
        <v>166</v>
      </c>
      <c r="E113" s="243">
        <v>26</v>
      </c>
      <c r="F113" s="218"/>
      <c r="G113" s="253">
        <v>6.1310000000000002</v>
      </c>
      <c r="H113" s="249">
        <f t="shared" si="38"/>
        <v>318.81</v>
      </c>
      <c r="I113" s="249">
        <f t="shared" si="39"/>
        <v>394.02</v>
      </c>
    </row>
    <row r="114" spans="1:9" x14ac:dyDescent="0.25">
      <c r="A114" s="219" t="s">
        <v>120</v>
      </c>
      <c r="B114" s="243">
        <v>1</v>
      </c>
      <c r="C114" s="243">
        <f t="shared" si="45"/>
        <v>200</v>
      </c>
      <c r="D114" s="243">
        <v>166</v>
      </c>
      <c r="E114" s="243">
        <v>34</v>
      </c>
      <c r="F114" s="218"/>
      <c r="G114" s="253">
        <v>6.23</v>
      </c>
      <c r="H114" s="249">
        <f t="shared" si="38"/>
        <v>423.64</v>
      </c>
      <c r="I114" s="256">
        <f>ROUND(H114*1.2194,2)</f>
        <v>516.59</v>
      </c>
    </row>
    <row r="115" spans="1:9" x14ac:dyDescent="0.25">
      <c r="A115" s="219" t="s">
        <v>120</v>
      </c>
      <c r="B115" s="243">
        <v>1</v>
      </c>
      <c r="C115" s="243">
        <f t="shared" si="45"/>
        <v>208</v>
      </c>
      <c r="D115" s="243">
        <v>166</v>
      </c>
      <c r="E115" s="243">
        <v>42</v>
      </c>
      <c r="F115" s="218"/>
      <c r="G115" s="253">
        <v>6.23</v>
      </c>
      <c r="H115" s="249">
        <f t="shared" si="38"/>
        <v>523.32000000000005</v>
      </c>
      <c r="I115" s="249">
        <f t="shared" si="39"/>
        <v>646.77</v>
      </c>
    </row>
    <row r="116" spans="1:9" x14ac:dyDescent="0.25">
      <c r="A116" s="219" t="s">
        <v>120</v>
      </c>
      <c r="B116" s="243">
        <v>1</v>
      </c>
      <c r="C116" s="243">
        <f t="shared" si="45"/>
        <v>196</v>
      </c>
      <c r="D116" s="243">
        <v>166</v>
      </c>
      <c r="E116" s="243">
        <v>30</v>
      </c>
      <c r="F116" s="218"/>
      <c r="G116" s="253">
        <v>6.23</v>
      </c>
      <c r="H116" s="249">
        <f t="shared" si="38"/>
        <v>373.8</v>
      </c>
      <c r="I116" s="249">
        <f t="shared" si="39"/>
        <v>461.98</v>
      </c>
    </row>
    <row r="117" spans="1:9" x14ac:dyDescent="0.25">
      <c r="A117" s="219" t="s">
        <v>120</v>
      </c>
      <c r="B117" s="243">
        <v>1</v>
      </c>
      <c r="C117" s="243">
        <f t="shared" si="45"/>
        <v>200</v>
      </c>
      <c r="D117" s="243">
        <v>166</v>
      </c>
      <c r="E117" s="243">
        <v>34</v>
      </c>
      <c r="F117" s="218"/>
      <c r="G117" s="253">
        <v>6.1310000000000002</v>
      </c>
      <c r="H117" s="249">
        <f t="shared" si="38"/>
        <v>416.91</v>
      </c>
      <c r="I117" s="256">
        <f>ROUND(H117*1.2077,2)</f>
        <v>503.5</v>
      </c>
    </row>
    <row r="118" spans="1:9" x14ac:dyDescent="0.25">
      <c r="A118" s="217" t="s">
        <v>120</v>
      </c>
      <c r="B118" s="242">
        <v>1</v>
      </c>
      <c r="C118" s="242">
        <f t="shared" si="45"/>
        <v>189</v>
      </c>
      <c r="D118" s="242">
        <v>166</v>
      </c>
      <c r="E118" s="243">
        <v>23</v>
      </c>
      <c r="F118" s="215"/>
      <c r="G118" s="252">
        <v>6.1310000000000002</v>
      </c>
      <c r="H118" s="249">
        <f t="shared" si="38"/>
        <v>282.02999999999997</v>
      </c>
      <c r="I118" s="249">
        <f t="shared" si="39"/>
        <v>348.56</v>
      </c>
    </row>
    <row r="119" spans="1:9" x14ac:dyDescent="0.25">
      <c r="A119" s="217" t="s">
        <v>120</v>
      </c>
      <c r="B119" s="242">
        <v>1</v>
      </c>
      <c r="C119" s="242">
        <f t="shared" si="45"/>
        <v>200</v>
      </c>
      <c r="D119" s="242">
        <v>166</v>
      </c>
      <c r="E119" s="243">
        <v>34</v>
      </c>
      <c r="F119" s="215"/>
      <c r="G119" s="252">
        <v>6.1310000000000002</v>
      </c>
      <c r="H119" s="249">
        <f t="shared" si="38"/>
        <v>416.91</v>
      </c>
      <c r="I119" s="249">
        <f t="shared" si="39"/>
        <v>515.26</v>
      </c>
    </row>
    <row r="120" spans="1:9" x14ac:dyDescent="0.25">
      <c r="A120" s="217" t="s">
        <v>120</v>
      </c>
      <c r="B120" s="242">
        <v>1</v>
      </c>
      <c r="C120" s="242">
        <f t="shared" si="45"/>
        <v>204</v>
      </c>
      <c r="D120" s="242">
        <v>166</v>
      </c>
      <c r="E120" s="243">
        <v>38</v>
      </c>
      <c r="F120" s="215"/>
      <c r="G120" s="252">
        <v>6.1310000000000002</v>
      </c>
      <c r="H120" s="249">
        <f t="shared" si="38"/>
        <v>465.96</v>
      </c>
      <c r="I120" s="249">
        <f t="shared" si="39"/>
        <v>575.88</v>
      </c>
    </row>
    <row r="121" spans="1:9" x14ac:dyDescent="0.25">
      <c r="A121" s="237" t="s">
        <v>121</v>
      </c>
      <c r="B121" s="240">
        <f>B122+B129+B131</f>
        <v>10</v>
      </c>
      <c r="C121" s="240"/>
      <c r="D121" s="240"/>
      <c r="E121" s="240">
        <f t="shared" ref="E121:I121" si="46">E122+E129+E131</f>
        <v>454</v>
      </c>
      <c r="F121" s="240"/>
      <c r="G121" s="247"/>
      <c r="H121" s="247">
        <f t="shared" si="46"/>
        <v>4859.0599999999995</v>
      </c>
      <c r="I121" s="247">
        <f t="shared" si="46"/>
        <v>6005.32</v>
      </c>
    </row>
    <row r="122" spans="1:9" ht="33" x14ac:dyDescent="0.25">
      <c r="A122" s="254" t="s">
        <v>629</v>
      </c>
      <c r="B122" s="241">
        <f>SUM(B123:B128)</f>
        <v>6</v>
      </c>
      <c r="C122" s="241"/>
      <c r="D122" s="241"/>
      <c r="E122" s="241">
        <f t="shared" ref="E122:I122" si="47">SUM(E123:E128)</f>
        <v>319</v>
      </c>
      <c r="F122" s="241"/>
      <c r="G122" s="248"/>
      <c r="H122" s="248">
        <f t="shared" si="47"/>
        <v>3756.81</v>
      </c>
      <c r="I122" s="248">
        <f t="shared" si="47"/>
        <v>4643.0499999999993</v>
      </c>
    </row>
    <row r="123" spans="1:9" x14ac:dyDescent="0.25">
      <c r="A123" s="217" t="s">
        <v>122</v>
      </c>
      <c r="B123" s="242">
        <v>1</v>
      </c>
      <c r="C123" s="242">
        <f t="shared" ref="C123:C125" si="48">D123+E123</f>
        <v>201</v>
      </c>
      <c r="D123" s="242">
        <v>166</v>
      </c>
      <c r="E123" s="243">
        <v>35</v>
      </c>
      <c r="F123" s="215"/>
      <c r="G123" s="249">
        <v>6.23</v>
      </c>
      <c r="H123" s="249">
        <f t="shared" si="38"/>
        <v>436.1</v>
      </c>
      <c r="I123" s="249">
        <f t="shared" si="39"/>
        <v>538.98</v>
      </c>
    </row>
    <row r="124" spans="1:9" x14ac:dyDescent="0.25">
      <c r="A124" s="217" t="s">
        <v>122</v>
      </c>
      <c r="B124" s="242">
        <v>1</v>
      </c>
      <c r="C124" s="242">
        <f t="shared" si="48"/>
        <v>240</v>
      </c>
      <c r="D124" s="242">
        <v>166</v>
      </c>
      <c r="E124" s="243">
        <v>74</v>
      </c>
      <c r="F124" s="215"/>
      <c r="G124" s="249">
        <v>6.1310000000000002</v>
      </c>
      <c r="H124" s="249">
        <f t="shared" si="38"/>
        <v>907.39</v>
      </c>
      <c r="I124" s="249">
        <f t="shared" si="39"/>
        <v>1121.44</v>
      </c>
    </row>
    <row r="125" spans="1:9" x14ac:dyDescent="0.25">
      <c r="A125" s="217" t="s">
        <v>122</v>
      </c>
      <c r="B125" s="242">
        <v>1</v>
      </c>
      <c r="C125" s="242">
        <f t="shared" si="48"/>
        <v>210</v>
      </c>
      <c r="D125" s="242">
        <v>166</v>
      </c>
      <c r="E125" s="243">
        <v>44</v>
      </c>
      <c r="F125" s="215"/>
      <c r="G125" s="249">
        <v>6.1310000000000002</v>
      </c>
      <c r="H125" s="249">
        <f t="shared" si="38"/>
        <v>539.53</v>
      </c>
      <c r="I125" s="249">
        <f t="shared" si="39"/>
        <v>666.81</v>
      </c>
    </row>
    <row r="126" spans="1:9" x14ac:dyDescent="0.25">
      <c r="A126" s="217" t="s">
        <v>122</v>
      </c>
      <c r="B126" s="242">
        <v>1</v>
      </c>
      <c r="C126" s="242">
        <f>D126+E126</f>
        <v>222</v>
      </c>
      <c r="D126" s="242">
        <v>166</v>
      </c>
      <c r="E126" s="243">
        <v>56</v>
      </c>
      <c r="F126" s="215"/>
      <c r="G126" s="249">
        <v>6.1310000000000002</v>
      </c>
      <c r="H126" s="249">
        <f t="shared" si="38"/>
        <v>686.67</v>
      </c>
      <c r="I126" s="249">
        <f t="shared" si="39"/>
        <v>848.66</v>
      </c>
    </row>
    <row r="127" spans="1:9" x14ac:dyDescent="0.25">
      <c r="A127" s="217" t="s">
        <v>122</v>
      </c>
      <c r="B127" s="242">
        <v>1</v>
      </c>
      <c r="C127" s="242">
        <f t="shared" ref="C127:C128" si="49">D127+E127</f>
        <v>202</v>
      </c>
      <c r="D127" s="242">
        <v>166</v>
      </c>
      <c r="E127" s="243">
        <v>36</v>
      </c>
      <c r="F127" s="215"/>
      <c r="G127" s="249">
        <v>5.3959999999999999</v>
      </c>
      <c r="H127" s="249">
        <f t="shared" si="38"/>
        <v>388.51</v>
      </c>
      <c r="I127" s="249">
        <f t="shared" si="39"/>
        <v>480.16</v>
      </c>
    </row>
    <row r="128" spans="1:9" x14ac:dyDescent="0.25">
      <c r="A128" s="217" t="s">
        <v>122</v>
      </c>
      <c r="B128" s="242">
        <v>1</v>
      </c>
      <c r="C128" s="242">
        <f t="shared" si="49"/>
        <v>240</v>
      </c>
      <c r="D128" s="242">
        <v>166</v>
      </c>
      <c r="E128" s="243">
        <v>74</v>
      </c>
      <c r="F128" s="215"/>
      <c r="G128" s="249">
        <v>5.3959999999999999</v>
      </c>
      <c r="H128" s="249">
        <f t="shared" si="38"/>
        <v>798.61</v>
      </c>
      <c r="I128" s="249">
        <f t="shared" si="39"/>
        <v>987</v>
      </c>
    </row>
    <row r="129" spans="1:1097" s="223" customFormat="1" ht="33" x14ac:dyDescent="0.25">
      <c r="A129" s="254" t="s">
        <v>648</v>
      </c>
      <c r="B129" s="241">
        <f>SUM(B130:B130)</f>
        <v>1</v>
      </c>
      <c r="C129" s="241"/>
      <c r="D129" s="241"/>
      <c r="E129" s="241">
        <f t="shared" ref="E129:I129" si="50">SUM(E130:E130)</f>
        <v>19</v>
      </c>
      <c r="F129" s="241"/>
      <c r="G129" s="248"/>
      <c r="H129" s="248">
        <f t="shared" si="50"/>
        <v>164.5</v>
      </c>
      <c r="I129" s="248">
        <f t="shared" si="50"/>
        <v>203.31</v>
      </c>
      <c r="J129" s="222"/>
      <c r="K129" s="222"/>
      <c r="L129" s="222"/>
      <c r="M129" s="222"/>
      <c r="N129" s="222"/>
      <c r="O129" s="222"/>
      <c r="P129" s="222"/>
      <c r="Q129" s="222"/>
      <c r="R129" s="222"/>
      <c r="S129" s="222"/>
      <c r="T129" s="222"/>
      <c r="U129" s="222"/>
      <c r="V129" s="222"/>
      <c r="W129" s="222"/>
      <c r="X129" s="222"/>
      <c r="Y129" s="222"/>
      <c r="Z129" s="222"/>
      <c r="AA129" s="222"/>
      <c r="AB129" s="222"/>
      <c r="AC129" s="222"/>
      <c r="AD129" s="222"/>
      <c r="AE129" s="222"/>
      <c r="AF129" s="222"/>
      <c r="AG129" s="222"/>
      <c r="AH129" s="222"/>
      <c r="AI129" s="222"/>
      <c r="AJ129" s="222"/>
      <c r="AK129" s="222"/>
      <c r="AL129" s="222"/>
      <c r="AM129" s="222"/>
      <c r="AN129" s="222"/>
      <c r="AO129" s="222"/>
      <c r="AP129" s="222"/>
      <c r="AQ129" s="222"/>
      <c r="AR129" s="222"/>
      <c r="AS129" s="222"/>
      <c r="AT129" s="222"/>
      <c r="AU129" s="222"/>
      <c r="AV129" s="222"/>
      <c r="AW129" s="222"/>
      <c r="AX129" s="222"/>
      <c r="AY129" s="222"/>
      <c r="AZ129" s="222"/>
      <c r="BA129" s="222"/>
      <c r="BB129" s="222"/>
      <c r="BC129" s="222"/>
      <c r="BD129" s="222"/>
      <c r="BE129" s="222"/>
      <c r="BF129" s="222"/>
      <c r="BG129" s="222"/>
      <c r="BH129" s="222"/>
      <c r="BI129" s="222"/>
      <c r="BJ129" s="222"/>
      <c r="BK129" s="222"/>
      <c r="BL129" s="222"/>
      <c r="BM129" s="222"/>
      <c r="BN129" s="222"/>
      <c r="BO129" s="222"/>
      <c r="BP129" s="222"/>
      <c r="BQ129" s="222"/>
      <c r="BR129" s="222"/>
      <c r="BS129" s="222"/>
      <c r="BT129" s="222"/>
      <c r="BU129" s="222"/>
      <c r="BV129" s="222"/>
      <c r="BW129" s="222"/>
      <c r="BX129" s="222"/>
      <c r="BY129" s="222"/>
      <c r="BZ129" s="222"/>
      <c r="CA129" s="222"/>
      <c r="CB129" s="222"/>
      <c r="CC129" s="222"/>
      <c r="CD129" s="222"/>
      <c r="CE129" s="222"/>
      <c r="CF129" s="222"/>
      <c r="CG129" s="222"/>
      <c r="CH129" s="222"/>
      <c r="CI129" s="222"/>
      <c r="CJ129" s="222"/>
      <c r="CK129" s="222"/>
      <c r="CL129" s="222"/>
      <c r="CM129" s="222"/>
      <c r="CN129" s="222"/>
      <c r="CO129" s="222"/>
      <c r="CP129" s="222"/>
      <c r="CQ129" s="222"/>
      <c r="CR129" s="222"/>
      <c r="CS129" s="222"/>
      <c r="CT129" s="222"/>
      <c r="CU129" s="222"/>
      <c r="CV129" s="222"/>
      <c r="CW129" s="222"/>
      <c r="CX129" s="222"/>
      <c r="CY129" s="222"/>
      <c r="CZ129" s="222"/>
      <c r="DA129" s="222"/>
      <c r="DB129" s="222"/>
      <c r="DC129" s="222"/>
      <c r="DD129" s="222"/>
      <c r="DE129" s="222"/>
      <c r="DF129" s="222"/>
      <c r="DG129" s="222"/>
      <c r="DH129" s="222"/>
      <c r="DI129" s="222"/>
      <c r="DJ129" s="222"/>
      <c r="DK129" s="222"/>
      <c r="DL129" s="222"/>
      <c r="DM129" s="222"/>
      <c r="DN129" s="222"/>
      <c r="DO129" s="222"/>
      <c r="DP129" s="222"/>
      <c r="DQ129" s="222"/>
      <c r="DR129" s="222"/>
      <c r="DS129" s="222"/>
      <c r="DT129" s="222"/>
      <c r="DU129" s="222"/>
      <c r="DV129" s="222"/>
      <c r="DW129" s="222"/>
      <c r="DX129" s="222"/>
      <c r="DY129" s="222"/>
      <c r="DZ129" s="222"/>
      <c r="EA129" s="222"/>
      <c r="EB129" s="222"/>
      <c r="EC129" s="222"/>
      <c r="ED129" s="222"/>
      <c r="EE129" s="222"/>
      <c r="EF129" s="222"/>
      <c r="EG129" s="222"/>
      <c r="EH129" s="222"/>
      <c r="EI129" s="222"/>
      <c r="EJ129" s="222"/>
      <c r="EK129" s="222"/>
      <c r="EL129" s="222"/>
      <c r="EM129" s="222"/>
      <c r="EN129" s="222"/>
      <c r="EO129" s="222"/>
      <c r="EP129" s="222"/>
      <c r="EQ129" s="222"/>
      <c r="ER129" s="222"/>
      <c r="ES129" s="222"/>
      <c r="ET129" s="222"/>
      <c r="EU129" s="222"/>
      <c r="EV129" s="222"/>
      <c r="EW129" s="222"/>
      <c r="EX129" s="222"/>
      <c r="EY129" s="222"/>
      <c r="EZ129" s="222"/>
      <c r="FA129" s="222"/>
      <c r="FB129" s="222"/>
      <c r="FC129" s="222"/>
      <c r="FD129" s="222"/>
      <c r="FE129" s="222"/>
      <c r="FF129" s="222"/>
      <c r="FG129" s="222"/>
      <c r="FH129" s="222"/>
      <c r="FI129" s="222"/>
      <c r="FJ129" s="222"/>
      <c r="FK129" s="222"/>
      <c r="FL129" s="222"/>
      <c r="FM129" s="222"/>
      <c r="FN129" s="222"/>
      <c r="FO129" s="222"/>
      <c r="FP129" s="222"/>
      <c r="FQ129" s="222"/>
      <c r="FR129" s="222"/>
      <c r="FS129" s="222"/>
      <c r="FT129" s="222"/>
      <c r="FU129" s="222"/>
      <c r="FV129" s="222"/>
      <c r="FW129" s="222"/>
      <c r="FX129" s="222"/>
      <c r="FY129" s="222"/>
      <c r="FZ129" s="222"/>
      <c r="GA129" s="222"/>
      <c r="GB129" s="222"/>
      <c r="GC129" s="222"/>
      <c r="GD129" s="222"/>
      <c r="GE129" s="222"/>
      <c r="GF129" s="222"/>
      <c r="GG129" s="222"/>
      <c r="GH129" s="222"/>
      <c r="GI129" s="222"/>
      <c r="GJ129" s="222"/>
      <c r="GK129" s="222"/>
      <c r="GL129" s="222"/>
      <c r="GM129" s="222"/>
      <c r="GN129" s="222"/>
      <c r="GO129" s="222"/>
      <c r="GP129" s="222"/>
      <c r="GQ129" s="222"/>
      <c r="GR129" s="222"/>
      <c r="GS129" s="222"/>
      <c r="GT129" s="222"/>
      <c r="GU129" s="222"/>
      <c r="GV129" s="222"/>
      <c r="GW129" s="222"/>
      <c r="GX129" s="222"/>
      <c r="GY129" s="222"/>
      <c r="GZ129" s="222"/>
      <c r="HA129" s="222"/>
      <c r="HB129" s="222"/>
      <c r="HC129" s="222"/>
      <c r="HD129" s="222"/>
      <c r="HE129" s="222"/>
      <c r="HF129" s="222"/>
      <c r="HG129" s="222"/>
      <c r="HH129" s="222"/>
      <c r="HI129" s="222"/>
      <c r="HJ129" s="222"/>
      <c r="HK129" s="222"/>
      <c r="HL129" s="222"/>
      <c r="HM129" s="222"/>
      <c r="HN129" s="222"/>
      <c r="HO129" s="222"/>
      <c r="HP129" s="222"/>
      <c r="HQ129" s="222"/>
      <c r="HR129" s="222"/>
      <c r="HS129" s="222"/>
      <c r="HT129" s="222"/>
      <c r="HU129" s="222"/>
      <c r="HV129" s="222"/>
      <c r="HW129" s="222"/>
      <c r="HX129" s="222"/>
      <c r="HY129" s="222"/>
      <c r="HZ129" s="222"/>
      <c r="IA129" s="222"/>
      <c r="IB129" s="222"/>
      <c r="IC129" s="222"/>
      <c r="ID129" s="222"/>
      <c r="IE129" s="222"/>
      <c r="IF129" s="222"/>
      <c r="IG129" s="222"/>
      <c r="IH129" s="222"/>
      <c r="II129" s="222"/>
      <c r="IJ129" s="222"/>
      <c r="IK129" s="222"/>
      <c r="IL129" s="222"/>
      <c r="IM129" s="222"/>
      <c r="IN129" s="222"/>
      <c r="IO129" s="222"/>
      <c r="IP129" s="222"/>
      <c r="IQ129" s="222"/>
      <c r="IR129" s="222"/>
      <c r="IS129" s="222"/>
      <c r="IT129" s="222"/>
      <c r="IU129" s="222"/>
      <c r="IV129" s="222"/>
      <c r="IW129" s="222"/>
      <c r="IX129" s="222"/>
      <c r="IY129" s="222"/>
      <c r="IZ129" s="222"/>
      <c r="JA129" s="222"/>
      <c r="JB129" s="222"/>
      <c r="JC129" s="222"/>
      <c r="JD129" s="222"/>
      <c r="JE129" s="222"/>
      <c r="JF129" s="222"/>
      <c r="JG129" s="222"/>
      <c r="JH129" s="222"/>
      <c r="JI129" s="222"/>
      <c r="JJ129" s="222"/>
      <c r="JK129" s="222"/>
      <c r="JL129" s="222"/>
      <c r="JM129" s="222"/>
      <c r="JN129" s="222"/>
      <c r="JO129" s="222"/>
      <c r="JP129" s="222"/>
      <c r="JQ129" s="222"/>
      <c r="JR129" s="222"/>
      <c r="JS129" s="222"/>
      <c r="JT129" s="222"/>
      <c r="JU129" s="222"/>
      <c r="JV129" s="222"/>
      <c r="JW129" s="222"/>
      <c r="JX129" s="222"/>
      <c r="JY129" s="222"/>
      <c r="JZ129" s="222"/>
      <c r="KA129" s="222"/>
      <c r="KB129" s="222"/>
      <c r="KC129" s="222"/>
      <c r="KD129" s="222"/>
      <c r="KE129" s="222"/>
      <c r="KF129" s="222"/>
      <c r="KG129" s="222"/>
      <c r="KH129" s="222"/>
      <c r="KI129" s="222"/>
      <c r="KJ129" s="222"/>
      <c r="KK129" s="222"/>
      <c r="KL129" s="222"/>
      <c r="KM129" s="222"/>
      <c r="KN129" s="222"/>
      <c r="KO129" s="222"/>
      <c r="KP129" s="222"/>
      <c r="KQ129" s="222"/>
      <c r="KR129" s="222"/>
      <c r="KS129" s="222"/>
      <c r="KT129" s="222"/>
      <c r="KU129" s="222"/>
      <c r="KV129" s="222"/>
      <c r="KW129" s="222"/>
      <c r="KX129" s="222"/>
      <c r="KY129" s="222"/>
      <c r="KZ129" s="222"/>
      <c r="LA129" s="222"/>
      <c r="LB129" s="222"/>
      <c r="LC129" s="222"/>
      <c r="LD129" s="222"/>
      <c r="LE129" s="222"/>
      <c r="LF129" s="222"/>
      <c r="LG129" s="222"/>
      <c r="LH129" s="222"/>
      <c r="LI129" s="222"/>
      <c r="LJ129" s="222"/>
      <c r="LK129" s="222"/>
      <c r="LL129" s="222"/>
      <c r="LM129" s="222"/>
      <c r="LN129" s="222"/>
      <c r="LO129" s="222"/>
      <c r="LP129" s="222"/>
      <c r="LQ129" s="222"/>
      <c r="LR129" s="222"/>
      <c r="LS129" s="222"/>
      <c r="LT129" s="222"/>
      <c r="LU129" s="222"/>
      <c r="LV129" s="222"/>
      <c r="LW129" s="222"/>
      <c r="LX129" s="222"/>
      <c r="LY129" s="222"/>
      <c r="LZ129" s="222"/>
      <c r="MA129" s="222"/>
      <c r="MB129" s="222"/>
      <c r="MC129" s="222"/>
      <c r="MD129" s="222"/>
      <c r="ME129" s="222"/>
      <c r="MF129" s="222"/>
      <c r="MG129" s="222"/>
      <c r="MH129" s="222"/>
      <c r="MI129" s="222"/>
      <c r="MJ129" s="222"/>
      <c r="MK129" s="222"/>
      <c r="ML129" s="222"/>
      <c r="MM129" s="222"/>
      <c r="MN129" s="222"/>
      <c r="MO129" s="222"/>
      <c r="MP129" s="222"/>
      <c r="MQ129" s="222"/>
      <c r="MR129" s="222"/>
      <c r="MS129" s="222"/>
      <c r="MT129" s="222"/>
      <c r="MU129" s="222"/>
      <c r="MV129" s="222"/>
      <c r="MW129" s="222"/>
      <c r="MX129" s="222"/>
      <c r="MY129" s="222"/>
      <c r="MZ129" s="222"/>
      <c r="NA129" s="222"/>
      <c r="NB129" s="222"/>
      <c r="NC129" s="222"/>
      <c r="ND129" s="222"/>
      <c r="NE129" s="222"/>
      <c r="NF129" s="222"/>
      <c r="NG129" s="222"/>
      <c r="NH129" s="222"/>
      <c r="NI129" s="222"/>
      <c r="NJ129" s="222"/>
      <c r="NK129" s="222"/>
      <c r="NL129" s="222"/>
      <c r="NM129" s="222"/>
      <c r="NN129" s="222"/>
      <c r="NO129" s="222"/>
      <c r="NP129" s="222"/>
      <c r="NQ129" s="222"/>
      <c r="NR129" s="222"/>
      <c r="NS129" s="222"/>
      <c r="NT129" s="222"/>
      <c r="NU129" s="222"/>
      <c r="NV129" s="222"/>
      <c r="NW129" s="222"/>
      <c r="NX129" s="222"/>
      <c r="NY129" s="222"/>
      <c r="NZ129" s="222"/>
      <c r="OA129" s="222"/>
      <c r="OB129" s="222"/>
      <c r="OC129" s="222"/>
      <c r="OD129" s="222"/>
      <c r="OE129" s="222"/>
      <c r="OF129" s="222"/>
      <c r="OG129" s="222"/>
      <c r="OH129" s="222"/>
      <c r="OI129" s="222"/>
      <c r="OJ129" s="222"/>
      <c r="OK129" s="222"/>
      <c r="OL129" s="222"/>
      <c r="OM129" s="222"/>
      <c r="ON129" s="222"/>
      <c r="OO129" s="222"/>
      <c r="OP129" s="222"/>
      <c r="OQ129" s="222"/>
      <c r="OR129" s="222"/>
      <c r="OS129" s="222"/>
      <c r="OT129" s="222"/>
      <c r="OU129" s="222"/>
      <c r="OV129" s="222"/>
      <c r="OW129" s="222"/>
      <c r="OX129" s="222"/>
      <c r="OY129" s="222"/>
      <c r="OZ129" s="222"/>
      <c r="PA129" s="222"/>
      <c r="PB129" s="222"/>
      <c r="PC129" s="222"/>
      <c r="PD129" s="222"/>
      <c r="PE129" s="222"/>
      <c r="PF129" s="222"/>
      <c r="PG129" s="222"/>
      <c r="PH129" s="222"/>
      <c r="PI129" s="222"/>
      <c r="PJ129" s="222"/>
      <c r="PK129" s="222"/>
      <c r="PL129" s="222"/>
      <c r="PM129" s="222"/>
      <c r="PN129" s="222"/>
      <c r="PO129" s="222"/>
      <c r="PP129" s="222"/>
      <c r="PQ129" s="222"/>
      <c r="PR129" s="222"/>
      <c r="PS129" s="222"/>
      <c r="PT129" s="222"/>
      <c r="PU129" s="222"/>
      <c r="PV129" s="222"/>
      <c r="PW129" s="222"/>
      <c r="PX129" s="222"/>
      <c r="PY129" s="222"/>
      <c r="PZ129" s="222"/>
      <c r="QA129" s="222"/>
      <c r="QB129" s="222"/>
      <c r="QC129" s="222"/>
      <c r="QD129" s="222"/>
      <c r="QE129" s="222"/>
      <c r="QF129" s="222"/>
      <c r="QG129" s="222"/>
      <c r="QH129" s="222"/>
      <c r="QI129" s="222"/>
      <c r="QJ129" s="222"/>
      <c r="QK129" s="222"/>
      <c r="QL129" s="222"/>
      <c r="QM129" s="222"/>
      <c r="QN129" s="222"/>
      <c r="QO129" s="222"/>
      <c r="QP129" s="222"/>
      <c r="QQ129" s="222"/>
      <c r="QR129" s="222"/>
      <c r="QS129" s="222"/>
      <c r="QT129" s="222"/>
      <c r="QU129" s="222"/>
      <c r="QV129" s="222"/>
      <c r="QW129" s="222"/>
      <c r="QX129" s="222"/>
      <c r="QY129" s="222"/>
      <c r="QZ129" s="222"/>
      <c r="RA129" s="222"/>
      <c r="RB129" s="222"/>
      <c r="RC129" s="222"/>
      <c r="RD129" s="222"/>
      <c r="RE129" s="222"/>
      <c r="RF129" s="222"/>
      <c r="RG129" s="222"/>
      <c r="RH129" s="222"/>
      <c r="RI129" s="222"/>
      <c r="RJ129" s="222"/>
      <c r="RK129" s="222"/>
      <c r="RL129" s="222"/>
      <c r="RM129" s="222"/>
      <c r="RN129" s="222"/>
      <c r="RO129" s="222"/>
      <c r="RP129" s="222"/>
      <c r="RQ129" s="222"/>
      <c r="RR129" s="222"/>
      <c r="RS129" s="222"/>
      <c r="RT129" s="222"/>
      <c r="RU129" s="222"/>
      <c r="RV129" s="222"/>
      <c r="RW129" s="222"/>
      <c r="RX129" s="222"/>
      <c r="RY129" s="222"/>
      <c r="RZ129" s="222"/>
      <c r="SA129" s="222"/>
      <c r="SB129" s="222"/>
      <c r="SC129" s="222"/>
      <c r="SD129" s="222"/>
      <c r="SE129" s="222"/>
      <c r="SF129" s="222"/>
      <c r="SG129" s="222"/>
      <c r="SH129" s="222"/>
      <c r="SI129" s="222"/>
      <c r="SJ129" s="222"/>
      <c r="SK129" s="222"/>
      <c r="SL129" s="222"/>
      <c r="SM129" s="222"/>
      <c r="SN129" s="222"/>
      <c r="SO129" s="222"/>
      <c r="SP129" s="222"/>
      <c r="SQ129" s="222"/>
      <c r="SR129" s="222"/>
      <c r="SS129" s="222"/>
      <c r="ST129" s="222"/>
      <c r="SU129" s="222"/>
      <c r="SV129" s="222"/>
      <c r="SW129" s="222"/>
      <c r="SX129" s="222"/>
      <c r="SY129" s="222"/>
      <c r="SZ129" s="222"/>
      <c r="TA129" s="222"/>
      <c r="TB129" s="222"/>
      <c r="TC129" s="222"/>
      <c r="TD129" s="222"/>
      <c r="TE129" s="222"/>
      <c r="TF129" s="222"/>
      <c r="TG129" s="222"/>
      <c r="TH129" s="222"/>
      <c r="TI129" s="222"/>
      <c r="TJ129" s="222"/>
      <c r="TK129" s="222"/>
      <c r="TL129" s="222"/>
      <c r="TM129" s="222"/>
      <c r="TN129" s="222"/>
      <c r="TO129" s="222"/>
      <c r="TP129" s="222"/>
      <c r="TQ129" s="222"/>
      <c r="TR129" s="222"/>
      <c r="TS129" s="222"/>
      <c r="TT129" s="222"/>
      <c r="TU129" s="222"/>
      <c r="TV129" s="222"/>
      <c r="TW129" s="222"/>
      <c r="TX129" s="222"/>
      <c r="TY129" s="222"/>
      <c r="TZ129" s="222"/>
      <c r="UA129" s="222"/>
      <c r="UB129" s="222"/>
      <c r="UC129" s="222"/>
      <c r="UD129" s="222"/>
      <c r="UE129" s="222"/>
      <c r="UF129" s="222"/>
      <c r="UG129" s="222"/>
      <c r="UH129" s="222"/>
      <c r="UI129" s="222"/>
      <c r="UJ129" s="222"/>
      <c r="UK129" s="222"/>
      <c r="UL129" s="222"/>
      <c r="UM129" s="222"/>
      <c r="UN129" s="222"/>
      <c r="UO129" s="222"/>
      <c r="UP129" s="222"/>
      <c r="UQ129" s="222"/>
      <c r="UR129" s="222"/>
      <c r="US129" s="222"/>
      <c r="UT129" s="222"/>
      <c r="UU129" s="222"/>
      <c r="UV129" s="222"/>
      <c r="UW129" s="222"/>
      <c r="UX129" s="222"/>
      <c r="UY129" s="222"/>
      <c r="UZ129" s="222"/>
      <c r="VA129" s="222"/>
      <c r="VB129" s="222"/>
      <c r="VC129" s="222"/>
      <c r="VD129" s="222"/>
      <c r="VE129" s="222"/>
      <c r="VF129" s="222"/>
      <c r="VG129" s="222"/>
      <c r="VH129" s="222"/>
      <c r="VI129" s="222"/>
      <c r="VJ129" s="222"/>
      <c r="VK129" s="222"/>
      <c r="VL129" s="222"/>
      <c r="VM129" s="222"/>
      <c r="VN129" s="222"/>
      <c r="VO129" s="222"/>
      <c r="VP129" s="222"/>
      <c r="VQ129" s="222"/>
      <c r="VR129" s="222"/>
      <c r="VS129" s="222"/>
      <c r="VT129" s="222"/>
      <c r="VU129" s="222"/>
      <c r="VV129" s="222"/>
      <c r="VW129" s="222"/>
      <c r="VX129" s="222"/>
      <c r="VY129" s="222"/>
      <c r="VZ129" s="222"/>
      <c r="WA129" s="222"/>
      <c r="WB129" s="222"/>
      <c r="WC129" s="222"/>
      <c r="WD129" s="222"/>
      <c r="WE129" s="222"/>
      <c r="WF129" s="222"/>
      <c r="WG129" s="222"/>
      <c r="WH129" s="222"/>
      <c r="WI129" s="222"/>
      <c r="WJ129" s="222"/>
      <c r="WK129" s="222"/>
      <c r="WL129" s="222"/>
      <c r="WM129" s="222"/>
      <c r="WN129" s="222"/>
      <c r="WO129" s="222"/>
      <c r="WP129" s="222"/>
      <c r="WQ129" s="222"/>
      <c r="WR129" s="222"/>
      <c r="WS129" s="222"/>
      <c r="WT129" s="222"/>
      <c r="WU129" s="222"/>
      <c r="WV129" s="222"/>
      <c r="WW129" s="222"/>
      <c r="WX129" s="222"/>
      <c r="WY129" s="222"/>
      <c r="WZ129" s="222"/>
      <c r="XA129" s="222"/>
      <c r="XB129" s="222"/>
      <c r="XC129" s="222"/>
      <c r="XD129" s="222"/>
      <c r="XE129" s="222"/>
      <c r="XF129" s="222"/>
      <c r="XG129" s="222"/>
      <c r="XH129" s="222"/>
      <c r="XI129" s="222"/>
      <c r="XJ129" s="222"/>
      <c r="XK129" s="222"/>
      <c r="XL129" s="222"/>
      <c r="XM129" s="222"/>
      <c r="XN129" s="222"/>
      <c r="XO129" s="222"/>
      <c r="XP129" s="222"/>
      <c r="XQ129" s="222"/>
      <c r="XR129" s="222"/>
      <c r="XS129" s="222"/>
      <c r="XT129" s="222"/>
      <c r="XU129" s="222"/>
      <c r="XV129" s="222"/>
      <c r="XW129" s="222"/>
      <c r="XX129" s="222"/>
      <c r="XY129" s="222"/>
      <c r="XZ129" s="222"/>
      <c r="YA129" s="222"/>
      <c r="YB129" s="222"/>
      <c r="YC129" s="222"/>
      <c r="YD129" s="222"/>
      <c r="YE129" s="222"/>
      <c r="YF129" s="222"/>
      <c r="YG129" s="222"/>
      <c r="YH129" s="222"/>
      <c r="YI129" s="222"/>
      <c r="YJ129" s="222"/>
      <c r="YK129" s="222"/>
      <c r="YL129" s="222"/>
      <c r="YM129" s="222"/>
      <c r="YN129" s="222"/>
      <c r="YO129" s="222"/>
      <c r="YP129" s="222"/>
      <c r="YQ129" s="222"/>
      <c r="YR129" s="222"/>
      <c r="YS129" s="222"/>
      <c r="YT129" s="222"/>
      <c r="YU129" s="222"/>
      <c r="YV129" s="222"/>
      <c r="YW129" s="222"/>
      <c r="YX129" s="222"/>
      <c r="YY129" s="222"/>
      <c r="YZ129" s="222"/>
      <c r="ZA129" s="222"/>
      <c r="ZB129" s="222"/>
      <c r="ZC129" s="222"/>
      <c r="ZD129" s="222"/>
      <c r="ZE129" s="222"/>
      <c r="ZF129" s="222"/>
      <c r="ZG129" s="222"/>
      <c r="ZH129" s="222"/>
      <c r="ZI129" s="222"/>
      <c r="ZJ129" s="222"/>
      <c r="ZK129" s="222"/>
      <c r="ZL129" s="222"/>
      <c r="ZM129" s="222"/>
      <c r="ZN129" s="222"/>
      <c r="ZO129" s="222"/>
      <c r="ZP129" s="222"/>
      <c r="ZQ129" s="222"/>
      <c r="ZR129" s="222"/>
      <c r="ZS129" s="222"/>
      <c r="ZT129" s="222"/>
      <c r="ZU129" s="222"/>
      <c r="ZV129" s="222"/>
      <c r="ZW129" s="222"/>
      <c r="ZX129" s="222"/>
      <c r="ZY129" s="222"/>
      <c r="ZZ129" s="222"/>
      <c r="AAA129" s="222"/>
      <c r="AAB129" s="222"/>
      <c r="AAC129" s="222"/>
      <c r="AAD129" s="222"/>
      <c r="AAE129" s="222"/>
      <c r="AAF129" s="222"/>
      <c r="AAG129" s="222"/>
      <c r="AAH129" s="222"/>
      <c r="AAI129" s="222"/>
      <c r="AAJ129" s="222"/>
      <c r="AAK129" s="222"/>
      <c r="AAL129" s="222"/>
      <c r="AAM129" s="222"/>
      <c r="AAN129" s="222"/>
      <c r="AAO129" s="222"/>
      <c r="AAP129" s="222"/>
      <c r="AAQ129" s="222"/>
      <c r="AAR129" s="222"/>
      <c r="AAS129" s="222"/>
      <c r="AAT129" s="222"/>
      <c r="AAU129" s="222"/>
      <c r="AAV129" s="222"/>
      <c r="AAW129" s="222"/>
      <c r="AAX129" s="222"/>
      <c r="AAY129" s="222"/>
      <c r="AAZ129" s="222"/>
      <c r="ABA129" s="222"/>
      <c r="ABB129" s="222"/>
      <c r="ABC129" s="222"/>
      <c r="ABD129" s="222"/>
      <c r="ABE129" s="222"/>
      <c r="ABF129" s="222"/>
      <c r="ABG129" s="222"/>
      <c r="ABH129" s="222"/>
      <c r="ABI129" s="222"/>
      <c r="ABJ129" s="222"/>
      <c r="ABK129" s="222"/>
      <c r="ABL129" s="222"/>
      <c r="ABM129" s="222"/>
      <c r="ABN129" s="222"/>
      <c r="ABO129" s="222"/>
      <c r="ABP129" s="222"/>
      <c r="ABQ129" s="222"/>
      <c r="ABR129" s="222"/>
      <c r="ABS129" s="222"/>
      <c r="ABT129" s="222"/>
      <c r="ABU129" s="222"/>
      <c r="ABV129" s="222"/>
      <c r="ABW129" s="222"/>
      <c r="ABX129" s="222"/>
      <c r="ABY129" s="222"/>
      <c r="ABZ129" s="222"/>
      <c r="ACA129" s="222"/>
      <c r="ACB129" s="222"/>
      <c r="ACC129" s="222"/>
      <c r="ACD129" s="222"/>
      <c r="ACE129" s="222"/>
      <c r="ACF129" s="222"/>
      <c r="ACG129" s="222"/>
      <c r="ACH129" s="222"/>
      <c r="ACI129" s="222"/>
      <c r="ACJ129" s="222"/>
      <c r="ACK129" s="222"/>
      <c r="ACL129" s="222"/>
      <c r="ACM129" s="222"/>
      <c r="ACN129" s="222"/>
      <c r="ACO129" s="222"/>
      <c r="ACP129" s="222"/>
      <c r="ACQ129" s="222"/>
      <c r="ACR129" s="222"/>
      <c r="ACS129" s="222"/>
      <c r="ACT129" s="222"/>
      <c r="ACU129" s="222"/>
      <c r="ACV129" s="222"/>
      <c r="ACW129" s="222"/>
      <c r="ACX129" s="222"/>
      <c r="ACY129" s="222"/>
      <c r="ACZ129" s="222"/>
      <c r="ADA129" s="222"/>
      <c r="ADB129" s="222"/>
      <c r="ADC129" s="222"/>
      <c r="ADD129" s="222"/>
      <c r="ADE129" s="222"/>
      <c r="ADF129" s="222"/>
      <c r="ADG129" s="222"/>
      <c r="ADH129" s="222"/>
      <c r="ADI129" s="222"/>
      <c r="ADJ129" s="222"/>
      <c r="ADK129" s="222"/>
      <c r="ADL129" s="222"/>
      <c r="ADM129" s="222"/>
      <c r="ADN129" s="222"/>
      <c r="ADO129" s="222"/>
      <c r="ADP129" s="222"/>
      <c r="ADQ129" s="222"/>
      <c r="ADR129" s="222"/>
      <c r="ADS129" s="222"/>
      <c r="ADT129" s="222"/>
      <c r="ADU129" s="222"/>
      <c r="ADV129" s="222"/>
      <c r="ADW129" s="222"/>
      <c r="ADX129" s="222"/>
      <c r="ADY129" s="222"/>
      <c r="ADZ129" s="222"/>
      <c r="AEA129" s="222"/>
      <c r="AEB129" s="222"/>
      <c r="AEC129" s="222"/>
      <c r="AED129" s="222"/>
      <c r="AEE129" s="222"/>
      <c r="AEF129" s="222"/>
      <c r="AEG129" s="222"/>
      <c r="AEH129" s="222"/>
      <c r="AEI129" s="222"/>
      <c r="AEJ129" s="222"/>
      <c r="AEK129" s="222"/>
      <c r="AEL129" s="222"/>
      <c r="AEM129" s="222"/>
      <c r="AEN129" s="222"/>
      <c r="AEO129" s="222"/>
      <c r="AEP129" s="222"/>
      <c r="AEQ129" s="222"/>
      <c r="AER129" s="222"/>
      <c r="AES129" s="222"/>
      <c r="AET129" s="222"/>
      <c r="AEU129" s="222"/>
      <c r="AEV129" s="222"/>
      <c r="AEW129" s="222"/>
      <c r="AEX129" s="222"/>
      <c r="AEY129" s="222"/>
      <c r="AEZ129" s="222"/>
      <c r="AFA129" s="222"/>
      <c r="AFB129" s="222"/>
      <c r="AFC129" s="222"/>
      <c r="AFD129" s="222"/>
      <c r="AFE129" s="222"/>
      <c r="AFF129" s="222"/>
      <c r="AFG129" s="222"/>
      <c r="AFH129" s="222"/>
      <c r="AFI129" s="222"/>
      <c r="AFJ129" s="222"/>
      <c r="AFK129" s="222"/>
      <c r="AFL129" s="222"/>
      <c r="AFM129" s="222"/>
      <c r="AFN129" s="222"/>
      <c r="AFO129" s="222"/>
      <c r="AFP129" s="222"/>
      <c r="AFQ129" s="222"/>
      <c r="AFR129" s="222"/>
      <c r="AFS129" s="222"/>
      <c r="AFT129" s="222"/>
      <c r="AFU129" s="222"/>
      <c r="AFV129" s="222"/>
      <c r="AFW129" s="222"/>
      <c r="AFX129" s="222"/>
      <c r="AFY129" s="222"/>
      <c r="AFZ129" s="222"/>
      <c r="AGA129" s="222"/>
      <c r="AGB129" s="222"/>
      <c r="AGC129" s="222"/>
      <c r="AGD129" s="222"/>
      <c r="AGE129" s="222"/>
      <c r="AGF129" s="222"/>
      <c r="AGG129" s="222"/>
      <c r="AGH129" s="222"/>
      <c r="AGI129" s="222"/>
      <c r="AGJ129" s="222"/>
      <c r="AGK129" s="222"/>
      <c r="AGL129" s="222"/>
      <c r="AGM129" s="222"/>
      <c r="AGN129" s="222"/>
      <c r="AGO129" s="222"/>
      <c r="AGP129" s="222"/>
      <c r="AGQ129" s="222"/>
      <c r="AGR129" s="222"/>
      <c r="AGS129" s="222"/>
      <c r="AGT129" s="222"/>
      <c r="AGU129" s="222"/>
      <c r="AGV129" s="222"/>
      <c r="AGW129" s="222"/>
      <c r="AGX129" s="222"/>
      <c r="AGY129" s="222"/>
      <c r="AGZ129" s="222"/>
      <c r="AHA129" s="222"/>
      <c r="AHB129" s="222"/>
      <c r="AHC129" s="222"/>
      <c r="AHD129" s="222"/>
      <c r="AHE129" s="222"/>
      <c r="AHF129" s="222"/>
      <c r="AHG129" s="222"/>
      <c r="AHH129" s="222"/>
      <c r="AHI129" s="222"/>
      <c r="AHJ129" s="222"/>
      <c r="AHK129" s="222"/>
      <c r="AHL129" s="222"/>
      <c r="AHM129" s="222"/>
      <c r="AHN129" s="222"/>
      <c r="AHO129" s="222"/>
      <c r="AHP129" s="222"/>
      <c r="AHQ129" s="222"/>
      <c r="AHR129" s="222"/>
      <c r="AHS129" s="222"/>
      <c r="AHT129" s="222"/>
      <c r="AHU129" s="222"/>
      <c r="AHV129" s="222"/>
      <c r="AHW129" s="222"/>
      <c r="AHX129" s="222"/>
      <c r="AHY129" s="222"/>
      <c r="AHZ129" s="222"/>
      <c r="AIA129" s="222"/>
      <c r="AIB129" s="222"/>
      <c r="AIC129" s="222"/>
      <c r="AID129" s="222"/>
      <c r="AIE129" s="222"/>
      <c r="AIF129" s="222"/>
      <c r="AIG129" s="222"/>
      <c r="AIH129" s="222"/>
      <c r="AII129" s="222"/>
      <c r="AIJ129" s="222"/>
      <c r="AIK129" s="222"/>
      <c r="AIL129" s="222"/>
      <c r="AIM129" s="222"/>
      <c r="AIN129" s="222"/>
      <c r="AIO129" s="222"/>
      <c r="AIP129" s="222"/>
      <c r="AIQ129" s="222"/>
      <c r="AIR129" s="222"/>
      <c r="AIS129" s="222"/>
      <c r="AIT129" s="222"/>
      <c r="AIU129" s="222"/>
      <c r="AIV129" s="222"/>
      <c r="AIW129" s="222"/>
      <c r="AIX129" s="222"/>
      <c r="AIY129" s="222"/>
      <c r="AIZ129" s="222"/>
      <c r="AJA129" s="222"/>
      <c r="AJB129" s="222"/>
      <c r="AJC129" s="222"/>
      <c r="AJD129" s="222"/>
      <c r="AJE129" s="222"/>
      <c r="AJF129" s="222"/>
      <c r="AJG129" s="222"/>
      <c r="AJH129" s="222"/>
      <c r="AJI129" s="222"/>
      <c r="AJJ129" s="222"/>
      <c r="AJK129" s="222"/>
      <c r="AJL129" s="222"/>
      <c r="AJM129" s="222"/>
      <c r="AJN129" s="222"/>
      <c r="AJO129" s="222"/>
      <c r="AJP129" s="222"/>
      <c r="AJQ129" s="222"/>
      <c r="AJR129" s="222"/>
      <c r="AJS129" s="222"/>
      <c r="AJT129" s="222"/>
      <c r="AJU129" s="222"/>
      <c r="AJV129" s="222"/>
      <c r="AJW129" s="222"/>
      <c r="AJX129" s="222"/>
      <c r="AJY129" s="222"/>
      <c r="AJZ129" s="222"/>
      <c r="AKA129" s="222"/>
      <c r="AKB129" s="222"/>
      <c r="AKC129" s="222"/>
      <c r="AKD129" s="222"/>
      <c r="AKE129" s="222"/>
      <c r="AKF129" s="222"/>
      <c r="AKG129" s="222"/>
      <c r="AKH129" s="222"/>
      <c r="AKI129" s="222"/>
      <c r="AKJ129" s="222"/>
      <c r="AKK129" s="222"/>
      <c r="AKL129" s="222"/>
      <c r="AKM129" s="222"/>
      <c r="AKN129" s="222"/>
      <c r="AKO129" s="222"/>
      <c r="AKP129" s="222"/>
      <c r="AKQ129" s="222"/>
      <c r="AKR129" s="222"/>
      <c r="AKS129" s="222"/>
      <c r="AKT129" s="222"/>
      <c r="AKU129" s="222"/>
      <c r="AKV129" s="222"/>
      <c r="AKW129" s="222"/>
      <c r="AKX129" s="222"/>
      <c r="AKY129" s="222"/>
      <c r="AKZ129" s="222"/>
      <c r="ALA129" s="222"/>
      <c r="ALB129" s="222"/>
      <c r="ALC129" s="222"/>
      <c r="ALD129" s="222"/>
      <c r="ALE129" s="222"/>
      <c r="ALF129" s="222"/>
      <c r="ALG129" s="222"/>
      <c r="ALH129" s="222"/>
      <c r="ALI129" s="222"/>
      <c r="ALJ129" s="222"/>
      <c r="ALK129" s="222"/>
      <c r="ALL129" s="222"/>
      <c r="ALM129" s="222"/>
      <c r="ALN129" s="222"/>
      <c r="ALO129" s="222"/>
      <c r="ALP129" s="222"/>
      <c r="ALQ129" s="222"/>
      <c r="ALR129" s="222"/>
      <c r="ALS129" s="222"/>
      <c r="ALT129" s="222"/>
      <c r="ALU129" s="222"/>
      <c r="ALV129" s="222"/>
      <c r="ALW129" s="222"/>
      <c r="ALX129" s="222"/>
      <c r="ALY129" s="222"/>
      <c r="ALZ129" s="222"/>
      <c r="AMA129" s="222"/>
      <c r="AMB129" s="222"/>
      <c r="AMC129" s="222"/>
      <c r="AMD129" s="222"/>
      <c r="AME129" s="222"/>
      <c r="AMF129" s="222"/>
      <c r="AMG129" s="222"/>
      <c r="AMH129" s="222"/>
      <c r="AMI129" s="222"/>
      <c r="AMJ129" s="222"/>
      <c r="AMK129" s="222"/>
      <c r="AML129" s="222"/>
      <c r="AMM129" s="222"/>
      <c r="AMN129" s="222"/>
      <c r="AMO129" s="222"/>
      <c r="AMP129" s="222"/>
      <c r="AMQ129" s="222"/>
      <c r="AMR129" s="222"/>
      <c r="AMS129" s="222"/>
      <c r="AMT129" s="222"/>
      <c r="AMU129" s="222"/>
      <c r="AMV129" s="222"/>
      <c r="AMW129" s="222"/>
      <c r="AMX129" s="222"/>
      <c r="AMY129" s="222"/>
      <c r="AMZ129" s="222"/>
      <c r="ANA129" s="222"/>
      <c r="ANB129" s="222"/>
      <c r="ANC129" s="222"/>
      <c r="AND129" s="222"/>
      <c r="ANE129" s="222"/>
      <c r="ANF129" s="222"/>
      <c r="ANG129" s="222"/>
      <c r="ANH129" s="222"/>
      <c r="ANI129" s="222"/>
      <c r="ANJ129" s="222"/>
      <c r="ANK129" s="222"/>
      <c r="ANL129" s="222"/>
      <c r="ANM129" s="222"/>
      <c r="ANN129" s="222"/>
      <c r="ANO129" s="222"/>
      <c r="ANP129" s="222"/>
      <c r="ANQ129" s="222"/>
      <c r="ANR129" s="222"/>
      <c r="ANS129" s="222"/>
      <c r="ANT129" s="222"/>
      <c r="ANU129" s="222"/>
      <c r="ANV129" s="222"/>
      <c r="ANW129" s="222"/>
      <c r="ANX129" s="222"/>
      <c r="ANY129" s="222"/>
      <c r="ANZ129" s="222"/>
      <c r="AOA129" s="222"/>
      <c r="AOB129" s="222"/>
      <c r="AOC129" s="222"/>
      <c r="AOD129" s="222"/>
      <c r="AOE129" s="222"/>
      <c r="AOF129" s="222"/>
      <c r="AOG129" s="222"/>
      <c r="AOH129" s="222"/>
      <c r="AOI129" s="222"/>
      <c r="AOJ129" s="222"/>
      <c r="AOK129" s="222"/>
      <c r="AOL129" s="222"/>
      <c r="AOM129" s="222"/>
      <c r="AON129" s="222"/>
      <c r="AOO129" s="222"/>
      <c r="AOP129" s="222"/>
      <c r="AOQ129" s="222"/>
      <c r="AOR129" s="222"/>
      <c r="AOS129" s="222"/>
      <c r="AOT129" s="222"/>
      <c r="AOU129" s="222"/>
      <c r="AOV129" s="222"/>
      <c r="AOW129" s="222"/>
      <c r="AOX129" s="222"/>
      <c r="AOY129" s="222"/>
      <c r="AOZ129" s="222"/>
      <c r="APA129" s="222"/>
      <c r="APB129" s="222"/>
      <c r="APC129" s="222"/>
      <c r="APD129" s="222"/>
      <c r="APE129" s="222"/>
    </row>
    <row r="130" spans="1:1097" s="222" customFormat="1" x14ac:dyDescent="0.25">
      <c r="A130" s="217" t="s">
        <v>96</v>
      </c>
      <c r="B130" s="242">
        <v>1</v>
      </c>
      <c r="C130" s="242">
        <f>D130+E130</f>
        <v>185</v>
      </c>
      <c r="D130" s="242">
        <v>166</v>
      </c>
      <c r="E130" s="243">
        <v>19</v>
      </c>
      <c r="F130" s="215"/>
      <c r="G130" s="252">
        <v>4.3289999999999997</v>
      </c>
      <c r="H130" s="249">
        <f t="shared" ref="H130:H174" si="51">ROUND(G130*E130*2,2)</f>
        <v>164.5</v>
      </c>
      <c r="I130" s="249">
        <f t="shared" ref="I130:I174" si="52">ROUND(H130*1.2359,2)</f>
        <v>203.31</v>
      </c>
    </row>
    <row r="131" spans="1:1097" ht="33" x14ac:dyDescent="0.25">
      <c r="A131" s="254" t="s">
        <v>651</v>
      </c>
      <c r="B131" s="241">
        <f>SUM(B132:B134)</f>
        <v>3</v>
      </c>
      <c r="C131" s="241"/>
      <c r="D131" s="241"/>
      <c r="E131" s="241">
        <f t="shared" ref="E131:I131" si="53">SUM(E132:E134)</f>
        <v>116</v>
      </c>
      <c r="F131" s="241"/>
      <c r="G131" s="248"/>
      <c r="H131" s="248">
        <f t="shared" si="53"/>
        <v>937.75</v>
      </c>
      <c r="I131" s="248">
        <f t="shared" si="53"/>
        <v>1158.96</v>
      </c>
    </row>
    <row r="132" spans="1:1097" x14ac:dyDescent="0.25">
      <c r="A132" s="213" t="s">
        <v>97</v>
      </c>
      <c r="B132" s="242">
        <v>1</v>
      </c>
      <c r="C132" s="242">
        <f t="shared" ref="C132:C134" si="54">D132+E132</f>
        <v>216</v>
      </c>
      <c r="D132" s="242">
        <v>166</v>
      </c>
      <c r="E132" s="243">
        <v>50</v>
      </c>
      <c r="F132" s="215"/>
      <c r="G132" s="252">
        <v>4.0419999999999998</v>
      </c>
      <c r="H132" s="249">
        <f t="shared" si="51"/>
        <v>404.2</v>
      </c>
      <c r="I132" s="249">
        <f t="shared" si="52"/>
        <v>499.55</v>
      </c>
    </row>
    <row r="133" spans="1:1097" x14ac:dyDescent="0.25">
      <c r="A133" s="213" t="s">
        <v>97</v>
      </c>
      <c r="B133" s="242">
        <v>1</v>
      </c>
      <c r="C133" s="242">
        <f t="shared" si="54"/>
        <v>220</v>
      </c>
      <c r="D133" s="242">
        <v>166</v>
      </c>
      <c r="E133" s="243">
        <v>54</v>
      </c>
      <c r="F133" s="215"/>
      <c r="G133" s="252">
        <v>4.0419999999999998</v>
      </c>
      <c r="H133" s="249">
        <f t="shared" si="51"/>
        <v>436.54</v>
      </c>
      <c r="I133" s="249">
        <f t="shared" si="52"/>
        <v>539.52</v>
      </c>
    </row>
    <row r="134" spans="1:1097" x14ac:dyDescent="0.25">
      <c r="A134" s="213" t="s">
        <v>97</v>
      </c>
      <c r="B134" s="242">
        <v>1</v>
      </c>
      <c r="C134" s="242">
        <f t="shared" si="54"/>
        <v>178</v>
      </c>
      <c r="D134" s="242">
        <v>166</v>
      </c>
      <c r="E134" s="243">
        <v>12</v>
      </c>
      <c r="F134" s="215"/>
      <c r="G134" s="252">
        <v>4.0419999999999998</v>
      </c>
      <c r="H134" s="249">
        <f t="shared" si="51"/>
        <v>97.01</v>
      </c>
      <c r="I134" s="249">
        <f t="shared" si="52"/>
        <v>119.89</v>
      </c>
    </row>
    <row r="135" spans="1:1097" x14ac:dyDescent="0.25">
      <c r="A135" s="235" t="s">
        <v>123</v>
      </c>
      <c r="B135" s="240">
        <f>B136+B141+B150+B154</f>
        <v>18</v>
      </c>
      <c r="C135" s="240"/>
      <c r="D135" s="240"/>
      <c r="E135" s="240">
        <f t="shared" ref="E135:I135" si="55">E136+E141+E150+E154</f>
        <v>605.38</v>
      </c>
      <c r="F135" s="240"/>
      <c r="G135" s="247"/>
      <c r="H135" s="247">
        <f t="shared" si="55"/>
        <v>7856.7699999999995</v>
      </c>
      <c r="I135" s="247">
        <f t="shared" si="55"/>
        <v>9705.4900000000016</v>
      </c>
    </row>
    <row r="136" spans="1:1097" x14ac:dyDescent="0.25">
      <c r="A136" s="254" t="s">
        <v>568</v>
      </c>
      <c r="B136" s="241">
        <f>SUM(B137:B140)</f>
        <v>4</v>
      </c>
      <c r="C136" s="241"/>
      <c r="D136" s="241"/>
      <c r="E136" s="241">
        <f t="shared" ref="E136:I136" si="56">SUM(E137:E140)</f>
        <v>132.75</v>
      </c>
      <c r="F136" s="241"/>
      <c r="G136" s="248"/>
      <c r="H136" s="248">
        <f t="shared" si="56"/>
        <v>2460.39</v>
      </c>
      <c r="I136" s="248">
        <f t="shared" si="56"/>
        <v>3036.1000000000004</v>
      </c>
    </row>
    <row r="137" spans="1:1097" x14ac:dyDescent="0.25">
      <c r="A137" s="219" t="s">
        <v>124</v>
      </c>
      <c r="B137" s="243">
        <v>1</v>
      </c>
      <c r="C137" s="243">
        <f>D137+E137</f>
        <v>175</v>
      </c>
      <c r="D137" s="243">
        <v>166</v>
      </c>
      <c r="E137" s="243">
        <v>9</v>
      </c>
      <c r="F137" s="218"/>
      <c r="G137" s="251">
        <v>9.2669999999999995</v>
      </c>
      <c r="H137" s="249">
        <f t="shared" si="51"/>
        <v>166.81</v>
      </c>
      <c r="I137" s="256">
        <f>ROUND(H137*1.2077,2)</f>
        <v>201.46</v>
      </c>
    </row>
    <row r="138" spans="1:1097" x14ac:dyDescent="0.25">
      <c r="A138" s="217" t="s">
        <v>124</v>
      </c>
      <c r="B138" s="242">
        <v>1</v>
      </c>
      <c r="C138" s="242">
        <f>D138+E138</f>
        <v>199.75</v>
      </c>
      <c r="D138" s="242">
        <v>166</v>
      </c>
      <c r="E138" s="243">
        <v>33.75</v>
      </c>
      <c r="F138" s="215"/>
      <c r="G138" s="249">
        <v>9.2669999999999995</v>
      </c>
      <c r="H138" s="249">
        <f t="shared" si="51"/>
        <v>625.52</v>
      </c>
      <c r="I138" s="249">
        <f t="shared" si="52"/>
        <v>773.08</v>
      </c>
    </row>
    <row r="139" spans="1:1097" x14ac:dyDescent="0.25">
      <c r="A139" s="217" t="s">
        <v>124</v>
      </c>
      <c r="B139" s="242">
        <v>1</v>
      </c>
      <c r="C139" s="242">
        <f t="shared" ref="C139:C140" si="57">D139+E139</f>
        <v>207</v>
      </c>
      <c r="D139" s="242">
        <v>166</v>
      </c>
      <c r="E139" s="243">
        <v>41</v>
      </c>
      <c r="F139" s="215"/>
      <c r="G139" s="249">
        <v>9.2669999999999995</v>
      </c>
      <c r="H139" s="249">
        <f t="shared" si="51"/>
        <v>759.89</v>
      </c>
      <c r="I139" s="249">
        <f t="shared" si="52"/>
        <v>939.15</v>
      </c>
    </row>
    <row r="140" spans="1:1097" x14ac:dyDescent="0.25">
      <c r="A140" s="217" t="s">
        <v>124</v>
      </c>
      <c r="B140" s="242">
        <v>1</v>
      </c>
      <c r="C140" s="242">
        <f t="shared" si="57"/>
        <v>215</v>
      </c>
      <c r="D140" s="242">
        <v>166</v>
      </c>
      <c r="E140" s="243">
        <v>49</v>
      </c>
      <c r="F140" s="215"/>
      <c r="G140" s="249">
        <v>9.2669999999999995</v>
      </c>
      <c r="H140" s="249">
        <f t="shared" si="51"/>
        <v>908.17</v>
      </c>
      <c r="I140" s="249">
        <f t="shared" si="52"/>
        <v>1122.4100000000001</v>
      </c>
    </row>
    <row r="141" spans="1:1097" ht="33" x14ac:dyDescent="0.25">
      <c r="A141" s="254" t="s">
        <v>629</v>
      </c>
      <c r="B141" s="241">
        <f>SUM(B142:B149)</f>
        <v>8</v>
      </c>
      <c r="C141" s="241"/>
      <c r="D141" s="241"/>
      <c r="E141" s="241">
        <f t="shared" ref="E141:I141" si="58">SUM(E142:E149)</f>
        <v>342.63</v>
      </c>
      <c r="F141" s="241"/>
      <c r="G141" s="248"/>
      <c r="H141" s="248">
        <f t="shared" si="58"/>
        <v>4307.57</v>
      </c>
      <c r="I141" s="248">
        <f t="shared" si="58"/>
        <v>5323.7300000000005</v>
      </c>
    </row>
    <row r="142" spans="1:1097" x14ac:dyDescent="0.25">
      <c r="A142" s="213" t="s">
        <v>119</v>
      </c>
      <c r="B142" s="242">
        <v>1</v>
      </c>
      <c r="C142" s="242">
        <f t="shared" ref="C142:C149" si="59">D142+E142</f>
        <v>200.63</v>
      </c>
      <c r="D142" s="242">
        <v>166</v>
      </c>
      <c r="E142" s="243">
        <v>34.630000000000003</v>
      </c>
      <c r="F142" s="215"/>
      <c r="G142" s="249">
        <v>6.51</v>
      </c>
      <c r="H142" s="249">
        <f t="shared" si="51"/>
        <v>450.88</v>
      </c>
      <c r="I142" s="249">
        <f t="shared" si="52"/>
        <v>557.24</v>
      </c>
    </row>
    <row r="143" spans="1:1097" x14ac:dyDescent="0.25">
      <c r="A143" s="213" t="s">
        <v>119</v>
      </c>
      <c r="B143" s="242">
        <v>1</v>
      </c>
      <c r="C143" s="242">
        <f t="shared" si="59"/>
        <v>191</v>
      </c>
      <c r="D143" s="242">
        <v>166</v>
      </c>
      <c r="E143" s="243">
        <v>25</v>
      </c>
      <c r="F143" s="215"/>
      <c r="G143" s="249">
        <v>5.8879999999999999</v>
      </c>
      <c r="H143" s="249">
        <f t="shared" si="51"/>
        <v>294.39999999999998</v>
      </c>
      <c r="I143" s="249">
        <f t="shared" si="52"/>
        <v>363.85</v>
      </c>
    </row>
    <row r="144" spans="1:1097" x14ac:dyDescent="0.25">
      <c r="A144" s="217" t="s">
        <v>122</v>
      </c>
      <c r="B144" s="242">
        <v>1</v>
      </c>
      <c r="C144" s="242">
        <f t="shared" si="59"/>
        <v>235</v>
      </c>
      <c r="D144" s="242">
        <v>166</v>
      </c>
      <c r="E144" s="243">
        <v>69</v>
      </c>
      <c r="F144" s="215"/>
      <c r="G144" s="249">
        <v>6.51</v>
      </c>
      <c r="H144" s="249">
        <f t="shared" si="51"/>
        <v>898.38</v>
      </c>
      <c r="I144" s="249">
        <f t="shared" si="52"/>
        <v>1110.31</v>
      </c>
    </row>
    <row r="145" spans="1:9" x14ac:dyDescent="0.25">
      <c r="A145" s="217" t="s">
        <v>122</v>
      </c>
      <c r="B145" s="242">
        <v>1</v>
      </c>
      <c r="C145" s="242">
        <f t="shared" si="59"/>
        <v>216</v>
      </c>
      <c r="D145" s="242">
        <v>166</v>
      </c>
      <c r="E145" s="243">
        <v>50</v>
      </c>
      <c r="F145" s="215"/>
      <c r="G145" s="249">
        <v>5.8879999999999999</v>
      </c>
      <c r="H145" s="249">
        <f>ROUND(G145*E145*2,2)</f>
        <v>588.79999999999995</v>
      </c>
      <c r="I145" s="249">
        <f t="shared" si="52"/>
        <v>727.7</v>
      </c>
    </row>
    <row r="146" spans="1:9" x14ac:dyDescent="0.25">
      <c r="A146" s="217" t="s">
        <v>122</v>
      </c>
      <c r="B146" s="242">
        <v>1</v>
      </c>
      <c r="C146" s="242">
        <f t="shared" si="59"/>
        <v>221</v>
      </c>
      <c r="D146" s="242">
        <v>166</v>
      </c>
      <c r="E146" s="243">
        <v>55</v>
      </c>
      <c r="F146" s="215"/>
      <c r="G146" s="249">
        <v>5.9630000000000001</v>
      </c>
      <c r="H146" s="249">
        <f t="shared" si="51"/>
        <v>655.93</v>
      </c>
      <c r="I146" s="249">
        <f t="shared" si="52"/>
        <v>810.66</v>
      </c>
    </row>
    <row r="147" spans="1:9" x14ac:dyDescent="0.25">
      <c r="A147" s="213" t="s">
        <v>119</v>
      </c>
      <c r="B147" s="242">
        <v>1</v>
      </c>
      <c r="C147" s="242">
        <f t="shared" si="59"/>
        <v>223</v>
      </c>
      <c r="D147" s="242">
        <v>166</v>
      </c>
      <c r="E147" s="243">
        <v>57</v>
      </c>
      <c r="F147" s="215"/>
      <c r="G147" s="249">
        <v>6.51</v>
      </c>
      <c r="H147" s="249">
        <f t="shared" si="51"/>
        <v>742.14</v>
      </c>
      <c r="I147" s="249">
        <f t="shared" si="52"/>
        <v>917.21</v>
      </c>
    </row>
    <row r="148" spans="1:9" x14ac:dyDescent="0.25">
      <c r="A148" s="217" t="s">
        <v>122</v>
      </c>
      <c r="B148" s="242">
        <v>1</v>
      </c>
      <c r="C148" s="242">
        <f t="shared" si="59"/>
        <v>186</v>
      </c>
      <c r="D148" s="242">
        <v>166</v>
      </c>
      <c r="E148" s="243">
        <v>20</v>
      </c>
      <c r="F148" s="215"/>
      <c r="G148" s="249">
        <v>6.51</v>
      </c>
      <c r="H148" s="249">
        <f t="shared" si="51"/>
        <v>260.39999999999998</v>
      </c>
      <c r="I148" s="249">
        <f t="shared" si="52"/>
        <v>321.83</v>
      </c>
    </row>
    <row r="149" spans="1:9" x14ac:dyDescent="0.25">
      <c r="A149" s="217" t="s">
        <v>122</v>
      </c>
      <c r="B149" s="242">
        <v>1</v>
      </c>
      <c r="C149" s="242">
        <f t="shared" si="59"/>
        <v>198</v>
      </c>
      <c r="D149" s="242">
        <v>166</v>
      </c>
      <c r="E149" s="243">
        <v>32</v>
      </c>
      <c r="F149" s="215"/>
      <c r="G149" s="249">
        <v>6.51</v>
      </c>
      <c r="H149" s="249">
        <f t="shared" si="51"/>
        <v>416.64</v>
      </c>
      <c r="I149" s="249">
        <f t="shared" si="52"/>
        <v>514.92999999999995</v>
      </c>
    </row>
    <row r="150" spans="1:9" ht="33" x14ac:dyDescent="0.25">
      <c r="A150" s="254" t="s">
        <v>648</v>
      </c>
      <c r="B150" s="241">
        <f>SUM(B151:B153)</f>
        <v>3</v>
      </c>
      <c r="C150" s="241"/>
      <c r="D150" s="241"/>
      <c r="E150" s="241">
        <f t="shared" ref="E150:I150" si="60">SUM(E151:E153)</f>
        <v>66</v>
      </c>
      <c r="F150" s="241"/>
      <c r="G150" s="248"/>
      <c r="H150" s="248">
        <f t="shared" si="60"/>
        <v>571.42999999999995</v>
      </c>
      <c r="I150" s="248">
        <f t="shared" si="60"/>
        <v>706.23</v>
      </c>
    </row>
    <row r="151" spans="1:9" x14ac:dyDescent="0.25">
      <c r="A151" s="217" t="s">
        <v>96</v>
      </c>
      <c r="B151" s="242">
        <v>1</v>
      </c>
      <c r="C151" s="242">
        <f>D151+E151</f>
        <v>202</v>
      </c>
      <c r="D151" s="242">
        <v>166</v>
      </c>
      <c r="E151" s="243">
        <v>36</v>
      </c>
      <c r="F151" s="215"/>
      <c r="G151" s="252">
        <v>4.3289999999999997</v>
      </c>
      <c r="H151" s="249">
        <f t="shared" si="51"/>
        <v>311.69</v>
      </c>
      <c r="I151" s="249">
        <f t="shared" si="52"/>
        <v>385.22</v>
      </c>
    </row>
    <row r="152" spans="1:9" x14ac:dyDescent="0.25">
      <c r="A152" s="217" t="s">
        <v>96</v>
      </c>
      <c r="B152" s="242">
        <v>1</v>
      </c>
      <c r="C152" s="242">
        <f t="shared" ref="C152:C153" si="61">D152+E152</f>
        <v>192</v>
      </c>
      <c r="D152" s="242">
        <v>166</v>
      </c>
      <c r="E152" s="243">
        <v>26</v>
      </c>
      <c r="F152" s="215"/>
      <c r="G152" s="252">
        <v>4.3289999999999997</v>
      </c>
      <c r="H152" s="249">
        <f t="shared" si="51"/>
        <v>225.11</v>
      </c>
      <c r="I152" s="249">
        <f t="shared" si="52"/>
        <v>278.20999999999998</v>
      </c>
    </row>
    <row r="153" spans="1:9" x14ac:dyDescent="0.25">
      <c r="A153" s="213" t="s">
        <v>96</v>
      </c>
      <c r="B153" s="242">
        <v>1</v>
      </c>
      <c r="C153" s="242">
        <f t="shared" si="61"/>
        <v>170</v>
      </c>
      <c r="D153" s="242">
        <v>166</v>
      </c>
      <c r="E153" s="243">
        <v>4</v>
      </c>
      <c r="F153" s="215"/>
      <c r="G153" s="252">
        <v>4.3289999999999997</v>
      </c>
      <c r="H153" s="249">
        <f t="shared" si="51"/>
        <v>34.630000000000003</v>
      </c>
      <c r="I153" s="249">
        <f t="shared" si="52"/>
        <v>42.8</v>
      </c>
    </row>
    <row r="154" spans="1:9" ht="33" x14ac:dyDescent="0.25">
      <c r="A154" s="254" t="s">
        <v>651</v>
      </c>
      <c r="B154" s="241">
        <f>SUM(B155:B157)</f>
        <v>3</v>
      </c>
      <c r="C154" s="241"/>
      <c r="D154" s="241"/>
      <c r="E154" s="241">
        <f t="shared" ref="E154:I154" si="62">SUM(E155:E157)</f>
        <v>64</v>
      </c>
      <c r="F154" s="241"/>
      <c r="G154" s="248"/>
      <c r="H154" s="248">
        <f t="shared" si="62"/>
        <v>517.38</v>
      </c>
      <c r="I154" s="248">
        <f t="shared" si="62"/>
        <v>639.43000000000006</v>
      </c>
    </row>
    <row r="155" spans="1:9" x14ac:dyDescent="0.25">
      <c r="A155" s="217" t="s">
        <v>97</v>
      </c>
      <c r="B155" s="242">
        <v>1</v>
      </c>
      <c r="C155" s="242">
        <f>D155+E155</f>
        <v>190</v>
      </c>
      <c r="D155" s="242">
        <v>166</v>
      </c>
      <c r="E155" s="243">
        <v>24</v>
      </c>
      <c r="F155" s="215"/>
      <c r="G155" s="252">
        <v>4.0419999999999998</v>
      </c>
      <c r="H155" s="249">
        <f t="shared" si="51"/>
        <v>194.02</v>
      </c>
      <c r="I155" s="249">
        <f t="shared" si="52"/>
        <v>239.79</v>
      </c>
    </row>
    <row r="156" spans="1:9" x14ac:dyDescent="0.25">
      <c r="A156" s="217" t="s">
        <v>97</v>
      </c>
      <c r="B156" s="242">
        <v>1</v>
      </c>
      <c r="C156" s="242">
        <f t="shared" ref="C156:C157" si="63">D156+E156</f>
        <v>204</v>
      </c>
      <c r="D156" s="242">
        <v>166</v>
      </c>
      <c r="E156" s="243">
        <v>38</v>
      </c>
      <c r="F156" s="215"/>
      <c r="G156" s="252">
        <v>4.0419999999999998</v>
      </c>
      <c r="H156" s="249">
        <f t="shared" si="51"/>
        <v>307.19</v>
      </c>
      <c r="I156" s="249">
        <f t="shared" si="52"/>
        <v>379.66</v>
      </c>
    </row>
    <row r="157" spans="1:9" x14ac:dyDescent="0.25">
      <c r="A157" s="213" t="s">
        <v>97</v>
      </c>
      <c r="B157" s="242">
        <v>1</v>
      </c>
      <c r="C157" s="242">
        <f t="shared" si="63"/>
        <v>168</v>
      </c>
      <c r="D157" s="242">
        <v>166</v>
      </c>
      <c r="E157" s="243">
        <v>2</v>
      </c>
      <c r="F157" s="215"/>
      <c r="G157" s="252">
        <v>4.0419999999999998</v>
      </c>
      <c r="H157" s="249">
        <f t="shared" si="51"/>
        <v>16.170000000000002</v>
      </c>
      <c r="I157" s="249">
        <f t="shared" si="52"/>
        <v>19.98</v>
      </c>
    </row>
    <row r="158" spans="1:9" x14ac:dyDescent="0.25">
      <c r="A158" s="235" t="s">
        <v>125</v>
      </c>
      <c r="B158" s="240">
        <f>B159+B175</f>
        <v>22</v>
      </c>
      <c r="C158" s="240"/>
      <c r="D158" s="240"/>
      <c r="E158" s="240">
        <f t="shared" ref="E158:I158" si="64">E159+E175</f>
        <v>561</v>
      </c>
      <c r="F158" s="240"/>
      <c r="G158" s="247"/>
      <c r="H158" s="247">
        <f t="shared" si="64"/>
        <v>6198.4000000000015</v>
      </c>
      <c r="I158" s="247">
        <f t="shared" si="64"/>
        <v>7653.6100000000006</v>
      </c>
    </row>
    <row r="159" spans="1:9" ht="33" x14ac:dyDescent="0.25">
      <c r="A159" s="254" t="s">
        <v>629</v>
      </c>
      <c r="B159" s="241">
        <f>SUM(B160:B174)</f>
        <v>15</v>
      </c>
      <c r="C159" s="241"/>
      <c r="D159" s="241"/>
      <c r="E159" s="241">
        <f t="shared" ref="E159:I159" si="65">SUM(E160:E174)</f>
        <v>435</v>
      </c>
      <c r="F159" s="241"/>
      <c r="G159" s="248"/>
      <c r="H159" s="248">
        <f t="shared" si="65"/>
        <v>5107.4900000000016</v>
      </c>
      <c r="I159" s="248">
        <f t="shared" si="65"/>
        <v>6305.35</v>
      </c>
    </row>
    <row r="160" spans="1:9" x14ac:dyDescent="0.25">
      <c r="A160" s="217" t="s">
        <v>126</v>
      </c>
      <c r="B160" s="242">
        <v>1</v>
      </c>
      <c r="C160" s="242">
        <f t="shared" ref="C160:C174" si="66">D160+E160</f>
        <v>187</v>
      </c>
      <c r="D160" s="242">
        <v>166</v>
      </c>
      <c r="E160" s="243">
        <v>21</v>
      </c>
      <c r="F160" s="215"/>
      <c r="G160" s="249">
        <v>5.3959999999999999</v>
      </c>
      <c r="H160" s="249">
        <f t="shared" si="51"/>
        <v>226.63</v>
      </c>
      <c r="I160" s="249">
        <f t="shared" si="52"/>
        <v>280.08999999999997</v>
      </c>
    </row>
    <row r="161" spans="1:9" x14ac:dyDescent="0.25">
      <c r="A161" s="217" t="s">
        <v>126</v>
      </c>
      <c r="B161" s="242">
        <v>1</v>
      </c>
      <c r="C161" s="242">
        <f t="shared" si="66"/>
        <v>220</v>
      </c>
      <c r="D161" s="242">
        <v>166</v>
      </c>
      <c r="E161" s="243">
        <v>54</v>
      </c>
      <c r="F161" s="215"/>
      <c r="G161" s="249">
        <v>6.23</v>
      </c>
      <c r="H161" s="249">
        <f t="shared" si="51"/>
        <v>672.84</v>
      </c>
      <c r="I161" s="249">
        <f t="shared" si="52"/>
        <v>831.56</v>
      </c>
    </row>
    <row r="162" spans="1:9" x14ac:dyDescent="0.25">
      <c r="A162" s="224" t="s">
        <v>127</v>
      </c>
      <c r="B162" s="243">
        <v>1</v>
      </c>
      <c r="C162" s="243">
        <f t="shared" si="66"/>
        <v>200</v>
      </c>
      <c r="D162" s="243">
        <v>166</v>
      </c>
      <c r="E162" s="243">
        <f>10+24</f>
        <v>34</v>
      </c>
      <c r="F162" s="218"/>
      <c r="G162" s="251">
        <v>6.23</v>
      </c>
      <c r="H162" s="249">
        <f t="shared" si="51"/>
        <v>423.64</v>
      </c>
      <c r="I162" s="256">
        <f>ROUND(H162*1.2194,2)</f>
        <v>516.59</v>
      </c>
    </row>
    <row r="163" spans="1:9" x14ac:dyDescent="0.25">
      <c r="A163" s="217" t="s">
        <v>126</v>
      </c>
      <c r="B163" s="242">
        <v>1</v>
      </c>
      <c r="C163" s="242">
        <f t="shared" si="66"/>
        <v>168</v>
      </c>
      <c r="D163" s="242">
        <v>166</v>
      </c>
      <c r="E163" s="243">
        <v>2</v>
      </c>
      <c r="F163" s="215"/>
      <c r="G163" s="249">
        <v>6.23</v>
      </c>
      <c r="H163" s="249">
        <f t="shared" si="51"/>
        <v>24.92</v>
      </c>
      <c r="I163" s="249">
        <f t="shared" si="52"/>
        <v>30.8</v>
      </c>
    </row>
    <row r="164" spans="1:9" x14ac:dyDescent="0.25">
      <c r="A164" s="217" t="s">
        <v>126</v>
      </c>
      <c r="B164" s="242">
        <v>1</v>
      </c>
      <c r="C164" s="242">
        <f t="shared" si="66"/>
        <v>168</v>
      </c>
      <c r="D164" s="242">
        <v>166</v>
      </c>
      <c r="E164" s="243">
        <v>2</v>
      </c>
      <c r="F164" s="215"/>
      <c r="G164" s="249">
        <v>6.23</v>
      </c>
      <c r="H164" s="249">
        <f t="shared" si="51"/>
        <v>24.92</v>
      </c>
      <c r="I164" s="249">
        <f t="shared" si="52"/>
        <v>30.8</v>
      </c>
    </row>
    <row r="165" spans="1:9" x14ac:dyDescent="0.25">
      <c r="A165" s="217" t="s">
        <v>128</v>
      </c>
      <c r="B165" s="242">
        <v>1</v>
      </c>
      <c r="C165" s="242">
        <f t="shared" si="66"/>
        <v>208</v>
      </c>
      <c r="D165" s="242">
        <v>166</v>
      </c>
      <c r="E165" s="243">
        <v>42</v>
      </c>
      <c r="F165" s="215"/>
      <c r="G165" s="249">
        <v>6.23</v>
      </c>
      <c r="H165" s="249">
        <f t="shared" si="51"/>
        <v>523.32000000000005</v>
      </c>
      <c r="I165" s="249">
        <f t="shared" si="52"/>
        <v>646.77</v>
      </c>
    </row>
    <row r="166" spans="1:9" x14ac:dyDescent="0.25">
      <c r="A166" s="217" t="s">
        <v>128</v>
      </c>
      <c r="B166" s="242">
        <v>1</v>
      </c>
      <c r="C166" s="242">
        <f t="shared" si="66"/>
        <v>204</v>
      </c>
      <c r="D166" s="242">
        <v>166</v>
      </c>
      <c r="E166" s="243">
        <v>38</v>
      </c>
      <c r="F166" s="215"/>
      <c r="G166" s="249">
        <v>5.3959999999999999</v>
      </c>
      <c r="H166" s="249">
        <f t="shared" si="51"/>
        <v>410.1</v>
      </c>
      <c r="I166" s="249">
        <f t="shared" si="52"/>
        <v>506.84</v>
      </c>
    </row>
    <row r="167" spans="1:9" x14ac:dyDescent="0.25">
      <c r="A167" s="217" t="s">
        <v>128</v>
      </c>
      <c r="B167" s="242">
        <v>1</v>
      </c>
      <c r="C167" s="242">
        <f t="shared" si="66"/>
        <v>186</v>
      </c>
      <c r="D167" s="242">
        <v>166</v>
      </c>
      <c r="E167" s="243">
        <v>20</v>
      </c>
      <c r="F167" s="215"/>
      <c r="G167" s="249">
        <v>6.1310000000000002</v>
      </c>
      <c r="H167" s="249">
        <f t="shared" si="51"/>
        <v>245.24</v>
      </c>
      <c r="I167" s="249">
        <f t="shared" si="52"/>
        <v>303.08999999999997</v>
      </c>
    </row>
    <row r="168" spans="1:9" x14ac:dyDescent="0.25">
      <c r="A168" s="217" t="s">
        <v>128</v>
      </c>
      <c r="B168" s="242">
        <v>1</v>
      </c>
      <c r="C168" s="242">
        <f t="shared" si="66"/>
        <v>204</v>
      </c>
      <c r="D168" s="242">
        <v>166</v>
      </c>
      <c r="E168" s="243">
        <v>38</v>
      </c>
      <c r="F168" s="215"/>
      <c r="G168" s="249">
        <v>5.4829999999999997</v>
      </c>
      <c r="H168" s="249">
        <f t="shared" si="51"/>
        <v>416.71</v>
      </c>
      <c r="I168" s="249">
        <f t="shared" si="52"/>
        <v>515.01</v>
      </c>
    </row>
    <row r="169" spans="1:9" x14ac:dyDescent="0.25">
      <c r="A169" s="217" t="s">
        <v>128</v>
      </c>
      <c r="B169" s="242">
        <v>1</v>
      </c>
      <c r="C169" s="242">
        <f t="shared" si="66"/>
        <v>216</v>
      </c>
      <c r="D169" s="242">
        <v>166</v>
      </c>
      <c r="E169" s="243">
        <v>50</v>
      </c>
      <c r="F169" s="215"/>
      <c r="G169" s="249">
        <v>5.4829999999999997</v>
      </c>
      <c r="H169" s="249">
        <f t="shared" si="51"/>
        <v>548.29999999999995</v>
      </c>
      <c r="I169" s="249">
        <f t="shared" si="52"/>
        <v>677.64</v>
      </c>
    </row>
    <row r="170" spans="1:9" x14ac:dyDescent="0.25">
      <c r="A170" s="217" t="s">
        <v>128</v>
      </c>
      <c r="B170" s="242">
        <v>1</v>
      </c>
      <c r="C170" s="242">
        <f t="shared" si="66"/>
        <v>182</v>
      </c>
      <c r="D170" s="242">
        <v>166</v>
      </c>
      <c r="E170" s="243">
        <v>16</v>
      </c>
      <c r="F170" s="215"/>
      <c r="G170" s="249">
        <v>5.3959999999999999</v>
      </c>
      <c r="H170" s="249">
        <f t="shared" si="51"/>
        <v>172.67</v>
      </c>
      <c r="I170" s="249">
        <f t="shared" si="52"/>
        <v>213.4</v>
      </c>
    </row>
    <row r="171" spans="1:9" x14ac:dyDescent="0.25">
      <c r="A171" s="217" t="s">
        <v>128</v>
      </c>
      <c r="B171" s="242">
        <v>1</v>
      </c>
      <c r="C171" s="242">
        <f t="shared" si="66"/>
        <v>214</v>
      </c>
      <c r="D171" s="242">
        <v>166</v>
      </c>
      <c r="E171" s="243">
        <v>48</v>
      </c>
      <c r="F171" s="215"/>
      <c r="G171" s="249">
        <v>6.23</v>
      </c>
      <c r="H171" s="249">
        <f t="shared" si="51"/>
        <v>598.08000000000004</v>
      </c>
      <c r="I171" s="249">
        <f t="shared" si="52"/>
        <v>739.17</v>
      </c>
    </row>
    <row r="172" spans="1:9" x14ac:dyDescent="0.25">
      <c r="A172" s="217" t="s">
        <v>128</v>
      </c>
      <c r="B172" s="242">
        <v>1</v>
      </c>
      <c r="C172" s="242">
        <f t="shared" si="66"/>
        <v>192</v>
      </c>
      <c r="D172" s="242">
        <v>166</v>
      </c>
      <c r="E172" s="243">
        <v>26</v>
      </c>
      <c r="F172" s="215"/>
      <c r="G172" s="249">
        <v>6.1310000000000002</v>
      </c>
      <c r="H172" s="249">
        <f t="shared" si="51"/>
        <v>318.81</v>
      </c>
      <c r="I172" s="249">
        <f t="shared" si="52"/>
        <v>394.02</v>
      </c>
    </row>
    <row r="173" spans="1:9" x14ac:dyDescent="0.25">
      <c r="A173" s="217" t="s">
        <v>128</v>
      </c>
      <c r="B173" s="242">
        <v>1</v>
      </c>
      <c r="C173" s="242">
        <f t="shared" si="66"/>
        <v>192</v>
      </c>
      <c r="D173" s="242">
        <v>166</v>
      </c>
      <c r="E173" s="243">
        <v>26</v>
      </c>
      <c r="F173" s="215"/>
      <c r="G173" s="249">
        <v>5.3959999999999999</v>
      </c>
      <c r="H173" s="249">
        <f t="shared" si="51"/>
        <v>280.58999999999997</v>
      </c>
      <c r="I173" s="249">
        <f t="shared" si="52"/>
        <v>346.78</v>
      </c>
    </row>
    <row r="174" spans="1:9" x14ac:dyDescent="0.25">
      <c r="A174" s="217" t="s">
        <v>128</v>
      </c>
      <c r="B174" s="242">
        <v>1</v>
      </c>
      <c r="C174" s="242">
        <f t="shared" si="66"/>
        <v>184</v>
      </c>
      <c r="D174" s="242">
        <v>166</v>
      </c>
      <c r="E174" s="243">
        <v>18</v>
      </c>
      <c r="F174" s="215"/>
      <c r="G174" s="249">
        <v>6.1310000000000002</v>
      </c>
      <c r="H174" s="249">
        <f t="shared" si="51"/>
        <v>220.72</v>
      </c>
      <c r="I174" s="249">
        <f t="shared" si="52"/>
        <v>272.79000000000002</v>
      </c>
    </row>
    <row r="175" spans="1:9" ht="33" x14ac:dyDescent="0.25">
      <c r="A175" s="254" t="s">
        <v>648</v>
      </c>
      <c r="B175" s="241">
        <f>SUM(B176:B182)</f>
        <v>7</v>
      </c>
      <c r="C175" s="241"/>
      <c r="D175" s="241"/>
      <c r="E175" s="241">
        <f t="shared" ref="E175:I175" si="67">SUM(E176:E182)</f>
        <v>126</v>
      </c>
      <c r="F175" s="241"/>
      <c r="G175" s="248"/>
      <c r="H175" s="248">
        <f t="shared" si="67"/>
        <v>1090.9100000000001</v>
      </c>
      <c r="I175" s="248">
        <f t="shared" si="67"/>
        <v>1348.26</v>
      </c>
    </row>
    <row r="176" spans="1:9" x14ac:dyDescent="0.25">
      <c r="A176" s="213" t="s">
        <v>96</v>
      </c>
      <c r="B176" s="242">
        <v>1</v>
      </c>
      <c r="C176" s="242">
        <f t="shared" ref="C176:C182" si="68">D176+E176</f>
        <v>216</v>
      </c>
      <c r="D176" s="242">
        <v>166</v>
      </c>
      <c r="E176" s="243">
        <f>48+2</f>
        <v>50</v>
      </c>
      <c r="F176" s="215"/>
      <c r="G176" s="249">
        <v>4.3289999999999997</v>
      </c>
      <c r="H176" s="249">
        <f t="shared" ref="H176:H201" si="69">ROUND(G176*E176*2,2)</f>
        <v>432.9</v>
      </c>
      <c r="I176" s="249">
        <f t="shared" ref="I176:I200" si="70">ROUND(H176*1.2359,2)</f>
        <v>535.02</v>
      </c>
    </row>
    <row r="177" spans="1:9" x14ac:dyDescent="0.25">
      <c r="A177" s="213" t="s">
        <v>96</v>
      </c>
      <c r="B177" s="242">
        <v>1</v>
      </c>
      <c r="C177" s="242">
        <f t="shared" si="68"/>
        <v>192</v>
      </c>
      <c r="D177" s="242">
        <v>166</v>
      </c>
      <c r="E177" s="243">
        <v>26</v>
      </c>
      <c r="F177" s="215"/>
      <c r="G177" s="249">
        <v>4.3289999999999997</v>
      </c>
      <c r="H177" s="249">
        <f t="shared" si="69"/>
        <v>225.11</v>
      </c>
      <c r="I177" s="249">
        <f t="shared" si="70"/>
        <v>278.20999999999998</v>
      </c>
    </row>
    <row r="178" spans="1:9" x14ac:dyDescent="0.25">
      <c r="A178" s="213" t="s">
        <v>96</v>
      </c>
      <c r="B178" s="242">
        <v>1</v>
      </c>
      <c r="C178" s="242">
        <f t="shared" si="68"/>
        <v>176</v>
      </c>
      <c r="D178" s="242">
        <v>166</v>
      </c>
      <c r="E178" s="243">
        <v>10</v>
      </c>
      <c r="F178" s="215"/>
      <c r="G178" s="249">
        <v>4.3289999999999997</v>
      </c>
      <c r="H178" s="249">
        <f t="shared" si="69"/>
        <v>86.58</v>
      </c>
      <c r="I178" s="249">
        <f t="shared" si="70"/>
        <v>107</v>
      </c>
    </row>
    <row r="179" spans="1:9" x14ac:dyDescent="0.25">
      <c r="A179" s="213" t="s">
        <v>96</v>
      </c>
      <c r="B179" s="242">
        <v>1</v>
      </c>
      <c r="C179" s="242">
        <f t="shared" si="68"/>
        <v>168</v>
      </c>
      <c r="D179" s="242">
        <v>166</v>
      </c>
      <c r="E179" s="243">
        <v>2</v>
      </c>
      <c r="F179" s="215"/>
      <c r="G179" s="249">
        <v>4.3289999999999997</v>
      </c>
      <c r="H179" s="249">
        <f t="shared" si="69"/>
        <v>17.32</v>
      </c>
      <c r="I179" s="249">
        <f t="shared" si="70"/>
        <v>21.41</v>
      </c>
    </row>
    <row r="180" spans="1:9" x14ac:dyDescent="0.25">
      <c r="A180" s="217" t="s">
        <v>96</v>
      </c>
      <c r="B180" s="242">
        <v>1</v>
      </c>
      <c r="C180" s="242">
        <f t="shared" si="68"/>
        <v>169</v>
      </c>
      <c r="D180" s="242">
        <v>166</v>
      </c>
      <c r="E180" s="243">
        <v>3</v>
      </c>
      <c r="F180" s="215"/>
      <c r="G180" s="249">
        <v>4.3289999999999997</v>
      </c>
      <c r="H180" s="249">
        <f t="shared" si="69"/>
        <v>25.97</v>
      </c>
      <c r="I180" s="249">
        <f t="shared" si="70"/>
        <v>32.1</v>
      </c>
    </row>
    <row r="181" spans="1:9" x14ac:dyDescent="0.25">
      <c r="A181" s="217" t="s">
        <v>96</v>
      </c>
      <c r="B181" s="242">
        <v>1</v>
      </c>
      <c r="C181" s="242">
        <f t="shared" si="68"/>
        <v>177</v>
      </c>
      <c r="D181" s="242">
        <v>166</v>
      </c>
      <c r="E181" s="243">
        <v>11</v>
      </c>
      <c r="F181" s="215"/>
      <c r="G181" s="249">
        <v>4.3289999999999997</v>
      </c>
      <c r="H181" s="249">
        <f t="shared" si="69"/>
        <v>95.24</v>
      </c>
      <c r="I181" s="249">
        <f t="shared" si="70"/>
        <v>117.71</v>
      </c>
    </row>
    <row r="182" spans="1:9" x14ac:dyDescent="0.25">
      <c r="A182" s="217" t="s">
        <v>96</v>
      </c>
      <c r="B182" s="242">
        <v>1</v>
      </c>
      <c r="C182" s="242">
        <f t="shared" si="68"/>
        <v>190</v>
      </c>
      <c r="D182" s="242">
        <v>166</v>
      </c>
      <c r="E182" s="243">
        <v>24</v>
      </c>
      <c r="F182" s="215"/>
      <c r="G182" s="249">
        <v>4.3289999999999997</v>
      </c>
      <c r="H182" s="249">
        <f t="shared" si="69"/>
        <v>207.79</v>
      </c>
      <c r="I182" s="249">
        <f t="shared" si="70"/>
        <v>256.81</v>
      </c>
    </row>
    <row r="183" spans="1:9" x14ac:dyDescent="0.25">
      <c r="A183" s="235" t="s">
        <v>129</v>
      </c>
      <c r="B183" s="240">
        <f>B184+B191+B198+B202</f>
        <v>16</v>
      </c>
      <c r="C183" s="240"/>
      <c r="D183" s="240"/>
      <c r="E183" s="240">
        <f>E184+E191+E198+E202</f>
        <v>700.5</v>
      </c>
      <c r="F183" s="240"/>
      <c r="G183" s="247"/>
      <c r="H183" s="247">
        <f>H184+H191+H198+H202</f>
        <v>8993.32</v>
      </c>
      <c r="I183" s="247">
        <f>I184+I191+I198+I202</f>
        <v>11062.990000000002</v>
      </c>
    </row>
    <row r="184" spans="1:9" x14ac:dyDescent="0.25">
      <c r="A184" s="254" t="s">
        <v>568</v>
      </c>
      <c r="B184" s="241">
        <f>SUM(B185:B190)</f>
        <v>6</v>
      </c>
      <c r="C184" s="241"/>
      <c r="D184" s="241"/>
      <c r="E184" s="241">
        <f t="shared" ref="E184:I184" si="71">SUM(E185:E190)</f>
        <v>154</v>
      </c>
      <c r="F184" s="241"/>
      <c r="G184" s="248"/>
      <c r="H184" s="248">
        <f t="shared" si="71"/>
        <v>2937.48</v>
      </c>
      <c r="I184" s="248">
        <f t="shared" si="71"/>
        <v>3605.54</v>
      </c>
    </row>
    <row r="185" spans="1:9" x14ac:dyDescent="0.25">
      <c r="A185" s="217" t="s">
        <v>130</v>
      </c>
      <c r="B185" s="242">
        <v>1</v>
      </c>
      <c r="C185" s="242">
        <f t="shared" ref="C185:C189" si="72">D185+E185</f>
        <v>187</v>
      </c>
      <c r="D185" s="242">
        <v>166</v>
      </c>
      <c r="E185" s="243">
        <v>21</v>
      </c>
      <c r="F185" s="215"/>
      <c r="G185" s="249">
        <v>9.6039999999999992</v>
      </c>
      <c r="H185" s="249">
        <f t="shared" si="69"/>
        <v>403.37</v>
      </c>
      <c r="I185" s="249">
        <f t="shared" si="70"/>
        <v>498.52</v>
      </c>
    </row>
    <row r="186" spans="1:9" x14ac:dyDescent="0.25">
      <c r="A186" s="219" t="s">
        <v>130</v>
      </c>
      <c r="B186" s="243">
        <v>1</v>
      </c>
      <c r="C186" s="243">
        <f t="shared" si="72"/>
        <v>182.5</v>
      </c>
      <c r="D186" s="243">
        <v>166</v>
      </c>
      <c r="E186" s="243">
        <v>16.5</v>
      </c>
      <c r="F186" s="218"/>
      <c r="G186" s="251">
        <v>9.6039999999999992</v>
      </c>
      <c r="H186" s="249">
        <f t="shared" si="69"/>
        <v>316.93</v>
      </c>
      <c r="I186" s="256">
        <f>ROUND(H186*1.2077,2)</f>
        <v>382.76</v>
      </c>
    </row>
    <row r="187" spans="1:9" x14ac:dyDescent="0.25">
      <c r="A187" s="219" t="s">
        <v>130</v>
      </c>
      <c r="B187" s="243">
        <v>1</v>
      </c>
      <c r="C187" s="243">
        <f t="shared" si="72"/>
        <v>196.5</v>
      </c>
      <c r="D187" s="243">
        <v>166</v>
      </c>
      <c r="E187" s="243">
        <v>30.5</v>
      </c>
      <c r="F187" s="218"/>
      <c r="G187" s="251">
        <v>9.2669999999999995</v>
      </c>
      <c r="H187" s="249">
        <f t="shared" si="69"/>
        <v>565.29</v>
      </c>
      <c r="I187" s="256">
        <f>ROUND(H187*1.2077,2)</f>
        <v>682.7</v>
      </c>
    </row>
    <row r="188" spans="1:9" x14ac:dyDescent="0.25">
      <c r="A188" s="219" t="s">
        <v>130</v>
      </c>
      <c r="B188" s="243">
        <v>1</v>
      </c>
      <c r="C188" s="243">
        <f t="shared" si="72"/>
        <v>187</v>
      </c>
      <c r="D188" s="243">
        <v>166</v>
      </c>
      <c r="E188" s="243">
        <v>21</v>
      </c>
      <c r="F188" s="218"/>
      <c r="G188" s="251">
        <v>9.6039999999999992</v>
      </c>
      <c r="H188" s="249">
        <f t="shared" si="69"/>
        <v>403.37</v>
      </c>
      <c r="I188" s="249">
        <f t="shared" si="70"/>
        <v>498.52</v>
      </c>
    </row>
    <row r="189" spans="1:9" x14ac:dyDescent="0.25">
      <c r="A189" s="219" t="s">
        <v>130</v>
      </c>
      <c r="B189" s="243">
        <v>1</v>
      </c>
      <c r="C189" s="243">
        <f t="shared" si="72"/>
        <v>187</v>
      </c>
      <c r="D189" s="243">
        <v>166</v>
      </c>
      <c r="E189" s="243">
        <v>21</v>
      </c>
      <c r="F189" s="218"/>
      <c r="G189" s="251">
        <v>9.6039999999999992</v>
      </c>
      <c r="H189" s="249">
        <f t="shared" si="69"/>
        <v>403.37</v>
      </c>
      <c r="I189" s="249">
        <f t="shared" si="70"/>
        <v>498.52</v>
      </c>
    </row>
    <row r="190" spans="1:9" x14ac:dyDescent="0.25">
      <c r="A190" s="219" t="s">
        <v>130</v>
      </c>
      <c r="B190" s="243">
        <v>1</v>
      </c>
      <c r="C190" s="243">
        <f>D190+E190</f>
        <v>210</v>
      </c>
      <c r="D190" s="243">
        <v>166</v>
      </c>
      <c r="E190" s="243">
        <v>44</v>
      </c>
      <c r="F190" s="218"/>
      <c r="G190" s="251">
        <v>9.6039999999999992</v>
      </c>
      <c r="H190" s="249">
        <f t="shared" si="69"/>
        <v>845.15</v>
      </c>
      <c r="I190" s="249">
        <f t="shared" si="70"/>
        <v>1044.52</v>
      </c>
    </row>
    <row r="191" spans="1:9" ht="33" x14ac:dyDescent="0.25">
      <c r="A191" s="255" t="s">
        <v>629</v>
      </c>
      <c r="B191" s="244">
        <f>SUM(B192:B197)</f>
        <v>6</v>
      </c>
      <c r="C191" s="244"/>
      <c r="D191" s="244"/>
      <c r="E191" s="244">
        <f t="shared" ref="E191:I191" si="73">SUM(E192:E197)</f>
        <v>379</v>
      </c>
      <c r="F191" s="244"/>
      <c r="G191" s="250"/>
      <c r="H191" s="250">
        <f t="shared" si="73"/>
        <v>4634.6100000000006</v>
      </c>
      <c r="I191" s="250">
        <f t="shared" si="73"/>
        <v>5718.5700000000006</v>
      </c>
    </row>
    <row r="192" spans="1:9" x14ac:dyDescent="0.25">
      <c r="A192" s="220" t="s">
        <v>131</v>
      </c>
      <c r="B192" s="243">
        <v>1</v>
      </c>
      <c r="C192" s="243">
        <f t="shared" ref="C192:C197" si="74">D192+E192</f>
        <v>193</v>
      </c>
      <c r="D192" s="243">
        <v>166</v>
      </c>
      <c r="E192" s="243">
        <v>27</v>
      </c>
      <c r="F192" s="218"/>
      <c r="G192" s="251">
        <v>6.1310000000000002</v>
      </c>
      <c r="H192" s="249">
        <f t="shared" si="69"/>
        <v>331.07</v>
      </c>
      <c r="I192" s="256">
        <f>ROUND(H192*1.2077,2)</f>
        <v>399.83</v>
      </c>
    </row>
    <row r="193" spans="1:9" x14ac:dyDescent="0.25">
      <c r="A193" s="220" t="s">
        <v>132</v>
      </c>
      <c r="B193" s="243">
        <v>1</v>
      </c>
      <c r="C193" s="243">
        <f t="shared" si="74"/>
        <v>237</v>
      </c>
      <c r="D193" s="243">
        <v>166</v>
      </c>
      <c r="E193" s="243">
        <v>71</v>
      </c>
      <c r="F193" s="218"/>
      <c r="G193" s="251">
        <v>6.1310000000000002</v>
      </c>
      <c r="H193" s="249">
        <f t="shared" si="69"/>
        <v>870.6</v>
      </c>
      <c r="I193" s="249">
        <f t="shared" si="70"/>
        <v>1075.97</v>
      </c>
    </row>
    <row r="194" spans="1:9" x14ac:dyDescent="0.25">
      <c r="A194" s="220" t="s">
        <v>132</v>
      </c>
      <c r="B194" s="243">
        <v>1</v>
      </c>
      <c r="C194" s="243">
        <f t="shared" si="74"/>
        <v>193</v>
      </c>
      <c r="D194" s="243">
        <v>166</v>
      </c>
      <c r="E194" s="243">
        <v>27</v>
      </c>
      <c r="F194" s="218"/>
      <c r="G194" s="251">
        <v>6.1310000000000002</v>
      </c>
      <c r="H194" s="249">
        <f t="shared" si="69"/>
        <v>331.07</v>
      </c>
      <c r="I194" s="249">
        <f t="shared" si="70"/>
        <v>409.17</v>
      </c>
    </row>
    <row r="195" spans="1:9" x14ac:dyDescent="0.25">
      <c r="A195" s="220" t="s">
        <v>132</v>
      </c>
      <c r="B195" s="243">
        <v>1</v>
      </c>
      <c r="C195" s="243">
        <f t="shared" si="74"/>
        <v>272</v>
      </c>
      <c r="D195" s="243">
        <v>166</v>
      </c>
      <c r="E195" s="243">
        <v>106</v>
      </c>
      <c r="F195" s="218"/>
      <c r="G195" s="251">
        <v>6.4039999999999999</v>
      </c>
      <c r="H195" s="249">
        <f t="shared" si="69"/>
        <v>1357.65</v>
      </c>
      <c r="I195" s="249">
        <f t="shared" si="70"/>
        <v>1677.92</v>
      </c>
    </row>
    <row r="196" spans="1:9" x14ac:dyDescent="0.25">
      <c r="A196" s="220" t="s">
        <v>132</v>
      </c>
      <c r="B196" s="243">
        <v>1</v>
      </c>
      <c r="C196" s="243">
        <f t="shared" si="74"/>
        <v>266</v>
      </c>
      <c r="D196" s="243">
        <v>166</v>
      </c>
      <c r="E196" s="243">
        <v>100</v>
      </c>
      <c r="F196" s="218"/>
      <c r="G196" s="251">
        <v>6.1310000000000002</v>
      </c>
      <c r="H196" s="249">
        <f t="shared" si="69"/>
        <v>1226.2</v>
      </c>
      <c r="I196" s="249">
        <f t="shared" si="70"/>
        <v>1515.46</v>
      </c>
    </row>
    <row r="197" spans="1:9" x14ac:dyDescent="0.25">
      <c r="A197" s="220" t="s">
        <v>122</v>
      </c>
      <c r="B197" s="243">
        <v>1</v>
      </c>
      <c r="C197" s="243">
        <f t="shared" si="74"/>
        <v>214</v>
      </c>
      <c r="D197" s="243">
        <v>166</v>
      </c>
      <c r="E197" s="243">
        <v>48</v>
      </c>
      <c r="F197" s="218"/>
      <c r="G197" s="251">
        <v>5.3959999999999999</v>
      </c>
      <c r="H197" s="249">
        <f t="shared" si="69"/>
        <v>518.02</v>
      </c>
      <c r="I197" s="249">
        <f t="shared" si="70"/>
        <v>640.22</v>
      </c>
    </row>
    <row r="198" spans="1:9" ht="33" x14ac:dyDescent="0.25">
      <c r="A198" s="255" t="s">
        <v>648</v>
      </c>
      <c r="B198" s="244">
        <f>SUM(B199:B201)</f>
        <v>3</v>
      </c>
      <c r="C198" s="244"/>
      <c r="D198" s="244"/>
      <c r="E198" s="244">
        <f>SUM(E199:E201)</f>
        <v>117</v>
      </c>
      <c r="F198" s="244"/>
      <c r="G198" s="250"/>
      <c r="H198" s="250">
        <f>SUM(H199:H201)</f>
        <v>1012.99</v>
      </c>
      <c r="I198" s="250">
        <f>SUM(I199:I201)</f>
        <v>1245.8500000000001</v>
      </c>
    </row>
    <row r="199" spans="1:9" x14ac:dyDescent="0.25">
      <c r="A199" s="220" t="s">
        <v>96</v>
      </c>
      <c r="B199" s="243">
        <v>1</v>
      </c>
      <c r="C199" s="243">
        <f>D199+E199</f>
        <v>216</v>
      </c>
      <c r="D199" s="243">
        <v>166</v>
      </c>
      <c r="E199" s="243">
        <v>50</v>
      </c>
      <c r="F199" s="218"/>
      <c r="G199" s="253">
        <v>4.3289999999999997</v>
      </c>
      <c r="H199" s="249">
        <f t="shared" si="69"/>
        <v>432.9</v>
      </c>
      <c r="I199" s="249">
        <f t="shared" si="70"/>
        <v>535.02</v>
      </c>
    </row>
    <row r="200" spans="1:9" x14ac:dyDescent="0.25">
      <c r="A200" s="220" t="s">
        <v>96</v>
      </c>
      <c r="B200" s="243">
        <v>1</v>
      </c>
      <c r="C200" s="243">
        <f>D200+E200</f>
        <v>208</v>
      </c>
      <c r="D200" s="243">
        <v>166</v>
      </c>
      <c r="E200" s="243">
        <v>42</v>
      </c>
      <c r="F200" s="218"/>
      <c r="G200" s="253">
        <v>4.3289999999999997</v>
      </c>
      <c r="H200" s="249">
        <f t="shared" si="69"/>
        <v>363.64</v>
      </c>
      <c r="I200" s="249">
        <f t="shared" si="70"/>
        <v>449.42</v>
      </c>
    </row>
    <row r="201" spans="1:9" x14ac:dyDescent="0.25">
      <c r="A201" s="220" t="s">
        <v>96</v>
      </c>
      <c r="B201" s="243">
        <v>1</v>
      </c>
      <c r="C201" s="243">
        <f>D201+E201</f>
        <v>191</v>
      </c>
      <c r="D201" s="243">
        <v>166</v>
      </c>
      <c r="E201" s="243">
        <v>25</v>
      </c>
      <c r="F201" s="218"/>
      <c r="G201" s="253">
        <v>4.3289999999999997</v>
      </c>
      <c r="H201" s="249">
        <f t="shared" si="69"/>
        <v>216.45</v>
      </c>
      <c r="I201" s="256">
        <f>ROUND(H201*1.2077,2)</f>
        <v>261.41000000000003</v>
      </c>
    </row>
    <row r="202" spans="1:9" ht="33" x14ac:dyDescent="0.25">
      <c r="A202" s="255" t="s">
        <v>651</v>
      </c>
      <c r="B202" s="244">
        <f>SUM(B203:B203)</f>
        <v>1</v>
      </c>
      <c r="C202" s="244"/>
      <c r="D202" s="244"/>
      <c r="E202" s="244">
        <f t="shared" ref="E202:I202" si="75">SUM(E203:E203)</f>
        <v>50.5</v>
      </c>
      <c r="F202" s="244"/>
      <c r="G202" s="250"/>
      <c r="H202" s="250">
        <f t="shared" si="75"/>
        <v>408.24</v>
      </c>
      <c r="I202" s="250">
        <f t="shared" si="75"/>
        <v>493.03</v>
      </c>
    </row>
    <row r="203" spans="1:9" x14ac:dyDescent="0.25">
      <c r="A203" s="220" t="s">
        <v>97</v>
      </c>
      <c r="B203" s="243">
        <v>1</v>
      </c>
      <c r="C203" s="243">
        <f t="shared" ref="C203" si="76">D203+E203</f>
        <v>216.5</v>
      </c>
      <c r="D203" s="243">
        <v>166</v>
      </c>
      <c r="E203" s="243">
        <v>50.5</v>
      </c>
      <c r="F203" s="218"/>
      <c r="G203" s="253">
        <v>4.0419999999999998</v>
      </c>
      <c r="H203" s="249">
        <f t="shared" ref="H203:H239" si="77">ROUND(G203*E203*2,2)</f>
        <v>408.24</v>
      </c>
      <c r="I203" s="256">
        <f>ROUND(H203*1.2077,2)</f>
        <v>493.03</v>
      </c>
    </row>
    <row r="204" spans="1:9" x14ac:dyDescent="0.25">
      <c r="A204" s="235" t="s">
        <v>133</v>
      </c>
      <c r="B204" s="240">
        <f>B205+B210+B220+B225</f>
        <v>19</v>
      </c>
      <c r="C204" s="240"/>
      <c r="D204" s="240"/>
      <c r="E204" s="240">
        <f>E205+E210+E220+E225</f>
        <v>863.75</v>
      </c>
      <c r="F204" s="240"/>
      <c r="G204" s="247"/>
      <c r="H204" s="247">
        <f>H205+H210+H220+H225</f>
        <v>10835.2</v>
      </c>
      <c r="I204" s="247">
        <f>I205+I210+I220+I225</f>
        <v>13391.22</v>
      </c>
    </row>
    <row r="205" spans="1:9" x14ac:dyDescent="0.25">
      <c r="A205" s="254" t="s">
        <v>568</v>
      </c>
      <c r="B205" s="241">
        <f>SUM(B206:B209)</f>
        <v>4</v>
      </c>
      <c r="C205" s="241"/>
      <c r="D205" s="241"/>
      <c r="E205" s="241">
        <f t="shared" ref="E205:I205" si="78">SUM(E206:E209)</f>
        <v>219</v>
      </c>
      <c r="F205" s="241"/>
      <c r="G205" s="248"/>
      <c r="H205" s="248">
        <f t="shared" si="78"/>
        <v>4104.7700000000004</v>
      </c>
      <c r="I205" s="248">
        <f t="shared" si="78"/>
        <v>5073.09</v>
      </c>
    </row>
    <row r="206" spans="1:9" x14ac:dyDescent="0.25">
      <c r="A206" s="217" t="s">
        <v>134</v>
      </c>
      <c r="B206" s="242">
        <v>1</v>
      </c>
      <c r="C206" s="242">
        <f t="shared" ref="C206:C209" si="79">D206+E206</f>
        <v>200</v>
      </c>
      <c r="D206" s="242">
        <v>166</v>
      </c>
      <c r="E206" s="243">
        <v>34</v>
      </c>
      <c r="F206" s="215"/>
      <c r="G206" s="249">
        <v>9.6039999999999992</v>
      </c>
      <c r="H206" s="249">
        <f t="shared" si="77"/>
        <v>653.07000000000005</v>
      </c>
      <c r="I206" s="249">
        <f t="shared" ref="I206:I239" si="80">ROUND(H206*1.2359,2)</f>
        <v>807.13</v>
      </c>
    </row>
    <row r="207" spans="1:9" x14ac:dyDescent="0.25">
      <c r="A207" s="217" t="s">
        <v>134</v>
      </c>
      <c r="B207" s="242">
        <v>1</v>
      </c>
      <c r="C207" s="242">
        <f t="shared" si="79"/>
        <v>200</v>
      </c>
      <c r="D207" s="242">
        <v>166</v>
      </c>
      <c r="E207" s="243">
        <v>34</v>
      </c>
      <c r="F207" s="215"/>
      <c r="G207" s="249">
        <v>9.6039999999999992</v>
      </c>
      <c r="H207" s="249">
        <f t="shared" si="77"/>
        <v>653.07000000000005</v>
      </c>
      <c r="I207" s="249">
        <f t="shared" si="80"/>
        <v>807.13</v>
      </c>
    </row>
    <row r="208" spans="1:9" x14ac:dyDescent="0.25">
      <c r="A208" s="217" t="s">
        <v>134</v>
      </c>
      <c r="B208" s="242">
        <v>1</v>
      </c>
      <c r="C208" s="242">
        <f t="shared" si="79"/>
        <v>176</v>
      </c>
      <c r="D208" s="242">
        <v>166</v>
      </c>
      <c r="E208" s="243">
        <v>10</v>
      </c>
      <c r="F208" s="215"/>
      <c r="G208" s="249">
        <v>9.2669999999999995</v>
      </c>
      <c r="H208" s="249">
        <f t="shared" si="77"/>
        <v>185.34</v>
      </c>
      <c r="I208" s="249">
        <f t="shared" si="80"/>
        <v>229.06</v>
      </c>
    </row>
    <row r="209" spans="1:9" x14ac:dyDescent="0.25">
      <c r="A209" s="217" t="s">
        <v>134</v>
      </c>
      <c r="B209" s="242">
        <v>1</v>
      </c>
      <c r="C209" s="242">
        <f t="shared" si="79"/>
        <v>307</v>
      </c>
      <c r="D209" s="242">
        <v>166</v>
      </c>
      <c r="E209" s="243">
        <v>141</v>
      </c>
      <c r="F209" s="215"/>
      <c r="G209" s="249">
        <v>9.2669999999999995</v>
      </c>
      <c r="H209" s="249">
        <f t="shared" si="77"/>
        <v>2613.29</v>
      </c>
      <c r="I209" s="249">
        <f t="shared" si="80"/>
        <v>3229.77</v>
      </c>
    </row>
    <row r="210" spans="1:9" ht="33" x14ac:dyDescent="0.25">
      <c r="A210" s="254" t="s">
        <v>629</v>
      </c>
      <c r="B210" s="241">
        <f>SUM(B211:B219)</f>
        <v>9</v>
      </c>
      <c r="C210" s="241"/>
      <c r="D210" s="241"/>
      <c r="E210" s="241">
        <f t="shared" ref="E210:I210" si="81">SUM(E211:E219)</f>
        <v>431.75</v>
      </c>
      <c r="F210" s="241"/>
      <c r="G210" s="248"/>
      <c r="H210" s="248">
        <f t="shared" si="81"/>
        <v>4907.51</v>
      </c>
      <c r="I210" s="248">
        <f t="shared" si="81"/>
        <v>6065.19</v>
      </c>
    </row>
    <row r="211" spans="1:9" x14ac:dyDescent="0.25">
      <c r="A211" s="217" t="s">
        <v>135</v>
      </c>
      <c r="B211" s="242">
        <v>1</v>
      </c>
      <c r="C211" s="242">
        <f t="shared" ref="C211:C219" si="82">D211+E211</f>
        <v>232</v>
      </c>
      <c r="D211" s="242">
        <v>166</v>
      </c>
      <c r="E211" s="243">
        <v>66</v>
      </c>
      <c r="F211" s="215"/>
      <c r="G211" s="249">
        <v>6.1310000000000002</v>
      </c>
      <c r="H211" s="249">
        <f t="shared" si="77"/>
        <v>809.29</v>
      </c>
      <c r="I211" s="249">
        <f t="shared" si="80"/>
        <v>1000.2</v>
      </c>
    </row>
    <row r="212" spans="1:9" x14ac:dyDescent="0.25">
      <c r="A212" s="217" t="s">
        <v>135</v>
      </c>
      <c r="B212" s="242">
        <v>1</v>
      </c>
      <c r="C212" s="242">
        <f t="shared" si="82"/>
        <v>226</v>
      </c>
      <c r="D212" s="242">
        <v>166</v>
      </c>
      <c r="E212" s="243">
        <v>60</v>
      </c>
      <c r="F212" s="215"/>
      <c r="G212" s="249">
        <v>5.3959999999999999</v>
      </c>
      <c r="H212" s="249">
        <f t="shared" si="77"/>
        <v>647.52</v>
      </c>
      <c r="I212" s="249">
        <f t="shared" si="80"/>
        <v>800.27</v>
      </c>
    </row>
    <row r="213" spans="1:9" x14ac:dyDescent="0.25">
      <c r="A213" s="217" t="s">
        <v>135</v>
      </c>
      <c r="B213" s="242">
        <v>1</v>
      </c>
      <c r="C213" s="242">
        <f t="shared" si="82"/>
        <v>222</v>
      </c>
      <c r="D213" s="242">
        <v>166</v>
      </c>
      <c r="E213" s="243">
        <v>56</v>
      </c>
      <c r="F213" s="215"/>
      <c r="G213" s="249">
        <v>5.3959999999999999</v>
      </c>
      <c r="H213" s="249">
        <f t="shared" si="77"/>
        <v>604.35</v>
      </c>
      <c r="I213" s="249">
        <f t="shared" si="80"/>
        <v>746.92</v>
      </c>
    </row>
    <row r="214" spans="1:9" x14ac:dyDescent="0.25">
      <c r="A214" s="217" t="s">
        <v>135</v>
      </c>
      <c r="B214" s="242">
        <v>1</v>
      </c>
      <c r="C214" s="242">
        <f t="shared" si="82"/>
        <v>175</v>
      </c>
      <c r="D214" s="242">
        <v>166</v>
      </c>
      <c r="E214" s="243">
        <v>9</v>
      </c>
      <c r="F214" s="215"/>
      <c r="G214" s="249">
        <v>5.3959999999999999</v>
      </c>
      <c r="H214" s="249">
        <f t="shared" si="77"/>
        <v>97.13</v>
      </c>
      <c r="I214" s="249">
        <f t="shared" si="80"/>
        <v>120.04</v>
      </c>
    </row>
    <row r="215" spans="1:9" x14ac:dyDescent="0.25">
      <c r="A215" s="217" t="s">
        <v>135</v>
      </c>
      <c r="B215" s="242">
        <v>1</v>
      </c>
      <c r="C215" s="242">
        <f t="shared" si="82"/>
        <v>200</v>
      </c>
      <c r="D215" s="242">
        <v>166</v>
      </c>
      <c r="E215" s="243">
        <v>34</v>
      </c>
      <c r="F215" s="215"/>
      <c r="G215" s="249">
        <v>6.1310000000000002</v>
      </c>
      <c r="H215" s="249">
        <f t="shared" si="77"/>
        <v>416.91</v>
      </c>
      <c r="I215" s="249">
        <f t="shared" si="80"/>
        <v>515.26</v>
      </c>
    </row>
    <row r="216" spans="1:9" x14ac:dyDescent="0.25">
      <c r="A216" s="217" t="s">
        <v>135</v>
      </c>
      <c r="B216" s="242">
        <v>1</v>
      </c>
      <c r="C216" s="242">
        <f t="shared" si="82"/>
        <v>238</v>
      </c>
      <c r="D216" s="242">
        <v>166</v>
      </c>
      <c r="E216" s="243">
        <v>72</v>
      </c>
      <c r="F216" s="215"/>
      <c r="G216" s="249">
        <v>5.3959999999999999</v>
      </c>
      <c r="H216" s="249">
        <f t="shared" si="77"/>
        <v>777.02</v>
      </c>
      <c r="I216" s="249">
        <f t="shared" si="80"/>
        <v>960.32</v>
      </c>
    </row>
    <row r="217" spans="1:9" x14ac:dyDescent="0.25">
      <c r="A217" s="217" t="s">
        <v>135</v>
      </c>
      <c r="B217" s="242">
        <v>1</v>
      </c>
      <c r="C217" s="242">
        <f t="shared" si="82"/>
        <v>186.75</v>
      </c>
      <c r="D217" s="242">
        <v>166</v>
      </c>
      <c r="E217" s="243">
        <v>20.75</v>
      </c>
      <c r="F217" s="215"/>
      <c r="G217" s="249">
        <v>6.1310000000000002</v>
      </c>
      <c r="H217" s="249">
        <f t="shared" si="77"/>
        <v>254.44</v>
      </c>
      <c r="I217" s="249">
        <f t="shared" si="80"/>
        <v>314.45999999999998</v>
      </c>
    </row>
    <row r="218" spans="1:9" x14ac:dyDescent="0.25">
      <c r="A218" s="217" t="s">
        <v>135</v>
      </c>
      <c r="B218" s="242">
        <v>1</v>
      </c>
      <c r="C218" s="242">
        <f t="shared" si="82"/>
        <v>232</v>
      </c>
      <c r="D218" s="242">
        <v>166</v>
      </c>
      <c r="E218" s="243">
        <v>66</v>
      </c>
      <c r="F218" s="215"/>
      <c r="G218" s="249">
        <v>5.3959999999999999</v>
      </c>
      <c r="H218" s="249">
        <f t="shared" si="77"/>
        <v>712.27</v>
      </c>
      <c r="I218" s="249">
        <f t="shared" si="80"/>
        <v>880.29</v>
      </c>
    </row>
    <row r="219" spans="1:9" x14ac:dyDescent="0.25">
      <c r="A219" s="217" t="s">
        <v>135</v>
      </c>
      <c r="B219" s="242">
        <v>1</v>
      </c>
      <c r="C219" s="242">
        <f t="shared" si="82"/>
        <v>214</v>
      </c>
      <c r="D219" s="242">
        <v>166</v>
      </c>
      <c r="E219" s="243">
        <v>48</v>
      </c>
      <c r="F219" s="215"/>
      <c r="G219" s="249">
        <v>6.1310000000000002</v>
      </c>
      <c r="H219" s="249">
        <f t="shared" si="77"/>
        <v>588.58000000000004</v>
      </c>
      <c r="I219" s="249">
        <f t="shared" si="80"/>
        <v>727.43</v>
      </c>
    </row>
    <row r="220" spans="1:9" ht="33" x14ac:dyDescent="0.25">
      <c r="A220" s="254" t="s">
        <v>648</v>
      </c>
      <c r="B220" s="241">
        <f>SUM(B221:B224)</f>
        <v>4</v>
      </c>
      <c r="C220" s="241"/>
      <c r="D220" s="241"/>
      <c r="E220" s="241">
        <f>SUM(E221:E224)</f>
        <v>176</v>
      </c>
      <c r="F220" s="241"/>
      <c r="G220" s="248"/>
      <c r="H220" s="248">
        <f>SUM(H221:H224)</f>
        <v>1523.81</v>
      </c>
      <c r="I220" s="248">
        <f>SUM(I221:I224)</f>
        <v>1883.27</v>
      </c>
    </row>
    <row r="221" spans="1:9" x14ac:dyDescent="0.25">
      <c r="A221" s="213" t="s">
        <v>96</v>
      </c>
      <c r="B221" s="242">
        <v>1</v>
      </c>
      <c r="C221" s="242">
        <f t="shared" ref="C221:C224" si="83">D221+E221</f>
        <v>216</v>
      </c>
      <c r="D221" s="242">
        <v>166</v>
      </c>
      <c r="E221" s="243">
        <v>50</v>
      </c>
      <c r="F221" s="215"/>
      <c r="G221" s="249">
        <v>4.3289999999999997</v>
      </c>
      <c r="H221" s="249">
        <f t="shared" si="77"/>
        <v>432.9</v>
      </c>
      <c r="I221" s="249">
        <f t="shared" si="80"/>
        <v>535.02</v>
      </c>
    </row>
    <row r="222" spans="1:9" x14ac:dyDescent="0.25">
      <c r="A222" s="213" t="s">
        <v>96</v>
      </c>
      <c r="B222" s="242">
        <v>1</v>
      </c>
      <c r="C222" s="242">
        <f t="shared" si="83"/>
        <v>192</v>
      </c>
      <c r="D222" s="242">
        <v>166</v>
      </c>
      <c r="E222" s="243">
        <v>26</v>
      </c>
      <c r="F222" s="215"/>
      <c r="G222" s="249">
        <v>4.3289999999999997</v>
      </c>
      <c r="H222" s="249">
        <f t="shared" si="77"/>
        <v>225.11</v>
      </c>
      <c r="I222" s="249">
        <f t="shared" si="80"/>
        <v>278.20999999999998</v>
      </c>
    </row>
    <row r="223" spans="1:9" x14ac:dyDescent="0.25">
      <c r="A223" s="213" t="s">
        <v>96</v>
      </c>
      <c r="B223" s="242">
        <v>1</v>
      </c>
      <c r="C223" s="242">
        <f t="shared" si="83"/>
        <v>216</v>
      </c>
      <c r="D223" s="242">
        <v>166</v>
      </c>
      <c r="E223" s="243">
        <v>50</v>
      </c>
      <c r="F223" s="215"/>
      <c r="G223" s="249">
        <v>4.3289999999999997</v>
      </c>
      <c r="H223" s="249">
        <f t="shared" si="77"/>
        <v>432.9</v>
      </c>
      <c r="I223" s="249">
        <f t="shared" si="80"/>
        <v>535.02</v>
      </c>
    </row>
    <row r="224" spans="1:9" x14ac:dyDescent="0.25">
      <c r="A224" s="213" t="s">
        <v>96</v>
      </c>
      <c r="B224" s="242">
        <v>1</v>
      </c>
      <c r="C224" s="242">
        <f t="shared" si="83"/>
        <v>216</v>
      </c>
      <c r="D224" s="242">
        <v>166</v>
      </c>
      <c r="E224" s="243">
        <v>50</v>
      </c>
      <c r="F224" s="215"/>
      <c r="G224" s="249">
        <v>4.3289999999999997</v>
      </c>
      <c r="H224" s="249">
        <f t="shared" si="77"/>
        <v>432.9</v>
      </c>
      <c r="I224" s="249">
        <f t="shared" si="80"/>
        <v>535.02</v>
      </c>
    </row>
    <row r="225" spans="1:9" ht="33" x14ac:dyDescent="0.25">
      <c r="A225" s="254" t="s">
        <v>651</v>
      </c>
      <c r="B225" s="241">
        <f>SUM(B226:B227)</f>
        <v>2</v>
      </c>
      <c r="C225" s="241"/>
      <c r="D225" s="241"/>
      <c r="E225" s="241">
        <f t="shared" ref="E225:I225" si="84">SUM(E226:E227)</f>
        <v>37</v>
      </c>
      <c r="F225" s="241"/>
      <c r="G225" s="248"/>
      <c r="H225" s="248">
        <f t="shared" si="84"/>
        <v>299.11</v>
      </c>
      <c r="I225" s="248">
        <f t="shared" si="84"/>
        <v>369.66999999999996</v>
      </c>
    </row>
    <row r="226" spans="1:9" x14ac:dyDescent="0.25">
      <c r="A226" s="213" t="s">
        <v>97</v>
      </c>
      <c r="B226" s="242">
        <v>1</v>
      </c>
      <c r="C226" s="242">
        <f t="shared" ref="C226:C227" si="85">D226+E226</f>
        <v>200</v>
      </c>
      <c r="D226" s="242">
        <v>166</v>
      </c>
      <c r="E226" s="243">
        <v>34</v>
      </c>
      <c r="F226" s="215"/>
      <c r="G226" s="249">
        <v>4.0419999999999998</v>
      </c>
      <c r="H226" s="249">
        <f t="shared" si="77"/>
        <v>274.86</v>
      </c>
      <c r="I226" s="249">
        <f t="shared" si="80"/>
        <v>339.7</v>
      </c>
    </row>
    <row r="227" spans="1:9" x14ac:dyDescent="0.25">
      <c r="A227" s="213" t="s">
        <v>97</v>
      </c>
      <c r="B227" s="242">
        <v>1</v>
      </c>
      <c r="C227" s="242">
        <f t="shared" si="85"/>
        <v>169</v>
      </c>
      <c r="D227" s="242">
        <v>166</v>
      </c>
      <c r="E227" s="243">
        <v>3</v>
      </c>
      <c r="F227" s="215"/>
      <c r="G227" s="249">
        <v>4.0419999999999998</v>
      </c>
      <c r="H227" s="249">
        <f t="shared" si="77"/>
        <v>24.25</v>
      </c>
      <c r="I227" s="249">
        <f t="shared" si="80"/>
        <v>29.97</v>
      </c>
    </row>
    <row r="228" spans="1:9" x14ac:dyDescent="0.25">
      <c r="A228" s="235" t="s">
        <v>136</v>
      </c>
      <c r="B228" s="240">
        <f>B229+B231+B236</f>
        <v>8</v>
      </c>
      <c r="C228" s="240"/>
      <c r="D228" s="240"/>
      <c r="E228" s="240">
        <f t="shared" ref="E228:I228" si="86">E229+E231+E236</f>
        <v>297</v>
      </c>
      <c r="F228" s="240"/>
      <c r="G228" s="247"/>
      <c r="H228" s="247">
        <f t="shared" si="86"/>
        <v>3598.9699999999993</v>
      </c>
      <c r="I228" s="247">
        <f t="shared" si="86"/>
        <v>4447.97</v>
      </c>
    </row>
    <row r="229" spans="1:9" x14ac:dyDescent="0.25">
      <c r="A229" s="254" t="s">
        <v>568</v>
      </c>
      <c r="B229" s="241">
        <f>SUM(B230:B230)</f>
        <v>1</v>
      </c>
      <c r="C229" s="241"/>
      <c r="D229" s="241"/>
      <c r="E229" s="241">
        <f t="shared" ref="E229:I229" si="87">SUM(E230:E230)</f>
        <v>26</v>
      </c>
      <c r="F229" s="241"/>
      <c r="G229" s="248"/>
      <c r="H229" s="248">
        <f t="shared" si="87"/>
        <v>499.41</v>
      </c>
      <c r="I229" s="248">
        <f t="shared" si="87"/>
        <v>617.22</v>
      </c>
    </row>
    <row r="230" spans="1:9" x14ac:dyDescent="0.25">
      <c r="A230" s="221" t="s">
        <v>137</v>
      </c>
      <c r="B230" s="242">
        <v>1</v>
      </c>
      <c r="C230" s="242">
        <f t="shared" ref="C230" si="88">D230+E230</f>
        <v>192</v>
      </c>
      <c r="D230" s="242">
        <v>166</v>
      </c>
      <c r="E230" s="243">
        <v>26</v>
      </c>
      <c r="F230" s="215"/>
      <c r="G230" s="249">
        <v>9.6039999999999992</v>
      </c>
      <c r="H230" s="249">
        <f t="shared" si="77"/>
        <v>499.41</v>
      </c>
      <c r="I230" s="249">
        <f t="shared" si="80"/>
        <v>617.22</v>
      </c>
    </row>
    <row r="231" spans="1:9" ht="33" x14ac:dyDescent="0.25">
      <c r="A231" s="254" t="s">
        <v>629</v>
      </c>
      <c r="B231" s="241">
        <f>SUM(B232:B235)</f>
        <v>4</v>
      </c>
      <c r="C231" s="241"/>
      <c r="D231" s="241"/>
      <c r="E231" s="241">
        <f t="shared" ref="E231:I231" si="89">SUM(E232:E235)</f>
        <v>209</v>
      </c>
      <c r="F231" s="241"/>
      <c r="G231" s="248"/>
      <c r="H231" s="248">
        <f t="shared" si="89"/>
        <v>2562.7599999999998</v>
      </c>
      <c r="I231" s="248">
        <f t="shared" si="89"/>
        <v>3167.32</v>
      </c>
    </row>
    <row r="232" spans="1:9" x14ac:dyDescent="0.25">
      <c r="A232" s="221" t="s">
        <v>138</v>
      </c>
      <c r="B232" s="242">
        <v>1</v>
      </c>
      <c r="C232" s="242">
        <f t="shared" ref="C232:C235" si="90">D232+E232</f>
        <v>191</v>
      </c>
      <c r="D232" s="242">
        <v>166</v>
      </c>
      <c r="E232" s="243">
        <v>25</v>
      </c>
      <c r="F232" s="215"/>
      <c r="G232" s="249">
        <v>6.1310000000000002</v>
      </c>
      <c r="H232" s="249">
        <f t="shared" si="77"/>
        <v>306.55</v>
      </c>
      <c r="I232" s="249">
        <f t="shared" si="80"/>
        <v>378.87</v>
      </c>
    </row>
    <row r="233" spans="1:9" x14ac:dyDescent="0.25">
      <c r="A233" s="221" t="s">
        <v>138</v>
      </c>
      <c r="B233" s="242">
        <v>1</v>
      </c>
      <c r="C233" s="242">
        <f t="shared" si="90"/>
        <v>203</v>
      </c>
      <c r="D233" s="242">
        <v>166</v>
      </c>
      <c r="E233" s="243">
        <v>37</v>
      </c>
      <c r="F233" s="215"/>
      <c r="G233" s="249">
        <v>6.1310000000000002</v>
      </c>
      <c r="H233" s="249">
        <f t="shared" si="77"/>
        <v>453.69</v>
      </c>
      <c r="I233" s="249">
        <f t="shared" si="80"/>
        <v>560.72</v>
      </c>
    </row>
    <row r="234" spans="1:9" x14ac:dyDescent="0.25">
      <c r="A234" s="221" t="s">
        <v>138</v>
      </c>
      <c r="B234" s="242">
        <v>1</v>
      </c>
      <c r="C234" s="242">
        <f t="shared" si="90"/>
        <v>239</v>
      </c>
      <c r="D234" s="242">
        <v>166</v>
      </c>
      <c r="E234" s="243">
        <v>73</v>
      </c>
      <c r="F234" s="215"/>
      <c r="G234" s="249">
        <v>6.1310000000000002</v>
      </c>
      <c r="H234" s="249">
        <f t="shared" si="77"/>
        <v>895.13</v>
      </c>
      <c r="I234" s="249">
        <f t="shared" si="80"/>
        <v>1106.29</v>
      </c>
    </row>
    <row r="235" spans="1:9" x14ac:dyDescent="0.25">
      <c r="A235" s="221" t="s">
        <v>138</v>
      </c>
      <c r="B235" s="242">
        <v>1</v>
      </c>
      <c r="C235" s="242">
        <f t="shared" si="90"/>
        <v>240</v>
      </c>
      <c r="D235" s="242">
        <v>166</v>
      </c>
      <c r="E235" s="243">
        <v>74</v>
      </c>
      <c r="F235" s="215"/>
      <c r="G235" s="249">
        <v>6.1310000000000002</v>
      </c>
      <c r="H235" s="249">
        <f t="shared" si="77"/>
        <v>907.39</v>
      </c>
      <c r="I235" s="249">
        <f t="shared" si="80"/>
        <v>1121.44</v>
      </c>
    </row>
    <row r="236" spans="1:9" ht="33" x14ac:dyDescent="0.25">
      <c r="A236" s="254" t="s">
        <v>648</v>
      </c>
      <c r="B236" s="241">
        <f>SUM(B237:B239)</f>
        <v>3</v>
      </c>
      <c r="C236" s="241"/>
      <c r="D236" s="241"/>
      <c r="E236" s="241">
        <f t="shared" ref="E236:I236" si="91">SUM(E237:E239)</f>
        <v>62</v>
      </c>
      <c r="F236" s="241"/>
      <c r="G236" s="248"/>
      <c r="H236" s="248">
        <f t="shared" si="91"/>
        <v>536.79999999999995</v>
      </c>
      <c r="I236" s="248">
        <f t="shared" si="91"/>
        <v>663.43000000000006</v>
      </c>
    </row>
    <row r="237" spans="1:9" x14ac:dyDescent="0.25">
      <c r="A237" s="221" t="s">
        <v>96</v>
      </c>
      <c r="B237" s="242">
        <v>1</v>
      </c>
      <c r="C237" s="242">
        <f t="shared" ref="C237:C239" si="92">D237+E237</f>
        <v>200</v>
      </c>
      <c r="D237" s="242">
        <v>166</v>
      </c>
      <c r="E237" s="243">
        <v>34</v>
      </c>
      <c r="F237" s="215"/>
      <c r="G237" s="252">
        <v>4.3289999999999997</v>
      </c>
      <c r="H237" s="249">
        <f t="shared" si="77"/>
        <v>294.37</v>
      </c>
      <c r="I237" s="249">
        <f t="shared" si="80"/>
        <v>363.81</v>
      </c>
    </row>
    <row r="238" spans="1:9" x14ac:dyDescent="0.25">
      <c r="A238" s="213" t="s">
        <v>96</v>
      </c>
      <c r="B238" s="242">
        <v>1</v>
      </c>
      <c r="C238" s="242">
        <f t="shared" si="92"/>
        <v>168</v>
      </c>
      <c r="D238" s="242">
        <v>166</v>
      </c>
      <c r="E238" s="243">
        <v>2</v>
      </c>
      <c r="F238" s="215"/>
      <c r="G238" s="252">
        <v>4.3289999999999997</v>
      </c>
      <c r="H238" s="249">
        <f t="shared" si="77"/>
        <v>17.32</v>
      </c>
      <c r="I238" s="249">
        <f t="shared" si="80"/>
        <v>21.41</v>
      </c>
    </row>
    <row r="239" spans="1:9" x14ac:dyDescent="0.25">
      <c r="A239" s="213" t="s">
        <v>96</v>
      </c>
      <c r="B239" s="242">
        <v>1</v>
      </c>
      <c r="C239" s="242">
        <f t="shared" si="92"/>
        <v>192</v>
      </c>
      <c r="D239" s="242">
        <v>166</v>
      </c>
      <c r="E239" s="243">
        <v>26</v>
      </c>
      <c r="F239" s="215"/>
      <c r="G239" s="252">
        <v>4.3289999999999997</v>
      </c>
      <c r="H239" s="249">
        <f t="shared" si="77"/>
        <v>225.11</v>
      </c>
      <c r="I239" s="249">
        <f t="shared" si="80"/>
        <v>278.20999999999998</v>
      </c>
    </row>
    <row r="240" spans="1:9" x14ac:dyDescent="0.25">
      <c r="A240" s="237" t="s">
        <v>143</v>
      </c>
      <c r="B240" s="240">
        <f>B241</f>
        <v>4</v>
      </c>
      <c r="C240" s="240"/>
      <c r="D240" s="240"/>
      <c r="E240" s="240">
        <f t="shared" ref="E240:I240" si="93">E241</f>
        <v>109.6</v>
      </c>
      <c r="F240" s="240"/>
      <c r="G240" s="247"/>
      <c r="H240" s="247">
        <f t="shared" si="93"/>
        <v>1342.06</v>
      </c>
      <c r="I240" s="247">
        <f t="shared" si="93"/>
        <v>1658.65</v>
      </c>
    </row>
    <row r="241" spans="1:9" ht="33" x14ac:dyDescent="0.25">
      <c r="A241" s="254" t="s">
        <v>629</v>
      </c>
      <c r="B241" s="241">
        <f>SUM(B242:B245)</f>
        <v>4</v>
      </c>
      <c r="C241" s="241"/>
      <c r="D241" s="241"/>
      <c r="E241" s="241">
        <f t="shared" ref="E241:I241" si="94">SUM(E242:E245)</f>
        <v>109.6</v>
      </c>
      <c r="F241" s="241"/>
      <c r="G241" s="248"/>
      <c r="H241" s="248">
        <f t="shared" si="94"/>
        <v>1342.06</v>
      </c>
      <c r="I241" s="248">
        <f t="shared" si="94"/>
        <v>1658.65</v>
      </c>
    </row>
    <row r="242" spans="1:9" x14ac:dyDescent="0.25">
      <c r="A242" s="217" t="s">
        <v>145</v>
      </c>
      <c r="B242" s="242">
        <v>1</v>
      </c>
      <c r="C242" s="242">
        <f t="shared" ref="C242:C245" si="95">D242+E242</f>
        <v>155.6</v>
      </c>
      <c r="D242" s="242">
        <v>145</v>
      </c>
      <c r="E242" s="243">
        <v>10.6</v>
      </c>
      <c r="F242" s="215"/>
      <c r="G242" s="249">
        <v>7.048</v>
      </c>
      <c r="H242" s="249">
        <f t="shared" ref="H242:H267" si="96">ROUND(G242*E242*2,2)</f>
        <v>149.41999999999999</v>
      </c>
      <c r="I242" s="249">
        <f t="shared" ref="I242:I267" si="97">ROUND(H242*1.2359,2)</f>
        <v>184.67</v>
      </c>
    </row>
    <row r="243" spans="1:9" x14ac:dyDescent="0.25">
      <c r="A243" s="217" t="s">
        <v>145</v>
      </c>
      <c r="B243" s="242">
        <v>1</v>
      </c>
      <c r="C243" s="242">
        <f t="shared" si="95"/>
        <v>168</v>
      </c>
      <c r="D243" s="242">
        <v>145</v>
      </c>
      <c r="E243" s="243">
        <v>23</v>
      </c>
      <c r="F243" s="215"/>
      <c r="G243" s="249">
        <v>7.88</v>
      </c>
      <c r="H243" s="249">
        <f t="shared" si="96"/>
        <v>362.48</v>
      </c>
      <c r="I243" s="249">
        <f t="shared" si="97"/>
        <v>447.99</v>
      </c>
    </row>
    <row r="244" spans="1:9" x14ac:dyDescent="0.25">
      <c r="A244" s="217" t="s">
        <v>145</v>
      </c>
      <c r="B244" s="242">
        <v>1</v>
      </c>
      <c r="C244" s="242">
        <f t="shared" si="95"/>
        <v>147</v>
      </c>
      <c r="D244" s="242">
        <v>145</v>
      </c>
      <c r="E244" s="243">
        <v>2</v>
      </c>
      <c r="F244" s="215"/>
      <c r="G244" s="249">
        <v>7.8879999999999999</v>
      </c>
      <c r="H244" s="249">
        <f t="shared" si="96"/>
        <v>31.55</v>
      </c>
      <c r="I244" s="249">
        <f t="shared" si="97"/>
        <v>38.99</v>
      </c>
    </row>
    <row r="245" spans="1:9" x14ac:dyDescent="0.25">
      <c r="A245" s="217" t="s">
        <v>146</v>
      </c>
      <c r="B245" s="242">
        <v>1</v>
      </c>
      <c r="C245" s="242">
        <f t="shared" si="95"/>
        <v>240</v>
      </c>
      <c r="D245" s="242">
        <v>166</v>
      </c>
      <c r="E245" s="243">
        <v>74</v>
      </c>
      <c r="F245" s="215"/>
      <c r="G245" s="249">
        <v>5.3959999999999999</v>
      </c>
      <c r="H245" s="249">
        <f t="shared" si="96"/>
        <v>798.61</v>
      </c>
      <c r="I245" s="249">
        <f t="shared" si="97"/>
        <v>987</v>
      </c>
    </row>
    <row r="246" spans="1:9" x14ac:dyDescent="0.25">
      <c r="A246" s="237" t="s">
        <v>147</v>
      </c>
      <c r="B246" s="240">
        <f>B247</f>
        <v>5</v>
      </c>
      <c r="C246" s="240"/>
      <c r="D246" s="240"/>
      <c r="E246" s="240">
        <f t="shared" ref="E246:I246" si="98">E247</f>
        <v>123</v>
      </c>
      <c r="F246" s="240"/>
      <c r="G246" s="247"/>
      <c r="H246" s="247">
        <f t="shared" si="98"/>
        <v>1545.54</v>
      </c>
      <c r="I246" s="247">
        <f t="shared" si="98"/>
        <v>1910.1299999999999</v>
      </c>
    </row>
    <row r="247" spans="1:9" ht="33" x14ac:dyDescent="0.25">
      <c r="A247" s="254" t="s">
        <v>629</v>
      </c>
      <c r="B247" s="241">
        <f>SUM(B248:B252)</f>
        <v>5</v>
      </c>
      <c r="C247" s="241"/>
      <c r="D247" s="241"/>
      <c r="E247" s="241">
        <f t="shared" ref="E247:I247" si="99">SUM(E248:E252)</f>
        <v>123</v>
      </c>
      <c r="F247" s="241"/>
      <c r="G247" s="248"/>
      <c r="H247" s="248">
        <f t="shared" si="99"/>
        <v>1545.54</v>
      </c>
      <c r="I247" s="248">
        <f t="shared" si="99"/>
        <v>1910.1299999999999</v>
      </c>
    </row>
    <row r="248" spans="1:9" x14ac:dyDescent="0.25">
      <c r="A248" s="146" t="s">
        <v>148</v>
      </c>
      <c r="B248" s="242">
        <v>1</v>
      </c>
      <c r="C248" s="242">
        <f t="shared" ref="C248:C252" si="100">D248+E248</f>
        <v>164</v>
      </c>
      <c r="D248" s="242">
        <v>145</v>
      </c>
      <c r="E248" s="243">
        <v>19</v>
      </c>
      <c r="F248" s="215"/>
      <c r="G248" s="249">
        <v>6.0339999999999998</v>
      </c>
      <c r="H248" s="249">
        <f t="shared" si="96"/>
        <v>229.29</v>
      </c>
      <c r="I248" s="249">
        <f t="shared" si="97"/>
        <v>283.38</v>
      </c>
    </row>
    <row r="249" spans="1:9" x14ac:dyDescent="0.25">
      <c r="A249" s="146" t="s">
        <v>148</v>
      </c>
      <c r="B249" s="242">
        <v>1</v>
      </c>
      <c r="C249" s="242">
        <f t="shared" si="100"/>
        <v>180</v>
      </c>
      <c r="D249" s="242">
        <v>145</v>
      </c>
      <c r="E249" s="243">
        <v>35</v>
      </c>
      <c r="F249" s="215"/>
      <c r="G249" s="249">
        <v>6.0339999999999998</v>
      </c>
      <c r="H249" s="249">
        <f t="shared" si="96"/>
        <v>422.38</v>
      </c>
      <c r="I249" s="249">
        <f t="shared" si="97"/>
        <v>522.02</v>
      </c>
    </row>
    <row r="250" spans="1:9" x14ac:dyDescent="0.25">
      <c r="A250" s="217" t="s">
        <v>145</v>
      </c>
      <c r="B250" s="242">
        <v>1</v>
      </c>
      <c r="C250" s="242">
        <f t="shared" si="100"/>
        <v>168</v>
      </c>
      <c r="D250" s="242">
        <v>145</v>
      </c>
      <c r="E250" s="243">
        <v>23</v>
      </c>
      <c r="F250" s="215"/>
      <c r="G250" s="249">
        <v>5.9379999999999997</v>
      </c>
      <c r="H250" s="249">
        <f t="shared" si="96"/>
        <v>273.14999999999998</v>
      </c>
      <c r="I250" s="249">
        <f t="shared" si="97"/>
        <v>337.59</v>
      </c>
    </row>
    <row r="251" spans="1:9" x14ac:dyDescent="0.25">
      <c r="A251" s="217" t="s">
        <v>145</v>
      </c>
      <c r="B251" s="242">
        <v>1</v>
      </c>
      <c r="C251" s="242">
        <f t="shared" si="100"/>
        <v>168</v>
      </c>
      <c r="D251" s="242">
        <v>145</v>
      </c>
      <c r="E251" s="243">
        <v>23</v>
      </c>
      <c r="F251" s="215"/>
      <c r="G251" s="249">
        <v>6.7469999999999999</v>
      </c>
      <c r="H251" s="249">
        <f t="shared" si="96"/>
        <v>310.36</v>
      </c>
      <c r="I251" s="249">
        <f t="shared" si="97"/>
        <v>383.57</v>
      </c>
    </row>
    <row r="252" spans="1:9" x14ac:dyDescent="0.25">
      <c r="A252" s="217" t="s">
        <v>145</v>
      </c>
      <c r="B252" s="242">
        <v>1</v>
      </c>
      <c r="C252" s="242">
        <f t="shared" si="100"/>
        <v>168</v>
      </c>
      <c r="D252" s="242">
        <v>145</v>
      </c>
      <c r="E252" s="243">
        <v>23</v>
      </c>
      <c r="F252" s="215"/>
      <c r="G252" s="249">
        <v>6.7469999999999999</v>
      </c>
      <c r="H252" s="249">
        <f t="shared" si="96"/>
        <v>310.36</v>
      </c>
      <c r="I252" s="249">
        <f t="shared" si="97"/>
        <v>383.57</v>
      </c>
    </row>
    <row r="253" spans="1:9" x14ac:dyDescent="0.25">
      <c r="A253" s="235" t="s">
        <v>149</v>
      </c>
      <c r="B253" s="240">
        <f>B254+B260+B264</f>
        <v>11</v>
      </c>
      <c r="C253" s="240"/>
      <c r="D253" s="240"/>
      <c r="E253" s="240">
        <f t="shared" ref="E253:I253" si="101">E254+E260+E264</f>
        <v>440</v>
      </c>
      <c r="F253" s="240"/>
      <c r="G253" s="247"/>
      <c r="H253" s="247">
        <f t="shared" si="101"/>
        <v>6991.58</v>
      </c>
      <c r="I253" s="247">
        <f t="shared" si="101"/>
        <v>8640.9</v>
      </c>
    </row>
    <row r="254" spans="1:9" x14ac:dyDescent="0.25">
      <c r="A254" s="254" t="s">
        <v>568</v>
      </c>
      <c r="B254" s="241">
        <f>SUM(B255:B259)</f>
        <v>5</v>
      </c>
      <c r="C254" s="241"/>
      <c r="D254" s="241"/>
      <c r="E254" s="241">
        <f t="shared" ref="E254:I254" si="102">SUM(E255:E259)</f>
        <v>266</v>
      </c>
      <c r="F254" s="241"/>
      <c r="G254" s="248"/>
      <c r="H254" s="248">
        <f t="shared" si="102"/>
        <v>4949.2299999999996</v>
      </c>
      <c r="I254" s="248">
        <f t="shared" si="102"/>
        <v>6116.75</v>
      </c>
    </row>
    <row r="255" spans="1:9" x14ac:dyDescent="0.25">
      <c r="A255" s="217" t="s">
        <v>150</v>
      </c>
      <c r="B255" s="242">
        <v>1</v>
      </c>
      <c r="C255" s="242">
        <f t="shared" ref="C255:C259" si="103">D255+E255</f>
        <v>192</v>
      </c>
      <c r="D255" s="242">
        <v>166</v>
      </c>
      <c r="E255" s="243">
        <v>26</v>
      </c>
      <c r="F255" s="215"/>
      <c r="G255" s="249">
        <v>9.3360000000000003</v>
      </c>
      <c r="H255" s="249">
        <f t="shared" si="96"/>
        <v>485.47</v>
      </c>
      <c r="I255" s="249">
        <f t="shared" si="97"/>
        <v>599.99</v>
      </c>
    </row>
    <row r="256" spans="1:9" x14ac:dyDescent="0.25">
      <c r="A256" s="217" t="s">
        <v>150</v>
      </c>
      <c r="B256" s="242">
        <v>1</v>
      </c>
      <c r="C256" s="242">
        <f t="shared" si="103"/>
        <v>190</v>
      </c>
      <c r="D256" s="242">
        <v>166</v>
      </c>
      <c r="E256" s="243">
        <v>24</v>
      </c>
      <c r="F256" s="215"/>
      <c r="G256" s="249">
        <v>9.3360000000000003</v>
      </c>
      <c r="H256" s="249">
        <f t="shared" si="96"/>
        <v>448.13</v>
      </c>
      <c r="I256" s="249">
        <f t="shared" si="97"/>
        <v>553.84</v>
      </c>
    </row>
    <row r="257" spans="1:9" x14ac:dyDescent="0.25">
      <c r="A257" s="146" t="s">
        <v>151</v>
      </c>
      <c r="B257" s="242">
        <v>1</v>
      </c>
      <c r="C257" s="242">
        <f t="shared" si="103"/>
        <v>211</v>
      </c>
      <c r="D257" s="242">
        <v>166</v>
      </c>
      <c r="E257" s="243">
        <v>45</v>
      </c>
      <c r="F257" s="215"/>
      <c r="G257" s="249">
        <v>9.2669999999999995</v>
      </c>
      <c r="H257" s="249">
        <f t="shared" si="96"/>
        <v>834.03</v>
      </c>
      <c r="I257" s="249">
        <f t="shared" si="97"/>
        <v>1030.78</v>
      </c>
    </row>
    <row r="258" spans="1:9" x14ac:dyDescent="0.25">
      <c r="A258" s="146" t="s">
        <v>151</v>
      </c>
      <c r="B258" s="242">
        <v>1</v>
      </c>
      <c r="C258" s="242">
        <f t="shared" si="103"/>
        <v>248</v>
      </c>
      <c r="D258" s="242">
        <v>166</v>
      </c>
      <c r="E258" s="243">
        <v>82</v>
      </c>
      <c r="F258" s="215"/>
      <c r="G258" s="249">
        <v>9.2669999999999995</v>
      </c>
      <c r="H258" s="249">
        <f t="shared" si="96"/>
        <v>1519.79</v>
      </c>
      <c r="I258" s="249">
        <f t="shared" si="97"/>
        <v>1878.31</v>
      </c>
    </row>
    <row r="259" spans="1:9" x14ac:dyDescent="0.25">
      <c r="A259" s="217" t="s">
        <v>150</v>
      </c>
      <c r="B259" s="242">
        <v>1</v>
      </c>
      <c r="C259" s="242">
        <f t="shared" si="103"/>
        <v>255</v>
      </c>
      <c r="D259" s="242">
        <v>166</v>
      </c>
      <c r="E259" s="243">
        <v>89</v>
      </c>
      <c r="F259" s="215"/>
      <c r="G259" s="249">
        <v>9.3360000000000003</v>
      </c>
      <c r="H259" s="249">
        <f t="shared" si="96"/>
        <v>1661.81</v>
      </c>
      <c r="I259" s="249">
        <f t="shared" si="97"/>
        <v>2053.83</v>
      </c>
    </row>
    <row r="260" spans="1:9" ht="33" x14ac:dyDescent="0.25">
      <c r="A260" s="254" t="s">
        <v>629</v>
      </c>
      <c r="B260" s="241">
        <f>SUM(B261:B263)</f>
        <v>3</v>
      </c>
      <c r="C260" s="241"/>
      <c r="D260" s="241"/>
      <c r="E260" s="241">
        <f t="shared" ref="E260:I260" si="104">SUM(E261:E263)</f>
        <v>166</v>
      </c>
      <c r="F260" s="241"/>
      <c r="G260" s="248"/>
      <c r="H260" s="248">
        <f t="shared" si="104"/>
        <v>1973.0800000000002</v>
      </c>
      <c r="I260" s="248">
        <f t="shared" si="104"/>
        <v>2438.5299999999997</v>
      </c>
    </row>
    <row r="261" spans="1:9" x14ac:dyDescent="0.25">
      <c r="A261" s="217" t="s">
        <v>122</v>
      </c>
      <c r="B261" s="242">
        <v>1</v>
      </c>
      <c r="C261" s="242">
        <f t="shared" ref="C261:C263" si="105">D261+E261</f>
        <v>222</v>
      </c>
      <c r="D261" s="242">
        <v>166</v>
      </c>
      <c r="E261" s="243">
        <v>56</v>
      </c>
      <c r="F261" s="215"/>
      <c r="G261" s="249">
        <v>6.23</v>
      </c>
      <c r="H261" s="249">
        <f t="shared" si="96"/>
        <v>697.76</v>
      </c>
      <c r="I261" s="249">
        <f t="shared" si="97"/>
        <v>862.36</v>
      </c>
    </row>
    <row r="262" spans="1:9" x14ac:dyDescent="0.25">
      <c r="A262" s="217" t="s">
        <v>122</v>
      </c>
      <c r="B262" s="242">
        <v>1</v>
      </c>
      <c r="C262" s="242">
        <f t="shared" si="105"/>
        <v>216</v>
      </c>
      <c r="D262" s="242">
        <v>166</v>
      </c>
      <c r="E262" s="243">
        <v>50</v>
      </c>
      <c r="F262" s="215"/>
      <c r="G262" s="249">
        <v>5.3959999999999999</v>
      </c>
      <c r="H262" s="249">
        <f t="shared" si="96"/>
        <v>539.6</v>
      </c>
      <c r="I262" s="249">
        <f t="shared" si="97"/>
        <v>666.89</v>
      </c>
    </row>
    <row r="263" spans="1:9" x14ac:dyDescent="0.25">
      <c r="A263" s="217" t="s">
        <v>122</v>
      </c>
      <c r="B263" s="242">
        <v>1</v>
      </c>
      <c r="C263" s="242">
        <f t="shared" si="105"/>
        <v>226</v>
      </c>
      <c r="D263" s="242">
        <v>166</v>
      </c>
      <c r="E263" s="243">
        <v>60</v>
      </c>
      <c r="F263" s="215"/>
      <c r="G263" s="252">
        <v>6.1310000000000002</v>
      </c>
      <c r="H263" s="249">
        <f t="shared" si="96"/>
        <v>735.72</v>
      </c>
      <c r="I263" s="249">
        <f t="shared" si="97"/>
        <v>909.28</v>
      </c>
    </row>
    <row r="264" spans="1:9" ht="33" x14ac:dyDescent="0.25">
      <c r="A264" s="254" t="s">
        <v>648</v>
      </c>
      <c r="B264" s="241">
        <f>SUM(B265:B267)</f>
        <v>3</v>
      </c>
      <c r="C264" s="241"/>
      <c r="D264" s="241"/>
      <c r="E264" s="241">
        <f t="shared" ref="E264:I264" si="106">SUM(E265:E267)</f>
        <v>8</v>
      </c>
      <c r="F264" s="241"/>
      <c r="G264" s="248"/>
      <c r="H264" s="248">
        <f t="shared" si="106"/>
        <v>69.27000000000001</v>
      </c>
      <c r="I264" s="248">
        <f t="shared" si="106"/>
        <v>85.61999999999999</v>
      </c>
    </row>
    <row r="265" spans="1:9" x14ac:dyDescent="0.25">
      <c r="A265" s="217" t="s">
        <v>96</v>
      </c>
      <c r="B265" s="245">
        <v>1</v>
      </c>
      <c r="C265" s="245">
        <f t="shared" ref="C265:C267" si="107">D265+E265</f>
        <v>168</v>
      </c>
      <c r="D265" s="242">
        <v>166</v>
      </c>
      <c r="E265" s="243">
        <v>2</v>
      </c>
      <c r="F265" s="215"/>
      <c r="G265" s="252">
        <v>4.3289999999999997</v>
      </c>
      <c r="H265" s="249">
        <f t="shared" si="96"/>
        <v>17.32</v>
      </c>
      <c r="I265" s="249">
        <f t="shared" si="97"/>
        <v>21.41</v>
      </c>
    </row>
    <row r="266" spans="1:9" x14ac:dyDescent="0.25">
      <c r="A266" s="217" t="s">
        <v>96</v>
      </c>
      <c r="B266" s="242">
        <v>1</v>
      </c>
      <c r="C266" s="242">
        <f t="shared" si="107"/>
        <v>170</v>
      </c>
      <c r="D266" s="242">
        <v>166</v>
      </c>
      <c r="E266" s="243">
        <v>4</v>
      </c>
      <c r="F266" s="215"/>
      <c r="G266" s="252">
        <v>4.3289999999999997</v>
      </c>
      <c r="H266" s="249">
        <f t="shared" si="96"/>
        <v>34.630000000000003</v>
      </c>
      <c r="I266" s="249">
        <f t="shared" si="97"/>
        <v>42.8</v>
      </c>
    </row>
    <row r="267" spans="1:9" x14ac:dyDescent="0.25">
      <c r="A267" s="213" t="s">
        <v>96</v>
      </c>
      <c r="B267" s="242">
        <v>1</v>
      </c>
      <c r="C267" s="242">
        <f t="shared" si="107"/>
        <v>168</v>
      </c>
      <c r="D267" s="242">
        <v>166</v>
      </c>
      <c r="E267" s="243">
        <v>2</v>
      </c>
      <c r="F267" s="215"/>
      <c r="G267" s="252">
        <v>4.3289999999999997</v>
      </c>
      <c r="H267" s="249">
        <f t="shared" si="96"/>
        <v>17.32</v>
      </c>
      <c r="I267" s="249">
        <f t="shared" si="97"/>
        <v>21.41</v>
      </c>
    </row>
    <row r="268" spans="1:9" ht="32.25" customHeight="1" x14ac:dyDescent="0.25">
      <c r="A268" s="231"/>
      <c r="B268" s="232"/>
      <c r="C268" s="232"/>
      <c r="D268" s="232"/>
      <c r="E268" s="232"/>
      <c r="F268" s="232"/>
      <c r="G268" s="233"/>
      <c r="H268" s="232"/>
      <c r="I268" s="232"/>
    </row>
    <row r="269" spans="1:9" x14ac:dyDescent="0.25">
      <c r="A269" s="419" t="s">
        <v>750</v>
      </c>
      <c r="B269" s="419"/>
      <c r="C269" s="419"/>
      <c r="D269" s="419"/>
      <c r="E269" s="419"/>
      <c r="F269" s="419"/>
      <c r="G269" s="419"/>
      <c r="H269" s="419"/>
      <c r="I269" s="419"/>
    </row>
    <row r="270" spans="1:9" x14ac:dyDescent="0.25">
      <c r="A270" s="420"/>
      <c r="B270" s="420"/>
      <c r="C270" s="420"/>
      <c r="D270" s="420"/>
      <c r="E270" s="420"/>
      <c r="F270" s="420"/>
      <c r="G270" s="420"/>
      <c r="H270" s="420"/>
      <c r="I270" s="420"/>
    </row>
    <row r="272" spans="1:9" x14ac:dyDescent="0.25">
      <c r="A272" s="396" t="s">
        <v>735</v>
      </c>
      <c r="B272" s="396"/>
      <c r="C272" s="226"/>
      <c r="D272" s="226"/>
      <c r="E272" s="226"/>
      <c r="F272" s="227"/>
      <c r="G272" s="228"/>
      <c r="H272" s="226"/>
    </row>
    <row r="273" spans="1:5" x14ac:dyDescent="0.25">
      <c r="A273" s="225"/>
    </row>
    <row r="274" spans="1:5" x14ac:dyDescent="0.25">
      <c r="A274" s="225"/>
      <c r="E274" s="229"/>
    </row>
    <row r="275" spans="1:5" x14ac:dyDescent="0.25">
      <c r="A275" s="229"/>
    </row>
    <row r="276" spans="1:5" x14ac:dyDescent="0.25">
      <c r="B276" s="230"/>
    </row>
  </sheetData>
  <mergeCells count="11">
    <mergeCell ref="A272:B272"/>
    <mergeCell ref="A269:I270"/>
    <mergeCell ref="H1:I1"/>
    <mergeCell ref="A2:I2"/>
    <mergeCell ref="A7:A8"/>
    <mergeCell ref="B7:B8"/>
    <mergeCell ref="C7:E7"/>
    <mergeCell ref="F7:F8"/>
    <mergeCell ref="G7:G8"/>
    <mergeCell ref="H7:H8"/>
    <mergeCell ref="I7:I8"/>
  </mergeCells>
  <pageMargins left="0.51181102362204722" right="0.31496062992125984" top="0.35433070866141736" bottom="0.35433070866141736" header="0.31496062992125984" footer="0.31496062992125984"/>
  <pageSetup paperSize="9" scale="75" orientation="landscape"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0EE370-2D24-476A-80B1-3E42B1B7D0DA}">
  <sheetPr>
    <tabColor theme="9" tint="0.59999389629810485"/>
  </sheetPr>
  <dimension ref="A1:API280"/>
  <sheetViews>
    <sheetView zoomScale="80" zoomScaleNormal="80" workbookViewId="0">
      <selection activeCell="O17" sqref="O17"/>
    </sheetView>
  </sheetViews>
  <sheetFormatPr defaultColWidth="9.140625" defaultRowHeight="16.5" x14ac:dyDescent="0.25"/>
  <cols>
    <col min="1" max="1" width="78" style="205" customWidth="1"/>
    <col min="2" max="2" width="14" style="205" customWidth="1"/>
    <col min="3" max="3" width="12.28515625" style="205" customWidth="1"/>
    <col min="4" max="4" width="11.5703125" style="205" customWidth="1"/>
    <col min="5" max="5" width="16" style="205" customWidth="1"/>
    <col min="6" max="6" width="12.28515625" style="206" customWidth="1"/>
    <col min="7" max="7" width="18.28515625" style="207" customWidth="1"/>
    <col min="8" max="8" width="18.7109375" style="205" customWidth="1"/>
    <col min="9" max="9" width="15.85546875" style="205" customWidth="1"/>
    <col min="10" max="16384" width="9.140625" style="205"/>
  </cols>
  <sheetData>
    <row r="1" spans="1:9" x14ac:dyDescent="0.25">
      <c r="H1" s="421" t="s">
        <v>799</v>
      </c>
      <c r="I1" s="421"/>
    </row>
    <row r="2" spans="1:9" s="208" customFormat="1" ht="50.25" customHeight="1" x14ac:dyDescent="0.25">
      <c r="A2" s="422" t="s">
        <v>720</v>
      </c>
      <c r="B2" s="422"/>
      <c r="C2" s="422"/>
      <c r="D2" s="422"/>
      <c r="E2" s="422"/>
      <c r="F2" s="422"/>
      <c r="G2" s="422"/>
      <c r="H2" s="422"/>
      <c r="I2" s="422"/>
    </row>
    <row r="4" spans="1:9" x14ac:dyDescent="0.25">
      <c r="A4" s="208" t="s">
        <v>753</v>
      </c>
      <c r="C4" s="209"/>
      <c r="D4" s="209"/>
      <c r="E4" s="209"/>
    </row>
    <row r="5" spans="1:9" x14ac:dyDescent="0.25">
      <c r="A5" s="205" t="s">
        <v>745</v>
      </c>
      <c r="C5" s="209"/>
      <c r="D5" s="209"/>
      <c r="E5" s="209"/>
    </row>
    <row r="6" spans="1:9" ht="17.25" customHeight="1" x14ac:dyDescent="0.25">
      <c r="E6" s="210"/>
      <c r="H6" s="210"/>
    </row>
    <row r="7" spans="1:9" ht="27" customHeight="1" x14ac:dyDescent="0.25">
      <c r="A7" s="423"/>
      <c r="B7" s="423" t="s">
        <v>4</v>
      </c>
      <c r="C7" s="425" t="s">
        <v>5</v>
      </c>
      <c r="D7" s="426"/>
      <c r="E7" s="427"/>
      <c r="F7" s="428" t="s">
        <v>3</v>
      </c>
      <c r="G7" s="430" t="s">
        <v>728</v>
      </c>
      <c r="H7" s="432" t="s">
        <v>6</v>
      </c>
      <c r="I7" s="434" t="s">
        <v>2</v>
      </c>
    </row>
    <row r="8" spans="1:9" ht="71.25" customHeight="1" x14ac:dyDescent="0.25">
      <c r="A8" s="424"/>
      <c r="B8" s="424"/>
      <c r="C8" s="202" t="s">
        <v>81</v>
      </c>
      <c r="D8" s="202" t="s">
        <v>450</v>
      </c>
      <c r="E8" s="202" t="s">
        <v>7</v>
      </c>
      <c r="F8" s="429"/>
      <c r="G8" s="431"/>
      <c r="H8" s="433"/>
      <c r="I8" s="435"/>
    </row>
    <row r="9" spans="1:9" x14ac:dyDescent="0.25">
      <c r="A9" s="203">
        <v>1</v>
      </c>
      <c r="B9" s="203">
        <v>2</v>
      </c>
      <c r="C9" s="203" t="s">
        <v>82</v>
      </c>
      <c r="D9" s="203">
        <v>4</v>
      </c>
      <c r="E9" s="203">
        <v>5</v>
      </c>
      <c r="F9" s="204">
        <v>6</v>
      </c>
      <c r="G9" s="204">
        <v>7</v>
      </c>
      <c r="H9" s="203">
        <v>8</v>
      </c>
      <c r="I9" s="203" t="s">
        <v>567</v>
      </c>
    </row>
    <row r="10" spans="1:9" s="208" customFormat="1" x14ac:dyDescent="0.25">
      <c r="A10" s="211" t="s">
        <v>0</v>
      </c>
      <c r="B10" s="212">
        <f>B11+B26+B57+B68+B79+B101+B114+B130+B155+B177+B198+B221+B236+B248+B253+B260</f>
        <v>201</v>
      </c>
      <c r="C10" s="212"/>
      <c r="D10" s="212"/>
      <c r="E10" s="212">
        <f>E11+E26+E57+E68+E79+E101+E114+E130+E155+E177+E198+E221+E236+E248+E253+E260</f>
        <v>8288.26</v>
      </c>
      <c r="F10" s="212"/>
      <c r="G10" s="246"/>
      <c r="H10" s="246">
        <f>H11+H26+H57+H68+H79+H101+H114+H130+H155+H177+H198+H221+H236+H248+H253+H260</f>
        <v>105189.43</v>
      </c>
      <c r="I10" s="246">
        <f>I11+I26+I57+I68+I79+I101+I114+I130+I155+I177+I198+I221+I236+I248+I253+I260</f>
        <v>129777.12000000001</v>
      </c>
    </row>
    <row r="11" spans="1:9" s="208" customFormat="1" x14ac:dyDescent="0.25">
      <c r="A11" s="235" t="s">
        <v>751</v>
      </c>
      <c r="B11" s="236">
        <f>B12+B19+B21</f>
        <v>11</v>
      </c>
      <c r="C11" s="236"/>
      <c r="D11" s="236"/>
      <c r="E11" s="236">
        <f t="shared" ref="E11:I11" si="0">E12+E19+E21</f>
        <v>512.75</v>
      </c>
      <c r="F11" s="236"/>
      <c r="G11" s="247"/>
      <c r="H11" s="247">
        <f t="shared" si="0"/>
        <v>6122.84</v>
      </c>
      <c r="I11" s="247">
        <f t="shared" si="0"/>
        <v>7499.9599999999991</v>
      </c>
    </row>
    <row r="12" spans="1:9" ht="33" x14ac:dyDescent="0.25">
      <c r="A12" s="254" t="s">
        <v>629</v>
      </c>
      <c r="B12" s="214">
        <f>SUM(B13:B18)</f>
        <v>6</v>
      </c>
      <c r="C12" s="214"/>
      <c r="D12" s="214"/>
      <c r="E12" s="214">
        <f t="shared" ref="E12:I12" si="1">SUM(E13:E18)</f>
        <v>336.75</v>
      </c>
      <c r="F12" s="214"/>
      <c r="G12" s="248"/>
      <c r="H12" s="248">
        <f t="shared" si="1"/>
        <v>4477.7700000000004</v>
      </c>
      <c r="I12" s="248">
        <f t="shared" si="1"/>
        <v>5466.8099999999995</v>
      </c>
    </row>
    <row r="13" spans="1:9" x14ac:dyDescent="0.25">
      <c r="A13" s="219" t="s">
        <v>95</v>
      </c>
      <c r="B13" s="218">
        <v>1</v>
      </c>
      <c r="C13" s="218">
        <f>D13+E13</f>
        <v>189</v>
      </c>
      <c r="D13" s="218">
        <v>139</v>
      </c>
      <c r="E13" s="218">
        <v>50</v>
      </c>
      <c r="F13" s="218"/>
      <c r="G13" s="251">
        <v>6.7469999999999999</v>
      </c>
      <c r="H13" s="251">
        <f>ROUND(G13*E13*2,2)</f>
        <v>674.7</v>
      </c>
      <c r="I13" s="251">
        <f>ROUND(H13*1.2359,2)</f>
        <v>833.86</v>
      </c>
    </row>
    <row r="14" spans="1:9" x14ac:dyDescent="0.25">
      <c r="A14" s="220" t="s">
        <v>95</v>
      </c>
      <c r="B14" s="218">
        <v>1</v>
      </c>
      <c r="C14" s="218">
        <f t="shared" ref="C14:C20" si="2">D14+E14</f>
        <v>155</v>
      </c>
      <c r="D14" s="218">
        <v>139</v>
      </c>
      <c r="E14" s="218">
        <v>16</v>
      </c>
      <c r="F14" s="218"/>
      <c r="G14" s="251">
        <v>6.7469999999999999</v>
      </c>
      <c r="H14" s="251">
        <f t="shared" ref="H14:H61" si="3">ROUND(G14*E14*2,2)</f>
        <v>215.9</v>
      </c>
      <c r="I14" s="251">
        <f t="shared" ref="I14:I61" si="4">ROUND(H14*1.2359,2)</f>
        <v>266.83</v>
      </c>
    </row>
    <row r="15" spans="1:9" x14ac:dyDescent="0.25">
      <c r="A15" s="219" t="s">
        <v>95</v>
      </c>
      <c r="B15" s="218">
        <v>1</v>
      </c>
      <c r="C15" s="218">
        <f t="shared" si="2"/>
        <v>192</v>
      </c>
      <c r="D15" s="218">
        <v>139</v>
      </c>
      <c r="E15" s="218">
        <v>53</v>
      </c>
      <c r="F15" s="218"/>
      <c r="G15" s="251">
        <v>6.7469999999999999</v>
      </c>
      <c r="H15" s="251">
        <f t="shared" si="3"/>
        <v>715.18</v>
      </c>
      <c r="I15" s="251">
        <f t="shared" si="4"/>
        <v>883.89</v>
      </c>
    </row>
    <row r="16" spans="1:9" x14ac:dyDescent="0.25">
      <c r="A16" s="219" t="s">
        <v>95</v>
      </c>
      <c r="B16" s="218">
        <v>1</v>
      </c>
      <c r="C16" s="218">
        <f t="shared" si="2"/>
        <v>286.75</v>
      </c>
      <c r="D16" s="218">
        <v>139</v>
      </c>
      <c r="E16" s="218">
        <v>147.75</v>
      </c>
      <c r="F16" s="218"/>
      <c r="G16" s="251">
        <v>6.7469999999999999</v>
      </c>
      <c r="H16" s="251">
        <f t="shared" si="3"/>
        <v>1993.74</v>
      </c>
      <c r="I16" s="256">
        <f>ROUND(H16*1.2077,2)</f>
        <v>2407.84</v>
      </c>
    </row>
    <row r="17" spans="1:9" x14ac:dyDescent="0.25">
      <c r="A17" s="219" t="s">
        <v>95</v>
      </c>
      <c r="B17" s="218">
        <v>1</v>
      </c>
      <c r="C17" s="218">
        <f t="shared" si="2"/>
        <v>180</v>
      </c>
      <c r="D17" s="218">
        <v>139</v>
      </c>
      <c r="E17" s="218">
        <v>41</v>
      </c>
      <c r="F17" s="218"/>
      <c r="G17" s="251">
        <v>5.9379999999999997</v>
      </c>
      <c r="H17" s="251">
        <f t="shared" si="3"/>
        <v>486.92</v>
      </c>
      <c r="I17" s="251">
        <f t="shared" si="4"/>
        <v>601.78</v>
      </c>
    </row>
    <row r="18" spans="1:9" x14ac:dyDescent="0.25">
      <c r="A18" s="220" t="s">
        <v>95</v>
      </c>
      <c r="B18" s="218">
        <v>1</v>
      </c>
      <c r="C18" s="218">
        <f t="shared" si="2"/>
        <v>168</v>
      </c>
      <c r="D18" s="218">
        <v>139</v>
      </c>
      <c r="E18" s="218">
        <v>29</v>
      </c>
      <c r="F18" s="218"/>
      <c r="G18" s="251">
        <v>6.7469999999999999</v>
      </c>
      <c r="H18" s="251">
        <f t="shared" si="3"/>
        <v>391.33</v>
      </c>
      <c r="I18" s="256">
        <f>ROUND(H18*1.2077,2)</f>
        <v>472.61</v>
      </c>
    </row>
    <row r="19" spans="1:9" ht="33" x14ac:dyDescent="0.25">
      <c r="A19" s="255" t="s">
        <v>648</v>
      </c>
      <c r="B19" s="216">
        <f>SUM(B20:B20)</f>
        <v>1</v>
      </c>
      <c r="C19" s="216"/>
      <c r="D19" s="216"/>
      <c r="E19" s="216">
        <f t="shared" ref="E19:I19" si="5">SUM(E20:E20)</f>
        <v>27</v>
      </c>
      <c r="F19" s="216"/>
      <c r="G19" s="250"/>
      <c r="H19" s="250">
        <f t="shared" si="5"/>
        <v>267.41000000000003</v>
      </c>
      <c r="I19" s="250">
        <f t="shared" si="5"/>
        <v>330.49</v>
      </c>
    </row>
    <row r="20" spans="1:9" x14ac:dyDescent="0.25">
      <c r="A20" s="220" t="s">
        <v>96</v>
      </c>
      <c r="B20" s="218">
        <v>1</v>
      </c>
      <c r="C20" s="218">
        <f t="shared" si="2"/>
        <v>166</v>
      </c>
      <c r="D20" s="218">
        <v>139</v>
      </c>
      <c r="E20" s="218">
        <v>27</v>
      </c>
      <c r="F20" s="218"/>
      <c r="G20" s="251">
        <v>4.952</v>
      </c>
      <c r="H20" s="251">
        <f t="shared" si="3"/>
        <v>267.41000000000003</v>
      </c>
      <c r="I20" s="251">
        <f t="shared" si="4"/>
        <v>330.49</v>
      </c>
    </row>
    <row r="21" spans="1:9" ht="33" x14ac:dyDescent="0.25">
      <c r="A21" s="254" t="s">
        <v>651</v>
      </c>
      <c r="B21" s="214">
        <f>SUM(B22:B25)</f>
        <v>4</v>
      </c>
      <c r="C21" s="214"/>
      <c r="D21" s="214"/>
      <c r="E21" s="214">
        <f t="shared" ref="E21:I21" si="6">SUM(E22:E25)</f>
        <v>149</v>
      </c>
      <c r="F21" s="214"/>
      <c r="G21" s="248"/>
      <c r="H21" s="248">
        <f t="shared" si="6"/>
        <v>1377.66</v>
      </c>
      <c r="I21" s="248">
        <f t="shared" si="6"/>
        <v>1702.6599999999999</v>
      </c>
    </row>
    <row r="22" spans="1:9" x14ac:dyDescent="0.25">
      <c r="A22" s="217" t="s">
        <v>97</v>
      </c>
      <c r="B22" s="215">
        <v>1</v>
      </c>
      <c r="C22" s="215">
        <f t="shared" ref="C22:C25" si="7">D22+E22</f>
        <v>216</v>
      </c>
      <c r="D22" s="215">
        <v>139</v>
      </c>
      <c r="E22" s="218">
        <v>77</v>
      </c>
      <c r="F22" s="215"/>
      <c r="G22" s="249">
        <v>4.6230000000000002</v>
      </c>
      <c r="H22" s="251">
        <f t="shared" si="3"/>
        <v>711.94</v>
      </c>
      <c r="I22" s="251">
        <f t="shared" si="4"/>
        <v>879.89</v>
      </c>
    </row>
    <row r="23" spans="1:9" x14ac:dyDescent="0.25">
      <c r="A23" s="217" t="s">
        <v>97</v>
      </c>
      <c r="B23" s="215">
        <v>1</v>
      </c>
      <c r="C23" s="215">
        <f t="shared" si="7"/>
        <v>172</v>
      </c>
      <c r="D23" s="215">
        <v>139</v>
      </c>
      <c r="E23" s="218">
        <v>33</v>
      </c>
      <c r="F23" s="215"/>
      <c r="G23" s="249">
        <v>4.6230000000000002</v>
      </c>
      <c r="H23" s="251">
        <f t="shared" si="3"/>
        <v>305.12</v>
      </c>
      <c r="I23" s="251">
        <f t="shared" si="4"/>
        <v>377.1</v>
      </c>
    </row>
    <row r="24" spans="1:9" x14ac:dyDescent="0.25">
      <c r="A24" s="217" t="s">
        <v>97</v>
      </c>
      <c r="B24" s="215">
        <v>1</v>
      </c>
      <c r="C24" s="215">
        <f t="shared" si="7"/>
        <v>165</v>
      </c>
      <c r="D24" s="215">
        <v>139</v>
      </c>
      <c r="E24" s="218">
        <v>26</v>
      </c>
      <c r="F24" s="215"/>
      <c r="G24" s="249">
        <v>4.6230000000000002</v>
      </c>
      <c r="H24" s="251">
        <f t="shared" si="3"/>
        <v>240.4</v>
      </c>
      <c r="I24" s="251">
        <f t="shared" si="4"/>
        <v>297.11</v>
      </c>
    </row>
    <row r="25" spans="1:9" x14ac:dyDescent="0.25">
      <c r="A25" s="213" t="s">
        <v>97</v>
      </c>
      <c r="B25" s="215">
        <v>1</v>
      </c>
      <c r="C25" s="215">
        <f t="shared" si="7"/>
        <v>152</v>
      </c>
      <c r="D25" s="215">
        <v>139</v>
      </c>
      <c r="E25" s="218">
        <v>13</v>
      </c>
      <c r="F25" s="215"/>
      <c r="G25" s="249">
        <v>4.6230000000000002</v>
      </c>
      <c r="H25" s="251">
        <f t="shared" si="3"/>
        <v>120.2</v>
      </c>
      <c r="I25" s="251">
        <f t="shared" si="4"/>
        <v>148.56</v>
      </c>
    </row>
    <row r="26" spans="1:9" ht="33" x14ac:dyDescent="0.25">
      <c r="A26" s="237" t="s">
        <v>752</v>
      </c>
      <c r="B26" s="236">
        <f>B27+B35+B47+B55</f>
        <v>26</v>
      </c>
      <c r="C26" s="236"/>
      <c r="D26" s="236"/>
      <c r="E26" s="236">
        <f t="shared" ref="E26:I26" si="8">E27+E35+E47+E55</f>
        <v>1855</v>
      </c>
      <c r="F26" s="236"/>
      <c r="G26" s="247"/>
      <c r="H26" s="247">
        <f t="shared" si="8"/>
        <v>23222.219999999998</v>
      </c>
      <c r="I26" s="247">
        <f t="shared" si="8"/>
        <v>28676.44</v>
      </c>
    </row>
    <row r="27" spans="1:9" x14ac:dyDescent="0.25">
      <c r="A27" s="254" t="s">
        <v>568</v>
      </c>
      <c r="B27" s="214">
        <f>SUM(B28:B34)</f>
        <v>7</v>
      </c>
      <c r="C27" s="214"/>
      <c r="D27" s="214"/>
      <c r="E27" s="214">
        <f t="shared" ref="E27:I27" si="9">SUM(E28:E34)</f>
        <v>190</v>
      </c>
      <c r="F27" s="214"/>
      <c r="G27" s="248"/>
      <c r="H27" s="248">
        <f t="shared" si="9"/>
        <v>4184.9399999999996</v>
      </c>
      <c r="I27" s="248">
        <f t="shared" si="9"/>
        <v>5172.17</v>
      </c>
    </row>
    <row r="28" spans="1:9" x14ac:dyDescent="0.25">
      <c r="A28" s="217" t="s">
        <v>98</v>
      </c>
      <c r="B28" s="215">
        <v>1</v>
      </c>
      <c r="C28" s="215">
        <f>D28+E28</f>
        <v>179</v>
      </c>
      <c r="D28" s="215">
        <v>139</v>
      </c>
      <c r="E28" s="218">
        <v>40</v>
      </c>
      <c r="F28" s="215"/>
      <c r="G28" s="249">
        <v>10.856</v>
      </c>
      <c r="H28" s="251">
        <f t="shared" si="3"/>
        <v>868.48</v>
      </c>
      <c r="I28" s="251">
        <f t="shared" si="4"/>
        <v>1073.3499999999999</v>
      </c>
    </row>
    <row r="29" spans="1:9" x14ac:dyDescent="0.25">
      <c r="A29" s="217" t="s">
        <v>98</v>
      </c>
      <c r="B29" s="215">
        <v>1</v>
      </c>
      <c r="C29" s="215">
        <f t="shared" ref="C29:C34" si="10">D29+E29</f>
        <v>146</v>
      </c>
      <c r="D29" s="215">
        <v>139</v>
      </c>
      <c r="E29" s="218">
        <v>7</v>
      </c>
      <c r="F29" s="215"/>
      <c r="G29" s="249">
        <v>10.856</v>
      </c>
      <c r="H29" s="251">
        <f t="shared" si="3"/>
        <v>151.97999999999999</v>
      </c>
      <c r="I29" s="251">
        <f t="shared" si="4"/>
        <v>187.83</v>
      </c>
    </row>
    <row r="30" spans="1:9" x14ac:dyDescent="0.25">
      <c r="A30" s="217" t="s">
        <v>98</v>
      </c>
      <c r="B30" s="215">
        <v>1</v>
      </c>
      <c r="C30" s="215">
        <f t="shared" si="10"/>
        <v>184</v>
      </c>
      <c r="D30" s="215">
        <v>139</v>
      </c>
      <c r="E30" s="218">
        <v>45</v>
      </c>
      <c r="F30" s="215"/>
      <c r="G30" s="249">
        <v>10.856</v>
      </c>
      <c r="H30" s="251">
        <f t="shared" si="3"/>
        <v>977.04</v>
      </c>
      <c r="I30" s="251">
        <f t="shared" si="4"/>
        <v>1207.52</v>
      </c>
    </row>
    <row r="31" spans="1:9" x14ac:dyDescent="0.25">
      <c r="A31" s="217" t="s">
        <v>100</v>
      </c>
      <c r="B31" s="215">
        <v>1</v>
      </c>
      <c r="C31" s="215">
        <f t="shared" si="10"/>
        <v>171</v>
      </c>
      <c r="D31" s="215">
        <v>139</v>
      </c>
      <c r="E31" s="218">
        <v>32</v>
      </c>
      <c r="F31" s="215"/>
      <c r="G31" s="249">
        <v>10.856</v>
      </c>
      <c r="H31" s="251">
        <f t="shared" si="3"/>
        <v>694.78</v>
      </c>
      <c r="I31" s="251">
        <f t="shared" si="4"/>
        <v>858.68</v>
      </c>
    </row>
    <row r="32" spans="1:9" x14ac:dyDescent="0.25">
      <c r="A32" s="217" t="s">
        <v>100</v>
      </c>
      <c r="B32" s="215">
        <v>1</v>
      </c>
      <c r="C32" s="215">
        <f t="shared" si="10"/>
        <v>144</v>
      </c>
      <c r="D32" s="215">
        <v>139</v>
      </c>
      <c r="E32" s="218">
        <v>5</v>
      </c>
      <c r="F32" s="215"/>
      <c r="G32" s="249">
        <v>11.308</v>
      </c>
      <c r="H32" s="251">
        <f t="shared" si="3"/>
        <v>113.08</v>
      </c>
      <c r="I32" s="251">
        <f t="shared" si="4"/>
        <v>139.76</v>
      </c>
    </row>
    <row r="33" spans="1:9" x14ac:dyDescent="0.25">
      <c r="A33" s="217" t="s">
        <v>100</v>
      </c>
      <c r="B33" s="215">
        <v>1</v>
      </c>
      <c r="C33" s="215">
        <f t="shared" si="10"/>
        <v>195</v>
      </c>
      <c r="D33" s="215">
        <v>139</v>
      </c>
      <c r="E33" s="218">
        <v>56</v>
      </c>
      <c r="F33" s="215"/>
      <c r="G33" s="249">
        <v>11.308</v>
      </c>
      <c r="H33" s="251">
        <f t="shared" si="3"/>
        <v>1266.5</v>
      </c>
      <c r="I33" s="251">
        <f t="shared" si="4"/>
        <v>1565.27</v>
      </c>
    </row>
    <row r="34" spans="1:9" x14ac:dyDescent="0.25">
      <c r="A34" s="213" t="s">
        <v>99</v>
      </c>
      <c r="B34" s="215">
        <v>1</v>
      </c>
      <c r="C34" s="215">
        <f t="shared" si="10"/>
        <v>144</v>
      </c>
      <c r="D34" s="215">
        <v>139</v>
      </c>
      <c r="E34" s="218">
        <v>5</v>
      </c>
      <c r="F34" s="215"/>
      <c r="G34" s="249">
        <v>11.308</v>
      </c>
      <c r="H34" s="251">
        <f t="shared" si="3"/>
        <v>113.08</v>
      </c>
      <c r="I34" s="251">
        <f t="shared" si="4"/>
        <v>139.76</v>
      </c>
    </row>
    <row r="35" spans="1:9" ht="33" x14ac:dyDescent="0.25">
      <c r="A35" s="254" t="s">
        <v>629</v>
      </c>
      <c r="B35" s="214">
        <f>SUM(B36:B46)</f>
        <v>11</v>
      </c>
      <c r="C35" s="214"/>
      <c r="D35" s="214"/>
      <c r="E35" s="214">
        <f t="shared" ref="E35:I35" si="11">SUM(E36:E46)</f>
        <v>1000</v>
      </c>
      <c r="F35" s="214"/>
      <c r="G35" s="248"/>
      <c r="H35" s="248">
        <f t="shared" si="11"/>
        <v>12514.289999999999</v>
      </c>
      <c r="I35" s="248">
        <f t="shared" si="11"/>
        <v>15442.519999999999</v>
      </c>
    </row>
    <row r="36" spans="1:9" x14ac:dyDescent="0.25">
      <c r="A36" s="217" t="s">
        <v>101</v>
      </c>
      <c r="B36" s="215">
        <v>1</v>
      </c>
      <c r="C36" s="215">
        <f t="shared" ref="C36:C46" si="12">D36+E36</f>
        <v>295</v>
      </c>
      <c r="D36" s="215">
        <v>139</v>
      </c>
      <c r="E36" s="218">
        <v>156</v>
      </c>
      <c r="F36" s="215"/>
      <c r="G36" s="249">
        <v>6.4039999999999999</v>
      </c>
      <c r="H36" s="251">
        <f t="shared" si="3"/>
        <v>1998.05</v>
      </c>
      <c r="I36" s="251">
        <f t="shared" si="4"/>
        <v>2469.39</v>
      </c>
    </row>
    <row r="37" spans="1:9" x14ac:dyDescent="0.25">
      <c r="A37" s="217" t="s">
        <v>101</v>
      </c>
      <c r="B37" s="215">
        <v>1</v>
      </c>
      <c r="C37" s="215">
        <f t="shared" si="12"/>
        <v>217</v>
      </c>
      <c r="D37" s="215">
        <v>139</v>
      </c>
      <c r="E37" s="218">
        <v>78</v>
      </c>
      <c r="F37" s="215"/>
      <c r="G37" s="249">
        <v>6.23</v>
      </c>
      <c r="H37" s="251">
        <f t="shared" si="3"/>
        <v>971.88</v>
      </c>
      <c r="I37" s="251">
        <f t="shared" si="4"/>
        <v>1201.1500000000001</v>
      </c>
    </row>
    <row r="38" spans="1:9" x14ac:dyDescent="0.25">
      <c r="A38" s="217" t="s">
        <v>101</v>
      </c>
      <c r="B38" s="215">
        <v>1</v>
      </c>
      <c r="C38" s="215">
        <f t="shared" si="12"/>
        <v>225</v>
      </c>
      <c r="D38" s="215">
        <v>139</v>
      </c>
      <c r="E38" s="218">
        <v>86</v>
      </c>
      <c r="F38" s="215"/>
      <c r="G38" s="249">
        <v>6.23</v>
      </c>
      <c r="H38" s="251">
        <f t="shared" si="3"/>
        <v>1071.56</v>
      </c>
      <c r="I38" s="251">
        <f t="shared" si="4"/>
        <v>1324.34</v>
      </c>
    </row>
    <row r="39" spans="1:9" x14ac:dyDescent="0.25">
      <c r="A39" s="217" t="s">
        <v>101</v>
      </c>
      <c r="B39" s="215">
        <v>1</v>
      </c>
      <c r="C39" s="215">
        <f t="shared" si="12"/>
        <v>219</v>
      </c>
      <c r="D39" s="215">
        <v>139</v>
      </c>
      <c r="E39" s="218">
        <v>80</v>
      </c>
      <c r="F39" s="215"/>
      <c r="G39" s="249">
        <v>6.23</v>
      </c>
      <c r="H39" s="251">
        <f t="shared" si="3"/>
        <v>996.8</v>
      </c>
      <c r="I39" s="251">
        <f t="shared" si="4"/>
        <v>1231.95</v>
      </c>
    </row>
    <row r="40" spans="1:9" x14ac:dyDescent="0.25">
      <c r="A40" s="217" t="s">
        <v>101</v>
      </c>
      <c r="B40" s="215">
        <v>1</v>
      </c>
      <c r="C40" s="215">
        <f t="shared" si="12"/>
        <v>279</v>
      </c>
      <c r="D40" s="215">
        <v>139</v>
      </c>
      <c r="E40" s="218">
        <v>140</v>
      </c>
      <c r="F40" s="215"/>
      <c r="G40" s="249">
        <v>6.23</v>
      </c>
      <c r="H40" s="251">
        <f t="shared" si="3"/>
        <v>1744.4</v>
      </c>
      <c r="I40" s="251">
        <f t="shared" si="4"/>
        <v>2155.9</v>
      </c>
    </row>
    <row r="41" spans="1:9" x14ac:dyDescent="0.25">
      <c r="A41" s="217" t="s">
        <v>101</v>
      </c>
      <c r="B41" s="215">
        <v>1</v>
      </c>
      <c r="C41" s="215">
        <f t="shared" si="12"/>
        <v>225</v>
      </c>
      <c r="D41" s="215">
        <v>139</v>
      </c>
      <c r="E41" s="218">
        <v>86</v>
      </c>
      <c r="F41" s="215"/>
      <c r="G41" s="249">
        <v>6.23</v>
      </c>
      <c r="H41" s="251">
        <f t="shared" si="3"/>
        <v>1071.56</v>
      </c>
      <c r="I41" s="251">
        <f t="shared" si="4"/>
        <v>1324.34</v>
      </c>
    </row>
    <row r="42" spans="1:9" x14ac:dyDescent="0.25">
      <c r="A42" s="217" t="s">
        <v>101</v>
      </c>
      <c r="B42" s="215">
        <v>1</v>
      </c>
      <c r="C42" s="215">
        <f t="shared" si="12"/>
        <v>179</v>
      </c>
      <c r="D42" s="215">
        <v>139</v>
      </c>
      <c r="E42" s="218">
        <v>40</v>
      </c>
      <c r="F42" s="215"/>
      <c r="G42" s="249">
        <v>6.23</v>
      </c>
      <c r="H42" s="251">
        <f t="shared" si="3"/>
        <v>498.4</v>
      </c>
      <c r="I42" s="251">
        <f t="shared" si="4"/>
        <v>615.97</v>
      </c>
    </row>
    <row r="43" spans="1:9" x14ac:dyDescent="0.25">
      <c r="A43" s="217" t="s">
        <v>101</v>
      </c>
      <c r="B43" s="215">
        <v>1</v>
      </c>
      <c r="C43" s="215">
        <f t="shared" si="12"/>
        <v>219</v>
      </c>
      <c r="D43" s="215">
        <v>139</v>
      </c>
      <c r="E43" s="218">
        <v>80</v>
      </c>
      <c r="F43" s="215"/>
      <c r="G43" s="249">
        <v>6.23</v>
      </c>
      <c r="H43" s="251">
        <f t="shared" si="3"/>
        <v>996.8</v>
      </c>
      <c r="I43" s="251">
        <f t="shared" si="4"/>
        <v>1231.95</v>
      </c>
    </row>
    <row r="44" spans="1:9" x14ac:dyDescent="0.25">
      <c r="A44" s="217" t="s">
        <v>101</v>
      </c>
      <c r="B44" s="215">
        <v>1</v>
      </c>
      <c r="C44" s="215">
        <f t="shared" si="12"/>
        <v>227</v>
      </c>
      <c r="D44" s="215">
        <v>139</v>
      </c>
      <c r="E44" s="218">
        <v>88</v>
      </c>
      <c r="F44" s="215"/>
      <c r="G44" s="249">
        <v>6.23</v>
      </c>
      <c r="H44" s="251">
        <f t="shared" si="3"/>
        <v>1096.48</v>
      </c>
      <c r="I44" s="251">
        <f t="shared" si="4"/>
        <v>1355.14</v>
      </c>
    </row>
    <row r="45" spans="1:9" x14ac:dyDescent="0.25">
      <c r="A45" s="217" t="s">
        <v>101</v>
      </c>
      <c r="B45" s="215">
        <v>1</v>
      </c>
      <c r="C45" s="215">
        <f t="shared" si="12"/>
        <v>237</v>
      </c>
      <c r="D45" s="215">
        <v>139</v>
      </c>
      <c r="E45" s="218">
        <v>98</v>
      </c>
      <c r="F45" s="215"/>
      <c r="G45" s="249">
        <v>6.23</v>
      </c>
      <c r="H45" s="251">
        <f t="shared" si="3"/>
        <v>1221.08</v>
      </c>
      <c r="I45" s="251">
        <f t="shared" si="4"/>
        <v>1509.13</v>
      </c>
    </row>
    <row r="46" spans="1:9" x14ac:dyDescent="0.25">
      <c r="A46" s="219" t="s">
        <v>101</v>
      </c>
      <c r="B46" s="218">
        <v>1</v>
      </c>
      <c r="C46" s="218">
        <f t="shared" si="12"/>
        <v>207</v>
      </c>
      <c r="D46" s="218">
        <v>139</v>
      </c>
      <c r="E46" s="218">
        <v>68</v>
      </c>
      <c r="F46" s="218"/>
      <c r="G46" s="251">
        <v>6.23</v>
      </c>
      <c r="H46" s="251">
        <f t="shared" si="3"/>
        <v>847.28</v>
      </c>
      <c r="I46" s="256">
        <f>ROUND(H46*1.2077,2)</f>
        <v>1023.26</v>
      </c>
    </row>
    <row r="47" spans="1:9" ht="33" x14ac:dyDescent="0.25">
      <c r="A47" s="255" t="s">
        <v>648</v>
      </c>
      <c r="B47" s="216">
        <f>SUM(B48:B54)</f>
        <v>7</v>
      </c>
      <c r="C47" s="216"/>
      <c r="D47" s="216"/>
      <c r="E47" s="216">
        <f t="shared" ref="E47:I47" si="13">SUM(E48:E54)</f>
        <v>569</v>
      </c>
      <c r="F47" s="216"/>
      <c r="G47" s="250"/>
      <c r="H47" s="250">
        <f t="shared" si="13"/>
        <v>5635.37</v>
      </c>
      <c r="I47" s="250">
        <f t="shared" si="13"/>
        <v>6964.74</v>
      </c>
    </row>
    <row r="48" spans="1:9" x14ac:dyDescent="0.25">
      <c r="A48" s="219" t="s">
        <v>96</v>
      </c>
      <c r="B48" s="218">
        <v>1</v>
      </c>
      <c r="C48" s="218">
        <f>D48+E48</f>
        <v>171</v>
      </c>
      <c r="D48" s="218">
        <v>139</v>
      </c>
      <c r="E48" s="218">
        <v>32</v>
      </c>
      <c r="F48" s="218"/>
      <c r="G48" s="253">
        <v>4.952</v>
      </c>
      <c r="H48" s="251">
        <f t="shared" si="3"/>
        <v>316.93</v>
      </c>
      <c r="I48" s="251">
        <f t="shared" si="4"/>
        <v>391.69</v>
      </c>
    </row>
    <row r="49" spans="1:9" x14ac:dyDescent="0.25">
      <c r="A49" s="219" t="s">
        <v>96</v>
      </c>
      <c r="B49" s="218">
        <v>1</v>
      </c>
      <c r="C49" s="218">
        <f t="shared" ref="C49:C54" si="14">D49+E49</f>
        <v>240</v>
      </c>
      <c r="D49" s="218">
        <v>139</v>
      </c>
      <c r="E49" s="218">
        <v>101</v>
      </c>
      <c r="F49" s="218"/>
      <c r="G49" s="253">
        <v>4.952</v>
      </c>
      <c r="H49" s="251">
        <f t="shared" si="3"/>
        <v>1000.3</v>
      </c>
      <c r="I49" s="251">
        <f t="shared" si="4"/>
        <v>1236.27</v>
      </c>
    </row>
    <row r="50" spans="1:9" x14ac:dyDescent="0.25">
      <c r="A50" s="219" t="s">
        <v>96</v>
      </c>
      <c r="B50" s="218">
        <v>1</v>
      </c>
      <c r="C50" s="218">
        <f t="shared" si="14"/>
        <v>270</v>
      </c>
      <c r="D50" s="218">
        <v>139</v>
      </c>
      <c r="E50" s="218">
        <v>131</v>
      </c>
      <c r="F50" s="218"/>
      <c r="G50" s="253">
        <v>4.952</v>
      </c>
      <c r="H50" s="251">
        <f t="shared" si="3"/>
        <v>1297.42</v>
      </c>
      <c r="I50" s="251">
        <f t="shared" si="4"/>
        <v>1603.48</v>
      </c>
    </row>
    <row r="51" spans="1:9" x14ac:dyDescent="0.25">
      <c r="A51" s="219" t="s">
        <v>96</v>
      </c>
      <c r="B51" s="218">
        <v>1</v>
      </c>
      <c r="C51" s="218">
        <f t="shared" si="14"/>
        <v>197</v>
      </c>
      <c r="D51" s="218">
        <v>139</v>
      </c>
      <c r="E51" s="218">
        <v>58</v>
      </c>
      <c r="F51" s="218"/>
      <c r="G51" s="253">
        <v>4.952</v>
      </c>
      <c r="H51" s="251">
        <f t="shared" si="3"/>
        <v>574.42999999999995</v>
      </c>
      <c r="I51" s="251">
        <f t="shared" si="4"/>
        <v>709.94</v>
      </c>
    </row>
    <row r="52" spans="1:9" x14ac:dyDescent="0.25">
      <c r="A52" s="219" t="s">
        <v>96</v>
      </c>
      <c r="B52" s="218">
        <v>1</v>
      </c>
      <c r="C52" s="218">
        <f t="shared" si="14"/>
        <v>264</v>
      </c>
      <c r="D52" s="218">
        <v>139</v>
      </c>
      <c r="E52" s="218">
        <v>125</v>
      </c>
      <c r="F52" s="218"/>
      <c r="G52" s="253">
        <v>4.952</v>
      </c>
      <c r="H52" s="251">
        <f t="shared" si="3"/>
        <v>1238</v>
      </c>
      <c r="I52" s="251">
        <f t="shared" si="4"/>
        <v>1530.04</v>
      </c>
    </row>
    <row r="53" spans="1:9" x14ac:dyDescent="0.25">
      <c r="A53" s="219" t="s">
        <v>96</v>
      </c>
      <c r="B53" s="218">
        <v>1</v>
      </c>
      <c r="C53" s="218">
        <f t="shared" si="14"/>
        <v>221</v>
      </c>
      <c r="D53" s="218">
        <v>139</v>
      </c>
      <c r="E53" s="218">
        <v>82</v>
      </c>
      <c r="F53" s="218"/>
      <c r="G53" s="253">
        <v>4.952</v>
      </c>
      <c r="H53" s="251">
        <f t="shared" si="3"/>
        <v>812.13</v>
      </c>
      <c r="I53" s="251">
        <f t="shared" si="4"/>
        <v>1003.71</v>
      </c>
    </row>
    <row r="54" spans="1:9" x14ac:dyDescent="0.25">
      <c r="A54" s="219" t="s">
        <v>96</v>
      </c>
      <c r="B54" s="218">
        <v>1</v>
      </c>
      <c r="C54" s="218">
        <f t="shared" si="14"/>
        <v>179</v>
      </c>
      <c r="D54" s="218">
        <v>139</v>
      </c>
      <c r="E54" s="218">
        <v>40</v>
      </c>
      <c r="F54" s="218"/>
      <c r="G54" s="253">
        <v>4.952</v>
      </c>
      <c r="H54" s="251">
        <f t="shared" si="3"/>
        <v>396.16</v>
      </c>
      <c r="I54" s="251">
        <f t="shared" si="4"/>
        <v>489.61</v>
      </c>
    </row>
    <row r="55" spans="1:9" ht="33" x14ac:dyDescent="0.25">
      <c r="A55" s="255" t="s">
        <v>651</v>
      </c>
      <c r="B55" s="216">
        <f>SUM(B56:B56)</f>
        <v>1</v>
      </c>
      <c r="C55" s="216"/>
      <c r="D55" s="216"/>
      <c r="E55" s="216">
        <f t="shared" ref="E55:I55" si="15">SUM(E56:E56)</f>
        <v>96</v>
      </c>
      <c r="F55" s="216"/>
      <c r="G55" s="250"/>
      <c r="H55" s="250">
        <f t="shared" si="15"/>
        <v>887.62</v>
      </c>
      <c r="I55" s="250">
        <f t="shared" si="15"/>
        <v>1097.01</v>
      </c>
    </row>
    <row r="56" spans="1:9" x14ac:dyDescent="0.25">
      <c r="A56" s="219" t="s">
        <v>97</v>
      </c>
      <c r="B56" s="218">
        <v>1</v>
      </c>
      <c r="C56" s="218">
        <f>D56+E56</f>
        <v>235</v>
      </c>
      <c r="D56" s="218">
        <v>139</v>
      </c>
      <c r="E56" s="218">
        <v>96</v>
      </c>
      <c r="F56" s="218"/>
      <c r="G56" s="253">
        <v>4.6230000000000002</v>
      </c>
      <c r="H56" s="251">
        <f t="shared" si="3"/>
        <v>887.62</v>
      </c>
      <c r="I56" s="251">
        <f t="shared" si="4"/>
        <v>1097.01</v>
      </c>
    </row>
    <row r="57" spans="1:9" ht="33" x14ac:dyDescent="0.25">
      <c r="A57" s="237" t="s">
        <v>102</v>
      </c>
      <c r="B57" s="236">
        <f>B58+B60+B63+B66</f>
        <v>6</v>
      </c>
      <c r="C57" s="236"/>
      <c r="D57" s="236"/>
      <c r="E57" s="236">
        <f t="shared" ref="E57:I57" si="16">E58+E60+E63+E66</f>
        <v>199</v>
      </c>
      <c r="F57" s="236"/>
      <c r="G57" s="247"/>
      <c r="H57" s="247">
        <f t="shared" si="16"/>
        <v>3181.57</v>
      </c>
      <c r="I57" s="247">
        <f t="shared" si="16"/>
        <v>3924.01</v>
      </c>
    </row>
    <row r="58" spans="1:9" x14ac:dyDescent="0.25">
      <c r="A58" s="254" t="s">
        <v>568</v>
      </c>
      <c r="B58" s="214">
        <f>SUM(B59:B59)</f>
        <v>1</v>
      </c>
      <c r="C58" s="214"/>
      <c r="D58" s="214"/>
      <c r="E58" s="214">
        <f t="shared" ref="E58:I58" si="17">SUM(E59:E59)</f>
        <v>98</v>
      </c>
      <c r="F58" s="214"/>
      <c r="G58" s="248"/>
      <c r="H58" s="248">
        <f t="shared" si="17"/>
        <v>2082.11</v>
      </c>
      <c r="I58" s="248">
        <f t="shared" si="17"/>
        <v>2573.2800000000002</v>
      </c>
    </row>
    <row r="59" spans="1:9" x14ac:dyDescent="0.25">
      <c r="A59" s="221" t="s">
        <v>100</v>
      </c>
      <c r="B59" s="215">
        <v>1</v>
      </c>
      <c r="C59" s="215">
        <f t="shared" ref="C59" si="18">D59+E59</f>
        <v>237</v>
      </c>
      <c r="D59" s="215">
        <v>139</v>
      </c>
      <c r="E59" s="218">
        <v>98</v>
      </c>
      <c r="F59" s="215"/>
      <c r="G59" s="249">
        <v>10.622999999999999</v>
      </c>
      <c r="H59" s="251">
        <f t="shared" si="3"/>
        <v>2082.11</v>
      </c>
      <c r="I59" s="251">
        <f t="shared" si="4"/>
        <v>2573.2800000000002</v>
      </c>
    </row>
    <row r="60" spans="1:9" ht="33" x14ac:dyDescent="0.25">
      <c r="A60" s="254" t="s">
        <v>629</v>
      </c>
      <c r="B60" s="214">
        <f>SUM(B61:B62)</f>
        <v>2</v>
      </c>
      <c r="C60" s="214"/>
      <c r="D60" s="214"/>
      <c r="E60" s="214">
        <f t="shared" ref="E60:I60" si="19">SUM(E61:E62)</f>
        <v>30</v>
      </c>
      <c r="F60" s="214"/>
      <c r="G60" s="248"/>
      <c r="H60" s="248">
        <f t="shared" si="19"/>
        <v>404.82</v>
      </c>
      <c r="I60" s="248">
        <f t="shared" si="19"/>
        <v>500.31</v>
      </c>
    </row>
    <row r="61" spans="1:9" x14ac:dyDescent="0.25">
      <c r="A61" s="213" t="s">
        <v>103</v>
      </c>
      <c r="B61" s="215">
        <v>1</v>
      </c>
      <c r="C61" s="215">
        <f>D61+E61</f>
        <v>140</v>
      </c>
      <c r="D61" s="215">
        <v>139</v>
      </c>
      <c r="E61" s="218">
        <v>1</v>
      </c>
      <c r="F61" s="215"/>
      <c r="G61" s="249">
        <v>6.7469999999999999</v>
      </c>
      <c r="H61" s="251">
        <f t="shared" si="3"/>
        <v>13.49</v>
      </c>
      <c r="I61" s="251">
        <f t="shared" si="4"/>
        <v>16.670000000000002</v>
      </c>
    </row>
    <row r="62" spans="1:9" x14ac:dyDescent="0.25">
      <c r="A62" s="213" t="s">
        <v>103</v>
      </c>
      <c r="B62" s="215">
        <v>1</v>
      </c>
      <c r="C62" s="215">
        <f t="shared" ref="C62" si="20">D62+E62</f>
        <v>168</v>
      </c>
      <c r="D62" s="215">
        <v>139</v>
      </c>
      <c r="E62" s="218">
        <v>29</v>
      </c>
      <c r="F62" s="215"/>
      <c r="G62" s="249">
        <v>6.7469999999999999</v>
      </c>
      <c r="H62" s="251">
        <f t="shared" ref="H62:H83" si="21">ROUND(G62*E62*2,2)</f>
        <v>391.33</v>
      </c>
      <c r="I62" s="251">
        <f t="shared" ref="I62:I83" si="22">ROUND(H62*1.2359,2)</f>
        <v>483.64</v>
      </c>
    </row>
    <row r="63" spans="1:9" ht="33" x14ac:dyDescent="0.25">
      <c r="A63" s="255" t="s">
        <v>648</v>
      </c>
      <c r="B63" s="216">
        <f t="shared" ref="B63:I63" si="23">SUM(B64:B65)</f>
        <v>2</v>
      </c>
      <c r="C63" s="216"/>
      <c r="D63" s="216"/>
      <c r="E63" s="216">
        <f t="shared" si="23"/>
        <v>58</v>
      </c>
      <c r="F63" s="216"/>
      <c r="G63" s="250"/>
      <c r="H63" s="250">
        <f t="shared" si="23"/>
        <v>574.44000000000005</v>
      </c>
      <c r="I63" s="250">
        <f t="shared" si="23"/>
        <v>701.86</v>
      </c>
    </row>
    <row r="64" spans="1:9" x14ac:dyDescent="0.25">
      <c r="A64" s="220" t="s">
        <v>96</v>
      </c>
      <c r="B64" s="218">
        <v>1</v>
      </c>
      <c r="C64" s="218">
        <f>D64+E64</f>
        <v>168</v>
      </c>
      <c r="D64" s="218">
        <v>139</v>
      </c>
      <c r="E64" s="218">
        <v>29</v>
      </c>
      <c r="F64" s="218"/>
      <c r="G64" s="253">
        <v>4.952</v>
      </c>
      <c r="H64" s="251">
        <f t="shared" si="21"/>
        <v>287.22000000000003</v>
      </c>
      <c r="I64" s="256">
        <f>ROUND(H64*1.2077,2)</f>
        <v>346.88</v>
      </c>
    </row>
    <row r="65" spans="1:9" x14ac:dyDescent="0.25">
      <c r="A65" s="220" t="s">
        <v>96</v>
      </c>
      <c r="B65" s="218">
        <v>1</v>
      </c>
      <c r="C65" s="218">
        <f>D65+E65</f>
        <v>168</v>
      </c>
      <c r="D65" s="218">
        <v>139</v>
      </c>
      <c r="E65" s="218">
        <v>29</v>
      </c>
      <c r="F65" s="218"/>
      <c r="G65" s="253">
        <v>4.952</v>
      </c>
      <c r="H65" s="251">
        <f t="shared" si="21"/>
        <v>287.22000000000003</v>
      </c>
      <c r="I65" s="251">
        <f t="shared" si="22"/>
        <v>354.98</v>
      </c>
    </row>
    <row r="66" spans="1:9" ht="33" x14ac:dyDescent="0.25">
      <c r="A66" s="255" t="s">
        <v>651</v>
      </c>
      <c r="B66" s="216">
        <f>SUM(B67:B67)</f>
        <v>1</v>
      </c>
      <c r="C66" s="216"/>
      <c r="D66" s="216"/>
      <c r="E66" s="216">
        <f t="shared" ref="E66:I66" si="24">SUM(E67:E67)</f>
        <v>13</v>
      </c>
      <c r="F66" s="216"/>
      <c r="G66" s="250"/>
      <c r="H66" s="250">
        <f t="shared" si="24"/>
        <v>120.2</v>
      </c>
      <c r="I66" s="250">
        <f t="shared" si="24"/>
        <v>148.56</v>
      </c>
    </row>
    <row r="67" spans="1:9" x14ac:dyDescent="0.25">
      <c r="A67" s="220" t="s">
        <v>97</v>
      </c>
      <c r="B67" s="218">
        <v>1</v>
      </c>
      <c r="C67" s="218">
        <f>D67+E67</f>
        <v>152</v>
      </c>
      <c r="D67" s="218">
        <v>139</v>
      </c>
      <c r="E67" s="218">
        <v>13</v>
      </c>
      <c r="F67" s="218"/>
      <c r="G67" s="253">
        <v>4.6230000000000002</v>
      </c>
      <c r="H67" s="251">
        <f t="shared" si="21"/>
        <v>120.2</v>
      </c>
      <c r="I67" s="251">
        <f t="shared" si="22"/>
        <v>148.56</v>
      </c>
    </row>
    <row r="68" spans="1:9" x14ac:dyDescent="0.25">
      <c r="A68" s="235" t="s">
        <v>109</v>
      </c>
      <c r="B68" s="236">
        <f>B69+B73+B76</f>
        <v>7</v>
      </c>
      <c r="C68" s="236"/>
      <c r="D68" s="236"/>
      <c r="E68" s="236">
        <f t="shared" ref="E68:I68" si="25">E69+E73+E76</f>
        <v>273.13</v>
      </c>
      <c r="F68" s="236"/>
      <c r="G68" s="247"/>
      <c r="H68" s="247">
        <f t="shared" si="25"/>
        <v>2930.9</v>
      </c>
      <c r="I68" s="247">
        <f t="shared" si="25"/>
        <v>3615.4699999999993</v>
      </c>
    </row>
    <row r="69" spans="1:9" ht="33" x14ac:dyDescent="0.25">
      <c r="A69" s="254" t="s">
        <v>629</v>
      </c>
      <c r="B69" s="214">
        <f>SUM(B70:B72)</f>
        <v>3</v>
      </c>
      <c r="C69" s="214"/>
      <c r="D69" s="214"/>
      <c r="E69" s="214">
        <f t="shared" ref="E69:I69" si="26">SUM(E70:E72)</f>
        <v>182.13</v>
      </c>
      <c r="F69" s="214"/>
      <c r="G69" s="248"/>
      <c r="H69" s="248">
        <f t="shared" si="26"/>
        <v>2164.84</v>
      </c>
      <c r="I69" s="248">
        <f t="shared" si="26"/>
        <v>2675.5299999999997</v>
      </c>
    </row>
    <row r="70" spans="1:9" x14ac:dyDescent="0.25">
      <c r="A70" s="219" t="s">
        <v>111</v>
      </c>
      <c r="B70" s="218">
        <v>1</v>
      </c>
      <c r="C70" s="218">
        <f t="shared" ref="C70:C72" si="27">D70+E70</f>
        <v>209.13</v>
      </c>
      <c r="D70" s="218">
        <v>139</v>
      </c>
      <c r="E70" s="218">
        <v>70.13</v>
      </c>
      <c r="F70" s="218"/>
      <c r="G70" s="253">
        <v>6.23</v>
      </c>
      <c r="H70" s="251">
        <f t="shared" si="21"/>
        <v>873.82</v>
      </c>
      <c r="I70" s="251">
        <f t="shared" si="22"/>
        <v>1079.95</v>
      </c>
    </row>
    <row r="71" spans="1:9" x14ac:dyDescent="0.25">
      <c r="A71" s="219" t="s">
        <v>111</v>
      </c>
      <c r="B71" s="218">
        <v>1</v>
      </c>
      <c r="C71" s="218">
        <f t="shared" si="27"/>
        <v>195</v>
      </c>
      <c r="D71" s="218">
        <v>139</v>
      </c>
      <c r="E71" s="218">
        <v>56</v>
      </c>
      <c r="F71" s="218"/>
      <c r="G71" s="253">
        <v>5.3959999999999999</v>
      </c>
      <c r="H71" s="251">
        <f t="shared" si="21"/>
        <v>604.35</v>
      </c>
      <c r="I71" s="251">
        <f t="shared" si="22"/>
        <v>746.92</v>
      </c>
    </row>
    <row r="72" spans="1:9" x14ac:dyDescent="0.25">
      <c r="A72" s="219" t="s">
        <v>111</v>
      </c>
      <c r="B72" s="218">
        <v>1</v>
      </c>
      <c r="C72" s="218">
        <f t="shared" si="27"/>
        <v>195</v>
      </c>
      <c r="D72" s="218">
        <v>139</v>
      </c>
      <c r="E72" s="218">
        <v>56</v>
      </c>
      <c r="F72" s="218"/>
      <c r="G72" s="253">
        <v>6.1310000000000002</v>
      </c>
      <c r="H72" s="251">
        <f t="shared" si="21"/>
        <v>686.67</v>
      </c>
      <c r="I72" s="251">
        <f t="shared" si="22"/>
        <v>848.66</v>
      </c>
    </row>
    <row r="73" spans="1:9" ht="33" x14ac:dyDescent="0.25">
      <c r="A73" s="255" t="s">
        <v>648</v>
      </c>
      <c r="B73" s="216">
        <f>SUM(B74:B75)</f>
        <v>2</v>
      </c>
      <c r="C73" s="216"/>
      <c r="D73" s="216"/>
      <c r="E73" s="216">
        <f t="shared" ref="E73:I73" si="28">SUM(E74:E75)</f>
        <v>53</v>
      </c>
      <c r="F73" s="216"/>
      <c r="G73" s="250"/>
      <c r="H73" s="250">
        <f t="shared" si="28"/>
        <v>458.87</v>
      </c>
      <c r="I73" s="250">
        <f t="shared" si="28"/>
        <v>560.28</v>
      </c>
    </row>
    <row r="74" spans="1:9" x14ac:dyDescent="0.25">
      <c r="A74" s="219" t="s">
        <v>96</v>
      </c>
      <c r="B74" s="218">
        <v>1</v>
      </c>
      <c r="C74" s="218">
        <f>D74+E74</f>
        <v>164</v>
      </c>
      <c r="D74" s="218">
        <v>139</v>
      </c>
      <c r="E74" s="218">
        <v>25</v>
      </c>
      <c r="F74" s="218"/>
      <c r="G74" s="253">
        <v>4.3289999999999997</v>
      </c>
      <c r="H74" s="251">
        <f t="shared" si="21"/>
        <v>216.45</v>
      </c>
      <c r="I74" s="251">
        <f t="shared" si="22"/>
        <v>267.51</v>
      </c>
    </row>
    <row r="75" spans="1:9" x14ac:dyDescent="0.25">
      <c r="A75" s="220" t="s">
        <v>96</v>
      </c>
      <c r="B75" s="218">
        <v>1</v>
      </c>
      <c r="C75" s="218">
        <f>D75+E75</f>
        <v>167</v>
      </c>
      <c r="D75" s="218">
        <v>139</v>
      </c>
      <c r="E75" s="218">
        <v>28</v>
      </c>
      <c r="F75" s="218"/>
      <c r="G75" s="253">
        <v>4.3289999999999997</v>
      </c>
      <c r="H75" s="251">
        <f t="shared" si="21"/>
        <v>242.42</v>
      </c>
      <c r="I75" s="256">
        <f>ROUND(H75*1.2077,2)</f>
        <v>292.77</v>
      </c>
    </row>
    <row r="76" spans="1:9" ht="33" x14ac:dyDescent="0.25">
      <c r="A76" s="255" t="s">
        <v>651</v>
      </c>
      <c r="B76" s="216">
        <f>SUM(B77:B78)</f>
        <v>2</v>
      </c>
      <c r="C76" s="216"/>
      <c r="D76" s="216"/>
      <c r="E76" s="216">
        <f t="shared" ref="E76:I76" si="29">SUM(E77:E78)</f>
        <v>38</v>
      </c>
      <c r="F76" s="216"/>
      <c r="G76" s="250"/>
      <c r="H76" s="250">
        <f t="shared" si="29"/>
        <v>307.19</v>
      </c>
      <c r="I76" s="250">
        <f t="shared" si="29"/>
        <v>379.65999999999997</v>
      </c>
    </row>
    <row r="77" spans="1:9" x14ac:dyDescent="0.25">
      <c r="A77" s="219" t="s">
        <v>97</v>
      </c>
      <c r="B77" s="218">
        <v>1</v>
      </c>
      <c r="C77" s="218">
        <f t="shared" ref="C77" si="30">D77+E77</f>
        <v>164</v>
      </c>
      <c r="D77" s="218">
        <v>139</v>
      </c>
      <c r="E77" s="218">
        <v>25</v>
      </c>
      <c r="F77" s="218"/>
      <c r="G77" s="253">
        <v>4.0419999999999998</v>
      </c>
      <c r="H77" s="251">
        <f t="shared" si="21"/>
        <v>202.1</v>
      </c>
      <c r="I77" s="251">
        <f t="shared" si="22"/>
        <v>249.78</v>
      </c>
    </row>
    <row r="78" spans="1:9" x14ac:dyDescent="0.25">
      <c r="A78" s="219" t="s">
        <v>97</v>
      </c>
      <c r="B78" s="218">
        <v>1</v>
      </c>
      <c r="C78" s="218">
        <f>D78+E78</f>
        <v>152</v>
      </c>
      <c r="D78" s="218">
        <v>139</v>
      </c>
      <c r="E78" s="218">
        <v>13</v>
      </c>
      <c r="F78" s="218"/>
      <c r="G78" s="253">
        <v>4.0419999999999998</v>
      </c>
      <c r="H78" s="251">
        <f t="shared" si="21"/>
        <v>105.09</v>
      </c>
      <c r="I78" s="251">
        <f t="shared" si="22"/>
        <v>129.88</v>
      </c>
    </row>
    <row r="79" spans="1:9" x14ac:dyDescent="0.25">
      <c r="A79" s="235" t="s">
        <v>112</v>
      </c>
      <c r="B79" s="236">
        <f>B80+B84+B92+B97</f>
        <v>17</v>
      </c>
      <c r="C79" s="236"/>
      <c r="D79" s="236"/>
      <c r="E79" s="236">
        <f t="shared" ref="E79:I79" si="31">E80+E84+E92+E97</f>
        <v>518.5</v>
      </c>
      <c r="F79" s="236"/>
      <c r="G79" s="247"/>
      <c r="H79" s="247">
        <f t="shared" si="31"/>
        <v>7802.64</v>
      </c>
      <c r="I79" s="247">
        <f t="shared" si="31"/>
        <v>9643.2899999999991</v>
      </c>
    </row>
    <row r="80" spans="1:9" x14ac:dyDescent="0.25">
      <c r="A80" s="254" t="s">
        <v>568</v>
      </c>
      <c r="B80" s="214">
        <f>SUM(B81:B83)</f>
        <v>3</v>
      </c>
      <c r="C80" s="214"/>
      <c r="D80" s="214"/>
      <c r="E80" s="214">
        <f t="shared" ref="E80:I80" si="32">SUM(E81:E83)</f>
        <v>274.5</v>
      </c>
      <c r="F80" s="214"/>
      <c r="G80" s="248"/>
      <c r="H80" s="248">
        <f t="shared" si="32"/>
        <v>5169.82</v>
      </c>
      <c r="I80" s="248">
        <f t="shared" si="32"/>
        <v>6389.3799999999992</v>
      </c>
    </row>
    <row r="81" spans="1:9" x14ac:dyDescent="0.25">
      <c r="A81" s="213" t="s">
        <v>110</v>
      </c>
      <c r="B81" s="215">
        <v>1</v>
      </c>
      <c r="C81" s="215">
        <f>D81+E81</f>
        <v>222</v>
      </c>
      <c r="D81" s="215">
        <v>160</v>
      </c>
      <c r="E81" s="218">
        <v>62</v>
      </c>
      <c r="F81" s="215"/>
      <c r="G81" s="249">
        <v>9.6039999999999992</v>
      </c>
      <c r="H81" s="251">
        <f t="shared" si="21"/>
        <v>1190.9000000000001</v>
      </c>
      <c r="I81" s="251">
        <f t="shared" si="22"/>
        <v>1471.83</v>
      </c>
    </row>
    <row r="82" spans="1:9" x14ac:dyDescent="0.25">
      <c r="A82" s="213" t="s">
        <v>110</v>
      </c>
      <c r="B82" s="215">
        <v>1</v>
      </c>
      <c r="C82" s="215">
        <f t="shared" ref="C82:C83" si="33">D82+E82</f>
        <v>312.5</v>
      </c>
      <c r="D82" s="215">
        <v>160</v>
      </c>
      <c r="E82" s="218">
        <v>152.5</v>
      </c>
      <c r="F82" s="215"/>
      <c r="G82" s="249">
        <v>9.2669999999999995</v>
      </c>
      <c r="H82" s="251">
        <f t="shared" si="21"/>
        <v>2826.44</v>
      </c>
      <c r="I82" s="251">
        <f t="shared" si="22"/>
        <v>3493.2</v>
      </c>
    </row>
    <row r="83" spans="1:9" x14ac:dyDescent="0.25">
      <c r="A83" s="213" t="s">
        <v>110</v>
      </c>
      <c r="B83" s="215">
        <v>1</v>
      </c>
      <c r="C83" s="215">
        <f t="shared" si="33"/>
        <v>220</v>
      </c>
      <c r="D83" s="215">
        <v>160</v>
      </c>
      <c r="E83" s="218">
        <v>60</v>
      </c>
      <c r="F83" s="215"/>
      <c r="G83" s="249">
        <v>9.6039999999999992</v>
      </c>
      <c r="H83" s="251">
        <f t="shared" si="21"/>
        <v>1152.48</v>
      </c>
      <c r="I83" s="251">
        <f t="shared" si="22"/>
        <v>1424.35</v>
      </c>
    </row>
    <row r="84" spans="1:9" ht="33" x14ac:dyDescent="0.25">
      <c r="A84" s="254" t="s">
        <v>629</v>
      </c>
      <c r="B84" s="214">
        <f>SUM(B85:B91)</f>
        <v>7</v>
      </c>
      <c r="C84" s="214"/>
      <c r="D84" s="214"/>
      <c r="E84" s="214">
        <f t="shared" ref="E84:I84" si="34">SUM(E85:E91)</f>
        <v>139</v>
      </c>
      <c r="F84" s="214"/>
      <c r="G84" s="248"/>
      <c r="H84" s="248">
        <f t="shared" si="34"/>
        <v>1760.47</v>
      </c>
      <c r="I84" s="248">
        <f t="shared" si="34"/>
        <v>2175.7600000000002</v>
      </c>
    </row>
    <row r="85" spans="1:9" x14ac:dyDescent="0.25">
      <c r="A85" s="217" t="s">
        <v>115</v>
      </c>
      <c r="B85" s="215">
        <v>1</v>
      </c>
      <c r="C85" s="215">
        <f>D85+E85</f>
        <v>183</v>
      </c>
      <c r="D85" s="215">
        <v>160</v>
      </c>
      <c r="E85" s="218">
        <v>23</v>
      </c>
      <c r="F85" s="215"/>
      <c r="G85" s="249">
        <v>6.51</v>
      </c>
      <c r="H85" s="251">
        <f t="shared" ref="H85:H121" si="35">ROUND(G85*E85*2,2)</f>
        <v>299.45999999999998</v>
      </c>
      <c r="I85" s="251">
        <f t="shared" ref="I85:I121" si="36">ROUND(H85*1.2359,2)</f>
        <v>370.1</v>
      </c>
    </row>
    <row r="86" spans="1:9" x14ac:dyDescent="0.25">
      <c r="A86" s="217" t="s">
        <v>115</v>
      </c>
      <c r="B86" s="215">
        <v>1</v>
      </c>
      <c r="C86" s="215">
        <f t="shared" ref="C86:C91" si="37">D86+E86</f>
        <v>180</v>
      </c>
      <c r="D86" s="215">
        <v>160</v>
      </c>
      <c r="E86" s="218">
        <v>20</v>
      </c>
      <c r="F86" s="215"/>
      <c r="G86" s="249">
        <v>5.8879999999999999</v>
      </c>
      <c r="H86" s="251">
        <f t="shared" si="35"/>
        <v>235.52</v>
      </c>
      <c r="I86" s="251">
        <f t="shared" si="36"/>
        <v>291.08</v>
      </c>
    </row>
    <row r="87" spans="1:9" x14ac:dyDescent="0.25">
      <c r="A87" s="217" t="s">
        <v>115</v>
      </c>
      <c r="B87" s="215">
        <v>1</v>
      </c>
      <c r="C87" s="215">
        <f t="shared" si="37"/>
        <v>192</v>
      </c>
      <c r="D87" s="215">
        <v>160</v>
      </c>
      <c r="E87" s="218">
        <v>32</v>
      </c>
      <c r="F87" s="215"/>
      <c r="G87" s="249">
        <v>6.51</v>
      </c>
      <c r="H87" s="251">
        <f t="shared" si="35"/>
        <v>416.64</v>
      </c>
      <c r="I87" s="251">
        <f t="shared" si="36"/>
        <v>514.92999999999995</v>
      </c>
    </row>
    <row r="88" spans="1:9" x14ac:dyDescent="0.25">
      <c r="A88" s="217" t="s">
        <v>115</v>
      </c>
      <c r="B88" s="215">
        <v>1</v>
      </c>
      <c r="C88" s="215">
        <f t="shared" si="37"/>
        <v>176</v>
      </c>
      <c r="D88" s="215">
        <v>160</v>
      </c>
      <c r="E88" s="218">
        <v>16</v>
      </c>
      <c r="F88" s="215"/>
      <c r="G88" s="249">
        <v>6.6470000000000002</v>
      </c>
      <c r="H88" s="251">
        <f t="shared" si="35"/>
        <v>212.7</v>
      </c>
      <c r="I88" s="251">
        <f t="shared" si="36"/>
        <v>262.88</v>
      </c>
    </row>
    <row r="89" spans="1:9" x14ac:dyDescent="0.25">
      <c r="A89" s="213" t="s">
        <v>116</v>
      </c>
      <c r="B89" s="215">
        <v>1</v>
      </c>
      <c r="C89" s="215">
        <f t="shared" si="37"/>
        <v>177</v>
      </c>
      <c r="D89" s="215">
        <v>160</v>
      </c>
      <c r="E89" s="218">
        <v>17</v>
      </c>
      <c r="F89" s="215"/>
      <c r="G89" s="249">
        <v>5.8879999999999999</v>
      </c>
      <c r="H89" s="251">
        <f t="shared" si="35"/>
        <v>200.19</v>
      </c>
      <c r="I89" s="251">
        <f t="shared" si="36"/>
        <v>247.41</v>
      </c>
    </row>
    <row r="90" spans="1:9" x14ac:dyDescent="0.25">
      <c r="A90" s="213" t="s">
        <v>116</v>
      </c>
      <c r="B90" s="215">
        <v>1</v>
      </c>
      <c r="C90" s="215">
        <f t="shared" si="37"/>
        <v>184</v>
      </c>
      <c r="D90" s="215">
        <v>160</v>
      </c>
      <c r="E90" s="218">
        <v>24</v>
      </c>
      <c r="F90" s="215"/>
      <c r="G90" s="249">
        <v>6.51</v>
      </c>
      <c r="H90" s="251">
        <f t="shared" si="35"/>
        <v>312.48</v>
      </c>
      <c r="I90" s="251">
        <f t="shared" si="36"/>
        <v>386.19</v>
      </c>
    </row>
    <row r="91" spans="1:9" x14ac:dyDescent="0.25">
      <c r="A91" s="213" t="s">
        <v>116</v>
      </c>
      <c r="B91" s="215">
        <v>1</v>
      </c>
      <c r="C91" s="215">
        <f t="shared" si="37"/>
        <v>167</v>
      </c>
      <c r="D91" s="215">
        <v>160</v>
      </c>
      <c r="E91" s="218">
        <v>7</v>
      </c>
      <c r="F91" s="215"/>
      <c r="G91" s="252">
        <v>5.9630000000000001</v>
      </c>
      <c r="H91" s="251">
        <f t="shared" si="35"/>
        <v>83.48</v>
      </c>
      <c r="I91" s="251">
        <f t="shared" si="36"/>
        <v>103.17</v>
      </c>
    </row>
    <row r="92" spans="1:9" ht="33" x14ac:dyDescent="0.25">
      <c r="A92" s="254" t="s">
        <v>648</v>
      </c>
      <c r="B92" s="214">
        <f>SUM(B93:B96)</f>
        <v>4</v>
      </c>
      <c r="C92" s="214"/>
      <c r="D92" s="214"/>
      <c r="E92" s="214">
        <f t="shared" ref="E92:I92" si="38">SUM(E93:E96)</f>
        <v>41</v>
      </c>
      <c r="F92" s="214"/>
      <c r="G92" s="248"/>
      <c r="H92" s="248">
        <f t="shared" si="38"/>
        <v>354.98</v>
      </c>
      <c r="I92" s="248">
        <f t="shared" si="38"/>
        <v>438.72</v>
      </c>
    </row>
    <row r="93" spans="1:9" x14ac:dyDescent="0.25">
      <c r="A93" s="213" t="s">
        <v>96</v>
      </c>
      <c r="B93" s="215">
        <v>1</v>
      </c>
      <c r="C93" s="215">
        <f>D93+E93</f>
        <v>172</v>
      </c>
      <c r="D93" s="215">
        <v>160</v>
      </c>
      <c r="E93" s="218">
        <v>12</v>
      </c>
      <c r="F93" s="215"/>
      <c r="G93" s="249">
        <v>4.3289999999999997</v>
      </c>
      <c r="H93" s="251">
        <f t="shared" si="35"/>
        <v>103.9</v>
      </c>
      <c r="I93" s="251">
        <f t="shared" si="36"/>
        <v>128.41</v>
      </c>
    </row>
    <row r="94" spans="1:9" x14ac:dyDescent="0.25">
      <c r="A94" s="213" t="s">
        <v>96</v>
      </c>
      <c r="B94" s="215">
        <v>1</v>
      </c>
      <c r="C94" s="215">
        <f>D94+E94</f>
        <v>168</v>
      </c>
      <c r="D94" s="215">
        <v>160</v>
      </c>
      <c r="E94" s="218">
        <v>8</v>
      </c>
      <c r="F94" s="215"/>
      <c r="G94" s="249">
        <v>4.3289999999999997</v>
      </c>
      <c r="H94" s="251">
        <f t="shared" si="35"/>
        <v>69.260000000000005</v>
      </c>
      <c r="I94" s="251">
        <f t="shared" si="36"/>
        <v>85.6</v>
      </c>
    </row>
    <row r="95" spans="1:9" x14ac:dyDescent="0.25">
      <c r="A95" s="213" t="s">
        <v>96</v>
      </c>
      <c r="B95" s="215">
        <v>1</v>
      </c>
      <c r="C95" s="215">
        <f>D95+E95</f>
        <v>169</v>
      </c>
      <c r="D95" s="215">
        <v>160</v>
      </c>
      <c r="E95" s="218">
        <v>9</v>
      </c>
      <c r="F95" s="215"/>
      <c r="G95" s="249">
        <v>4.3289999999999997</v>
      </c>
      <c r="H95" s="251">
        <f t="shared" si="35"/>
        <v>77.92</v>
      </c>
      <c r="I95" s="251">
        <f t="shared" si="36"/>
        <v>96.3</v>
      </c>
    </row>
    <row r="96" spans="1:9" x14ac:dyDescent="0.25">
      <c r="A96" s="213" t="s">
        <v>96</v>
      </c>
      <c r="B96" s="215">
        <v>1</v>
      </c>
      <c r="C96" s="215">
        <f t="shared" ref="C96" si="39">D96+E96</f>
        <v>172</v>
      </c>
      <c r="D96" s="215">
        <v>160</v>
      </c>
      <c r="E96" s="218">
        <v>12</v>
      </c>
      <c r="F96" s="215"/>
      <c r="G96" s="252">
        <v>4.3289999999999997</v>
      </c>
      <c r="H96" s="251">
        <f t="shared" si="35"/>
        <v>103.9</v>
      </c>
      <c r="I96" s="251">
        <f t="shared" si="36"/>
        <v>128.41</v>
      </c>
    </row>
    <row r="97" spans="1:9" ht="33" x14ac:dyDescent="0.25">
      <c r="A97" s="254" t="s">
        <v>651</v>
      </c>
      <c r="B97" s="214">
        <f>SUM(B98:B100)</f>
        <v>3</v>
      </c>
      <c r="C97" s="214"/>
      <c r="D97" s="214"/>
      <c r="E97" s="214">
        <f t="shared" ref="E97:I97" si="40">SUM(E98:E100)</f>
        <v>64</v>
      </c>
      <c r="F97" s="214"/>
      <c r="G97" s="248"/>
      <c r="H97" s="248">
        <f t="shared" si="40"/>
        <v>517.37</v>
      </c>
      <c r="I97" s="248">
        <f t="shared" si="40"/>
        <v>639.42999999999995</v>
      </c>
    </row>
    <row r="98" spans="1:9" x14ac:dyDescent="0.25">
      <c r="A98" s="213" t="s">
        <v>97</v>
      </c>
      <c r="B98" s="215">
        <v>1</v>
      </c>
      <c r="C98" s="215">
        <f>D98+E98</f>
        <v>208</v>
      </c>
      <c r="D98" s="215">
        <v>160</v>
      </c>
      <c r="E98" s="218">
        <v>48</v>
      </c>
      <c r="F98" s="215"/>
      <c r="G98" s="252">
        <v>4.0419999999999998</v>
      </c>
      <c r="H98" s="251">
        <f t="shared" si="35"/>
        <v>388.03</v>
      </c>
      <c r="I98" s="251">
        <f t="shared" si="36"/>
        <v>479.57</v>
      </c>
    </row>
    <row r="99" spans="1:9" x14ac:dyDescent="0.25">
      <c r="A99" s="217" t="s">
        <v>97</v>
      </c>
      <c r="B99" s="215">
        <v>1</v>
      </c>
      <c r="C99" s="215">
        <f>D99+E99</f>
        <v>165</v>
      </c>
      <c r="D99" s="215">
        <v>160</v>
      </c>
      <c r="E99" s="218">
        <v>5</v>
      </c>
      <c r="F99" s="215"/>
      <c r="G99" s="252">
        <v>4.0419999999999998</v>
      </c>
      <c r="H99" s="251">
        <f t="shared" si="35"/>
        <v>40.42</v>
      </c>
      <c r="I99" s="251">
        <f t="shared" si="36"/>
        <v>49.96</v>
      </c>
    </row>
    <row r="100" spans="1:9" x14ac:dyDescent="0.25">
      <c r="A100" s="213" t="s">
        <v>97</v>
      </c>
      <c r="B100" s="215">
        <v>1</v>
      </c>
      <c r="C100" s="215">
        <f>D100+E100</f>
        <v>171</v>
      </c>
      <c r="D100" s="215">
        <v>160</v>
      </c>
      <c r="E100" s="218">
        <v>11</v>
      </c>
      <c r="F100" s="215"/>
      <c r="G100" s="252">
        <v>4.0419999999999998</v>
      </c>
      <c r="H100" s="251">
        <f t="shared" si="35"/>
        <v>88.92</v>
      </c>
      <c r="I100" s="251">
        <f t="shared" si="36"/>
        <v>109.9</v>
      </c>
    </row>
    <row r="101" spans="1:9" x14ac:dyDescent="0.25">
      <c r="A101" s="235" t="s">
        <v>117</v>
      </c>
      <c r="B101" s="236">
        <f>B102+B112</f>
        <v>10</v>
      </c>
      <c r="C101" s="236"/>
      <c r="D101" s="236"/>
      <c r="E101" s="236">
        <f t="shared" ref="E101:I101" si="41">E102+E112</f>
        <v>416.5</v>
      </c>
      <c r="F101" s="236"/>
      <c r="G101" s="247"/>
      <c r="H101" s="247">
        <f t="shared" si="41"/>
        <v>5053.3899999999994</v>
      </c>
      <c r="I101" s="247">
        <f t="shared" si="41"/>
        <v>6195.25</v>
      </c>
    </row>
    <row r="102" spans="1:9" ht="33" x14ac:dyDescent="0.25">
      <c r="A102" s="213" t="s">
        <v>8</v>
      </c>
      <c r="B102" s="214">
        <f>SUM(B103:B111)</f>
        <v>9</v>
      </c>
      <c r="C102" s="214"/>
      <c r="D102" s="214"/>
      <c r="E102" s="214">
        <f t="shared" ref="E102:I102" si="42">SUM(E103:E111)</f>
        <v>398</v>
      </c>
      <c r="F102" s="214"/>
      <c r="G102" s="248"/>
      <c r="H102" s="248">
        <f t="shared" si="42"/>
        <v>4903.8399999999992</v>
      </c>
      <c r="I102" s="248">
        <f t="shared" si="42"/>
        <v>6010.42</v>
      </c>
    </row>
    <row r="103" spans="1:9" x14ac:dyDescent="0.25">
      <c r="A103" s="219" t="s">
        <v>120</v>
      </c>
      <c r="B103" s="218">
        <v>1</v>
      </c>
      <c r="C103" s="218">
        <f>D103+E103</f>
        <v>216</v>
      </c>
      <c r="D103" s="218">
        <v>160</v>
      </c>
      <c r="E103" s="218">
        <v>56</v>
      </c>
      <c r="F103" s="218"/>
      <c r="G103" s="253">
        <v>6.1310000000000002</v>
      </c>
      <c r="H103" s="251">
        <f t="shared" si="35"/>
        <v>686.67</v>
      </c>
      <c r="I103" s="256">
        <f>ROUND(H103*1.2077,2)</f>
        <v>829.29</v>
      </c>
    </row>
    <row r="104" spans="1:9" x14ac:dyDescent="0.25">
      <c r="A104" s="219" t="s">
        <v>120</v>
      </c>
      <c r="B104" s="218">
        <v>1</v>
      </c>
      <c r="C104" s="218">
        <f t="shared" ref="C104:C111" si="43">D104+E104</f>
        <v>200</v>
      </c>
      <c r="D104" s="218">
        <v>160</v>
      </c>
      <c r="E104" s="218">
        <v>40</v>
      </c>
      <c r="F104" s="218"/>
      <c r="G104" s="253">
        <v>6.1310000000000002</v>
      </c>
      <c r="H104" s="251">
        <f t="shared" si="35"/>
        <v>490.48</v>
      </c>
      <c r="I104" s="251">
        <f t="shared" si="36"/>
        <v>606.17999999999995</v>
      </c>
    </row>
    <row r="105" spans="1:9" x14ac:dyDescent="0.25">
      <c r="A105" s="219" t="s">
        <v>120</v>
      </c>
      <c r="B105" s="218">
        <v>1</v>
      </c>
      <c r="C105" s="218">
        <f t="shared" si="43"/>
        <v>216</v>
      </c>
      <c r="D105" s="218">
        <v>160</v>
      </c>
      <c r="E105" s="218">
        <v>56</v>
      </c>
      <c r="F105" s="218"/>
      <c r="G105" s="253">
        <v>6.23</v>
      </c>
      <c r="H105" s="251">
        <f t="shared" si="35"/>
        <v>697.76</v>
      </c>
      <c r="I105" s="256">
        <f>ROUND(H105*1.2194,2)</f>
        <v>850.85</v>
      </c>
    </row>
    <row r="106" spans="1:9" x14ac:dyDescent="0.25">
      <c r="A106" s="219" t="s">
        <v>120</v>
      </c>
      <c r="B106" s="218">
        <v>1</v>
      </c>
      <c r="C106" s="218">
        <f t="shared" si="43"/>
        <v>216</v>
      </c>
      <c r="D106" s="218">
        <v>160</v>
      </c>
      <c r="E106" s="218">
        <v>56</v>
      </c>
      <c r="F106" s="218"/>
      <c r="G106" s="253">
        <v>6.23</v>
      </c>
      <c r="H106" s="251">
        <f t="shared" si="35"/>
        <v>697.76</v>
      </c>
      <c r="I106" s="251">
        <f t="shared" si="36"/>
        <v>862.36</v>
      </c>
    </row>
    <row r="107" spans="1:9" x14ac:dyDescent="0.25">
      <c r="A107" s="219" t="s">
        <v>120</v>
      </c>
      <c r="B107" s="218">
        <v>1</v>
      </c>
      <c r="C107" s="218">
        <f t="shared" si="43"/>
        <v>183</v>
      </c>
      <c r="D107" s="218">
        <v>160</v>
      </c>
      <c r="E107" s="218">
        <v>23</v>
      </c>
      <c r="F107" s="218"/>
      <c r="G107" s="253">
        <v>6.1310000000000002</v>
      </c>
      <c r="H107" s="251">
        <f t="shared" si="35"/>
        <v>282.02999999999997</v>
      </c>
      <c r="I107" s="251">
        <f t="shared" si="36"/>
        <v>348.56</v>
      </c>
    </row>
    <row r="108" spans="1:9" x14ac:dyDescent="0.25">
      <c r="A108" s="219" t="s">
        <v>120</v>
      </c>
      <c r="B108" s="218">
        <v>1</v>
      </c>
      <c r="C108" s="218">
        <f t="shared" si="43"/>
        <v>167</v>
      </c>
      <c r="D108" s="218">
        <v>160</v>
      </c>
      <c r="E108" s="218">
        <v>7</v>
      </c>
      <c r="F108" s="218"/>
      <c r="G108" s="253">
        <v>6.23</v>
      </c>
      <c r="H108" s="251">
        <f t="shared" si="35"/>
        <v>87.22</v>
      </c>
      <c r="I108" s="251">
        <f t="shared" si="36"/>
        <v>107.8</v>
      </c>
    </row>
    <row r="109" spans="1:9" x14ac:dyDescent="0.25">
      <c r="A109" s="219" t="s">
        <v>120</v>
      </c>
      <c r="B109" s="218">
        <v>1</v>
      </c>
      <c r="C109" s="218">
        <f t="shared" si="43"/>
        <v>216</v>
      </c>
      <c r="D109" s="218">
        <v>160</v>
      </c>
      <c r="E109" s="218">
        <v>56</v>
      </c>
      <c r="F109" s="218"/>
      <c r="G109" s="253">
        <v>6.1310000000000002</v>
      </c>
      <c r="H109" s="251">
        <f t="shared" si="35"/>
        <v>686.67</v>
      </c>
      <c r="I109" s="256">
        <f>ROUND(H109*1.2077,2)</f>
        <v>829.29</v>
      </c>
    </row>
    <row r="110" spans="1:9" x14ac:dyDescent="0.25">
      <c r="A110" s="219" t="s">
        <v>120</v>
      </c>
      <c r="B110" s="218">
        <v>1</v>
      </c>
      <c r="C110" s="218">
        <f t="shared" si="43"/>
        <v>216</v>
      </c>
      <c r="D110" s="218">
        <v>160</v>
      </c>
      <c r="E110" s="218">
        <v>56</v>
      </c>
      <c r="F110" s="218"/>
      <c r="G110" s="253">
        <v>6.1310000000000002</v>
      </c>
      <c r="H110" s="251">
        <f t="shared" si="35"/>
        <v>686.67</v>
      </c>
      <c r="I110" s="251">
        <f t="shared" si="36"/>
        <v>848.66</v>
      </c>
    </row>
    <row r="111" spans="1:9" x14ac:dyDescent="0.25">
      <c r="A111" s="219" t="s">
        <v>120</v>
      </c>
      <c r="B111" s="218">
        <v>1</v>
      </c>
      <c r="C111" s="218">
        <f t="shared" si="43"/>
        <v>208</v>
      </c>
      <c r="D111" s="218">
        <v>160</v>
      </c>
      <c r="E111" s="218">
        <v>48</v>
      </c>
      <c r="F111" s="218"/>
      <c r="G111" s="253">
        <v>6.1310000000000002</v>
      </c>
      <c r="H111" s="251">
        <f t="shared" si="35"/>
        <v>588.58000000000004</v>
      </c>
      <c r="I111" s="251">
        <f t="shared" si="36"/>
        <v>727.43</v>
      </c>
    </row>
    <row r="112" spans="1:9" ht="33" x14ac:dyDescent="0.25">
      <c r="A112" s="255" t="s">
        <v>651</v>
      </c>
      <c r="B112" s="216">
        <f>B113</f>
        <v>1</v>
      </c>
      <c r="C112" s="216"/>
      <c r="D112" s="216"/>
      <c r="E112" s="216">
        <f t="shared" ref="E112:I112" si="44">E113</f>
        <v>18.5</v>
      </c>
      <c r="F112" s="216"/>
      <c r="G112" s="250"/>
      <c r="H112" s="250">
        <f t="shared" si="44"/>
        <v>149.55000000000001</v>
      </c>
      <c r="I112" s="250">
        <f t="shared" si="44"/>
        <v>184.83</v>
      </c>
    </row>
    <row r="113" spans="1:1101" x14ac:dyDescent="0.25">
      <c r="A113" s="220" t="s">
        <v>97</v>
      </c>
      <c r="B113" s="218">
        <v>1</v>
      </c>
      <c r="C113" s="218">
        <f t="shared" ref="C113" si="45">D113+E113</f>
        <v>178.5</v>
      </c>
      <c r="D113" s="218">
        <v>160</v>
      </c>
      <c r="E113" s="218">
        <v>18.5</v>
      </c>
      <c r="F113" s="218"/>
      <c r="G113" s="253">
        <v>4.0419999999999998</v>
      </c>
      <c r="H113" s="251">
        <f t="shared" si="35"/>
        <v>149.55000000000001</v>
      </c>
      <c r="I113" s="251">
        <f t="shared" si="36"/>
        <v>184.83</v>
      </c>
    </row>
    <row r="114" spans="1:1101" x14ac:dyDescent="0.25">
      <c r="A114" s="237" t="s">
        <v>121</v>
      </c>
      <c r="B114" s="236">
        <f>B115+B123+B126</f>
        <v>12</v>
      </c>
      <c r="C114" s="236"/>
      <c r="D114" s="236"/>
      <c r="E114" s="236">
        <f t="shared" ref="E114:I114" si="46">E115+E123+E126</f>
        <v>557</v>
      </c>
      <c r="F114" s="236"/>
      <c r="G114" s="247"/>
      <c r="H114" s="247">
        <f t="shared" si="46"/>
        <v>6328.380000000001</v>
      </c>
      <c r="I114" s="247">
        <f t="shared" si="46"/>
        <v>7821.2399999999989</v>
      </c>
    </row>
    <row r="115" spans="1:1101" ht="33" x14ac:dyDescent="0.25">
      <c r="A115" s="255" t="s">
        <v>629</v>
      </c>
      <c r="B115" s="216">
        <f>SUM(B116:B122)</f>
        <v>7</v>
      </c>
      <c r="C115" s="216"/>
      <c r="D115" s="216"/>
      <c r="E115" s="216">
        <f t="shared" ref="E115:I115" si="47">SUM(E116:E122)</f>
        <v>439</v>
      </c>
      <c r="F115" s="216"/>
      <c r="G115" s="250"/>
      <c r="H115" s="250">
        <f t="shared" si="47"/>
        <v>5336.5800000000008</v>
      </c>
      <c r="I115" s="250">
        <f t="shared" si="47"/>
        <v>6595.4699999999993</v>
      </c>
    </row>
    <row r="116" spans="1:1101" x14ac:dyDescent="0.25">
      <c r="A116" s="219" t="s">
        <v>122</v>
      </c>
      <c r="B116" s="218">
        <v>1</v>
      </c>
      <c r="C116" s="218">
        <f t="shared" ref="C116:C119" si="48">D116+E116</f>
        <v>240</v>
      </c>
      <c r="D116" s="218">
        <v>160</v>
      </c>
      <c r="E116" s="218">
        <v>80</v>
      </c>
      <c r="F116" s="218"/>
      <c r="G116" s="251">
        <v>6.4039999999999999</v>
      </c>
      <c r="H116" s="251">
        <f t="shared" si="35"/>
        <v>1024.6400000000001</v>
      </c>
      <c r="I116" s="251">
        <f t="shared" si="36"/>
        <v>1266.3499999999999</v>
      </c>
    </row>
    <row r="117" spans="1:1101" x14ac:dyDescent="0.25">
      <c r="A117" s="219" t="s">
        <v>122</v>
      </c>
      <c r="B117" s="218">
        <v>1</v>
      </c>
      <c r="C117" s="218">
        <f t="shared" si="48"/>
        <v>232</v>
      </c>
      <c r="D117" s="218">
        <v>160</v>
      </c>
      <c r="E117" s="218">
        <v>72</v>
      </c>
      <c r="F117" s="218"/>
      <c r="G117" s="251">
        <v>6.23</v>
      </c>
      <c r="H117" s="251">
        <f t="shared" si="35"/>
        <v>897.12</v>
      </c>
      <c r="I117" s="251">
        <f t="shared" si="36"/>
        <v>1108.75</v>
      </c>
    </row>
    <row r="118" spans="1:1101" x14ac:dyDescent="0.25">
      <c r="A118" s="219" t="s">
        <v>122</v>
      </c>
      <c r="B118" s="218">
        <v>1</v>
      </c>
      <c r="C118" s="218">
        <f t="shared" si="48"/>
        <v>230</v>
      </c>
      <c r="D118" s="218">
        <v>160</v>
      </c>
      <c r="E118" s="218">
        <v>70</v>
      </c>
      <c r="F118" s="218"/>
      <c r="G118" s="251">
        <v>6.1310000000000002</v>
      </c>
      <c r="H118" s="251">
        <f t="shared" si="35"/>
        <v>858.34</v>
      </c>
      <c r="I118" s="251">
        <f t="shared" si="36"/>
        <v>1060.82</v>
      </c>
    </row>
    <row r="119" spans="1:1101" x14ac:dyDescent="0.25">
      <c r="A119" s="219" t="s">
        <v>122</v>
      </c>
      <c r="B119" s="218">
        <v>1</v>
      </c>
      <c r="C119" s="218">
        <f t="shared" si="48"/>
        <v>256</v>
      </c>
      <c r="D119" s="218">
        <v>160</v>
      </c>
      <c r="E119" s="218">
        <v>96</v>
      </c>
      <c r="F119" s="218"/>
      <c r="G119" s="251">
        <v>6.1310000000000002</v>
      </c>
      <c r="H119" s="251">
        <f t="shared" si="35"/>
        <v>1177.1500000000001</v>
      </c>
      <c r="I119" s="251">
        <f t="shared" si="36"/>
        <v>1454.84</v>
      </c>
    </row>
    <row r="120" spans="1:1101" x14ac:dyDescent="0.25">
      <c r="A120" s="219" t="s">
        <v>122</v>
      </c>
      <c r="B120" s="218">
        <v>1</v>
      </c>
      <c r="C120" s="218">
        <f>D120+E120</f>
        <v>210</v>
      </c>
      <c r="D120" s="218">
        <v>160</v>
      </c>
      <c r="E120" s="218">
        <v>50</v>
      </c>
      <c r="F120" s="218"/>
      <c r="G120" s="251">
        <v>6.1310000000000002</v>
      </c>
      <c r="H120" s="251">
        <f t="shared" si="35"/>
        <v>613.1</v>
      </c>
      <c r="I120" s="251">
        <f t="shared" si="36"/>
        <v>757.73</v>
      </c>
    </row>
    <row r="121" spans="1:1101" x14ac:dyDescent="0.25">
      <c r="A121" s="219" t="s">
        <v>122</v>
      </c>
      <c r="B121" s="218">
        <v>1</v>
      </c>
      <c r="C121" s="218">
        <f t="shared" ref="C121:C122" si="49">D121+E121</f>
        <v>184</v>
      </c>
      <c r="D121" s="218">
        <v>160</v>
      </c>
      <c r="E121" s="218">
        <v>24</v>
      </c>
      <c r="F121" s="218"/>
      <c r="G121" s="251">
        <v>5.3959999999999999</v>
      </c>
      <c r="H121" s="251">
        <f t="shared" si="35"/>
        <v>259.01</v>
      </c>
      <c r="I121" s="251">
        <f t="shared" si="36"/>
        <v>320.11</v>
      </c>
    </row>
    <row r="122" spans="1:1101" x14ac:dyDescent="0.25">
      <c r="A122" s="219" t="s">
        <v>122</v>
      </c>
      <c r="B122" s="218">
        <v>1</v>
      </c>
      <c r="C122" s="218">
        <f t="shared" si="49"/>
        <v>207</v>
      </c>
      <c r="D122" s="218">
        <v>160</v>
      </c>
      <c r="E122" s="218">
        <v>47</v>
      </c>
      <c r="F122" s="218"/>
      <c r="G122" s="251">
        <v>5.3959999999999999</v>
      </c>
      <c r="H122" s="251">
        <f t="shared" ref="H122:H167" si="50">ROUND(G122*E122*2,2)</f>
        <v>507.22</v>
      </c>
      <c r="I122" s="251">
        <f t="shared" ref="I122:I167" si="51">ROUND(H122*1.2359,2)</f>
        <v>626.87</v>
      </c>
    </row>
    <row r="123" spans="1:1101" s="223" customFormat="1" ht="33" x14ac:dyDescent="0.25">
      <c r="A123" s="255" t="s">
        <v>648</v>
      </c>
      <c r="B123" s="216">
        <f>SUM(B124:B125)</f>
        <v>2</v>
      </c>
      <c r="C123" s="216"/>
      <c r="D123" s="216"/>
      <c r="E123" s="216">
        <f t="shared" ref="E123:I123" si="52">SUM(E124:E125)</f>
        <v>66</v>
      </c>
      <c r="F123" s="216"/>
      <c r="G123" s="250"/>
      <c r="H123" s="250">
        <f t="shared" si="52"/>
        <v>571.43000000000006</v>
      </c>
      <c r="I123" s="250">
        <f t="shared" si="52"/>
        <v>706.23</v>
      </c>
      <c r="J123" s="222"/>
      <c r="K123" s="222"/>
      <c r="L123" s="222"/>
      <c r="M123" s="222"/>
      <c r="N123" s="222"/>
      <c r="O123" s="222"/>
      <c r="P123" s="222"/>
      <c r="Q123" s="222"/>
      <c r="R123" s="222"/>
      <c r="S123" s="222"/>
      <c r="T123" s="222"/>
      <c r="U123" s="222"/>
      <c r="V123" s="222"/>
      <c r="W123" s="222"/>
      <c r="X123" s="222"/>
      <c r="Y123" s="222"/>
      <c r="Z123" s="222"/>
      <c r="AA123" s="222"/>
      <c r="AB123" s="222"/>
      <c r="AC123" s="222"/>
      <c r="AD123" s="222"/>
      <c r="AE123" s="222"/>
      <c r="AF123" s="222"/>
      <c r="AG123" s="222"/>
      <c r="AH123" s="222"/>
      <c r="AI123" s="222"/>
      <c r="AJ123" s="222"/>
      <c r="AK123" s="222"/>
      <c r="AL123" s="222"/>
      <c r="AM123" s="222"/>
      <c r="AN123" s="222"/>
      <c r="AO123" s="222"/>
      <c r="AP123" s="222"/>
      <c r="AQ123" s="222"/>
      <c r="AR123" s="222"/>
      <c r="AS123" s="222"/>
      <c r="AT123" s="222"/>
      <c r="AU123" s="222"/>
      <c r="AV123" s="222"/>
      <c r="AW123" s="222"/>
      <c r="AX123" s="222"/>
      <c r="AY123" s="222"/>
      <c r="AZ123" s="222"/>
      <c r="BA123" s="222"/>
      <c r="BB123" s="222"/>
      <c r="BC123" s="222"/>
      <c r="BD123" s="222"/>
      <c r="BE123" s="222"/>
      <c r="BF123" s="222"/>
      <c r="BG123" s="222"/>
      <c r="BH123" s="222"/>
      <c r="BI123" s="222"/>
      <c r="BJ123" s="222"/>
      <c r="BK123" s="222"/>
      <c r="BL123" s="222"/>
      <c r="BM123" s="222"/>
      <c r="BN123" s="222"/>
      <c r="BO123" s="222"/>
      <c r="BP123" s="222"/>
      <c r="BQ123" s="222"/>
      <c r="BR123" s="222"/>
      <c r="BS123" s="222"/>
      <c r="BT123" s="222"/>
      <c r="BU123" s="222"/>
      <c r="BV123" s="222"/>
      <c r="BW123" s="222"/>
      <c r="BX123" s="222"/>
      <c r="BY123" s="222"/>
      <c r="BZ123" s="222"/>
      <c r="CA123" s="222"/>
      <c r="CB123" s="222"/>
      <c r="CC123" s="222"/>
      <c r="CD123" s="222"/>
      <c r="CE123" s="222"/>
      <c r="CF123" s="222"/>
      <c r="CG123" s="222"/>
      <c r="CH123" s="222"/>
      <c r="CI123" s="222"/>
      <c r="CJ123" s="222"/>
      <c r="CK123" s="222"/>
      <c r="CL123" s="222"/>
      <c r="CM123" s="222"/>
      <c r="CN123" s="222"/>
      <c r="CO123" s="222"/>
      <c r="CP123" s="222"/>
      <c r="CQ123" s="222"/>
      <c r="CR123" s="222"/>
      <c r="CS123" s="222"/>
      <c r="CT123" s="222"/>
      <c r="CU123" s="222"/>
      <c r="CV123" s="222"/>
      <c r="CW123" s="222"/>
      <c r="CX123" s="222"/>
      <c r="CY123" s="222"/>
      <c r="CZ123" s="222"/>
      <c r="DA123" s="222"/>
      <c r="DB123" s="222"/>
      <c r="DC123" s="222"/>
      <c r="DD123" s="222"/>
      <c r="DE123" s="222"/>
      <c r="DF123" s="222"/>
      <c r="DG123" s="222"/>
      <c r="DH123" s="222"/>
      <c r="DI123" s="222"/>
      <c r="DJ123" s="222"/>
      <c r="DK123" s="222"/>
      <c r="DL123" s="222"/>
      <c r="DM123" s="222"/>
      <c r="DN123" s="222"/>
      <c r="DO123" s="222"/>
      <c r="DP123" s="222"/>
      <c r="DQ123" s="222"/>
      <c r="DR123" s="222"/>
      <c r="DS123" s="222"/>
      <c r="DT123" s="222"/>
      <c r="DU123" s="222"/>
      <c r="DV123" s="222"/>
      <c r="DW123" s="222"/>
      <c r="DX123" s="222"/>
      <c r="DY123" s="222"/>
      <c r="DZ123" s="222"/>
      <c r="EA123" s="222"/>
      <c r="EB123" s="222"/>
      <c r="EC123" s="222"/>
      <c r="ED123" s="222"/>
      <c r="EE123" s="222"/>
      <c r="EF123" s="222"/>
      <c r="EG123" s="222"/>
      <c r="EH123" s="222"/>
      <c r="EI123" s="222"/>
      <c r="EJ123" s="222"/>
      <c r="EK123" s="222"/>
      <c r="EL123" s="222"/>
      <c r="EM123" s="222"/>
      <c r="EN123" s="222"/>
      <c r="EO123" s="222"/>
      <c r="EP123" s="222"/>
      <c r="EQ123" s="222"/>
      <c r="ER123" s="222"/>
      <c r="ES123" s="222"/>
      <c r="ET123" s="222"/>
      <c r="EU123" s="222"/>
      <c r="EV123" s="222"/>
      <c r="EW123" s="222"/>
      <c r="EX123" s="222"/>
      <c r="EY123" s="222"/>
      <c r="EZ123" s="222"/>
      <c r="FA123" s="222"/>
      <c r="FB123" s="222"/>
      <c r="FC123" s="222"/>
      <c r="FD123" s="222"/>
      <c r="FE123" s="222"/>
      <c r="FF123" s="222"/>
      <c r="FG123" s="222"/>
      <c r="FH123" s="222"/>
      <c r="FI123" s="222"/>
      <c r="FJ123" s="222"/>
      <c r="FK123" s="222"/>
      <c r="FL123" s="222"/>
      <c r="FM123" s="222"/>
      <c r="FN123" s="222"/>
      <c r="FO123" s="222"/>
      <c r="FP123" s="222"/>
      <c r="FQ123" s="222"/>
      <c r="FR123" s="222"/>
      <c r="FS123" s="222"/>
      <c r="FT123" s="222"/>
      <c r="FU123" s="222"/>
      <c r="FV123" s="222"/>
      <c r="FW123" s="222"/>
      <c r="FX123" s="222"/>
      <c r="FY123" s="222"/>
      <c r="FZ123" s="222"/>
      <c r="GA123" s="222"/>
      <c r="GB123" s="222"/>
      <c r="GC123" s="222"/>
      <c r="GD123" s="222"/>
      <c r="GE123" s="222"/>
      <c r="GF123" s="222"/>
      <c r="GG123" s="222"/>
      <c r="GH123" s="222"/>
      <c r="GI123" s="222"/>
      <c r="GJ123" s="222"/>
      <c r="GK123" s="222"/>
      <c r="GL123" s="222"/>
      <c r="GM123" s="222"/>
      <c r="GN123" s="222"/>
      <c r="GO123" s="222"/>
      <c r="GP123" s="222"/>
      <c r="GQ123" s="222"/>
      <c r="GR123" s="222"/>
      <c r="GS123" s="222"/>
      <c r="GT123" s="222"/>
      <c r="GU123" s="222"/>
      <c r="GV123" s="222"/>
      <c r="GW123" s="222"/>
      <c r="GX123" s="222"/>
      <c r="GY123" s="222"/>
      <c r="GZ123" s="222"/>
      <c r="HA123" s="222"/>
      <c r="HB123" s="222"/>
      <c r="HC123" s="222"/>
      <c r="HD123" s="222"/>
      <c r="HE123" s="222"/>
      <c r="HF123" s="222"/>
      <c r="HG123" s="222"/>
      <c r="HH123" s="222"/>
      <c r="HI123" s="222"/>
      <c r="HJ123" s="222"/>
      <c r="HK123" s="222"/>
      <c r="HL123" s="222"/>
      <c r="HM123" s="222"/>
      <c r="HN123" s="222"/>
      <c r="HO123" s="222"/>
      <c r="HP123" s="222"/>
      <c r="HQ123" s="222"/>
      <c r="HR123" s="222"/>
      <c r="HS123" s="222"/>
      <c r="HT123" s="222"/>
      <c r="HU123" s="222"/>
      <c r="HV123" s="222"/>
      <c r="HW123" s="222"/>
      <c r="HX123" s="222"/>
      <c r="HY123" s="222"/>
      <c r="HZ123" s="222"/>
      <c r="IA123" s="222"/>
      <c r="IB123" s="222"/>
      <c r="IC123" s="222"/>
      <c r="ID123" s="222"/>
      <c r="IE123" s="222"/>
      <c r="IF123" s="222"/>
      <c r="IG123" s="222"/>
      <c r="IH123" s="222"/>
      <c r="II123" s="222"/>
      <c r="IJ123" s="222"/>
      <c r="IK123" s="222"/>
      <c r="IL123" s="222"/>
      <c r="IM123" s="222"/>
      <c r="IN123" s="222"/>
      <c r="IO123" s="222"/>
      <c r="IP123" s="222"/>
      <c r="IQ123" s="222"/>
      <c r="IR123" s="222"/>
      <c r="IS123" s="222"/>
      <c r="IT123" s="222"/>
      <c r="IU123" s="222"/>
      <c r="IV123" s="222"/>
      <c r="IW123" s="222"/>
      <c r="IX123" s="222"/>
      <c r="IY123" s="222"/>
      <c r="IZ123" s="222"/>
      <c r="JA123" s="222"/>
      <c r="JB123" s="222"/>
      <c r="JC123" s="222"/>
      <c r="JD123" s="222"/>
      <c r="JE123" s="222"/>
      <c r="JF123" s="222"/>
      <c r="JG123" s="222"/>
      <c r="JH123" s="222"/>
      <c r="JI123" s="222"/>
      <c r="JJ123" s="222"/>
      <c r="JK123" s="222"/>
      <c r="JL123" s="222"/>
      <c r="JM123" s="222"/>
      <c r="JN123" s="222"/>
      <c r="JO123" s="222"/>
      <c r="JP123" s="222"/>
      <c r="JQ123" s="222"/>
      <c r="JR123" s="222"/>
      <c r="JS123" s="222"/>
      <c r="JT123" s="222"/>
      <c r="JU123" s="222"/>
      <c r="JV123" s="222"/>
      <c r="JW123" s="222"/>
      <c r="JX123" s="222"/>
      <c r="JY123" s="222"/>
      <c r="JZ123" s="222"/>
      <c r="KA123" s="222"/>
      <c r="KB123" s="222"/>
      <c r="KC123" s="222"/>
      <c r="KD123" s="222"/>
      <c r="KE123" s="222"/>
      <c r="KF123" s="222"/>
      <c r="KG123" s="222"/>
      <c r="KH123" s="222"/>
      <c r="KI123" s="222"/>
      <c r="KJ123" s="222"/>
      <c r="KK123" s="222"/>
      <c r="KL123" s="222"/>
      <c r="KM123" s="222"/>
      <c r="KN123" s="222"/>
      <c r="KO123" s="222"/>
      <c r="KP123" s="222"/>
      <c r="KQ123" s="222"/>
      <c r="KR123" s="222"/>
      <c r="KS123" s="222"/>
      <c r="KT123" s="222"/>
      <c r="KU123" s="222"/>
      <c r="KV123" s="222"/>
      <c r="KW123" s="222"/>
      <c r="KX123" s="222"/>
      <c r="KY123" s="222"/>
      <c r="KZ123" s="222"/>
      <c r="LA123" s="222"/>
      <c r="LB123" s="222"/>
      <c r="LC123" s="222"/>
      <c r="LD123" s="222"/>
      <c r="LE123" s="222"/>
      <c r="LF123" s="222"/>
      <c r="LG123" s="222"/>
      <c r="LH123" s="222"/>
      <c r="LI123" s="222"/>
      <c r="LJ123" s="222"/>
      <c r="LK123" s="222"/>
      <c r="LL123" s="222"/>
      <c r="LM123" s="222"/>
      <c r="LN123" s="222"/>
      <c r="LO123" s="222"/>
      <c r="LP123" s="222"/>
      <c r="LQ123" s="222"/>
      <c r="LR123" s="222"/>
      <c r="LS123" s="222"/>
      <c r="LT123" s="222"/>
      <c r="LU123" s="222"/>
      <c r="LV123" s="222"/>
      <c r="LW123" s="222"/>
      <c r="LX123" s="222"/>
      <c r="LY123" s="222"/>
      <c r="LZ123" s="222"/>
      <c r="MA123" s="222"/>
      <c r="MB123" s="222"/>
      <c r="MC123" s="222"/>
      <c r="MD123" s="222"/>
      <c r="ME123" s="222"/>
      <c r="MF123" s="222"/>
      <c r="MG123" s="222"/>
      <c r="MH123" s="222"/>
      <c r="MI123" s="222"/>
      <c r="MJ123" s="222"/>
      <c r="MK123" s="222"/>
      <c r="ML123" s="222"/>
      <c r="MM123" s="222"/>
      <c r="MN123" s="222"/>
      <c r="MO123" s="222"/>
      <c r="MP123" s="222"/>
      <c r="MQ123" s="222"/>
      <c r="MR123" s="222"/>
      <c r="MS123" s="222"/>
      <c r="MT123" s="222"/>
      <c r="MU123" s="222"/>
      <c r="MV123" s="222"/>
      <c r="MW123" s="222"/>
      <c r="MX123" s="222"/>
      <c r="MY123" s="222"/>
      <c r="MZ123" s="222"/>
      <c r="NA123" s="222"/>
      <c r="NB123" s="222"/>
      <c r="NC123" s="222"/>
      <c r="ND123" s="222"/>
      <c r="NE123" s="222"/>
      <c r="NF123" s="222"/>
      <c r="NG123" s="222"/>
      <c r="NH123" s="222"/>
      <c r="NI123" s="222"/>
      <c r="NJ123" s="222"/>
      <c r="NK123" s="222"/>
      <c r="NL123" s="222"/>
      <c r="NM123" s="222"/>
      <c r="NN123" s="222"/>
      <c r="NO123" s="222"/>
      <c r="NP123" s="222"/>
      <c r="NQ123" s="222"/>
      <c r="NR123" s="222"/>
      <c r="NS123" s="222"/>
      <c r="NT123" s="222"/>
      <c r="NU123" s="222"/>
      <c r="NV123" s="222"/>
      <c r="NW123" s="222"/>
      <c r="NX123" s="222"/>
      <c r="NY123" s="222"/>
      <c r="NZ123" s="222"/>
      <c r="OA123" s="222"/>
      <c r="OB123" s="222"/>
      <c r="OC123" s="222"/>
      <c r="OD123" s="222"/>
      <c r="OE123" s="222"/>
      <c r="OF123" s="222"/>
      <c r="OG123" s="222"/>
      <c r="OH123" s="222"/>
      <c r="OI123" s="222"/>
      <c r="OJ123" s="222"/>
      <c r="OK123" s="222"/>
      <c r="OL123" s="222"/>
      <c r="OM123" s="222"/>
      <c r="ON123" s="222"/>
      <c r="OO123" s="222"/>
      <c r="OP123" s="222"/>
      <c r="OQ123" s="222"/>
      <c r="OR123" s="222"/>
      <c r="OS123" s="222"/>
      <c r="OT123" s="222"/>
      <c r="OU123" s="222"/>
      <c r="OV123" s="222"/>
      <c r="OW123" s="222"/>
      <c r="OX123" s="222"/>
      <c r="OY123" s="222"/>
      <c r="OZ123" s="222"/>
      <c r="PA123" s="222"/>
      <c r="PB123" s="222"/>
      <c r="PC123" s="222"/>
      <c r="PD123" s="222"/>
      <c r="PE123" s="222"/>
      <c r="PF123" s="222"/>
      <c r="PG123" s="222"/>
      <c r="PH123" s="222"/>
      <c r="PI123" s="222"/>
      <c r="PJ123" s="222"/>
      <c r="PK123" s="222"/>
      <c r="PL123" s="222"/>
      <c r="PM123" s="222"/>
      <c r="PN123" s="222"/>
      <c r="PO123" s="222"/>
      <c r="PP123" s="222"/>
      <c r="PQ123" s="222"/>
      <c r="PR123" s="222"/>
      <c r="PS123" s="222"/>
      <c r="PT123" s="222"/>
      <c r="PU123" s="222"/>
      <c r="PV123" s="222"/>
      <c r="PW123" s="222"/>
      <c r="PX123" s="222"/>
      <c r="PY123" s="222"/>
      <c r="PZ123" s="222"/>
      <c r="QA123" s="222"/>
      <c r="QB123" s="222"/>
      <c r="QC123" s="222"/>
      <c r="QD123" s="222"/>
      <c r="QE123" s="222"/>
      <c r="QF123" s="222"/>
      <c r="QG123" s="222"/>
      <c r="QH123" s="222"/>
      <c r="QI123" s="222"/>
      <c r="QJ123" s="222"/>
      <c r="QK123" s="222"/>
      <c r="QL123" s="222"/>
      <c r="QM123" s="222"/>
      <c r="QN123" s="222"/>
      <c r="QO123" s="222"/>
      <c r="QP123" s="222"/>
      <c r="QQ123" s="222"/>
      <c r="QR123" s="222"/>
      <c r="QS123" s="222"/>
      <c r="QT123" s="222"/>
      <c r="QU123" s="222"/>
      <c r="QV123" s="222"/>
      <c r="QW123" s="222"/>
      <c r="QX123" s="222"/>
      <c r="QY123" s="222"/>
      <c r="QZ123" s="222"/>
      <c r="RA123" s="222"/>
      <c r="RB123" s="222"/>
      <c r="RC123" s="222"/>
      <c r="RD123" s="222"/>
      <c r="RE123" s="222"/>
      <c r="RF123" s="222"/>
      <c r="RG123" s="222"/>
      <c r="RH123" s="222"/>
      <c r="RI123" s="222"/>
      <c r="RJ123" s="222"/>
      <c r="RK123" s="222"/>
      <c r="RL123" s="222"/>
      <c r="RM123" s="222"/>
      <c r="RN123" s="222"/>
      <c r="RO123" s="222"/>
      <c r="RP123" s="222"/>
      <c r="RQ123" s="222"/>
      <c r="RR123" s="222"/>
      <c r="RS123" s="222"/>
      <c r="RT123" s="222"/>
      <c r="RU123" s="222"/>
      <c r="RV123" s="222"/>
      <c r="RW123" s="222"/>
      <c r="RX123" s="222"/>
      <c r="RY123" s="222"/>
      <c r="RZ123" s="222"/>
      <c r="SA123" s="222"/>
      <c r="SB123" s="222"/>
      <c r="SC123" s="222"/>
      <c r="SD123" s="222"/>
      <c r="SE123" s="222"/>
      <c r="SF123" s="222"/>
      <c r="SG123" s="222"/>
      <c r="SH123" s="222"/>
      <c r="SI123" s="222"/>
      <c r="SJ123" s="222"/>
      <c r="SK123" s="222"/>
      <c r="SL123" s="222"/>
      <c r="SM123" s="222"/>
      <c r="SN123" s="222"/>
      <c r="SO123" s="222"/>
      <c r="SP123" s="222"/>
      <c r="SQ123" s="222"/>
      <c r="SR123" s="222"/>
      <c r="SS123" s="222"/>
      <c r="ST123" s="222"/>
      <c r="SU123" s="222"/>
      <c r="SV123" s="222"/>
      <c r="SW123" s="222"/>
      <c r="SX123" s="222"/>
      <c r="SY123" s="222"/>
      <c r="SZ123" s="222"/>
      <c r="TA123" s="222"/>
      <c r="TB123" s="222"/>
      <c r="TC123" s="222"/>
      <c r="TD123" s="222"/>
      <c r="TE123" s="222"/>
      <c r="TF123" s="222"/>
      <c r="TG123" s="222"/>
      <c r="TH123" s="222"/>
      <c r="TI123" s="222"/>
      <c r="TJ123" s="222"/>
      <c r="TK123" s="222"/>
      <c r="TL123" s="222"/>
      <c r="TM123" s="222"/>
      <c r="TN123" s="222"/>
      <c r="TO123" s="222"/>
      <c r="TP123" s="222"/>
      <c r="TQ123" s="222"/>
      <c r="TR123" s="222"/>
      <c r="TS123" s="222"/>
      <c r="TT123" s="222"/>
      <c r="TU123" s="222"/>
      <c r="TV123" s="222"/>
      <c r="TW123" s="222"/>
      <c r="TX123" s="222"/>
      <c r="TY123" s="222"/>
      <c r="TZ123" s="222"/>
      <c r="UA123" s="222"/>
      <c r="UB123" s="222"/>
      <c r="UC123" s="222"/>
      <c r="UD123" s="222"/>
      <c r="UE123" s="222"/>
      <c r="UF123" s="222"/>
      <c r="UG123" s="222"/>
      <c r="UH123" s="222"/>
      <c r="UI123" s="222"/>
      <c r="UJ123" s="222"/>
      <c r="UK123" s="222"/>
      <c r="UL123" s="222"/>
      <c r="UM123" s="222"/>
      <c r="UN123" s="222"/>
      <c r="UO123" s="222"/>
      <c r="UP123" s="222"/>
      <c r="UQ123" s="222"/>
      <c r="UR123" s="222"/>
      <c r="US123" s="222"/>
      <c r="UT123" s="222"/>
      <c r="UU123" s="222"/>
      <c r="UV123" s="222"/>
      <c r="UW123" s="222"/>
      <c r="UX123" s="222"/>
      <c r="UY123" s="222"/>
      <c r="UZ123" s="222"/>
      <c r="VA123" s="222"/>
      <c r="VB123" s="222"/>
      <c r="VC123" s="222"/>
      <c r="VD123" s="222"/>
      <c r="VE123" s="222"/>
      <c r="VF123" s="222"/>
      <c r="VG123" s="222"/>
      <c r="VH123" s="222"/>
      <c r="VI123" s="222"/>
      <c r="VJ123" s="222"/>
      <c r="VK123" s="222"/>
      <c r="VL123" s="222"/>
      <c r="VM123" s="222"/>
      <c r="VN123" s="222"/>
      <c r="VO123" s="222"/>
      <c r="VP123" s="222"/>
      <c r="VQ123" s="222"/>
      <c r="VR123" s="222"/>
      <c r="VS123" s="222"/>
      <c r="VT123" s="222"/>
      <c r="VU123" s="222"/>
      <c r="VV123" s="222"/>
      <c r="VW123" s="222"/>
      <c r="VX123" s="222"/>
      <c r="VY123" s="222"/>
      <c r="VZ123" s="222"/>
      <c r="WA123" s="222"/>
      <c r="WB123" s="222"/>
      <c r="WC123" s="222"/>
      <c r="WD123" s="222"/>
      <c r="WE123" s="222"/>
      <c r="WF123" s="222"/>
      <c r="WG123" s="222"/>
      <c r="WH123" s="222"/>
      <c r="WI123" s="222"/>
      <c r="WJ123" s="222"/>
      <c r="WK123" s="222"/>
      <c r="WL123" s="222"/>
      <c r="WM123" s="222"/>
      <c r="WN123" s="222"/>
      <c r="WO123" s="222"/>
      <c r="WP123" s="222"/>
      <c r="WQ123" s="222"/>
      <c r="WR123" s="222"/>
      <c r="WS123" s="222"/>
      <c r="WT123" s="222"/>
      <c r="WU123" s="222"/>
      <c r="WV123" s="222"/>
      <c r="WW123" s="222"/>
      <c r="WX123" s="222"/>
      <c r="WY123" s="222"/>
      <c r="WZ123" s="222"/>
      <c r="XA123" s="222"/>
      <c r="XB123" s="222"/>
      <c r="XC123" s="222"/>
      <c r="XD123" s="222"/>
      <c r="XE123" s="222"/>
      <c r="XF123" s="222"/>
      <c r="XG123" s="222"/>
      <c r="XH123" s="222"/>
      <c r="XI123" s="222"/>
      <c r="XJ123" s="222"/>
      <c r="XK123" s="222"/>
      <c r="XL123" s="222"/>
      <c r="XM123" s="222"/>
      <c r="XN123" s="222"/>
      <c r="XO123" s="222"/>
      <c r="XP123" s="222"/>
      <c r="XQ123" s="222"/>
      <c r="XR123" s="222"/>
      <c r="XS123" s="222"/>
      <c r="XT123" s="222"/>
      <c r="XU123" s="222"/>
      <c r="XV123" s="222"/>
      <c r="XW123" s="222"/>
      <c r="XX123" s="222"/>
      <c r="XY123" s="222"/>
      <c r="XZ123" s="222"/>
      <c r="YA123" s="222"/>
      <c r="YB123" s="222"/>
      <c r="YC123" s="222"/>
      <c r="YD123" s="222"/>
      <c r="YE123" s="222"/>
      <c r="YF123" s="222"/>
      <c r="YG123" s="222"/>
      <c r="YH123" s="222"/>
      <c r="YI123" s="222"/>
      <c r="YJ123" s="222"/>
      <c r="YK123" s="222"/>
      <c r="YL123" s="222"/>
      <c r="YM123" s="222"/>
      <c r="YN123" s="222"/>
      <c r="YO123" s="222"/>
      <c r="YP123" s="222"/>
      <c r="YQ123" s="222"/>
      <c r="YR123" s="222"/>
      <c r="YS123" s="222"/>
      <c r="YT123" s="222"/>
      <c r="YU123" s="222"/>
      <c r="YV123" s="222"/>
      <c r="YW123" s="222"/>
      <c r="YX123" s="222"/>
      <c r="YY123" s="222"/>
      <c r="YZ123" s="222"/>
      <c r="ZA123" s="222"/>
      <c r="ZB123" s="222"/>
      <c r="ZC123" s="222"/>
      <c r="ZD123" s="222"/>
      <c r="ZE123" s="222"/>
      <c r="ZF123" s="222"/>
      <c r="ZG123" s="222"/>
      <c r="ZH123" s="222"/>
      <c r="ZI123" s="222"/>
      <c r="ZJ123" s="222"/>
      <c r="ZK123" s="222"/>
      <c r="ZL123" s="222"/>
      <c r="ZM123" s="222"/>
      <c r="ZN123" s="222"/>
      <c r="ZO123" s="222"/>
      <c r="ZP123" s="222"/>
      <c r="ZQ123" s="222"/>
      <c r="ZR123" s="222"/>
      <c r="ZS123" s="222"/>
      <c r="ZT123" s="222"/>
      <c r="ZU123" s="222"/>
      <c r="ZV123" s="222"/>
      <c r="ZW123" s="222"/>
      <c r="ZX123" s="222"/>
      <c r="ZY123" s="222"/>
      <c r="ZZ123" s="222"/>
      <c r="AAA123" s="222"/>
      <c r="AAB123" s="222"/>
      <c r="AAC123" s="222"/>
      <c r="AAD123" s="222"/>
      <c r="AAE123" s="222"/>
      <c r="AAF123" s="222"/>
      <c r="AAG123" s="222"/>
      <c r="AAH123" s="222"/>
      <c r="AAI123" s="222"/>
      <c r="AAJ123" s="222"/>
      <c r="AAK123" s="222"/>
      <c r="AAL123" s="222"/>
      <c r="AAM123" s="222"/>
      <c r="AAN123" s="222"/>
      <c r="AAO123" s="222"/>
      <c r="AAP123" s="222"/>
      <c r="AAQ123" s="222"/>
      <c r="AAR123" s="222"/>
      <c r="AAS123" s="222"/>
      <c r="AAT123" s="222"/>
      <c r="AAU123" s="222"/>
      <c r="AAV123" s="222"/>
      <c r="AAW123" s="222"/>
      <c r="AAX123" s="222"/>
      <c r="AAY123" s="222"/>
      <c r="AAZ123" s="222"/>
      <c r="ABA123" s="222"/>
      <c r="ABB123" s="222"/>
      <c r="ABC123" s="222"/>
      <c r="ABD123" s="222"/>
      <c r="ABE123" s="222"/>
      <c r="ABF123" s="222"/>
      <c r="ABG123" s="222"/>
      <c r="ABH123" s="222"/>
      <c r="ABI123" s="222"/>
      <c r="ABJ123" s="222"/>
      <c r="ABK123" s="222"/>
      <c r="ABL123" s="222"/>
      <c r="ABM123" s="222"/>
      <c r="ABN123" s="222"/>
      <c r="ABO123" s="222"/>
      <c r="ABP123" s="222"/>
      <c r="ABQ123" s="222"/>
      <c r="ABR123" s="222"/>
      <c r="ABS123" s="222"/>
      <c r="ABT123" s="222"/>
      <c r="ABU123" s="222"/>
      <c r="ABV123" s="222"/>
      <c r="ABW123" s="222"/>
      <c r="ABX123" s="222"/>
      <c r="ABY123" s="222"/>
      <c r="ABZ123" s="222"/>
      <c r="ACA123" s="222"/>
      <c r="ACB123" s="222"/>
      <c r="ACC123" s="222"/>
      <c r="ACD123" s="222"/>
      <c r="ACE123" s="222"/>
      <c r="ACF123" s="222"/>
      <c r="ACG123" s="222"/>
      <c r="ACH123" s="222"/>
      <c r="ACI123" s="222"/>
      <c r="ACJ123" s="222"/>
      <c r="ACK123" s="222"/>
      <c r="ACL123" s="222"/>
      <c r="ACM123" s="222"/>
      <c r="ACN123" s="222"/>
      <c r="ACO123" s="222"/>
      <c r="ACP123" s="222"/>
      <c r="ACQ123" s="222"/>
      <c r="ACR123" s="222"/>
      <c r="ACS123" s="222"/>
      <c r="ACT123" s="222"/>
      <c r="ACU123" s="222"/>
      <c r="ACV123" s="222"/>
      <c r="ACW123" s="222"/>
      <c r="ACX123" s="222"/>
      <c r="ACY123" s="222"/>
      <c r="ACZ123" s="222"/>
      <c r="ADA123" s="222"/>
      <c r="ADB123" s="222"/>
      <c r="ADC123" s="222"/>
      <c r="ADD123" s="222"/>
      <c r="ADE123" s="222"/>
      <c r="ADF123" s="222"/>
      <c r="ADG123" s="222"/>
      <c r="ADH123" s="222"/>
      <c r="ADI123" s="222"/>
      <c r="ADJ123" s="222"/>
      <c r="ADK123" s="222"/>
      <c r="ADL123" s="222"/>
      <c r="ADM123" s="222"/>
      <c r="ADN123" s="222"/>
      <c r="ADO123" s="222"/>
      <c r="ADP123" s="222"/>
      <c r="ADQ123" s="222"/>
      <c r="ADR123" s="222"/>
      <c r="ADS123" s="222"/>
      <c r="ADT123" s="222"/>
      <c r="ADU123" s="222"/>
      <c r="ADV123" s="222"/>
      <c r="ADW123" s="222"/>
      <c r="ADX123" s="222"/>
      <c r="ADY123" s="222"/>
      <c r="ADZ123" s="222"/>
      <c r="AEA123" s="222"/>
      <c r="AEB123" s="222"/>
      <c r="AEC123" s="222"/>
      <c r="AED123" s="222"/>
      <c r="AEE123" s="222"/>
      <c r="AEF123" s="222"/>
      <c r="AEG123" s="222"/>
      <c r="AEH123" s="222"/>
      <c r="AEI123" s="222"/>
      <c r="AEJ123" s="222"/>
      <c r="AEK123" s="222"/>
      <c r="AEL123" s="222"/>
      <c r="AEM123" s="222"/>
      <c r="AEN123" s="222"/>
      <c r="AEO123" s="222"/>
      <c r="AEP123" s="222"/>
      <c r="AEQ123" s="222"/>
      <c r="AER123" s="222"/>
      <c r="AES123" s="222"/>
      <c r="AET123" s="222"/>
      <c r="AEU123" s="222"/>
      <c r="AEV123" s="222"/>
      <c r="AEW123" s="222"/>
      <c r="AEX123" s="222"/>
      <c r="AEY123" s="222"/>
      <c r="AEZ123" s="222"/>
      <c r="AFA123" s="222"/>
      <c r="AFB123" s="222"/>
      <c r="AFC123" s="222"/>
      <c r="AFD123" s="222"/>
      <c r="AFE123" s="222"/>
      <c r="AFF123" s="222"/>
      <c r="AFG123" s="222"/>
      <c r="AFH123" s="222"/>
      <c r="AFI123" s="222"/>
      <c r="AFJ123" s="222"/>
      <c r="AFK123" s="222"/>
      <c r="AFL123" s="222"/>
      <c r="AFM123" s="222"/>
      <c r="AFN123" s="222"/>
      <c r="AFO123" s="222"/>
      <c r="AFP123" s="222"/>
      <c r="AFQ123" s="222"/>
      <c r="AFR123" s="222"/>
      <c r="AFS123" s="222"/>
      <c r="AFT123" s="222"/>
      <c r="AFU123" s="222"/>
      <c r="AFV123" s="222"/>
      <c r="AFW123" s="222"/>
      <c r="AFX123" s="222"/>
      <c r="AFY123" s="222"/>
      <c r="AFZ123" s="222"/>
      <c r="AGA123" s="222"/>
      <c r="AGB123" s="222"/>
      <c r="AGC123" s="222"/>
      <c r="AGD123" s="222"/>
      <c r="AGE123" s="222"/>
      <c r="AGF123" s="222"/>
      <c r="AGG123" s="222"/>
      <c r="AGH123" s="222"/>
      <c r="AGI123" s="222"/>
      <c r="AGJ123" s="222"/>
      <c r="AGK123" s="222"/>
      <c r="AGL123" s="222"/>
      <c r="AGM123" s="222"/>
      <c r="AGN123" s="222"/>
      <c r="AGO123" s="222"/>
      <c r="AGP123" s="222"/>
      <c r="AGQ123" s="222"/>
      <c r="AGR123" s="222"/>
      <c r="AGS123" s="222"/>
      <c r="AGT123" s="222"/>
      <c r="AGU123" s="222"/>
      <c r="AGV123" s="222"/>
      <c r="AGW123" s="222"/>
      <c r="AGX123" s="222"/>
      <c r="AGY123" s="222"/>
      <c r="AGZ123" s="222"/>
      <c r="AHA123" s="222"/>
      <c r="AHB123" s="222"/>
      <c r="AHC123" s="222"/>
      <c r="AHD123" s="222"/>
      <c r="AHE123" s="222"/>
      <c r="AHF123" s="222"/>
      <c r="AHG123" s="222"/>
      <c r="AHH123" s="222"/>
      <c r="AHI123" s="222"/>
      <c r="AHJ123" s="222"/>
      <c r="AHK123" s="222"/>
      <c r="AHL123" s="222"/>
      <c r="AHM123" s="222"/>
      <c r="AHN123" s="222"/>
      <c r="AHO123" s="222"/>
      <c r="AHP123" s="222"/>
      <c r="AHQ123" s="222"/>
      <c r="AHR123" s="222"/>
      <c r="AHS123" s="222"/>
      <c r="AHT123" s="222"/>
      <c r="AHU123" s="222"/>
      <c r="AHV123" s="222"/>
      <c r="AHW123" s="222"/>
      <c r="AHX123" s="222"/>
      <c r="AHY123" s="222"/>
      <c r="AHZ123" s="222"/>
      <c r="AIA123" s="222"/>
      <c r="AIB123" s="222"/>
      <c r="AIC123" s="222"/>
      <c r="AID123" s="222"/>
      <c r="AIE123" s="222"/>
      <c r="AIF123" s="222"/>
      <c r="AIG123" s="222"/>
      <c r="AIH123" s="222"/>
      <c r="AII123" s="222"/>
      <c r="AIJ123" s="222"/>
      <c r="AIK123" s="222"/>
      <c r="AIL123" s="222"/>
      <c r="AIM123" s="222"/>
      <c r="AIN123" s="222"/>
      <c r="AIO123" s="222"/>
      <c r="AIP123" s="222"/>
      <c r="AIQ123" s="222"/>
      <c r="AIR123" s="222"/>
      <c r="AIS123" s="222"/>
      <c r="AIT123" s="222"/>
      <c r="AIU123" s="222"/>
      <c r="AIV123" s="222"/>
      <c r="AIW123" s="222"/>
      <c r="AIX123" s="222"/>
      <c r="AIY123" s="222"/>
      <c r="AIZ123" s="222"/>
      <c r="AJA123" s="222"/>
      <c r="AJB123" s="222"/>
      <c r="AJC123" s="222"/>
      <c r="AJD123" s="222"/>
      <c r="AJE123" s="222"/>
      <c r="AJF123" s="222"/>
      <c r="AJG123" s="222"/>
      <c r="AJH123" s="222"/>
      <c r="AJI123" s="222"/>
      <c r="AJJ123" s="222"/>
      <c r="AJK123" s="222"/>
      <c r="AJL123" s="222"/>
      <c r="AJM123" s="222"/>
      <c r="AJN123" s="222"/>
      <c r="AJO123" s="222"/>
      <c r="AJP123" s="222"/>
      <c r="AJQ123" s="222"/>
      <c r="AJR123" s="222"/>
      <c r="AJS123" s="222"/>
      <c r="AJT123" s="222"/>
      <c r="AJU123" s="222"/>
      <c r="AJV123" s="222"/>
      <c r="AJW123" s="222"/>
      <c r="AJX123" s="222"/>
      <c r="AJY123" s="222"/>
      <c r="AJZ123" s="222"/>
      <c r="AKA123" s="222"/>
      <c r="AKB123" s="222"/>
      <c r="AKC123" s="222"/>
      <c r="AKD123" s="222"/>
      <c r="AKE123" s="222"/>
      <c r="AKF123" s="222"/>
      <c r="AKG123" s="222"/>
      <c r="AKH123" s="222"/>
      <c r="AKI123" s="222"/>
      <c r="AKJ123" s="222"/>
      <c r="AKK123" s="222"/>
      <c r="AKL123" s="222"/>
      <c r="AKM123" s="222"/>
      <c r="AKN123" s="222"/>
      <c r="AKO123" s="222"/>
      <c r="AKP123" s="222"/>
      <c r="AKQ123" s="222"/>
      <c r="AKR123" s="222"/>
      <c r="AKS123" s="222"/>
      <c r="AKT123" s="222"/>
      <c r="AKU123" s="222"/>
      <c r="AKV123" s="222"/>
      <c r="AKW123" s="222"/>
      <c r="AKX123" s="222"/>
      <c r="AKY123" s="222"/>
      <c r="AKZ123" s="222"/>
      <c r="ALA123" s="222"/>
      <c r="ALB123" s="222"/>
      <c r="ALC123" s="222"/>
      <c r="ALD123" s="222"/>
      <c r="ALE123" s="222"/>
      <c r="ALF123" s="222"/>
      <c r="ALG123" s="222"/>
      <c r="ALH123" s="222"/>
      <c r="ALI123" s="222"/>
      <c r="ALJ123" s="222"/>
      <c r="ALK123" s="222"/>
      <c r="ALL123" s="222"/>
      <c r="ALM123" s="222"/>
      <c r="ALN123" s="222"/>
      <c r="ALO123" s="222"/>
      <c r="ALP123" s="222"/>
      <c r="ALQ123" s="222"/>
      <c r="ALR123" s="222"/>
      <c r="ALS123" s="222"/>
      <c r="ALT123" s="222"/>
      <c r="ALU123" s="222"/>
      <c r="ALV123" s="222"/>
      <c r="ALW123" s="222"/>
      <c r="ALX123" s="222"/>
      <c r="ALY123" s="222"/>
      <c r="ALZ123" s="222"/>
      <c r="AMA123" s="222"/>
      <c r="AMB123" s="222"/>
      <c r="AMC123" s="222"/>
      <c r="AMD123" s="222"/>
      <c r="AME123" s="222"/>
      <c r="AMF123" s="222"/>
      <c r="AMG123" s="222"/>
      <c r="AMH123" s="222"/>
      <c r="AMI123" s="222"/>
      <c r="AMJ123" s="222"/>
      <c r="AMK123" s="222"/>
      <c r="AML123" s="222"/>
      <c r="AMM123" s="222"/>
      <c r="AMN123" s="222"/>
      <c r="AMO123" s="222"/>
      <c r="AMP123" s="222"/>
      <c r="AMQ123" s="222"/>
      <c r="AMR123" s="222"/>
      <c r="AMS123" s="222"/>
      <c r="AMT123" s="222"/>
      <c r="AMU123" s="222"/>
      <c r="AMV123" s="222"/>
      <c r="AMW123" s="222"/>
      <c r="AMX123" s="222"/>
      <c r="AMY123" s="222"/>
      <c r="AMZ123" s="222"/>
      <c r="ANA123" s="222"/>
      <c r="ANB123" s="222"/>
      <c r="ANC123" s="222"/>
      <c r="AND123" s="222"/>
      <c r="ANE123" s="222"/>
      <c r="ANF123" s="222"/>
      <c r="ANG123" s="222"/>
      <c r="ANH123" s="222"/>
      <c r="ANI123" s="222"/>
      <c r="ANJ123" s="222"/>
      <c r="ANK123" s="222"/>
      <c r="ANL123" s="222"/>
      <c r="ANM123" s="222"/>
      <c r="ANN123" s="222"/>
      <c r="ANO123" s="222"/>
      <c r="ANP123" s="222"/>
      <c r="ANQ123" s="222"/>
      <c r="ANR123" s="222"/>
      <c r="ANS123" s="222"/>
      <c r="ANT123" s="222"/>
      <c r="ANU123" s="222"/>
      <c r="ANV123" s="222"/>
      <c r="ANW123" s="222"/>
      <c r="ANX123" s="222"/>
      <c r="ANY123" s="222"/>
      <c r="ANZ123" s="222"/>
      <c r="AOA123" s="222"/>
      <c r="AOB123" s="222"/>
      <c r="AOC123" s="222"/>
      <c r="AOD123" s="222"/>
      <c r="AOE123" s="222"/>
      <c r="AOF123" s="222"/>
      <c r="AOG123" s="222"/>
      <c r="AOH123" s="222"/>
      <c r="AOI123" s="222"/>
      <c r="AOJ123" s="222"/>
      <c r="AOK123" s="222"/>
      <c r="AOL123" s="222"/>
      <c r="AOM123" s="222"/>
      <c r="AON123" s="222"/>
      <c r="AOO123" s="222"/>
      <c r="AOP123" s="222"/>
      <c r="AOQ123" s="222"/>
      <c r="AOR123" s="222"/>
      <c r="AOS123" s="222"/>
      <c r="AOT123" s="222"/>
      <c r="AOU123" s="222"/>
      <c r="AOV123" s="222"/>
      <c r="AOW123" s="222"/>
      <c r="AOX123" s="222"/>
      <c r="AOY123" s="222"/>
      <c r="AOZ123" s="222"/>
      <c r="APA123" s="222"/>
      <c r="APB123" s="222"/>
      <c r="APC123" s="222"/>
      <c r="APD123" s="222"/>
      <c r="APE123" s="222"/>
      <c r="APF123" s="222"/>
      <c r="APG123" s="222"/>
      <c r="APH123" s="222"/>
      <c r="API123" s="222"/>
    </row>
    <row r="124" spans="1:1101" s="222" customFormat="1" x14ac:dyDescent="0.25">
      <c r="A124" s="219" t="s">
        <v>96</v>
      </c>
      <c r="B124" s="218">
        <v>1</v>
      </c>
      <c r="C124" s="218">
        <f>D124+E124</f>
        <v>186</v>
      </c>
      <c r="D124" s="218">
        <v>160</v>
      </c>
      <c r="E124" s="218">
        <v>26</v>
      </c>
      <c r="F124" s="218"/>
      <c r="G124" s="253">
        <v>4.3289999999999997</v>
      </c>
      <c r="H124" s="251">
        <f t="shared" si="50"/>
        <v>225.11</v>
      </c>
      <c r="I124" s="251">
        <f t="shared" si="51"/>
        <v>278.20999999999998</v>
      </c>
    </row>
    <row r="125" spans="1:1101" s="222" customFormat="1" x14ac:dyDescent="0.25">
      <c r="A125" s="219" t="s">
        <v>96</v>
      </c>
      <c r="B125" s="218">
        <v>1</v>
      </c>
      <c r="C125" s="218">
        <f>D125+E125</f>
        <v>200</v>
      </c>
      <c r="D125" s="218">
        <v>160</v>
      </c>
      <c r="E125" s="218">
        <v>40</v>
      </c>
      <c r="F125" s="218"/>
      <c r="G125" s="253">
        <v>4.3289999999999997</v>
      </c>
      <c r="H125" s="251">
        <f t="shared" si="50"/>
        <v>346.32</v>
      </c>
      <c r="I125" s="251">
        <f t="shared" si="51"/>
        <v>428.02</v>
      </c>
    </row>
    <row r="126" spans="1:1101" ht="33" x14ac:dyDescent="0.25">
      <c r="A126" s="255" t="s">
        <v>651</v>
      </c>
      <c r="B126" s="216">
        <f>SUM(B127:B129)</f>
        <v>3</v>
      </c>
      <c r="C126" s="216"/>
      <c r="D126" s="216"/>
      <c r="E126" s="216">
        <f t="shared" ref="E126:I126" si="53">SUM(E127:E129)</f>
        <v>52</v>
      </c>
      <c r="F126" s="216"/>
      <c r="G126" s="250"/>
      <c r="H126" s="250">
        <f t="shared" si="53"/>
        <v>420.37</v>
      </c>
      <c r="I126" s="250">
        <f t="shared" si="53"/>
        <v>519.54</v>
      </c>
    </row>
    <row r="127" spans="1:1101" x14ac:dyDescent="0.25">
      <c r="A127" s="219" t="s">
        <v>97</v>
      </c>
      <c r="B127" s="218">
        <v>1</v>
      </c>
      <c r="C127" s="218">
        <f t="shared" ref="C127:C129" si="54">D127+E127</f>
        <v>179</v>
      </c>
      <c r="D127" s="218">
        <v>160</v>
      </c>
      <c r="E127" s="218">
        <v>19</v>
      </c>
      <c r="F127" s="218"/>
      <c r="G127" s="253">
        <v>4.0419999999999998</v>
      </c>
      <c r="H127" s="251">
        <f t="shared" si="50"/>
        <v>153.6</v>
      </c>
      <c r="I127" s="251">
        <f t="shared" si="51"/>
        <v>189.83</v>
      </c>
    </row>
    <row r="128" spans="1:1101" x14ac:dyDescent="0.25">
      <c r="A128" s="220" t="s">
        <v>97</v>
      </c>
      <c r="B128" s="218">
        <v>1</v>
      </c>
      <c r="C128" s="218">
        <f t="shared" si="54"/>
        <v>168</v>
      </c>
      <c r="D128" s="218">
        <v>160</v>
      </c>
      <c r="E128" s="218">
        <v>8</v>
      </c>
      <c r="F128" s="218"/>
      <c r="G128" s="253">
        <v>4.0419999999999998</v>
      </c>
      <c r="H128" s="251">
        <f t="shared" si="50"/>
        <v>64.67</v>
      </c>
      <c r="I128" s="251">
        <f t="shared" si="51"/>
        <v>79.930000000000007</v>
      </c>
    </row>
    <row r="129" spans="1:9" x14ac:dyDescent="0.25">
      <c r="A129" s="220" t="s">
        <v>97</v>
      </c>
      <c r="B129" s="218">
        <v>1</v>
      </c>
      <c r="C129" s="218">
        <f t="shared" si="54"/>
        <v>185</v>
      </c>
      <c r="D129" s="218">
        <v>160</v>
      </c>
      <c r="E129" s="218">
        <v>25</v>
      </c>
      <c r="F129" s="218"/>
      <c r="G129" s="253">
        <v>4.0419999999999998</v>
      </c>
      <c r="H129" s="251">
        <f t="shared" si="50"/>
        <v>202.1</v>
      </c>
      <c r="I129" s="251">
        <f t="shared" si="51"/>
        <v>249.78</v>
      </c>
    </row>
    <row r="130" spans="1:9" x14ac:dyDescent="0.25">
      <c r="A130" s="235" t="s">
        <v>123</v>
      </c>
      <c r="B130" s="236">
        <f>B131+B136+B145+B150</f>
        <v>20</v>
      </c>
      <c r="C130" s="236"/>
      <c r="D130" s="236"/>
      <c r="E130" s="236">
        <f t="shared" ref="E130:I130" si="55">E131+E136+E145+E150</f>
        <v>841.63</v>
      </c>
      <c r="F130" s="236"/>
      <c r="G130" s="247"/>
      <c r="H130" s="247">
        <f t="shared" si="55"/>
        <v>10380.390000000001</v>
      </c>
      <c r="I130" s="247">
        <f t="shared" si="55"/>
        <v>12815</v>
      </c>
    </row>
    <row r="131" spans="1:9" x14ac:dyDescent="0.25">
      <c r="A131" s="255" t="s">
        <v>568</v>
      </c>
      <c r="B131" s="216">
        <f>SUM(B132:B135)</f>
        <v>4</v>
      </c>
      <c r="C131" s="216"/>
      <c r="D131" s="216"/>
      <c r="E131" s="216">
        <f t="shared" ref="E131:I131" si="56">SUM(E132:E135)</f>
        <v>165.25</v>
      </c>
      <c r="F131" s="216"/>
      <c r="G131" s="250"/>
      <c r="H131" s="250">
        <f t="shared" si="56"/>
        <v>3090.55</v>
      </c>
      <c r="I131" s="250">
        <f t="shared" si="56"/>
        <v>3805.5</v>
      </c>
    </row>
    <row r="132" spans="1:9" x14ac:dyDescent="0.25">
      <c r="A132" s="219" t="s">
        <v>124</v>
      </c>
      <c r="B132" s="218">
        <v>1</v>
      </c>
      <c r="C132" s="218">
        <f>D132+E132</f>
        <v>187</v>
      </c>
      <c r="D132" s="218">
        <v>160</v>
      </c>
      <c r="E132" s="218">
        <v>27</v>
      </c>
      <c r="F132" s="218"/>
      <c r="G132" s="251">
        <v>9.2669999999999995</v>
      </c>
      <c r="H132" s="251">
        <f t="shared" si="50"/>
        <v>500.42</v>
      </c>
      <c r="I132" s="256">
        <f>ROUND(H132*1.2077,2)</f>
        <v>604.36</v>
      </c>
    </row>
    <row r="133" spans="1:9" x14ac:dyDescent="0.25">
      <c r="A133" s="219" t="s">
        <v>124</v>
      </c>
      <c r="B133" s="218">
        <v>1</v>
      </c>
      <c r="C133" s="218">
        <f t="shared" ref="C133:C135" si="57">D133+E133</f>
        <v>201.25</v>
      </c>
      <c r="D133" s="218">
        <v>160</v>
      </c>
      <c r="E133" s="218">
        <v>41.25</v>
      </c>
      <c r="F133" s="218"/>
      <c r="G133" s="251">
        <v>9.6039999999999992</v>
      </c>
      <c r="H133" s="251">
        <f t="shared" si="50"/>
        <v>792.33</v>
      </c>
      <c r="I133" s="251">
        <f t="shared" si="51"/>
        <v>979.24</v>
      </c>
    </row>
    <row r="134" spans="1:9" x14ac:dyDescent="0.25">
      <c r="A134" s="219" t="s">
        <v>124</v>
      </c>
      <c r="B134" s="218">
        <v>1</v>
      </c>
      <c r="C134" s="218">
        <f t="shared" si="57"/>
        <v>203</v>
      </c>
      <c r="D134" s="218">
        <v>160</v>
      </c>
      <c r="E134" s="218">
        <v>43</v>
      </c>
      <c r="F134" s="218"/>
      <c r="G134" s="251">
        <v>9.2669999999999995</v>
      </c>
      <c r="H134" s="251">
        <f t="shared" si="50"/>
        <v>796.96</v>
      </c>
      <c r="I134" s="251">
        <f t="shared" si="51"/>
        <v>984.96</v>
      </c>
    </row>
    <row r="135" spans="1:9" x14ac:dyDescent="0.25">
      <c r="A135" s="219" t="s">
        <v>124</v>
      </c>
      <c r="B135" s="218">
        <v>1</v>
      </c>
      <c r="C135" s="218">
        <f t="shared" si="57"/>
        <v>214</v>
      </c>
      <c r="D135" s="218">
        <v>160</v>
      </c>
      <c r="E135" s="218">
        <v>54</v>
      </c>
      <c r="F135" s="218"/>
      <c r="G135" s="251">
        <v>9.2669999999999995</v>
      </c>
      <c r="H135" s="251">
        <f t="shared" si="50"/>
        <v>1000.84</v>
      </c>
      <c r="I135" s="251">
        <f t="shared" si="51"/>
        <v>1236.94</v>
      </c>
    </row>
    <row r="136" spans="1:9" ht="33" x14ac:dyDescent="0.25">
      <c r="A136" s="255" t="s">
        <v>629</v>
      </c>
      <c r="B136" s="216">
        <f>SUM(B137:B144)</f>
        <v>8</v>
      </c>
      <c r="C136" s="216"/>
      <c r="D136" s="216"/>
      <c r="E136" s="216">
        <f t="shared" ref="E136:I136" si="58">SUM(E137:E144)</f>
        <v>390.38</v>
      </c>
      <c r="F136" s="216"/>
      <c r="G136" s="250"/>
      <c r="H136" s="250">
        <f t="shared" si="58"/>
        <v>4905.4900000000007</v>
      </c>
      <c r="I136" s="250">
        <f t="shared" si="58"/>
        <v>6062.7000000000007</v>
      </c>
    </row>
    <row r="137" spans="1:9" x14ac:dyDescent="0.25">
      <c r="A137" s="220" t="s">
        <v>119</v>
      </c>
      <c r="B137" s="218">
        <v>1</v>
      </c>
      <c r="C137" s="218">
        <f t="shared" ref="C137:C144" si="59">D137+E137</f>
        <v>182.38</v>
      </c>
      <c r="D137" s="218">
        <v>160</v>
      </c>
      <c r="E137" s="218">
        <v>22.38</v>
      </c>
      <c r="F137" s="218"/>
      <c r="G137" s="251">
        <v>6.51</v>
      </c>
      <c r="H137" s="251">
        <f t="shared" si="50"/>
        <v>291.39</v>
      </c>
      <c r="I137" s="251">
        <f t="shared" si="51"/>
        <v>360.13</v>
      </c>
    </row>
    <row r="138" spans="1:9" x14ac:dyDescent="0.25">
      <c r="A138" s="220" t="s">
        <v>119</v>
      </c>
      <c r="B138" s="218">
        <v>1</v>
      </c>
      <c r="C138" s="218">
        <f t="shared" si="59"/>
        <v>215</v>
      </c>
      <c r="D138" s="218">
        <v>160</v>
      </c>
      <c r="E138" s="218">
        <v>55</v>
      </c>
      <c r="F138" s="218"/>
      <c r="G138" s="251">
        <v>6.51</v>
      </c>
      <c r="H138" s="251">
        <f t="shared" si="50"/>
        <v>716.1</v>
      </c>
      <c r="I138" s="251">
        <f t="shared" si="51"/>
        <v>885.03</v>
      </c>
    </row>
    <row r="139" spans="1:9" x14ac:dyDescent="0.25">
      <c r="A139" s="220" t="s">
        <v>119</v>
      </c>
      <c r="B139" s="218">
        <v>1</v>
      </c>
      <c r="C139" s="218">
        <f t="shared" si="59"/>
        <v>199</v>
      </c>
      <c r="D139" s="218">
        <v>160</v>
      </c>
      <c r="E139" s="218">
        <v>39</v>
      </c>
      <c r="F139" s="218"/>
      <c r="G139" s="251">
        <v>5.8879999999999999</v>
      </c>
      <c r="H139" s="251">
        <f t="shared" si="50"/>
        <v>459.26</v>
      </c>
      <c r="I139" s="251">
        <f t="shared" si="51"/>
        <v>567.6</v>
      </c>
    </row>
    <row r="140" spans="1:9" x14ac:dyDescent="0.25">
      <c r="A140" s="219" t="s">
        <v>122</v>
      </c>
      <c r="B140" s="218">
        <v>1</v>
      </c>
      <c r="C140" s="218">
        <f t="shared" si="59"/>
        <v>248</v>
      </c>
      <c r="D140" s="218">
        <v>160</v>
      </c>
      <c r="E140" s="218">
        <v>88</v>
      </c>
      <c r="F140" s="218"/>
      <c r="G140" s="251">
        <v>6.51</v>
      </c>
      <c r="H140" s="251">
        <f t="shared" si="50"/>
        <v>1145.76</v>
      </c>
      <c r="I140" s="251">
        <f t="shared" si="51"/>
        <v>1416.04</v>
      </c>
    </row>
    <row r="141" spans="1:9" x14ac:dyDescent="0.25">
      <c r="A141" s="219" t="s">
        <v>122</v>
      </c>
      <c r="B141" s="218">
        <v>1</v>
      </c>
      <c r="C141" s="218">
        <f t="shared" si="59"/>
        <v>216</v>
      </c>
      <c r="D141" s="218">
        <v>160</v>
      </c>
      <c r="E141" s="218">
        <v>56</v>
      </c>
      <c r="F141" s="218"/>
      <c r="G141" s="251">
        <v>5.8879999999999999</v>
      </c>
      <c r="H141" s="251">
        <f t="shared" si="50"/>
        <v>659.46</v>
      </c>
      <c r="I141" s="251">
        <f t="shared" si="51"/>
        <v>815.03</v>
      </c>
    </row>
    <row r="142" spans="1:9" x14ac:dyDescent="0.25">
      <c r="A142" s="219" t="s">
        <v>122</v>
      </c>
      <c r="B142" s="218">
        <v>1</v>
      </c>
      <c r="C142" s="218">
        <f t="shared" si="59"/>
        <v>214</v>
      </c>
      <c r="D142" s="218">
        <v>160</v>
      </c>
      <c r="E142" s="218">
        <v>54</v>
      </c>
      <c r="F142" s="218"/>
      <c r="G142" s="251">
        <v>5.9630000000000001</v>
      </c>
      <c r="H142" s="251">
        <f t="shared" si="50"/>
        <v>644</v>
      </c>
      <c r="I142" s="251">
        <f t="shared" si="51"/>
        <v>795.92</v>
      </c>
    </row>
    <row r="143" spans="1:9" x14ac:dyDescent="0.25">
      <c r="A143" s="220" t="s">
        <v>119</v>
      </c>
      <c r="B143" s="218">
        <v>1</v>
      </c>
      <c r="C143" s="218">
        <f t="shared" si="59"/>
        <v>208</v>
      </c>
      <c r="D143" s="218">
        <v>160</v>
      </c>
      <c r="E143" s="218">
        <v>48</v>
      </c>
      <c r="F143" s="218"/>
      <c r="G143" s="251">
        <v>6.51</v>
      </c>
      <c r="H143" s="251">
        <f t="shared" si="50"/>
        <v>624.96</v>
      </c>
      <c r="I143" s="251">
        <f t="shared" si="51"/>
        <v>772.39</v>
      </c>
    </row>
    <row r="144" spans="1:9" x14ac:dyDescent="0.25">
      <c r="A144" s="219" t="s">
        <v>122</v>
      </c>
      <c r="B144" s="218">
        <v>1</v>
      </c>
      <c r="C144" s="218">
        <f t="shared" si="59"/>
        <v>188</v>
      </c>
      <c r="D144" s="218">
        <v>160</v>
      </c>
      <c r="E144" s="218">
        <v>28</v>
      </c>
      <c r="F144" s="218"/>
      <c r="G144" s="251">
        <v>6.51</v>
      </c>
      <c r="H144" s="251">
        <f t="shared" si="50"/>
        <v>364.56</v>
      </c>
      <c r="I144" s="251">
        <f t="shared" si="51"/>
        <v>450.56</v>
      </c>
    </row>
    <row r="145" spans="1:9" ht="33" x14ac:dyDescent="0.25">
      <c r="A145" s="255" t="s">
        <v>648</v>
      </c>
      <c r="B145" s="216">
        <f>SUM(B146:B149)</f>
        <v>4</v>
      </c>
      <c r="C145" s="216"/>
      <c r="D145" s="216"/>
      <c r="E145" s="216">
        <f t="shared" ref="E145:I145" si="60">SUM(E146:E149)</f>
        <v>126</v>
      </c>
      <c r="F145" s="216"/>
      <c r="G145" s="250"/>
      <c r="H145" s="250">
        <f t="shared" si="60"/>
        <v>1090.9000000000001</v>
      </c>
      <c r="I145" s="250">
        <f t="shared" si="60"/>
        <v>1348.2400000000002</v>
      </c>
    </row>
    <row r="146" spans="1:9" x14ac:dyDescent="0.25">
      <c r="A146" s="219" t="s">
        <v>96</v>
      </c>
      <c r="B146" s="218">
        <v>1</v>
      </c>
      <c r="C146" s="218">
        <f t="shared" ref="C146:C149" si="61">D146+E146</f>
        <v>201</v>
      </c>
      <c r="D146" s="218">
        <v>160</v>
      </c>
      <c r="E146" s="218">
        <v>41</v>
      </c>
      <c r="F146" s="218"/>
      <c r="G146" s="253">
        <v>4.3289999999999997</v>
      </c>
      <c r="H146" s="251">
        <f t="shared" si="50"/>
        <v>354.98</v>
      </c>
      <c r="I146" s="251">
        <f t="shared" si="51"/>
        <v>438.72</v>
      </c>
    </row>
    <row r="147" spans="1:9" x14ac:dyDescent="0.25">
      <c r="A147" s="219" t="s">
        <v>96</v>
      </c>
      <c r="B147" s="218">
        <v>1</v>
      </c>
      <c r="C147" s="218">
        <f t="shared" si="61"/>
        <v>173</v>
      </c>
      <c r="D147" s="218">
        <v>160</v>
      </c>
      <c r="E147" s="218">
        <v>13</v>
      </c>
      <c r="F147" s="218"/>
      <c r="G147" s="253">
        <v>4.3289999999999997</v>
      </c>
      <c r="H147" s="251">
        <f t="shared" si="50"/>
        <v>112.55</v>
      </c>
      <c r="I147" s="251">
        <f t="shared" si="51"/>
        <v>139.1</v>
      </c>
    </row>
    <row r="148" spans="1:9" x14ac:dyDescent="0.25">
      <c r="A148" s="220" t="s">
        <v>96</v>
      </c>
      <c r="B148" s="218">
        <v>1</v>
      </c>
      <c r="C148" s="218">
        <f t="shared" si="61"/>
        <v>199</v>
      </c>
      <c r="D148" s="218">
        <v>160</v>
      </c>
      <c r="E148" s="218">
        <v>39</v>
      </c>
      <c r="F148" s="218"/>
      <c r="G148" s="253">
        <v>4.3289999999999997</v>
      </c>
      <c r="H148" s="251">
        <f t="shared" si="50"/>
        <v>337.66</v>
      </c>
      <c r="I148" s="251">
        <f t="shared" si="51"/>
        <v>417.31</v>
      </c>
    </row>
    <row r="149" spans="1:9" x14ac:dyDescent="0.25">
      <c r="A149" s="220" t="s">
        <v>96</v>
      </c>
      <c r="B149" s="218">
        <v>1</v>
      </c>
      <c r="C149" s="218">
        <f t="shared" si="61"/>
        <v>193</v>
      </c>
      <c r="D149" s="218">
        <v>160</v>
      </c>
      <c r="E149" s="218">
        <v>33</v>
      </c>
      <c r="F149" s="218"/>
      <c r="G149" s="253">
        <v>4.3289999999999997</v>
      </c>
      <c r="H149" s="251">
        <f t="shared" si="50"/>
        <v>285.70999999999998</v>
      </c>
      <c r="I149" s="251">
        <f t="shared" si="51"/>
        <v>353.11</v>
      </c>
    </row>
    <row r="150" spans="1:9" ht="33" x14ac:dyDescent="0.25">
      <c r="A150" s="255" t="s">
        <v>651</v>
      </c>
      <c r="B150" s="216">
        <f>SUM(B151:B154)</f>
        <v>4</v>
      </c>
      <c r="C150" s="216"/>
      <c r="D150" s="216"/>
      <c r="E150" s="216">
        <f t="shared" ref="E150:I150" si="62">SUM(E151:E154)</f>
        <v>160</v>
      </c>
      <c r="F150" s="216"/>
      <c r="G150" s="250"/>
      <c r="H150" s="250">
        <f t="shared" si="62"/>
        <v>1293.45</v>
      </c>
      <c r="I150" s="250">
        <f t="shared" si="62"/>
        <v>1598.56</v>
      </c>
    </row>
    <row r="151" spans="1:9" x14ac:dyDescent="0.25">
      <c r="A151" s="219" t="s">
        <v>97</v>
      </c>
      <c r="B151" s="218">
        <v>1</v>
      </c>
      <c r="C151" s="218">
        <f>D151+E151</f>
        <v>192</v>
      </c>
      <c r="D151" s="218">
        <v>160</v>
      </c>
      <c r="E151" s="218">
        <v>32</v>
      </c>
      <c r="F151" s="218"/>
      <c r="G151" s="253">
        <v>4.0419999999999998</v>
      </c>
      <c r="H151" s="251">
        <f t="shared" si="50"/>
        <v>258.69</v>
      </c>
      <c r="I151" s="251">
        <f t="shared" si="51"/>
        <v>319.70999999999998</v>
      </c>
    </row>
    <row r="152" spans="1:9" x14ac:dyDescent="0.25">
      <c r="A152" s="219" t="s">
        <v>97</v>
      </c>
      <c r="B152" s="218">
        <v>1</v>
      </c>
      <c r="C152" s="218">
        <f t="shared" ref="C152:C154" si="63">D152+E152</f>
        <v>224</v>
      </c>
      <c r="D152" s="218">
        <v>160</v>
      </c>
      <c r="E152" s="218">
        <v>64</v>
      </c>
      <c r="F152" s="218"/>
      <c r="G152" s="253">
        <v>4.0419999999999998</v>
      </c>
      <c r="H152" s="251">
        <f t="shared" si="50"/>
        <v>517.38</v>
      </c>
      <c r="I152" s="251">
        <f t="shared" si="51"/>
        <v>639.42999999999995</v>
      </c>
    </row>
    <row r="153" spans="1:9" x14ac:dyDescent="0.25">
      <c r="A153" s="219" t="s">
        <v>97</v>
      </c>
      <c r="B153" s="218">
        <v>1</v>
      </c>
      <c r="C153" s="218">
        <f t="shared" si="63"/>
        <v>192</v>
      </c>
      <c r="D153" s="218">
        <v>160</v>
      </c>
      <c r="E153" s="218">
        <v>32</v>
      </c>
      <c r="F153" s="218"/>
      <c r="G153" s="253">
        <v>4.0419999999999998</v>
      </c>
      <c r="H153" s="251">
        <f t="shared" si="50"/>
        <v>258.69</v>
      </c>
      <c r="I153" s="251">
        <f t="shared" si="51"/>
        <v>319.70999999999998</v>
      </c>
    </row>
    <row r="154" spans="1:9" x14ac:dyDescent="0.25">
      <c r="A154" s="220" t="s">
        <v>97</v>
      </c>
      <c r="B154" s="218">
        <v>1</v>
      </c>
      <c r="C154" s="218">
        <f t="shared" si="63"/>
        <v>192</v>
      </c>
      <c r="D154" s="218">
        <v>160</v>
      </c>
      <c r="E154" s="218">
        <v>32</v>
      </c>
      <c r="F154" s="218"/>
      <c r="G154" s="253">
        <v>4.0419999999999998</v>
      </c>
      <c r="H154" s="251">
        <f t="shared" si="50"/>
        <v>258.69</v>
      </c>
      <c r="I154" s="251">
        <f t="shared" si="51"/>
        <v>319.70999999999998</v>
      </c>
    </row>
    <row r="155" spans="1:9" x14ac:dyDescent="0.25">
      <c r="A155" s="235" t="s">
        <v>125</v>
      </c>
      <c r="B155" s="236">
        <f>B156+B170</f>
        <v>19</v>
      </c>
      <c r="C155" s="236"/>
      <c r="D155" s="236"/>
      <c r="E155" s="236">
        <f t="shared" ref="E155:I155" si="64">E156+E170</f>
        <v>280</v>
      </c>
      <c r="F155" s="236"/>
      <c r="G155" s="247"/>
      <c r="H155" s="247">
        <f t="shared" si="64"/>
        <v>3035.6</v>
      </c>
      <c r="I155" s="247">
        <f t="shared" si="64"/>
        <v>3751.7199999999993</v>
      </c>
    </row>
    <row r="156" spans="1:9" ht="33" x14ac:dyDescent="0.25">
      <c r="A156" s="254" t="s">
        <v>629</v>
      </c>
      <c r="B156" s="214">
        <f>SUM(B157:B169)</f>
        <v>13</v>
      </c>
      <c r="C156" s="214"/>
      <c r="D156" s="214"/>
      <c r="E156" s="214">
        <f t="shared" ref="E156:I156" si="65">SUM(E157:E169)</f>
        <v>200</v>
      </c>
      <c r="F156" s="214"/>
      <c r="G156" s="248"/>
      <c r="H156" s="248">
        <f t="shared" si="65"/>
        <v>2342.9699999999998</v>
      </c>
      <c r="I156" s="248">
        <f t="shared" si="65"/>
        <v>2895.6899999999996</v>
      </c>
    </row>
    <row r="157" spans="1:9" x14ac:dyDescent="0.25">
      <c r="A157" s="217" t="s">
        <v>126</v>
      </c>
      <c r="B157" s="215">
        <v>1</v>
      </c>
      <c r="C157" s="215">
        <f t="shared" ref="C157:C169" si="66">D157+E157</f>
        <v>168</v>
      </c>
      <c r="D157" s="215">
        <v>160</v>
      </c>
      <c r="E157" s="218">
        <v>8</v>
      </c>
      <c r="F157" s="215"/>
      <c r="G157" s="249">
        <v>5.3959999999999999</v>
      </c>
      <c r="H157" s="251">
        <f t="shared" si="50"/>
        <v>86.34</v>
      </c>
      <c r="I157" s="251">
        <f t="shared" si="51"/>
        <v>106.71</v>
      </c>
    </row>
    <row r="158" spans="1:9" x14ac:dyDescent="0.25">
      <c r="A158" s="217" t="s">
        <v>126</v>
      </c>
      <c r="B158" s="215">
        <v>1</v>
      </c>
      <c r="C158" s="215">
        <f t="shared" si="66"/>
        <v>192</v>
      </c>
      <c r="D158" s="215">
        <v>160</v>
      </c>
      <c r="E158" s="218">
        <v>32</v>
      </c>
      <c r="F158" s="215"/>
      <c r="G158" s="249">
        <v>6.23</v>
      </c>
      <c r="H158" s="251">
        <f t="shared" si="50"/>
        <v>398.72</v>
      </c>
      <c r="I158" s="251">
        <f t="shared" si="51"/>
        <v>492.78</v>
      </c>
    </row>
    <row r="159" spans="1:9" x14ac:dyDescent="0.25">
      <c r="A159" s="217" t="s">
        <v>126</v>
      </c>
      <c r="B159" s="215">
        <v>1</v>
      </c>
      <c r="C159" s="215">
        <f t="shared" si="66"/>
        <v>167</v>
      </c>
      <c r="D159" s="215">
        <v>160</v>
      </c>
      <c r="E159" s="218">
        <v>7</v>
      </c>
      <c r="F159" s="215"/>
      <c r="G159" s="249">
        <v>6.23</v>
      </c>
      <c r="H159" s="251">
        <f t="shared" si="50"/>
        <v>87.22</v>
      </c>
      <c r="I159" s="251">
        <f t="shared" si="51"/>
        <v>107.8</v>
      </c>
    </row>
    <row r="160" spans="1:9" x14ac:dyDescent="0.25">
      <c r="A160" s="217" t="s">
        <v>128</v>
      </c>
      <c r="B160" s="215">
        <v>1</v>
      </c>
      <c r="C160" s="215">
        <f t="shared" si="66"/>
        <v>176</v>
      </c>
      <c r="D160" s="215">
        <v>160</v>
      </c>
      <c r="E160" s="218">
        <v>16</v>
      </c>
      <c r="F160" s="215"/>
      <c r="G160" s="249">
        <v>6.23</v>
      </c>
      <c r="H160" s="251">
        <f t="shared" si="50"/>
        <v>199.36</v>
      </c>
      <c r="I160" s="251">
        <f t="shared" si="51"/>
        <v>246.39</v>
      </c>
    </row>
    <row r="161" spans="1:9" x14ac:dyDescent="0.25">
      <c r="A161" s="217" t="s">
        <v>128</v>
      </c>
      <c r="B161" s="215">
        <v>1</v>
      </c>
      <c r="C161" s="215">
        <f t="shared" si="66"/>
        <v>168</v>
      </c>
      <c r="D161" s="215">
        <v>160</v>
      </c>
      <c r="E161" s="218">
        <v>8</v>
      </c>
      <c r="F161" s="215"/>
      <c r="G161" s="249">
        <v>5.3959999999999999</v>
      </c>
      <c r="H161" s="251">
        <f t="shared" si="50"/>
        <v>86.34</v>
      </c>
      <c r="I161" s="251">
        <f t="shared" si="51"/>
        <v>106.71</v>
      </c>
    </row>
    <row r="162" spans="1:9" x14ac:dyDescent="0.25">
      <c r="A162" s="217" t="s">
        <v>128</v>
      </c>
      <c r="B162" s="215">
        <v>1</v>
      </c>
      <c r="C162" s="215">
        <f t="shared" si="66"/>
        <v>168</v>
      </c>
      <c r="D162" s="215">
        <v>160</v>
      </c>
      <c r="E162" s="218">
        <v>8</v>
      </c>
      <c r="F162" s="215"/>
      <c r="G162" s="249">
        <v>6.1310000000000002</v>
      </c>
      <c r="H162" s="251">
        <f t="shared" si="50"/>
        <v>98.1</v>
      </c>
      <c r="I162" s="251">
        <f t="shared" si="51"/>
        <v>121.24</v>
      </c>
    </row>
    <row r="163" spans="1:9" x14ac:dyDescent="0.25">
      <c r="A163" s="217" t="s">
        <v>128</v>
      </c>
      <c r="B163" s="215">
        <v>1</v>
      </c>
      <c r="C163" s="215">
        <f t="shared" si="66"/>
        <v>168</v>
      </c>
      <c r="D163" s="215">
        <v>160</v>
      </c>
      <c r="E163" s="218">
        <v>8</v>
      </c>
      <c r="F163" s="215"/>
      <c r="G163" s="249">
        <v>5.4829999999999997</v>
      </c>
      <c r="H163" s="251">
        <f t="shared" si="50"/>
        <v>87.73</v>
      </c>
      <c r="I163" s="251">
        <f t="shared" si="51"/>
        <v>108.43</v>
      </c>
    </row>
    <row r="164" spans="1:9" x14ac:dyDescent="0.25">
      <c r="A164" s="217" t="s">
        <v>128</v>
      </c>
      <c r="B164" s="215">
        <v>1</v>
      </c>
      <c r="C164" s="215">
        <f t="shared" si="66"/>
        <v>185</v>
      </c>
      <c r="D164" s="215">
        <v>160</v>
      </c>
      <c r="E164" s="218">
        <v>25</v>
      </c>
      <c r="F164" s="215"/>
      <c r="G164" s="249">
        <v>5.4829999999999997</v>
      </c>
      <c r="H164" s="251">
        <f t="shared" si="50"/>
        <v>274.14999999999998</v>
      </c>
      <c r="I164" s="251">
        <f t="shared" si="51"/>
        <v>338.82</v>
      </c>
    </row>
    <row r="165" spans="1:9" x14ac:dyDescent="0.25">
      <c r="A165" s="217" t="s">
        <v>128</v>
      </c>
      <c r="B165" s="215">
        <v>1</v>
      </c>
      <c r="C165" s="215">
        <f t="shared" si="66"/>
        <v>192</v>
      </c>
      <c r="D165" s="215">
        <v>160</v>
      </c>
      <c r="E165" s="218">
        <v>32</v>
      </c>
      <c r="F165" s="215"/>
      <c r="G165" s="249">
        <v>5.3959999999999999</v>
      </c>
      <c r="H165" s="251">
        <f t="shared" si="50"/>
        <v>345.34</v>
      </c>
      <c r="I165" s="251">
        <f t="shared" si="51"/>
        <v>426.81</v>
      </c>
    </row>
    <row r="166" spans="1:9" x14ac:dyDescent="0.25">
      <c r="A166" s="217" t="s">
        <v>128</v>
      </c>
      <c r="B166" s="215">
        <v>1</v>
      </c>
      <c r="C166" s="215">
        <f t="shared" si="66"/>
        <v>184</v>
      </c>
      <c r="D166" s="215">
        <v>160</v>
      </c>
      <c r="E166" s="218">
        <v>24</v>
      </c>
      <c r="F166" s="215"/>
      <c r="G166" s="249">
        <v>6.23</v>
      </c>
      <c r="H166" s="251">
        <f t="shared" si="50"/>
        <v>299.04000000000002</v>
      </c>
      <c r="I166" s="251">
        <f t="shared" si="51"/>
        <v>369.58</v>
      </c>
    </row>
    <row r="167" spans="1:9" x14ac:dyDescent="0.25">
      <c r="A167" s="217" t="s">
        <v>128</v>
      </c>
      <c r="B167" s="215">
        <v>1</v>
      </c>
      <c r="C167" s="215">
        <f t="shared" si="66"/>
        <v>176</v>
      </c>
      <c r="D167" s="215">
        <v>160</v>
      </c>
      <c r="E167" s="218">
        <v>16</v>
      </c>
      <c r="F167" s="215"/>
      <c r="G167" s="249">
        <v>6.1310000000000002</v>
      </c>
      <c r="H167" s="251">
        <f t="shared" si="50"/>
        <v>196.19</v>
      </c>
      <c r="I167" s="251">
        <f t="shared" si="51"/>
        <v>242.47</v>
      </c>
    </row>
    <row r="168" spans="1:9" x14ac:dyDescent="0.25">
      <c r="A168" s="217" t="s">
        <v>128</v>
      </c>
      <c r="B168" s="215">
        <v>1</v>
      </c>
      <c r="C168" s="215">
        <f t="shared" si="66"/>
        <v>168</v>
      </c>
      <c r="D168" s="215">
        <v>160</v>
      </c>
      <c r="E168" s="218">
        <v>8</v>
      </c>
      <c r="F168" s="215"/>
      <c r="G168" s="249">
        <v>5.3959999999999999</v>
      </c>
      <c r="H168" s="251">
        <f t="shared" ref="H168:H191" si="67">ROUND(G168*E168*2,2)</f>
        <v>86.34</v>
      </c>
      <c r="I168" s="251">
        <f t="shared" ref="I168:I191" si="68">ROUND(H168*1.2359,2)</f>
        <v>106.71</v>
      </c>
    </row>
    <row r="169" spans="1:9" x14ac:dyDescent="0.25">
      <c r="A169" s="217" t="s">
        <v>128</v>
      </c>
      <c r="B169" s="215">
        <v>1</v>
      </c>
      <c r="C169" s="215">
        <f t="shared" si="66"/>
        <v>168</v>
      </c>
      <c r="D169" s="215">
        <v>160</v>
      </c>
      <c r="E169" s="218">
        <v>8</v>
      </c>
      <c r="F169" s="215"/>
      <c r="G169" s="249">
        <v>6.1310000000000002</v>
      </c>
      <c r="H169" s="251">
        <f t="shared" si="67"/>
        <v>98.1</v>
      </c>
      <c r="I169" s="251">
        <f t="shared" si="68"/>
        <v>121.24</v>
      </c>
    </row>
    <row r="170" spans="1:9" ht="33" x14ac:dyDescent="0.25">
      <c r="A170" s="254" t="s">
        <v>648</v>
      </c>
      <c r="B170" s="214">
        <f>SUM(B171:B176)</f>
        <v>6</v>
      </c>
      <c r="C170" s="214"/>
      <c r="D170" s="214"/>
      <c r="E170" s="214">
        <f>SUM(E171:E176)</f>
        <v>80</v>
      </c>
      <c r="F170" s="214"/>
      <c r="G170" s="248"/>
      <c r="H170" s="248">
        <f>SUM(H171:H176)</f>
        <v>692.63</v>
      </c>
      <c r="I170" s="248">
        <f>SUM(I171:I176)</f>
        <v>856.03</v>
      </c>
    </row>
    <row r="171" spans="1:9" x14ac:dyDescent="0.25">
      <c r="A171" s="213" t="s">
        <v>96</v>
      </c>
      <c r="B171" s="215">
        <v>1</v>
      </c>
      <c r="C171" s="215">
        <f t="shared" ref="C171:C176" si="69">D171+E171</f>
        <v>184</v>
      </c>
      <c r="D171" s="215">
        <v>160</v>
      </c>
      <c r="E171" s="218">
        <v>24</v>
      </c>
      <c r="F171" s="215"/>
      <c r="G171" s="249">
        <v>4.3289999999999997</v>
      </c>
      <c r="H171" s="251">
        <f t="shared" si="67"/>
        <v>207.79</v>
      </c>
      <c r="I171" s="251">
        <f t="shared" si="68"/>
        <v>256.81</v>
      </c>
    </row>
    <row r="172" spans="1:9" x14ac:dyDescent="0.25">
      <c r="A172" s="213" t="s">
        <v>96</v>
      </c>
      <c r="B172" s="215">
        <v>1</v>
      </c>
      <c r="C172" s="215">
        <f t="shared" si="69"/>
        <v>168</v>
      </c>
      <c r="D172" s="215">
        <v>160</v>
      </c>
      <c r="E172" s="218">
        <v>8</v>
      </c>
      <c r="F172" s="215"/>
      <c r="G172" s="249">
        <v>4.3289999999999997</v>
      </c>
      <c r="H172" s="251">
        <f t="shared" si="67"/>
        <v>69.260000000000005</v>
      </c>
      <c r="I172" s="251">
        <f t="shared" si="68"/>
        <v>85.6</v>
      </c>
    </row>
    <row r="173" spans="1:9" x14ac:dyDescent="0.25">
      <c r="A173" s="213" t="s">
        <v>96</v>
      </c>
      <c r="B173" s="215">
        <v>1</v>
      </c>
      <c r="C173" s="215">
        <f t="shared" si="69"/>
        <v>168</v>
      </c>
      <c r="D173" s="215">
        <v>160</v>
      </c>
      <c r="E173" s="218">
        <v>8</v>
      </c>
      <c r="F173" s="215"/>
      <c r="G173" s="249">
        <v>4.3289999999999997</v>
      </c>
      <c r="H173" s="251">
        <f t="shared" si="67"/>
        <v>69.260000000000005</v>
      </c>
      <c r="I173" s="251">
        <f t="shared" si="68"/>
        <v>85.6</v>
      </c>
    </row>
    <row r="174" spans="1:9" x14ac:dyDescent="0.25">
      <c r="A174" s="213" t="s">
        <v>96</v>
      </c>
      <c r="B174" s="215">
        <v>1</v>
      </c>
      <c r="C174" s="215">
        <f t="shared" si="69"/>
        <v>168</v>
      </c>
      <c r="D174" s="215">
        <v>160</v>
      </c>
      <c r="E174" s="218">
        <v>8</v>
      </c>
      <c r="F174" s="215"/>
      <c r="G174" s="249">
        <v>4.3289999999999997</v>
      </c>
      <c r="H174" s="251">
        <f t="shared" si="67"/>
        <v>69.260000000000005</v>
      </c>
      <c r="I174" s="251">
        <f t="shared" si="68"/>
        <v>85.6</v>
      </c>
    </row>
    <row r="175" spans="1:9" x14ac:dyDescent="0.25">
      <c r="A175" s="217" t="s">
        <v>96</v>
      </c>
      <c r="B175" s="215">
        <v>1</v>
      </c>
      <c r="C175" s="215">
        <f t="shared" si="69"/>
        <v>172</v>
      </c>
      <c r="D175" s="215">
        <v>160</v>
      </c>
      <c r="E175" s="218">
        <v>12</v>
      </c>
      <c r="F175" s="215"/>
      <c r="G175" s="249">
        <v>4.3289999999999997</v>
      </c>
      <c r="H175" s="251">
        <f t="shared" si="67"/>
        <v>103.9</v>
      </c>
      <c r="I175" s="251">
        <f t="shared" si="68"/>
        <v>128.41</v>
      </c>
    </row>
    <row r="176" spans="1:9" x14ac:dyDescent="0.25">
      <c r="A176" s="217" t="s">
        <v>96</v>
      </c>
      <c r="B176" s="215">
        <v>1</v>
      </c>
      <c r="C176" s="215">
        <f t="shared" si="69"/>
        <v>180</v>
      </c>
      <c r="D176" s="215">
        <v>160</v>
      </c>
      <c r="E176" s="218">
        <v>20</v>
      </c>
      <c r="F176" s="215"/>
      <c r="G176" s="249">
        <v>4.3289999999999997</v>
      </c>
      <c r="H176" s="251">
        <f t="shared" si="67"/>
        <v>173.16</v>
      </c>
      <c r="I176" s="251">
        <f t="shared" si="68"/>
        <v>214.01</v>
      </c>
    </row>
    <row r="177" spans="1:9" x14ac:dyDescent="0.25">
      <c r="A177" s="235" t="s">
        <v>129</v>
      </c>
      <c r="B177" s="236">
        <f>B178+B186+B192+B196</f>
        <v>16</v>
      </c>
      <c r="C177" s="236"/>
      <c r="D177" s="236"/>
      <c r="E177" s="236">
        <f t="shared" ref="E177:I177" si="70">E178+E186+E192+E196</f>
        <v>772.5</v>
      </c>
      <c r="F177" s="236"/>
      <c r="G177" s="247"/>
      <c r="H177" s="247">
        <f t="shared" si="70"/>
        <v>10470.59</v>
      </c>
      <c r="I177" s="247">
        <f t="shared" si="70"/>
        <v>12892.979999999998</v>
      </c>
    </row>
    <row r="178" spans="1:9" x14ac:dyDescent="0.25">
      <c r="A178" s="255" t="s">
        <v>568</v>
      </c>
      <c r="B178" s="216">
        <f>SUM(B179:B185)</f>
        <v>7</v>
      </c>
      <c r="C178" s="216"/>
      <c r="D178" s="216"/>
      <c r="E178" s="216">
        <f t="shared" ref="E178:I178" si="71">SUM(E179:E185)</f>
        <v>259</v>
      </c>
      <c r="F178" s="216"/>
      <c r="G178" s="250"/>
      <c r="H178" s="250">
        <f t="shared" si="71"/>
        <v>4873.09</v>
      </c>
      <c r="I178" s="250">
        <f t="shared" si="71"/>
        <v>5984.7199999999993</v>
      </c>
    </row>
    <row r="179" spans="1:9" x14ac:dyDescent="0.25">
      <c r="A179" s="219" t="s">
        <v>130</v>
      </c>
      <c r="B179" s="218">
        <v>1</v>
      </c>
      <c r="C179" s="218">
        <f t="shared" ref="C179:C184" si="72">D179+E179</f>
        <v>228</v>
      </c>
      <c r="D179" s="218">
        <v>160</v>
      </c>
      <c r="E179" s="218">
        <v>68</v>
      </c>
      <c r="F179" s="218"/>
      <c r="G179" s="251">
        <v>9.2669999999999995</v>
      </c>
      <c r="H179" s="251">
        <f t="shared" si="67"/>
        <v>1260.31</v>
      </c>
      <c r="I179" s="251">
        <f t="shared" si="68"/>
        <v>1557.62</v>
      </c>
    </row>
    <row r="180" spans="1:9" x14ac:dyDescent="0.25">
      <c r="A180" s="219" t="s">
        <v>130</v>
      </c>
      <c r="B180" s="218">
        <v>1</v>
      </c>
      <c r="C180" s="218">
        <f t="shared" si="72"/>
        <v>176</v>
      </c>
      <c r="D180" s="218">
        <v>160</v>
      </c>
      <c r="E180" s="218">
        <v>16</v>
      </c>
      <c r="F180" s="218"/>
      <c r="G180" s="251">
        <v>9.6039999999999992</v>
      </c>
      <c r="H180" s="251">
        <f t="shared" si="67"/>
        <v>307.33</v>
      </c>
      <c r="I180" s="256">
        <f>ROUND(H180*1.2077,2)</f>
        <v>371.16</v>
      </c>
    </row>
    <row r="181" spans="1:9" x14ac:dyDescent="0.25">
      <c r="A181" s="219" t="s">
        <v>130</v>
      </c>
      <c r="B181" s="218">
        <v>1</v>
      </c>
      <c r="C181" s="218">
        <f t="shared" si="72"/>
        <v>216</v>
      </c>
      <c r="D181" s="218">
        <v>160</v>
      </c>
      <c r="E181" s="218">
        <v>56</v>
      </c>
      <c r="F181" s="218"/>
      <c r="G181" s="251">
        <v>9.2669999999999995</v>
      </c>
      <c r="H181" s="251">
        <f t="shared" si="67"/>
        <v>1037.9000000000001</v>
      </c>
      <c r="I181" s="256">
        <f>ROUND(H181*1.2077,2)</f>
        <v>1253.47</v>
      </c>
    </row>
    <row r="182" spans="1:9" x14ac:dyDescent="0.25">
      <c r="A182" s="219" t="s">
        <v>130</v>
      </c>
      <c r="B182" s="218">
        <v>1</v>
      </c>
      <c r="C182" s="218">
        <f t="shared" si="72"/>
        <v>193</v>
      </c>
      <c r="D182" s="218">
        <v>160</v>
      </c>
      <c r="E182" s="218">
        <v>33</v>
      </c>
      <c r="F182" s="218"/>
      <c r="G182" s="251">
        <v>9.6039999999999992</v>
      </c>
      <c r="H182" s="251">
        <f t="shared" si="67"/>
        <v>633.86</v>
      </c>
      <c r="I182" s="251">
        <f t="shared" si="68"/>
        <v>783.39</v>
      </c>
    </row>
    <row r="183" spans="1:9" x14ac:dyDescent="0.25">
      <c r="A183" s="219" t="s">
        <v>130</v>
      </c>
      <c r="B183" s="218">
        <v>1</v>
      </c>
      <c r="C183" s="218">
        <f t="shared" si="72"/>
        <v>184</v>
      </c>
      <c r="D183" s="218">
        <v>160</v>
      </c>
      <c r="E183" s="218">
        <v>24</v>
      </c>
      <c r="F183" s="218"/>
      <c r="G183" s="251">
        <v>9.2669999999999995</v>
      </c>
      <c r="H183" s="251">
        <f t="shared" si="67"/>
        <v>444.82</v>
      </c>
      <c r="I183" s="251">
        <f t="shared" si="68"/>
        <v>549.75</v>
      </c>
    </row>
    <row r="184" spans="1:9" x14ac:dyDescent="0.25">
      <c r="A184" s="219" t="s">
        <v>130</v>
      </c>
      <c r="B184" s="218">
        <v>1</v>
      </c>
      <c r="C184" s="218">
        <f t="shared" si="72"/>
        <v>163</v>
      </c>
      <c r="D184" s="218">
        <v>160</v>
      </c>
      <c r="E184" s="218">
        <v>3</v>
      </c>
      <c r="F184" s="218"/>
      <c r="G184" s="251">
        <v>9.2669999999999995</v>
      </c>
      <c r="H184" s="251">
        <f t="shared" si="67"/>
        <v>55.6</v>
      </c>
      <c r="I184" s="251">
        <f t="shared" si="68"/>
        <v>68.72</v>
      </c>
    </row>
    <row r="185" spans="1:9" x14ac:dyDescent="0.25">
      <c r="A185" s="219" t="s">
        <v>130</v>
      </c>
      <c r="B185" s="218">
        <v>1</v>
      </c>
      <c r="C185" s="218">
        <f>D185+E185</f>
        <v>219</v>
      </c>
      <c r="D185" s="218">
        <v>160</v>
      </c>
      <c r="E185" s="218">
        <v>59</v>
      </c>
      <c r="F185" s="218"/>
      <c r="G185" s="251">
        <v>9.6039999999999992</v>
      </c>
      <c r="H185" s="251">
        <f t="shared" si="67"/>
        <v>1133.27</v>
      </c>
      <c r="I185" s="251">
        <f t="shared" si="68"/>
        <v>1400.61</v>
      </c>
    </row>
    <row r="186" spans="1:9" ht="33" x14ac:dyDescent="0.25">
      <c r="A186" s="254" t="s">
        <v>629</v>
      </c>
      <c r="B186" s="214">
        <f>SUM(B187:B191)</f>
        <v>5</v>
      </c>
      <c r="C186" s="214"/>
      <c r="D186" s="214"/>
      <c r="E186" s="214">
        <f t="shared" ref="E186:I186" si="73">SUM(E187:E191)</f>
        <v>310</v>
      </c>
      <c r="F186" s="214"/>
      <c r="G186" s="248"/>
      <c r="H186" s="248">
        <f t="shared" si="73"/>
        <v>3853.1000000000004</v>
      </c>
      <c r="I186" s="248">
        <f t="shared" si="73"/>
        <v>4752.3599999999997</v>
      </c>
    </row>
    <row r="187" spans="1:9" x14ac:dyDescent="0.25">
      <c r="A187" s="220" t="s">
        <v>131</v>
      </c>
      <c r="B187" s="218">
        <v>1</v>
      </c>
      <c r="C187" s="218">
        <f t="shared" ref="C187:C191" si="74">D187+E187</f>
        <v>188</v>
      </c>
      <c r="D187" s="218">
        <v>160</v>
      </c>
      <c r="E187" s="218">
        <v>28</v>
      </c>
      <c r="F187" s="218"/>
      <c r="G187" s="251">
        <v>6.1310000000000002</v>
      </c>
      <c r="H187" s="251">
        <f t="shared" si="67"/>
        <v>343.34</v>
      </c>
      <c r="I187" s="256">
        <f>ROUND(H187*1.2077,2)</f>
        <v>414.65</v>
      </c>
    </row>
    <row r="188" spans="1:9" x14ac:dyDescent="0.25">
      <c r="A188" s="220" t="s">
        <v>132</v>
      </c>
      <c r="B188" s="218">
        <v>1</v>
      </c>
      <c r="C188" s="218">
        <f t="shared" si="74"/>
        <v>228</v>
      </c>
      <c r="D188" s="218">
        <v>160</v>
      </c>
      <c r="E188" s="218">
        <v>68</v>
      </c>
      <c r="F188" s="218"/>
      <c r="G188" s="251">
        <v>6.1310000000000002</v>
      </c>
      <c r="H188" s="251">
        <f t="shared" si="67"/>
        <v>833.82</v>
      </c>
      <c r="I188" s="251">
        <f t="shared" si="68"/>
        <v>1030.52</v>
      </c>
    </row>
    <row r="189" spans="1:9" x14ac:dyDescent="0.25">
      <c r="A189" s="220" t="s">
        <v>132</v>
      </c>
      <c r="B189" s="218">
        <v>1</v>
      </c>
      <c r="C189" s="218">
        <f t="shared" si="74"/>
        <v>196</v>
      </c>
      <c r="D189" s="218">
        <v>160</v>
      </c>
      <c r="E189" s="218">
        <v>36</v>
      </c>
      <c r="F189" s="218"/>
      <c r="G189" s="251">
        <v>6.1310000000000002</v>
      </c>
      <c r="H189" s="251">
        <f t="shared" si="67"/>
        <v>441.43</v>
      </c>
      <c r="I189" s="251">
        <f t="shared" si="68"/>
        <v>545.55999999999995</v>
      </c>
    </row>
    <row r="190" spans="1:9" x14ac:dyDescent="0.25">
      <c r="A190" s="220" t="s">
        <v>132</v>
      </c>
      <c r="B190" s="218">
        <v>1</v>
      </c>
      <c r="C190" s="218">
        <f t="shared" si="74"/>
        <v>255</v>
      </c>
      <c r="D190" s="218">
        <v>160</v>
      </c>
      <c r="E190" s="218">
        <v>95</v>
      </c>
      <c r="F190" s="218"/>
      <c r="G190" s="251">
        <v>6.4039999999999999</v>
      </c>
      <c r="H190" s="251">
        <f t="shared" si="67"/>
        <v>1216.76</v>
      </c>
      <c r="I190" s="251">
        <f t="shared" si="68"/>
        <v>1503.79</v>
      </c>
    </row>
    <row r="191" spans="1:9" x14ac:dyDescent="0.25">
      <c r="A191" s="220" t="s">
        <v>132</v>
      </c>
      <c r="B191" s="218">
        <v>1</v>
      </c>
      <c r="C191" s="218">
        <f t="shared" si="74"/>
        <v>243</v>
      </c>
      <c r="D191" s="218">
        <v>160</v>
      </c>
      <c r="E191" s="218">
        <v>83</v>
      </c>
      <c r="F191" s="218"/>
      <c r="G191" s="251">
        <v>6.1310000000000002</v>
      </c>
      <c r="H191" s="251">
        <f t="shared" si="67"/>
        <v>1017.75</v>
      </c>
      <c r="I191" s="251">
        <f t="shared" si="68"/>
        <v>1257.8399999999999</v>
      </c>
    </row>
    <row r="192" spans="1:9" ht="33" x14ac:dyDescent="0.25">
      <c r="A192" s="255" t="s">
        <v>648</v>
      </c>
      <c r="B192" s="216">
        <f>SUM(B193:B195)</f>
        <v>3</v>
      </c>
      <c r="C192" s="216"/>
      <c r="D192" s="216"/>
      <c r="E192" s="216">
        <f t="shared" ref="E192:I192" si="75">SUM(E193:E195)</f>
        <v>173</v>
      </c>
      <c r="F192" s="216"/>
      <c r="G192" s="250"/>
      <c r="H192" s="250">
        <f t="shared" si="75"/>
        <v>1497.84</v>
      </c>
      <c r="I192" s="250">
        <f t="shared" si="75"/>
        <v>1851.18</v>
      </c>
    </row>
    <row r="193" spans="1:9" x14ac:dyDescent="0.25">
      <c r="A193" s="220" t="s">
        <v>96</v>
      </c>
      <c r="B193" s="218">
        <v>1</v>
      </c>
      <c r="C193" s="218">
        <f>D193+E193</f>
        <v>254.5</v>
      </c>
      <c r="D193" s="218">
        <v>160</v>
      </c>
      <c r="E193" s="218">
        <v>94.5</v>
      </c>
      <c r="F193" s="218"/>
      <c r="G193" s="253">
        <v>4.3289999999999997</v>
      </c>
      <c r="H193" s="251">
        <f t="shared" ref="H193:H240" si="76">ROUND(G193*E193*2,2)</f>
        <v>818.18</v>
      </c>
      <c r="I193" s="251">
        <f t="shared" ref="I193:I240" si="77">ROUND(H193*1.2359,2)</f>
        <v>1011.19</v>
      </c>
    </row>
    <row r="194" spans="1:9" x14ac:dyDescent="0.25">
      <c r="A194" s="220" t="s">
        <v>96</v>
      </c>
      <c r="B194" s="218">
        <v>1</v>
      </c>
      <c r="C194" s="218">
        <f>D194+E194</f>
        <v>207</v>
      </c>
      <c r="D194" s="218">
        <v>160</v>
      </c>
      <c r="E194" s="218">
        <v>47</v>
      </c>
      <c r="F194" s="218"/>
      <c r="G194" s="253">
        <v>4.3289999999999997</v>
      </c>
      <c r="H194" s="251">
        <f t="shared" si="76"/>
        <v>406.93</v>
      </c>
      <c r="I194" s="251">
        <f t="shared" si="77"/>
        <v>502.92</v>
      </c>
    </row>
    <row r="195" spans="1:9" x14ac:dyDescent="0.25">
      <c r="A195" s="220" t="s">
        <v>96</v>
      </c>
      <c r="B195" s="218">
        <v>1</v>
      </c>
      <c r="C195" s="218">
        <f>D195+E195</f>
        <v>191.5</v>
      </c>
      <c r="D195" s="218">
        <v>160</v>
      </c>
      <c r="E195" s="218">
        <v>31.5</v>
      </c>
      <c r="F195" s="218"/>
      <c r="G195" s="253">
        <v>4.3289999999999997</v>
      </c>
      <c r="H195" s="251">
        <f t="shared" si="76"/>
        <v>272.73</v>
      </c>
      <c r="I195" s="251">
        <f t="shared" si="77"/>
        <v>337.07</v>
      </c>
    </row>
    <row r="196" spans="1:9" ht="33" x14ac:dyDescent="0.25">
      <c r="A196" s="255" t="s">
        <v>651</v>
      </c>
      <c r="B196" s="216">
        <f>SUM(B197:B197)</f>
        <v>1</v>
      </c>
      <c r="C196" s="216"/>
      <c r="D196" s="216"/>
      <c r="E196" s="216">
        <f t="shared" ref="E196:I196" si="78">SUM(E197:E197)</f>
        <v>30.5</v>
      </c>
      <c r="F196" s="216"/>
      <c r="G196" s="250"/>
      <c r="H196" s="250">
        <f t="shared" si="78"/>
        <v>246.56</v>
      </c>
      <c r="I196" s="250">
        <f t="shared" si="78"/>
        <v>304.72000000000003</v>
      </c>
    </row>
    <row r="197" spans="1:9" x14ac:dyDescent="0.25">
      <c r="A197" s="220" t="s">
        <v>97</v>
      </c>
      <c r="B197" s="218">
        <v>1</v>
      </c>
      <c r="C197" s="218">
        <f>D197+E197</f>
        <v>190.5</v>
      </c>
      <c r="D197" s="218">
        <v>160</v>
      </c>
      <c r="E197" s="218">
        <v>30.5</v>
      </c>
      <c r="F197" s="218"/>
      <c r="G197" s="253">
        <v>4.0419999999999998</v>
      </c>
      <c r="H197" s="251">
        <f t="shared" si="76"/>
        <v>246.56</v>
      </c>
      <c r="I197" s="251">
        <f t="shared" si="77"/>
        <v>304.72000000000003</v>
      </c>
    </row>
    <row r="198" spans="1:9" x14ac:dyDescent="0.25">
      <c r="A198" s="235" t="s">
        <v>133</v>
      </c>
      <c r="B198" s="236">
        <f>B199+B204+B215+B219</f>
        <v>18</v>
      </c>
      <c r="C198" s="236"/>
      <c r="D198" s="236"/>
      <c r="E198" s="236">
        <f>E199+E204+E215+E219</f>
        <v>819.75</v>
      </c>
      <c r="F198" s="236"/>
      <c r="G198" s="247"/>
      <c r="H198" s="247">
        <f>H199+H204+H215+H219</f>
        <v>10162.84</v>
      </c>
      <c r="I198" s="247">
        <f>I199+I204+I215+I219</f>
        <v>12560.24</v>
      </c>
    </row>
    <row r="199" spans="1:9" x14ac:dyDescent="0.25">
      <c r="A199" s="254" t="s">
        <v>568</v>
      </c>
      <c r="B199" s="214">
        <f>SUM(B200:B203)</f>
        <v>4</v>
      </c>
      <c r="C199" s="214"/>
      <c r="D199" s="214"/>
      <c r="E199" s="214">
        <f t="shared" ref="E199:I199" si="79">SUM(E200:E203)</f>
        <v>156.5</v>
      </c>
      <c r="F199" s="214"/>
      <c r="G199" s="248"/>
      <c r="H199" s="248">
        <f t="shared" si="79"/>
        <v>2946.3999999999996</v>
      </c>
      <c r="I199" s="248">
        <f t="shared" si="79"/>
        <v>3641.4599999999996</v>
      </c>
    </row>
    <row r="200" spans="1:9" x14ac:dyDescent="0.25">
      <c r="A200" s="217" t="s">
        <v>134</v>
      </c>
      <c r="B200" s="215">
        <v>1</v>
      </c>
      <c r="C200" s="215">
        <f t="shared" ref="C200:C203" si="80">D200+E200</f>
        <v>220</v>
      </c>
      <c r="D200" s="215">
        <v>160</v>
      </c>
      <c r="E200" s="218">
        <v>60</v>
      </c>
      <c r="F200" s="215"/>
      <c r="G200" s="249">
        <v>9.6039999999999992</v>
      </c>
      <c r="H200" s="251">
        <f t="shared" si="76"/>
        <v>1152.48</v>
      </c>
      <c r="I200" s="251">
        <f t="shared" si="77"/>
        <v>1424.35</v>
      </c>
    </row>
    <row r="201" spans="1:9" x14ac:dyDescent="0.25">
      <c r="A201" s="217" t="s">
        <v>134</v>
      </c>
      <c r="B201" s="215">
        <v>1</v>
      </c>
      <c r="C201" s="215">
        <f t="shared" si="80"/>
        <v>172.25</v>
      </c>
      <c r="D201" s="215">
        <v>160</v>
      </c>
      <c r="E201" s="218">
        <v>12.25</v>
      </c>
      <c r="F201" s="215"/>
      <c r="G201" s="249">
        <v>9.2669999999999995</v>
      </c>
      <c r="H201" s="251">
        <f t="shared" si="76"/>
        <v>227.04</v>
      </c>
      <c r="I201" s="251">
        <f t="shared" si="77"/>
        <v>280.60000000000002</v>
      </c>
    </row>
    <row r="202" spans="1:9" x14ac:dyDescent="0.25">
      <c r="A202" s="217" t="s">
        <v>134</v>
      </c>
      <c r="B202" s="215">
        <v>1</v>
      </c>
      <c r="C202" s="215">
        <f t="shared" si="80"/>
        <v>236.25</v>
      </c>
      <c r="D202" s="215">
        <v>160</v>
      </c>
      <c r="E202" s="218">
        <v>76.25</v>
      </c>
      <c r="F202" s="215"/>
      <c r="G202" s="249">
        <v>9.2669999999999995</v>
      </c>
      <c r="H202" s="251">
        <f t="shared" si="76"/>
        <v>1413.22</v>
      </c>
      <c r="I202" s="251">
        <f t="shared" si="77"/>
        <v>1746.6</v>
      </c>
    </row>
    <row r="203" spans="1:9" x14ac:dyDescent="0.25">
      <c r="A203" s="217" t="s">
        <v>134</v>
      </c>
      <c r="B203" s="215">
        <v>1</v>
      </c>
      <c r="C203" s="215">
        <f t="shared" si="80"/>
        <v>168</v>
      </c>
      <c r="D203" s="215">
        <v>160</v>
      </c>
      <c r="E203" s="218">
        <v>8</v>
      </c>
      <c r="F203" s="215"/>
      <c r="G203" s="249">
        <v>9.6039999999999992</v>
      </c>
      <c r="H203" s="251">
        <f t="shared" si="76"/>
        <v>153.66</v>
      </c>
      <c r="I203" s="251">
        <f t="shared" si="77"/>
        <v>189.91</v>
      </c>
    </row>
    <row r="204" spans="1:9" ht="33" x14ac:dyDescent="0.25">
      <c r="A204" s="254" t="s">
        <v>629</v>
      </c>
      <c r="B204" s="214">
        <f>SUM(B205:B214)</f>
        <v>10</v>
      </c>
      <c r="C204" s="214"/>
      <c r="D204" s="214"/>
      <c r="E204" s="214">
        <f t="shared" ref="E204:I204" si="81">SUM(E205:E214)</f>
        <v>543.25</v>
      </c>
      <c r="F204" s="214"/>
      <c r="G204" s="248"/>
      <c r="H204" s="248">
        <f t="shared" si="81"/>
        <v>6192.41</v>
      </c>
      <c r="I204" s="248">
        <f t="shared" si="81"/>
        <v>7653.1900000000005</v>
      </c>
    </row>
    <row r="205" spans="1:9" x14ac:dyDescent="0.25">
      <c r="A205" s="217" t="s">
        <v>135</v>
      </c>
      <c r="B205" s="215">
        <v>1</v>
      </c>
      <c r="C205" s="215">
        <f t="shared" ref="C205:C214" si="82">D205+E205</f>
        <v>221</v>
      </c>
      <c r="D205" s="215">
        <v>160</v>
      </c>
      <c r="E205" s="218">
        <v>61</v>
      </c>
      <c r="F205" s="215"/>
      <c r="G205" s="249">
        <v>6.1310000000000002</v>
      </c>
      <c r="H205" s="251">
        <f t="shared" si="76"/>
        <v>747.98</v>
      </c>
      <c r="I205" s="251">
        <f t="shared" si="77"/>
        <v>924.43</v>
      </c>
    </row>
    <row r="206" spans="1:9" x14ac:dyDescent="0.25">
      <c r="A206" s="217" t="s">
        <v>135</v>
      </c>
      <c r="B206" s="215">
        <v>1</v>
      </c>
      <c r="C206" s="215">
        <f t="shared" si="82"/>
        <v>240</v>
      </c>
      <c r="D206" s="215">
        <v>160</v>
      </c>
      <c r="E206" s="218">
        <v>80</v>
      </c>
      <c r="F206" s="215"/>
      <c r="G206" s="249">
        <v>5.3959999999999999</v>
      </c>
      <c r="H206" s="251">
        <f t="shared" si="76"/>
        <v>863.36</v>
      </c>
      <c r="I206" s="251">
        <f t="shared" si="77"/>
        <v>1067.03</v>
      </c>
    </row>
    <row r="207" spans="1:9" x14ac:dyDescent="0.25">
      <c r="A207" s="217" t="s">
        <v>135</v>
      </c>
      <c r="B207" s="215">
        <v>1</v>
      </c>
      <c r="C207" s="215">
        <f t="shared" si="82"/>
        <v>224</v>
      </c>
      <c r="D207" s="215">
        <v>160</v>
      </c>
      <c r="E207" s="218">
        <v>64</v>
      </c>
      <c r="F207" s="215"/>
      <c r="G207" s="249">
        <v>5.3959999999999999</v>
      </c>
      <c r="H207" s="251">
        <f t="shared" si="76"/>
        <v>690.69</v>
      </c>
      <c r="I207" s="251">
        <f t="shared" si="77"/>
        <v>853.62</v>
      </c>
    </row>
    <row r="208" spans="1:9" x14ac:dyDescent="0.25">
      <c r="A208" s="217" t="s">
        <v>135</v>
      </c>
      <c r="B208" s="215">
        <v>1</v>
      </c>
      <c r="C208" s="215">
        <f t="shared" si="82"/>
        <v>212</v>
      </c>
      <c r="D208" s="215">
        <v>160</v>
      </c>
      <c r="E208" s="218">
        <v>52</v>
      </c>
      <c r="F208" s="215"/>
      <c r="G208" s="249">
        <v>5.3959999999999999</v>
      </c>
      <c r="H208" s="251">
        <f t="shared" si="76"/>
        <v>561.17999999999995</v>
      </c>
      <c r="I208" s="251">
        <f t="shared" si="77"/>
        <v>693.56</v>
      </c>
    </row>
    <row r="209" spans="1:9" x14ac:dyDescent="0.25">
      <c r="A209" s="217" t="s">
        <v>135</v>
      </c>
      <c r="B209" s="215">
        <v>1</v>
      </c>
      <c r="C209" s="215">
        <f t="shared" si="82"/>
        <v>175</v>
      </c>
      <c r="D209" s="215">
        <v>160</v>
      </c>
      <c r="E209" s="218">
        <v>15</v>
      </c>
      <c r="F209" s="215"/>
      <c r="G209" s="249">
        <v>6.1310000000000002</v>
      </c>
      <c r="H209" s="251">
        <f t="shared" si="76"/>
        <v>183.93</v>
      </c>
      <c r="I209" s="251">
        <f t="shared" si="77"/>
        <v>227.32</v>
      </c>
    </row>
    <row r="210" spans="1:9" x14ac:dyDescent="0.25">
      <c r="A210" s="217" t="s">
        <v>135</v>
      </c>
      <c r="B210" s="215">
        <v>1</v>
      </c>
      <c r="C210" s="215">
        <f t="shared" si="82"/>
        <v>219</v>
      </c>
      <c r="D210" s="215">
        <v>160</v>
      </c>
      <c r="E210" s="218">
        <v>59</v>
      </c>
      <c r="F210" s="215"/>
      <c r="G210" s="249">
        <v>5.3959999999999999</v>
      </c>
      <c r="H210" s="251">
        <f t="shared" si="76"/>
        <v>636.73</v>
      </c>
      <c r="I210" s="251">
        <f t="shared" si="77"/>
        <v>786.93</v>
      </c>
    </row>
    <row r="211" spans="1:9" x14ac:dyDescent="0.25">
      <c r="A211" s="217" t="s">
        <v>135</v>
      </c>
      <c r="B211" s="215">
        <v>1</v>
      </c>
      <c r="C211" s="215">
        <f t="shared" si="82"/>
        <v>199</v>
      </c>
      <c r="D211" s="215">
        <v>160</v>
      </c>
      <c r="E211" s="218">
        <v>39</v>
      </c>
      <c r="F211" s="215"/>
      <c r="G211" s="249">
        <v>6.1310000000000002</v>
      </c>
      <c r="H211" s="251">
        <f t="shared" si="76"/>
        <v>478.22</v>
      </c>
      <c r="I211" s="251">
        <f t="shared" si="77"/>
        <v>591.03</v>
      </c>
    </row>
    <row r="212" spans="1:9" x14ac:dyDescent="0.25">
      <c r="A212" s="217" t="s">
        <v>135</v>
      </c>
      <c r="B212" s="215">
        <v>1</v>
      </c>
      <c r="C212" s="215">
        <f t="shared" si="82"/>
        <v>221.25</v>
      </c>
      <c r="D212" s="215">
        <v>160</v>
      </c>
      <c r="E212" s="218">
        <v>61.25</v>
      </c>
      <c r="F212" s="215"/>
      <c r="G212" s="249">
        <v>6.1310000000000002</v>
      </c>
      <c r="H212" s="251">
        <f t="shared" si="76"/>
        <v>751.05</v>
      </c>
      <c r="I212" s="251">
        <f t="shared" si="77"/>
        <v>928.22</v>
      </c>
    </row>
    <row r="213" spans="1:9" x14ac:dyDescent="0.25">
      <c r="A213" s="217" t="s">
        <v>135</v>
      </c>
      <c r="B213" s="215">
        <v>1</v>
      </c>
      <c r="C213" s="215">
        <f t="shared" si="82"/>
        <v>224</v>
      </c>
      <c r="D213" s="215">
        <v>160</v>
      </c>
      <c r="E213" s="218">
        <v>64</v>
      </c>
      <c r="F213" s="215"/>
      <c r="G213" s="249">
        <v>5.3959999999999999</v>
      </c>
      <c r="H213" s="251">
        <f t="shared" si="76"/>
        <v>690.69</v>
      </c>
      <c r="I213" s="251">
        <f t="shared" si="77"/>
        <v>853.62</v>
      </c>
    </row>
    <row r="214" spans="1:9" x14ac:dyDescent="0.25">
      <c r="A214" s="217" t="s">
        <v>135</v>
      </c>
      <c r="B214" s="215">
        <v>1</v>
      </c>
      <c r="C214" s="215">
        <f t="shared" si="82"/>
        <v>208</v>
      </c>
      <c r="D214" s="215">
        <v>160</v>
      </c>
      <c r="E214" s="218">
        <v>48</v>
      </c>
      <c r="F214" s="215"/>
      <c r="G214" s="249">
        <v>6.1310000000000002</v>
      </c>
      <c r="H214" s="251">
        <f t="shared" si="76"/>
        <v>588.58000000000004</v>
      </c>
      <c r="I214" s="251">
        <f t="shared" si="77"/>
        <v>727.43</v>
      </c>
    </row>
    <row r="215" spans="1:9" ht="33" x14ac:dyDescent="0.25">
      <c r="A215" s="254" t="s">
        <v>648</v>
      </c>
      <c r="B215" s="214">
        <f>SUM(B216:B218)</f>
        <v>3</v>
      </c>
      <c r="C215" s="214"/>
      <c r="D215" s="214"/>
      <c r="E215" s="214">
        <f>SUM(E216:E218)</f>
        <v>94</v>
      </c>
      <c r="F215" s="214"/>
      <c r="G215" s="248"/>
      <c r="H215" s="248">
        <f>SUM(H216:H218)</f>
        <v>813.85</v>
      </c>
      <c r="I215" s="248">
        <f>SUM(I216:I218)</f>
        <v>1005.83</v>
      </c>
    </row>
    <row r="216" spans="1:9" x14ac:dyDescent="0.25">
      <c r="A216" s="213" t="s">
        <v>96</v>
      </c>
      <c r="B216" s="215">
        <v>1</v>
      </c>
      <c r="C216" s="215">
        <f t="shared" ref="C216:C217" si="83">D216+E216</f>
        <v>199</v>
      </c>
      <c r="D216" s="215">
        <v>160</v>
      </c>
      <c r="E216" s="218">
        <v>39</v>
      </c>
      <c r="F216" s="215"/>
      <c r="G216" s="249">
        <v>4.3289999999999997</v>
      </c>
      <c r="H216" s="251">
        <f t="shared" si="76"/>
        <v>337.66</v>
      </c>
      <c r="I216" s="251">
        <f t="shared" si="77"/>
        <v>417.31</v>
      </c>
    </row>
    <row r="217" spans="1:9" x14ac:dyDescent="0.25">
      <c r="A217" s="213" t="s">
        <v>96</v>
      </c>
      <c r="B217" s="215">
        <v>1</v>
      </c>
      <c r="C217" s="215">
        <f t="shared" si="83"/>
        <v>192</v>
      </c>
      <c r="D217" s="215">
        <v>160</v>
      </c>
      <c r="E217" s="218">
        <v>32</v>
      </c>
      <c r="F217" s="215"/>
      <c r="G217" s="249">
        <v>4.3289999999999997</v>
      </c>
      <c r="H217" s="251">
        <f t="shared" si="76"/>
        <v>277.06</v>
      </c>
      <c r="I217" s="251">
        <f t="shared" si="77"/>
        <v>342.42</v>
      </c>
    </row>
    <row r="218" spans="1:9" x14ac:dyDescent="0.25">
      <c r="A218" s="213" t="s">
        <v>96</v>
      </c>
      <c r="B218" s="215">
        <v>1</v>
      </c>
      <c r="C218" s="215">
        <f>D218+E218</f>
        <v>183</v>
      </c>
      <c r="D218" s="215">
        <v>160</v>
      </c>
      <c r="E218" s="218">
        <v>23</v>
      </c>
      <c r="F218" s="215"/>
      <c r="G218" s="249">
        <v>4.3289999999999997</v>
      </c>
      <c r="H218" s="251">
        <f t="shared" si="76"/>
        <v>199.13</v>
      </c>
      <c r="I218" s="251">
        <f t="shared" si="77"/>
        <v>246.1</v>
      </c>
    </row>
    <row r="219" spans="1:9" ht="33" x14ac:dyDescent="0.25">
      <c r="A219" s="254" t="s">
        <v>651</v>
      </c>
      <c r="B219" s="214">
        <f>SUM(B220:B220)</f>
        <v>1</v>
      </c>
      <c r="C219" s="214"/>
      <c r="D219" s="214"/>
      <c r="E219" s="214">
        <f>SUM(E220:E220)</f>
        <v>26</v>
      </c>
      <c r="F219" s="214"/>
      <c r="G219" s="248"/>
      <c r="H219" s="248">
        <f>SUM(H220:H220)</f>
        <v>210.18</v>
      </c>
      <c r="I219" s="248">
        <f>SUM(I220:I220)</f>
        <v>259.76</v>
      </c>
    </row>
    <row r="220" spans="1:9" x14ac:dyDescent="0.25">
      <c r="A220" s="213" t="s">
        <v>97</v>
      </c>
      <c r="B220" s="215">
        <v>1</v>
      </c>
      <c r="C220" s="215">
        <f t="shared" ref="C220" si="84">D220+E220</f>
        <v>186</v>
      </c>
      <c r="D220" s="215">
        <v>160</v>
      </c>
      <c r="E220" s="218">
        <v>26</v>
      </c>
      <c r="F220" s="215"/>
      <c r="G220" s="249">
        <v>4.0419999999999998</v>
      </c>
      <c r="H220" s="251">
        <f t="shared" si="76"/>
        <v>210.18</v>
      </c>
      <c r="I220" s="251">
        <f t="shared" si="77"/>
        <v>259.76</v>
      </c>
    </row>
    <row r="221" spans="1:9" x14ac:dyDescent="0.25">
      <c r="A221" s="235" t="s">
        <v>136</v>
      </c>
      <c r="B221" s="236">
        <f>B222+B226+B231</f>
        <v>11</v>
      </c>
      <c r="C221" s="236"/>
      <c r="D221" s="236"/>
      <c r="E221" s="236">
        <f>E222+E226+E231</f>
        <v>419</v>
      </c>
      <c r="F221" s="236"/>
      <c r="G221" s="247"/>
      <c r="H221" s="247">
        <f>H222+H226+H231</f>
        <v>5251.52</v>
      </c>
      <c r="I221" s="247">
        <f>I222+I226+I231</f>
        <v>6483.85</v>
      </c>
    </row>
    <row r="222" spans="1:9" x14ac:dyDescent="0.25">
      <c r="A222" s="255" t="s">
        <v>568</v>
      </c>
      <c r="B222" s="216">
        <f>SUM(B223:B225)</f>
        <v>3</v>
      </c>
      <c r="C222" s="216"/>
      <c r="D222" s="216"/>
      <c r="E222" s="216">
        <f t="shared" ref="E222:I222" si="85">SUM(E223:E225)</f>
        <v>100</v>
      </c>
      <c r="F222" s="216"/>
      <c r="G222" s="250"/>
      <c r="H222" s="250">
        <f t="shared" si="85"/>
        <v>1920.8000000000002</v>
      </c>
      <c r="I222" s="250">
        <f t="shared" si="85"/>
        <v>2367.41</v>
      </c>
    </row>
    <row r="223" spans="1:9" x14ac:dyDescent="0.25">
      <c r="A223" s="257" t="s">
        <v>137</v>
      </c>
      <c r="B223" s="218">
        <v>1</v>
      </c>
      <c r="C223" s="218">
        <f t="shared" ref="C223:C225" si="86">D223+E223</f>
        <v>240</v>
      </c>
      <c r="D223" s="218">
        <v>160</v>
      </c>
      <c r="E223" s="218">
        <v>80</v>
      </c>
      <c r="F223" s="218"/>
      <c r="G223" s="251">
        <v>9.6039999999999992</v>
      </c>
      <c r="H223" s="251">
        <f t="shared" si="76"/>
        <v>1536.64</v>
      </c>
      <c r="I223" s="251">
        <f t="shared" si="77"/>
        <v>1899.13</v>
      </c>
    </row>
    <row r="224" spans="1:9" x14ac:dyDescent="0.25">
      <c r="A224" s="220" t="s">
        <v>137</v>
      </c>
      <c r="B224" s="218">
        <v>1</v>
      </c>
      <c r="C224" s="218">
        <f t="shared" si="86"/>
        <v>172</v>
      </c>
      <c r="D224" s="218">
        <v>160</v>
      </c>
      <c r="E224" s="218">
        <v>12</v>
      </c>
      <c r="F224" s="218"/>
      <c r="G224" s="251">
        <v>9.6039999999999992</v>
      </c>
      <c r="H224" s="251">
        <f t="shared" si="76"/>
        <v>230.5</v>
      </c>
      <c r="I224" s="256">
        <f>ROUND(H224*1.2077,2)</f>
        <v>278.37</v>
      </c>
    </row>
    <row r="225" spans="1:9" x14ac:dyDescent="0.25">
      <c r="A225" s="220" t="s">
        <v>137</v>
      </c>
      <c r="B225" s="218">
        <v>1</v>
      </c>
      <c r="C225" s="218">
        <f t="shared" si="86"/>
        <v>168</v>
      </c>
      <c r="D225" s="218">
        <v>160</v>
      </c>
      <c r="E225" s="218">
        <v>8</v>
      </c>
      <c r="F225" s="218"/>
      <c r="G225" s="251">
        <v>9.6039999999999992</v>
      </c>
      <c r="H225" s="251">
        <f t="shared" si="76"/>
        <v>153.66</v>
      </c>
      <c r="I225" s="251">
        <f t="shared" si="77"/>
        <v>189.91</v>
      </c>
    </row>
    <row r="226" spans="1:9" ht="33" x14ac:dyDescent="0.25">
      <c r="A226" s="255" t="s">
        <v>629</v>
      </c>
      <c r="B226" s="216">
        <f>SUM(B227:B230)</f>
        <v>4</v>
      </c>
      <c r="C226" s="216"/>
      <c r="D226" s="216"/>
      <c r="E226" s="216">
        <f>SUM(E227:E230)</f>
        <v>177</v>
      </c>
      <c r="F226" s="216"/>
      <c r="G226" s="250"/>
      <c r="H226" s="250">
        <f>SUM(H227:H230)</f>
        <v>2101.2799999999997</v>
      </c>
      <c r="I226" s="250">
        <f>SUM(I227:I230)</f>
        <v>2596.9700000000003</v>
      </c>
    </row>
    <row r="227" spans="1:9" x14ac:dyDescent="0.25">
      <c r="A227" s="257" t="s">
        <v>138</v>
      </c>
      <c r="B227" s="218">
        <v>1</v>
      </c>
      <c r="C227" s="218">
        <f t="shared" ref="C227:C230" si="87">D227+E227</f>
        <v>175</v>
      </c>
      <c r="D227" s="218">
        <v>160</v>
      </c>
      <c r="E227" s="218">
        <v>15</v>
      </c>
      <c r="F227" s="218"/>
      <c r="G227" s="251">
        <v>6.1310000000000002</v>
      </c>
      <c r="H227" s="251">
        <f t="shared" si="76"/>
        <v>183.93</v>
      </c>
      <c r="I227" s="251">
        <f t="shared" si="77"/>
        <v>227.32</v>
      </c>
    </row>
    <row r="228" spans="1:9" x14ac:dyDescent="0.25">
      <c r="A228" s="257" t="s">
        <v>138</v>
      </c>
      <c r="B228" s="218">
        <v>1</v>
      </c>
      <c r="C228" s="218">
        <f t="shared" si="87"/>
        <v>209</v>
      </c>
      <c r="D228" s="218">
        <v>160</v>
      </c>
      <c r="E228" s="218">
        <v>49</v>
      </c>
      <c r="F228" s="218"/>
      <c r="G228" s="251">
        <v>6.1310000000000002</v>
      </c>
      <c r="H228" s="251">
        <f t="shared" si="76"/>
        <v>600.84</v>
      </c>
      <c r="I228" s="251">
        <f t="shared" si="77"/>
        <v>742.58</v>
      </c>
    </row>
    <row r="229" spans="1:9" x14ac:dyDescent="0.25">
      <c r="A229" s="257" t="s">
        <v>138</v>
      </c>
      <c r="B229" s="218">
        <v>1</v>
      </c>
      <c r="C229" s="218">
        <f t="shared" si="87"/>
        <v>207</v>
      </c>
      <c r="D229" s="218">
        <v>160</v>
      </c>
      <c r="E229" s="218">
        <v>47</v>
      </c>
      <c r="F229" s="218"/>
      <c r="G229" s="251">
        <v>5.3959999999999999</v>
      </c>
      <c r="H229" s="251">
        <f t="shared" si="76"/>
        <v>507.22</v>
      </c>
      <c r="I229" s="251">
        <f t="shared" si="77"/>
        <v>626.87</v>
      </c>
    </row>
    <row r="230" spans="1:9" x14ac:dyDescent="0.25">
      <c r="A230" s="257" t="s">
        <v>138</v>
      </c>
      <c r="B230" s="218">
        <v>1</v>
      </c>
      <c r="C230" s="218">
        <f t="shared" si="87"/>
        <v>226</v>
      </c>
      <c r="D230" s="218">
        <v>160</v>
      </c>
      <c r="E230" s="218">
        <v>66</v>
      </c>
      <c r="F230" s="218"/>
      <c r="G230" s="251">
        <v>6.1310000000000002</v>
      </c>
      <c r="H230" s="251">
        <f t="shared" si="76"/>
        <v>809.29</v>
      </c>
      <c r="I230" s="251">
        <f t="shared" si="77"/>
        <v>1000.2</v>
      </c>
    </row>
    <row r="231" spans="1:9" ht="33" x14ac:dyDescent="0.25">
      <c r="A231" s="255" t="s">
        <v>648</v>
      </c>
      <c r="B231" s="216">
        <f>SUM(B232:B235)</f>
        <v>4</v>
      </c>
      <c r="C231" s="216"/>
      <c r="D231" s="216"/>
      <c r="E231" s="216">
        <f t="shared" ref="E231:I231" si="88">SUM(E232:E235)</f>
        <v>142</v>
      </c>
      <c r="F231" s="216"/>
      <c r="G231" s="250"/>
      <c r="H231" s="250">
        <f t="shared" si="88"/>
        <v>1229.44</v>
      </c>
      <c r="I231" s="250">
        <f t="shared" si="88"/>
        <v>1519.47</v>
      </c>
    </row>
    <row r="232" spans="1:9" x14ac:dyDescent="0.25">
      <c r="A232" s="257" t="s">
        <v>96</v>
      </c>
      <c r="B232" s="218">
        <v>1</v>
      </c>
      <c r="C232" s="218">
        <f t="shared" ref="C232:C235" si="89">D232+E232</f>
        <v>181</v>
      </c>
      <c r="D232" s="218">
        <v>160</v>
      </c>
      <c r="E232" s="218">
        <v>21</v>
      </c>
      <c r="F232" s="218"/>
      <c r="G232" s="253">
        <v>4.3289999999999997</v>
      </c>
      <c r="H232" s="251">
        <f t="shared" si="76"/>
        <v>181.82</v>
      </c>
      <c r="I232" s="251">
        <f t="shared" si="77"/>
        <v>224.71</v>
      </c>
    </row>
    <row r="233" spans="1:9" x14ac:dyDescent="0.25">
      <c r="A233" s="257" t="s">
        <v>96</v>
      </c>
      <c r="B233" s="218">
        <v>1</v>
      </c>
      <c r="C233" s="218">
        <f t="shared" si="89"/>
        <v>208</v>
      </c>
      <c r="D233" s="218">
        <v>160</v>
      </c>
      <c r="E233" s="218">
        <v>48</v>
      </c>
      <c r="F233" s="218"/>
      <c r="G233" s="253">
        <v>4.3289999999999997</v>
      </c>
      <c r="H233" s="251">
        <f t="shared" si="76"/>
        <v>415.58</v>
      </c>
      <c r="I233" s="251">
        <f t="shared" si="77"/>
        <v>513.62</v>
      </c>
    </row>
    <row r="234" spans="1:9" x14ac:dyDescent="0.25">
      <c r="A234" s="220" t="s">
        <v>96</v>
      </c>
      <c r="B234" s="218">
        <v>1</v>
      </c>
      <c r="C234" s="218">
        <f t="shared" si="89"/>
        <v>177</v>
      </c>
      <c r="D234" s="218">
        <v>160</v>
      </c>
      <c r="E234" s="218">
        <v>17</v>
      </c>
      <c r="F234" s="218"/>
      <c r="G234" s="253">
        <v>4.3289999999999997</v>
      </c>
      <c r="H234" s="251">
        <f t="shared" si="76"/>
        <v>147.19</v>
      </c>
      <c r="I234" s="251">
        <f t="shared" si="77"/>
        <v>181.91</v>
      </c>
    </row>
    <row r="235" spans="1:9" x14ac:dyDescent="0.25">
      <c r="A235" s="220" t="s">
        <v>96</v>
      </c>
      <c r="B235" s="218">
        <v>1</v>
      </c>
      <c r="C235" s="218">
        <f t="shared" si="89"/>
        <v>216</v>
      </c>
      <c r="D235" s="218">
        <v>160</v>
      </c>
      <c r="E235" s="218">
        <v>56</v>
      </c>
      <c r="F235" s="218"/>
      <c r="G235" s="253">
        <v>4.3289999999999997</v>
      </c>
      <c r="H235" s="251">
        <f t="shared" si="76"/>
        <v>484.85</v>
      </c>
      <c r="I235" s="251">
        <f t="shared" si="77"/>
        <v>599.23</v>
      </c>
    </row>
    <row r="236" spans="1:9" x14ac:dyDescent="0.25">
      <c r="A236" s="238" t="s">
        <v>139</v>
      </c>
      <c r="B236" s="236">
        <f>B237+B243+B246</f>
        <v>8</v>
      </c>
      <c r="C236" s="236"/>
      <c r="D236" s="236"/>
      <c r="E236" s="236">
        <f t="shared" ref="E236:I236" si="90">E237+E243+E246</f>
        <v>165</v>
      </c>
      <c r="F236" s="236"/>
      <c r="G236" s="247"/>
      <c r="H236" s="247">
        <f t="shared" si="90"/>
        <v>1754.73</v>
      </c>
      <c r="I236" s="247">
        <f t="shared" si="90"/>
        <v>2168.66</v>
      </c>
    </row>
    <row r="237" spans="1:9" ht="33" x14ac:dyDescent="0.25">
      <c r="A237" s="255" t="s">
        <v>140</v>
      </c>
      <c r="B237" s="214">
        <f>SUM(B238:B242)</f>
        <v>5</v>
      </c>
      <c r="C237" s="214"/>
      <c r="D237" s="214"/>
      <c r="E237" s="214">
        <f t="shared" ref="E237:I237" si="91">SUM(E238:E242)</f>
        <v>93</v>
      </c>
      <c r="F237" s="214"/>
      <c r="G237" s="248"/>
      <c r="H237" s="248">
        <f t="shared" si="91"/>
        <v>1145.1200000000001</v>
      </c>
      <c r="I237" s="248">
        <f t="shared" si="91"/>
        <v>1415.2399999999998</v>
      </c>
    </row>
    <row r="238" spans="1:9" x14ac:dyDescent="0.25">
      <c r="A238" s="220" t="s">
        <v>122</v>
      </c>
      <c r="B238" s="215">
        <v>1</v>
      </c>
      <c r="C238" s="215">
        <f t="shared" ref="C238:C242" si="92">D238+E238</f>
        <v>184</v>
      </c>
      <c r="D238" s="215">
        <v>160</v>
      </c>
      <c r="E238" s="218">
        <v>24</v>
      </c>
      <c r="F238" s="215"/>
      <c r="G238" s="249">
        <v>6.1310000000000002</v>
      </c>
      <c r="H238" s="251">
        <f t="shared" si="76"/>
        <v>294.29000000000002</v>
      </c>
      <c r="I238" s="251">
        <f t="shared" si="77"/>
        <v>363.71</v>
      </c>
    </row>
    <row r="239" spans="1:9" x14ac:dyDescent="0.25">
      <c r="A239" s="220" t="s">
        <v>122</v>
      </c>
      <c r="B239" s="215">
        <v>1</v>
      </c>
      <c r="C239" s="215">
        <f t="shared" si="92"/>
        <v>176</v>
      </c>
      <c r="D239" s="215">
        <v>160</v>
      </c>
      <c r="E239" s="218">
        <v>16</v>
      </c>
      <c r="F239" s="215"/>
      <c r="G239" s="249">
        <v>6.1310000000000002</v>
      </c>
      <c r="H239" s="251">
        <f t="shared" si="76"/>
        <v>196.19</v>
      </c>
      <c r="I239" s="251">
        <f t="shared" si="77"/>
        <v>242.47</v>
      </c>
    </row>
    <row r="240" spans="1:9" x14ac:dyDescent="0.25">
      <c r="A240" s="220" t="s">
        <v>122</v>
      </c>
      <c r="B240" s="215">
        <v>1</v>
      </c>
      <c r="C240" s="215">
        <f t="shared" si="92"/>
        <v>176</v>
      </c>
      <c r="D240" s="215">
        <v>160</v>
      </c>
      <c r="E240" s="218">
        <v>16</v>
      </c>
      <c r="F240" s="215"/>
      <c r="G240" s="249">
        <v>6.1310000000000002</v>
      </c>
      <c r="H240" s="251">
        <f t="shared" si="76"/>
        <v>196.19</v>
      </c>
      <c r="I240" s="251">
        <f t="shared" si="77"/>
        <v>242.47</v>
      </c>
    </row>
    <row r="241" spans="1:9" x14ac:dyDescent="0.25">
      <c r="A241" s="220" t="s">
        <v>122</v>
      </c>
      <c r="B241" s="215">
        <v>1</v>
      </c>
      <c r="C241" s="215">
        <f t="shared" si="92"/>
        <v>173</v>
      </c>
      <c r="D241" s="215">
        <v>160</v>
      </c>
      <c r="E241" s="218">
        <v>13</v>
      </c>
      <c r="F241" s="215"/>
      <c r="G241" s="249">
        <v>6.1310000000000002</v>
      </c>
      <c r="H241" s="251">
        <f t="shared" ref="H241:H275" si="93">ROUND(G241*E241*2,2)</f>
        <v>159.41</v>
      </c>
      <c r="I241" s="251">
        <f t="shared" ref="I241:I275" si="94">ROUND(H241*1.2359,2)</f>
        <v>197.01</v>
      </c>
    </row>
    <row r="242" spans="1:9" x14ac:dyDescent="0.25">
      <c r="A242" s="220" t="s">
        <v>122</v>
      </c>
      <c r="B242" s="215">
        <v>1</v>
      </c>
      <c r="C242" s="215">
        <f t="shared" si="92"/>
        <v>184</v>
      </c>
      <c r="D242" s="215">
        <v>160</v>
      </c>
      <c r="E242" s="218">
        <v>24</v>
      </c>
      <c r="F242" s="215"/>
      <c r="G242" s="249">
        <v>6.23</v>
      </c>
      <c r="H242" s="251">
        <f t="shared" si="93"/>
        <v>299.04000000000002</v>
      </c>
      <c r="I242" s="251">
        <f t="shared" si="94"/>
        <v>369.58</v>
      </c>
    </row>
    <row r="243" spans="1:9" ht="33" x14ac:dyDescent="0.25">
      <c r="A243" s="255" t="s">
        <v>141</v>
      </c>
      <c r="B243" s="214">
        <f>SUM(B244:B245)</f>
        <v>2</v>
      </c>
      <c r="C243" s="214"/>
      <c r="D243" s="214"/>
      <c r="E243" s="214">
        <f t="shared" ref="E243:I243" si="95">SUM(E244:E245)</f>
        <v>48</v>
      </c>
      <c r="F243" s="214"/>
      <c r="G243" s="248"/>
      <c r="H243" s="248">
        <f t="shared" si="95"/>
        <v>415.59000000000003</v>
      </c>
      <c r="I243" s="248">
        <f t="shared" si="95"/>
        <v>513.63</v>
      </c>
    </row>
    <row r="244" spans="1:9" x14ac:dyDescent="0.25">
      <c r="A244" s="217" t="s">
        <v>96</v>
      </c>
      <c r="B244" s="215">
        <v>1</v>
      </c>
      <c r="C244" s="215">
        <f t="shared" ref="C244:C245" si="96">D244+E244</f>
        <v>176</v>
      </c>
      <c r="D244" s="215">
        <v>160</v>
      </c>
      <c r="E244" s="218">
        <v>16</v>
      </c>
      <c r="F244" s="215"/>
      <c r="G244" s="249">
        <v>4.3289999999999997</v>
      </c>
      <c r="H244" s="251">
        <f t="shared" si="93"/>
        <v>138.53</v>
      </c>
      <c r="I244" s="251">
        <f t="shared" si="94"/>
        <v>171.21</v>
      </c>
    </row>
    <row r="245" spans="1:9" x14ac:dyDescent="0.25">
      <c r="A245" s="217" t="s">
        <v>96</v>
      </c>
      <c r="B245" s="215">
        <v>1</v>
      </c>
      <c r="C245" s="215">
        <f t="shared" si="96"/>
        <v>192</v>
      </c>
      <c r="D245" s="215">
        <v>160</v>
      </c>
      <c r="E245" s="218">
        <v>32</v>
      </c>
      <c r="F245" s="215"/>
      <c r="G245" s="249">
        <v>4.3289999999999997</v>
      </c>
      <c r="H245" s="251">
        <f t="shared" si="93"/>
        <v>277.06</v>
      </c>
      <c r="I245" s="251">
        <f t="shared" si="94"/>
        <v>342.42</v>
      </c>
    </row>
    <row r="246" spans="1:9" x14ac:dyDescent="0.25">
      <c r="A246" s="255" t="s">
        <v>142</v>
      </c>
      <c r="B246" s="214">
        <f>SUM(B247:B247)</f>
        <v>1</v>
      </c>
      <c r="C246" s="214"/>
      <c r="D246" s="214"/>
      <c r="E246" s="214">
        <f t="shared" ref="E246:I246" si="97">SUM(E247:E247)</f>
        <v>24</v>
      </c>
      <c r="F246" s="214"/>
      <c r="G246" s="248"/>
      <c r="H246" s="248">
        <f t="shared" si="97"/>
        <v>194.02</v>
      </c>
      <c r="I246" s="248">
        <f t="shared" si="97"/>
        <v>239.79</v>
      </c>
    </row>
    <row r="247" spans="1:9" x14ac:dyDescent="0.25">
      <c r="A247" s="220" t="s">
        <v>97</v>
      </c>
      <c r="B247" s="215">
        <v>1</v>
      </c>
      <c r="C247" s="215">
        <f t="shared" ref="C247" si="98">D247+E247</f>
        <v>184</v>
      </c>
      <c r="D247" s="215">
        <v>160</v>
      </c>
      <c r="E247" s="218">
        <v>24</v>
      </c>
      <c r="F247" s="215"/>
      <c r="G247" s="249">
        <v>4.0419999999999998</v>
      </c>
      <c r="H247" s="251">
        <f t="shared" si="93"/>
        <v>194.02</v>
      </c>
      <c r="I247" s="251">
        <f t="shared" si="94"/>
        <v>239.79</v>
      </c>
    </row>
    <row r="248" spans="1:9" x14ac:dyDescent="0.25">
      <c r="A248" s="237" t="s">
        <v>143</v>
      </c>
      <c r="B248" s="236">
        <f>B249</f>
        <v>3</v>
      </c>
      <c r="C248" s="236"/>
      <c r="D248" s="236"/>
      <c r="E248" s="236">
        <f t="shared" ref="E248:I248" si="99">E249</f>
        <v>46.5</v>
      </c>
      <c r="F248" s="236"/>
      <c r="G248" s="247"/>
      <c r="H248" s="247">
        <f t="shared" si="99"/>
        <v>569.62</v>
      </c>
      <c r="I248" s="247">
        <f t="shared" si="99"/>
        <v>704</v>
      </c>
    </row>
    <row r="249" spans="1:9" ht="33" x14ac:dyDescent="0.25">
      <c r="A249" s="254" t="s">
        <v>629</v>
      </c>
      <c r="B249" s="214">
        <f>SUM(B250:B252)</f>
        <v>3</v>
      </c>
      <c r="C249" s="214"/>
      <c r="D249" s="214"/>
      <c r="E249" s="214">
        <f t="shared" ref="E249:I249" si="100">SUM(E250:E252)</f>
        <v>46.5</v>
      </c>
      <c r="F249" s="214"/>
      <c r="G249" s="248"/>
      <c r="H249" s="248">
        <f t="shared" si="100"/>
        <v>569.62</v>
      </c>
      <c r="I249" s="248">
        <f t="shared" si="100"/>
        <v>704</v>
      </c>
    </row>
    <row r="250" spans="1:9" x14ac:dyDescent="0.25">
      <c r="A250" s="217" t="s">
        <v>145</v>
      </c>
      <c r="B250" s="215">
        <v>1</v>
      </c>
      <c r="C250" s="215">
        <f t="shared" ref="C250:C252" si="101">D250+E250</f>
        <v>152</v>
      </c>
      <c r="D250" s="215">
        <v>139</v>
      </c>
      <c r="E250" s="218">
        <v>13</v>
      </c>
      <c r="F250" s="215"/>
      <c r="G250" s="249">
        <v>7.048</v>
      </c>
      <c r="H250" s="251">
        <f t="shared" si="93"/>
        <v>183.25</v>
      </c>
      <c r="I250" s="251">
        <f t="shared" si="94"/>
        <v>226.48</v>
      </c>
    </row>
    <row r="251" spans="1:9" x14ac:dyDescent="0.25">
      <c r="A251" s="217" t="s">
        <v>145</v>
      </c>
      <c r="B251" s="215">
        <v>1</v>
      </c>
      <c r="C251" s="215">
        <f t="shared" si="101"/>
        <v>144</v>
      </c>
      <c r="D251" s="215">
        <v>139</v>
      </c>
      <c r="E251" s="218">
        <v>5</v>
      </c>
      <c r="F251" s="215"/>
      <c r="G251" s="249">
        <v>7.88</v>
      </c>
      <c r="H251" s="251">
        <f t="shared" si="93"/>
        <v>78.8</v>
      </c>
      <c r="I251" s="251">
        <f t="shared" si="94"/>
        <v>97.39</v>
      </c>
    </row>
    <row r="252" spans="1:9" x14ac:dyDescent="0.25">
      <c r="A252" s="217" t="s">
        <v>146</v>
      </c>
      <c r="B252" s="215">
        <v>1</v>
      </c>
      <c r="C252" s="215">
        <f t="shared" si="101"/>
        <v>188.5</v>
      </c>
      <c r="D252" s="215">
        <v>160</v>
      </c>
      <c r="E252" s="218">
        <v>28.5</v>
      </c>
      <c r="F252" s="215"/>
      <c r="G252" s="249">
        <v>5.3959999999999999</v>
      </c>
      <c r="H252" s="251">
        <f t="shared" si="93"/>
        <v>307.57</v>
      </c>
      <c r="I252" s="251">
        <f t="shared" si="94"/>
        <v>380.13</v>
      </c>
    </row>
    <row r="253" spans="1:9" x14ac:dyDescent="0.25">
      <c r="A253" s="237" t="s">
        <v>147</v>
      </c>
      <c r="B253" s="236">
        <f>B254</f>
        <v>5</v>
      </c>
      <c r="C253" s="236"/>
      <c r="D253" s="236"/>
      <c r="E253" s="236">
        <f t="shared" ref="E253:I253" si="102">E254</f>
        <v>78</v>
      </c>
      <c r="F253" s="236"/>
      <c r="G253" s="247"/>
      <c r="H253" s="247">
        <f t="shared" si="102"/>
        <v>962.94999999999993</v>
      </c>
      <c r="I253" s="247">
        <f t="shared" si="102"/>
        <v>1190.1100000000001</v>
      </c>
    </row>
    <row r="254" spans="1:9" ht="33" x14ac:dyDescent="0.25">
      <c r="A254" s="254" t="s">
        <v>629</v>
      </c>
      <c r="B254" s="214">
        <f>SUM(B255:B259)</f>
        <v>5</v>
      </c>
      <c r="C254" s="214"/>
      <c r="D254" s="214"/>
      <c r="E254" s="214">
        <f>SUM(E255:E259)</f>
        <v>78</v>
      </c>
      <c r="F254" s="214"/>
      <c r="G254" s="248"/>
      <c r="H254" s="248">
        <f>SUM(H255:H259)</f>
        <v>962.94999999999993</v>
      </c>
      <c r="I254" s="248">
        <f>SUM(I255:I259)</f>
        <v>1190.1100000000001</v>
      </c>
    </row>
    <row r="255" spans="1:9" x14ac:dyDescent="0.25">
      <c r="A255" s="146" t="s">
        <v>148</v>
      </c>
      <c r="B255" s="215">
        <v>1</v>
      </c>
      <c r="C255" s="215">
        <f t="shared" ref="C255:C259" si="103">D255+E255</f>
        <v>161</v>
      </c>
      <c r="D255" s="215">
        <v>139</v>
      </c>
      <c r="E255" s="218">
        <v>22</v>
      </c>
      <c r="F255" s="215"/>
      <c r="G255" s="249">
        <v>6.0339999999999998</v>
      </c>
      <c r="H255" s="251">
        <f t="shared" si="93"/>
        <v>265.5</v>
      </c>
      <c r="I255" s="251">
        <f t="shared" si="94"/>
        <v>328.13</v>
      </c>
    </row>
    <row r="256" spans="1:9" x14ac:dyDescent="0.25">
      <c r="A256" s="146" t="s">
        <v>148</v>
      </c>
      <c r="B256" s="215">
        <v>1</v>
      </c>
      <c r="C256" s="215">
        <f t="shared" si="103"/>
        <v>156</v>
      </c>
      <c r="D256" s="215">
        <v>139</v>
      </c>
      <c r="E256" s="218">
        <v>17</v>
      </c>
      <c r="F256" s="215"/>
      <c r="G256" s="249">
        <v>6.0339999999999998</v>
      </c>
      <c r="H256" s="251">
        <f t="shared" si="93"/>
        <v>205.16</v>
      </c>
      <c r="I256" s="251">
        <f t="shared" si="94"/>
        <v>253.56</v>
      </c>
    </row>
    <row r="257" spans="1:9" x14ac:dyDescent="0.25">
      <c r="A257" s="217" t="s">
        <v>145</v>
      </c>
      <c r="B257" s="215">
        <v>1</v>
      </c>
      <c r="C257" s="215">
        <f t="shared" si="103"/>
        <v>160</v>
      </c>
      <c r="D257" s="215">
        <v>139</v>
      </c>
      <c r="E257" s="218">
        <v>21</v>
      </c>
      <c r="F257" s="215"/>
      <c r="G257" s="249">
        <v>5.9379999999999997</v>
      </c>
      <c r="H257" s="251">
        <f t="shared" si="93"/>
        <v>249.4</v>
      </c>
      <c r="I257" s="251">
        <f t="shared" si="94"/>
        <v>308.23</v>
      </c>
    </row>
    <row r="258" spans="1:9" x14ac:dyDescent="0.25">
      <c r="A258" s="217" t="s">
        <v>145</v>
      </c>
      <c r="B258" s="215">
        <v>1</v>
      </c>
      <c r="C258" s="215">
        <f t="shared" si="103"/>
        <v>152</v>
      </c>
      <c r="D258" s="215">
        <v>139</v>
      </c>
      <c r="E258" s="218">
        <v>13</v>
      </c>
      <c r="F258" s="215"/>
      <c r="G258" s="249">
        <v>6.7469999999999999</v>
      </c>
      <c r="H258" s="251">
        <f t="shared" si="93"/>
        <v>175.42</v>
      </c>
      <c r="I258" s="251">
        <f t="shared" si="94"/>
        <v>216.8</v>
      </c>
    </row>
    <row r="259" spans="1:9" x14ac:dyDescent="0.25">
      <c r="A259" s="217" t="s">
        <v>145</v>
      </c>
      <c r="B259" s="215">
        <v>1</v>
      </c>
      <c r="C259" s="215">
        <f t="shared" si="103"/>
        <v>144</v>
      </c>
      <c r="D259" s="215">
        <v>139</v>
      </c>
      <c r="E259" s="218">
        <v>5</v>
      </c>
      <c r="F259" s="215"/>
      <c r="G259" s="249">
        <v>6.7469999999999999</v>
      </c>
      <c r="H259" s="251">
        <f t="shared" si="93"/>
        <v>67.47</v>
      </c>
      <c r="I259" s="251">
        <f t="shared" si="94"/>
        <v>83.39</v>
      </c>
    </row>
    <row r="260" spans="1:9" x14ac:dyDescent="0.25">
      <c r="A260" s="235" t="s">
        <v>149</v>
      </c>
      <c r="B260" s="236">
        <f>B261+B266+B271</f>
        <v>12</v>
      </c>
      <c r="C260" s="236"/>
      <c r="D260" s="236"/>
      <c r="E260" s="236">
        <f t="shared" ref="E260:I260" si="104">E261+E266+E271</f>
        <v>534</v>
      </c>
      <c r="F260" s="236"/>
      <c r="G260" s="247"/>
      <c r="H260" s="247">
        <f t="shared" si="104"/>
        <v>7959.25</v>
      </c>
      <c r="I260" s="247">
        <f t="shared" si="104"/>
        <v>9834.9</v>
      </c>
    </row>
    <row r="261" spans="1:9" x14ac:dyDescent="0.25">
      <c r="A261" s="254" t="s">
        <v>568</v>
      </c>
      <c r="B261" s="214">
        <f>SUM(B262:B265)</f>
        <v>4</v>
      </c>
      <c r="C261" s="214"/>
      <c r="D261" s="214"/>
      <c r="E261" s="214">
        <f t="shared" ref="E261:I261" si="105">SUM(E262:E265)</f>
        <v>270</v>
      </c>
      <c r="F261" s="214"/>
      <c r="G261" s="248"/>
      <c r="H261" s="248">
        <f t="shared" si="105"/>
        <v>5021.84</v>
      </c>
      <c r="I261" s="248">
        <f t="shared" si="105"/>
        <v>6206.5</v>
      </c>
    </row>
    <row r="262" spans="1:9" x14ac:dyDescent="0.25">
      <c r="A262" s="217" t="s">
        <v>150</v>
      </c>
      <c r="B262" s="215">
        <v>1</v>
      </c>
      <c r="C262" s="215">
        <f t="shared" ref="C262:C265" si="106">D262+E262</f>
        <v>200</v>
      </c>
      <c r="D262" s="215">
        <v>160</v>
      </c>
      <c r="E262" s="218">
        <v>40</v>
      </c>
      <c r="F262" s="215"/>
      <c r="G262" s="249">
        <v>9.3360000000000003</v>
      </c>
      <c r="H262" s="251">
        <f t="shared" si="93"/>
        <v>746.88</v>
      </c>
      <c r="I262" s="251">
        <f t="shared" si="94"/>
        <v>923.07</v>
      </c>
    </row>
    <row r="263" spans="1:9" x14ac:dyDescent="0.25">
      <c r="A263" s="146" t="s">
        <v>151</v>
      </c>
      <c r="B263" s="215">
        <v>1</v>
      </c>
      <c r="C263" s="215">
        <f t="shared" si="106"/>
        <v>206</v>
      </c>
      <c r="D263" s="215">
        <v>160</v>
      </c>
      <c r="E263" s="218">
        <v>46</v>
      </c>
      <c r="F263" s="215"/>
      <c r="G263" s="249">
        <v>9.2669999999999995</v>
      </c>
      <c r="H263" s="251">
        <f t="shared" si="93"/>
        <v>852.56</v>
      </c>
      <c r="I263" s="251">
        <f t="shared" si="94"/>
        <v>1053.68</v>
      </c>
    </row>
    <row r="264" spans="1:9" x14ac:dyDescent="0.25">
      <c r="A264" s="146" t="s">
        <v>151</v>
      </c>
      <c r="B264" s="215">
        <v>1</v>
      </c>
      <c r="C264" s="215">
        <f t="shared" si="106"/>
        <v>256</v>
      </c>
      <c r="D264" s="215">
        <v>160</v>
      </c>
      <c r="E264" s="218">
        <v>96</v>
      </c>
      <c r="F264" s="215"/>
      <c r="G264" s="249">
        <v>9.2669999999999995</v>
      </c>
      <c r="H264" s="251">
        <f t="shared" si="93"/>
        <v>1779.26</v>
      </c>
      <c r="I264" s="251">
        <f t="shared" si="94"/>
        <v>2198.9899999999998</v>
      </c>
    </row>
    <row r="265" spans="1:9" x14ac:dyDescent="0.25">
      <c r="A265" s="217" t="s">
        <v>150</v>
      </c>
      <c r="B265" s="215">
        <v>1</v>
      </c>
      <c r="C265" s="215">
        <f t="shared" si="106"/>
        <v>248</v>
      </c>
      <c r="D265" s="215">
        <v>160</v>
      </c>
      <c r="E265" s="218">
        <v>88</v>
      </c>
      <c r="F265" s="215"/>
      <c r="G265" s="249">
        <v>9.3360000000000003</v>
      </c>
      <c r="H265" s="251">
        <f t="shared" si="93"/>
        <v>1643.14</v>
      </c>
      <c r="I265" s="251">
        <f t="shared" si="94"/>
        <v>2030.76</v>
      </c>
    </row>
    <row r="266" spans="1:9" ht="33" x14ac:dyDescent="0.25">
      <c r="A266" s="254" t="s">
        <v>629</v>
      </c>
      <c r="B266" s="214">
        <f>SUM(B267:B270)</f>
        <v>4</v>
      </c>
      <c r="C266" s="214"/>
      <c r="D266" s="214"/>
      <c r="E266" s="214">
        <f t="shared" ref="E266:I266" si="107">SUM(E267:E270)</f>
        <v>208</v>
      </c>
      <c r="F266" s="214"/>
      <c r="G266" s="248"/>
      <c r="H266" s="248">
        <f t="shared" si="107"/>
        <v>2452.5700000000002</v>
      </c>
      <c r="I266" s="248">
        <f t="shared" si="107"/>
        <v>3031.1299999999997</v>
      </c>
    </row>
    <row r="267" spans="1:9" x14ac:dyDescent="0.25">
      <c r="A267" s="217" t="s">
        <v>122</v>
      </c>
      <c r="B267" s="215">
        <v>1</v>
      </c>
      <c r="C267" s="215">
        <f t="shared" ref="C267:C270" si="108">D267+E267</f>
        <v>200</v>
      </c>
      <c r="D267" s="215">
        <v>160</v>
      </c>
      <c r="E267" s="218">
        <v>40</v>
      </c>
      <c r="F267" s="215"/>
      <c r="G267" s="249">
        <v>6.23</v>
      </c>
      <c r="H267" s="251">
        <f t="shared" si="93"/>
        <v>498.4</v>
      </c>
      <c r="I267" s="251">
        <f t="shared" si="94"/>
        <v>615.97</v>
      </c>
    </row>
    <row r="268" spans="1:9" x14ac:dyDescent="0.25">
      <c r="A268" s="217" t="s">
        <v>122</v>
      </c>
      <c r="B268" s="215">
        <v>1</v>
      </c>
      <c r="C268" s="215">
        <f t="shared" si="108"/>
        <v>232</v>
      </c>
      <c r="D268" s="215">
        <v>160</v>
      </c>
      <c r="E268" s="218">
        <v>72</v>
      </c>
      <c r="F268" s="215"/>
      <c r="G268" s="249">
        <v>5.3959999999999999</v>
      </c>
      <c r="H268" s="251">
        <f t="shared" si="93"/>
        <v>777.02</v>
      </c>
      <c r="I268" s="251">
        <f t="shared" si="94"/>
        <v>960.32</v>
      </c>
    </row>
    <row r="269" spans="1:9" x14ac:dyDescent="0.25">
      <c r="A269" s="217" t="s">
        <v>122</v>
      </c>
      <c r="B269" s="215">
        <v>1</v>
      </c>
      <c r="C269" s="215">
        <f t="shared" si="108"/>
        <v>200</v>
      </c>
      <c r="D269" s="215">
        <v>160</v>
      </c>
      <c r="E269" s="218">
        <v>40</v>
      </c>
      <c r="F269" s="215"/>
      <c r="G269" s="249">
        <v>6.1310000000000002</v>
      </c>
      <c r="H269" s="251">
        <f t="shared" si="93"/>
        <v>490.48</v>
      </c>
      <c r="I269" s="251">
        <f t="shared" si="94"/>
        <v>606.17999999999995</v>
      </c>
    </row>
    <row r="270" spans="1:9" x14ac:dyDescent="0.25">
      <c r="A270" s="219" t="s">
        <v>122</v>
      </c>
      <c r="B270" s="218">
        <v>1</v>
      </c>
      <c r="C270" s="218">
        <f t="shared" si="108"/>
        <v>216</v>
      </c>
      <c r="D270" s="218">
        <v>160</v>
      </c>
      <c r="E270" s="218">
        <v>56</v>
      </c>
      <c r="F270" s="218"/>
      <c r="G270" s="253">
        <v>6.1310000000000002</v>
      </c>
      <c r="H270" s="251">
        <f t="shared" si="93"/>
        <v>686.67</v>
      </c>
      <c r="I270" s="251">
        <f t="shared" si="94"/>
        <v>848.66</v>
      </c>
    </row>
    <row r="271" spans="1:9" ht="33" x14ac:dyDescent="0.25">
      <c r="A271" s="255" t="s">
        <v>648</v>
      </c>
      <c r="B271" s="216">
        <f t="shared" ref="B271:I271" si="109">SUM(B272:B275)</f>
        <v>4</v>
      </c>
      <c r="C271" s="216"/>
      <c r="D271" s="216"/>
      <c r="E271" s="216">
        <f t="shared" si="109"/>
        <v>56</v>
      </c>
      <c r="F271" s="216"/>
      <c r="G271" s="250"/>
      <c r="H271" s="250">
        <f t="shared" si="109"/>
        <v>484.84000000000003</v>
      </c>
      <c r="I271" s="250">
        <f t="shared" si="109"/>
        <v>597.2700000000001</v>
      </c>
    </row>
    <row r="272" spans="1:9" x14ac:dyDescent="0.25">
      <c r="A272" s="219" t="s">
        <v>96</v>
      </c>
      <c r="B272" s="218">
        <v>1</v>
      </c>
      <c r="C272" s="218">
        <f>D272+E272</f>
        <v>168</v>
      </c>
      <c r="D272" s="218">
        <v>160</v>
      </c>
      <c r="E272" s="218">
        <v>8</v>
      </c>
      <c r="F272" s="218"/>
      <c r="G272" s="253">
        <v>4.3289999999999997</v>
      </c>
      <c r="H272" s="251">
        <f t="shared" si="93"/>
        <v>69.260000000000005</v>
      </c>
      <c r="I272" s="256">
        <f>ROUND(H272*1.2077,2)</f>
        <v>83.65</v>
      </c>
    </row>
    <row r="273" spans="1:9" x14ac:dyDescent="0.25">
      <c r="A273" s="219" t="s">
        <v>96</v>
      </c>
      <c r="B273" s="258">
        <v>1</v>
      </c>
      <c r="C273" s="258">
        <f t="shared" ref="C273:C275" si="110">D273+E273</f>
        <v>184</v>
      </c>
      <c r="D273" s="218">
        <v>160</v>
      </c>
      <c r="E273" s="218">
        <v>24</v>
      </c>
      <c r="F273" s="218"/>
      <c r="G273" s="253">
        <v>4.3289999999999997</v>
      </c>
      <c r="H273" s="251">
        <f t="shared" si="93"/>
        <v>207.79</v>
      </c>
      <c r="I273" s="251">
        <f t="shared" si="94"/>
        <v>256.81</v>
      </c>
    </row>
    <row r="274" spans="1:9" x14ac:dyDescent="0.25">
      <c r="A274" s="219" t="s">
        <v>96</v>
      </c>
      <c r="B274" s="218">
        <v>1</v>
      </c>
      <c r="C274" s="218">
        <f t="shared" si="110"/>
        <v>176</v>
      </c>
      <c r="D274" s="218">
        <v>160</v>
      </c>
      <c r="E274" s="218">
        <v>16</v>
      </c>
      <c r="F274" s="218"/>
      <c r="G274" s="253">
        <v>4.3289999999999997</v>
      </c>
      <c r="H274" s="251">
        <f t="shared" si="93"/>
        <v>138.53</v>
      </c>
      <c r="I274" s="251">
        <f t="shared" si="94"/>
        <v>171.21</v>
      </c>
    </row>
    <row r="275" spans="1:9" x14ac:dyDescent="0.25">
      <c r="A275" s="220" t="s">
        <v>96</v>
      </c>
      <c r="B275" s="218">
        <v>1</v>
      </c>
      <c r="C275" s="218">
        <f t="shared" si="110"/>
        <v>168</v>
      </c>
      <c r="D275" s="218">
        <v>160</v>
      </c>
      <c r="E275" s="218">
        <v>8</v>
      </c>
      <c r="F275" s="218"/>
      <c r="G275" s="253">
        <v>4.3289999999999997</v>
      </c>
      <c r="H275" s="251">
        <f t="shared" si="93"/>
        <v>69.260000000000005</v>
      </c>
      <c r="I275" s="251">
        <f t="shared" si="94"/>
        <v>85.6</v>
      </c>
    </row>
    <row r="276" spans="1:9" x14ac:dyDescent="0.25">
      <c r="A276" s="231"/>
      <c r="B276" s="232"/>
      <c r="C276" s="232"/>
      <c r="D276" s="232"/>
      <c r="E276" s="232"/>
      <c r="F276" s="232"/>
      <c r="G276" s="233"/>
      <c r="H276" s="232"/>
      <c r="I276" s="232"/>
    </row>
    <row r="277" spans="1:9" x14ac:dyDescent="0.25">
      <c r="A277" s="419" t="s">
        <v>360</v>
      </c>
      <c r="B277" s="419"/>
      <c r="C277" s="419"/>
      <c r="D277" s="419"/>
      <c r="E277" s="419"/>
      <c r="F277" s="419"/>
      <c r="G277" s="419"/>
      <c r="H277" s="419"/>
      <c r="I277" s="419"/>
    </row>
    <row r="278" spans="1:9" x14ac:dyDescent="0.25">
      <c r="A278" s="420"/>
      <c r="B278" s="420"/>
      <c r="C278" s="420"/>
      <c r="D278" s="420"/>
      <c r="E278" s="420"/>
      <c r="F278" s="420"/>
      <c r="G278" s="420"/>
      <c r="H278" s="420"/>
      <c r="I278" s="420"/>
    </row>
    <row r="280" spans="1:9" x14ac:dyDescent="0.25">
      <c r="A280" s="396" t="s">
        <v>735</v>
      </c>
      <c r="B280" s="396"/>
    </row>
  </sheetData>
  <mergeCells count="11">
    <mergeCell ref="A280:B280"/>
    <mergeCell ref="A277:I278"/>
    <mergeCell ref="H1:I1"/>
    <mergeCell ref="A2:I2"/>
    <mergeCell ref="A7:A8"/>
    <mergeCell ref="B7:B8"/>
    <mergeCell ref="C7:E7"/>
    <mergeCell ref="F7:F8"/>
    <mergeCell ref="G7:G8"/>
    <mergeCell ref="H7:H8"/>
    <mergeCell ref="I7:I8"/>
  </mergeCells>
  <pageMargins left="0" right="0" top="1.0629921259842521" bottom="0" header="0.70866141732283472" footer="0"/>
  <pageSetup paperSize="9" orientation="landscape" r:id="rId1"/>
  <headerFooter>
    <oddHeader>&amp;L&amp;D&amp;T&amp;C&amp;P&amp;R
&amp;Z&amp;F</oddHead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C61267-DC4B-4158-942E-7B7E875556D0}">
  <sheetPr>
    <tabColor theme="5" tint="0.59999389629810485"/>
    <pageSetUpPr fitToPage="1"/>
  </sheetPr>
  <dimension ref="A1:L16"/>
  <sheetViews>
    <sheetView zoomScale="80" zoomScaleNormal="80" zoomScaleSheetLayoutView="90" workbookViewId="0">
      <selection activeCell="K22" sqref="K22"/>
    </sheetView>
  </sheetViews>
  <sheetFormatPr defaultRowHeight="16.5" x14ac:dyDescent="0.25"/>
  <cols>
    <col min="1" max="1" width="76" style="101" customWidth="1"/>
    <col min="2" max="4" width="16.42578125" style="101" customWidth="1"/>
    <col min="5" max="5" width="19.7109375" style="101" customWidth="1"/>
    <col min="6" max="6" width="12" style="101" customWidth="1"/>
    <col min="7" max="9" width="16.42578125" style="101" customWidth="1"/>
    <col min="10" max="10" width="26.7109375" style="101" customWidth="1"/>
    <col min="11" max="11" width="32" style="1" customWidth="1"/>
    <col min="12" max="12" width="22.140625" style="1" customWidth="1"/>
    <col min="13" max="16384" width="9.140625" style="101"/>
  </cols>
  <sheetData>
    <row r="1" spans="1:12" x14ac:dyDescent="0.25">
      <c r="H1" s="436" t="s">
        <v>800</v>
      </c>
      <c r="I1" s="436"/>
    </row>
    <row r="2" spans="1:12" s="102" customFormat="1" ht="39.75" customHeight="1" x14ac:dyDescent="0.25">
      <c r="A2" s="385" t="s">
        <v>720</v>
      </c>
      <c r="B2" s="385"/>
      <c r="C2" s="385"/>
      <c r="D2" s="385"/>
      <c r="E2" s="385"/>
      <c r="F2" s="385"/>
      <c r="G2" s="385"/>
      <c r="H2" s="385"/>
      <c r="I2" s="385"/>
      <c r="K2" s="3"/>
      <c r="L2" s="3"/>
    </row>
    <row r="4" spans="1:12" x14ac:dyDescent="0.25">
      <c r="A4" s="101" t="s">
        <v>702</v>
      </c>
    </row>
    <row r="5" spans="1:12" x14ac:dyDescent="0.25">
      <c r="A5" s="101" t="s">
        <v>754</v>
      </c>
    </row>
    <row r="6" spans="1:12" x14ac:dyDescent="0.25">
      <c r="E6" s="103"/>
      <c r="H6" s="104"/>
    </row>
    <row r="7" spans="1:12" ht="32.25" customHeight="1" x14ac:dyDescent="0.25">
      <c r="A7" s="387"/>
      <c r="B7" s="387" t="s">
        <v>4</v>
      </c>
      <c r="C7" s="388" t="s">
        <v>5</v>
      </c>
      <c r="D7" s="388"/>
      <c r="E7" s="388"/>
      <c r="F7" s="388" t="s">
        <v>3</v>
      </c>
      <c r="G7" s="388" t="s">
        <v>728</v>
      </c>
      <c r="H7" s="389" t="s">
        <v>6</v>
      </c>
      <c r="I7" s="390" t="s">
        <v>2</v>
      </c>
    </row>
    <row r="8" spans="1:12" ht="24" customHeight="1" x14ac:dyDescent="0.25">
      <c r="A8" s="387"/>
      <c r="B8" s="387"/>
      <c r="C8" s="391" t="s">
        <v>81</v>
      </c>
      <c r="D8" s="391" t="s">
        <v>732</v>
      </c>
      <c r="E8" s="388" t="s">
        <v>7</v>
      </c>
      <c r="F8" s="388"/>
      <c r="G8" s="388"/>
      <c r="H8" s="389"/>
      <c r="I8" s="390"/>
    </row>
    <row r="9" spans="1:12" ht="48" customHeight="1" x14ac:dyDescent="0.25">
      <c r="A9" s="387"/>
      <c r="B9" s="387"/>
      <c r="C9" s="392"/>
      <c r="D9" s="392"/>
      <c r="E9" s="388"/>
      <c r="F9" s="388"/>
      <c r="G9" s="388"/>
      <c r="H9" s="389"/>
      <c r="I9" s="390"/>
    </row>
    <row r="10" spans="1:12" x14ac:dyDescent="0.25">
      <c r="A10" s="122">
        <v>1</v>
      </c>
      <c r="B10" s="122">
        <v>2</v>
      </c>
      <c r="C10" s="122" t="s">
        <v>82</v>
      </c>
      <c r="D10" s="122">
        <v>4</v>
      </c>
      <c r="E10" s="122">
        <v>5</v>
      </c>
      <c r="F10" s="122">
        <v>6</v>
      </c>
      <c r="G10" s="122">
        <v>7</v>
      </c>
      <c r="H10" s="122">
        <v>8</v>
      </c>
      <c r="I10" s="122" t="s">
        <v>567</v>
      </c>
    </row>
    <row r="11" spans="1:12" s="102" customFormat="1" ht="26.25" customHeight="1" x14ac:dyDescent="0.25">
      <c r="A11" s="105" t="s">
        <v>0</v>
      </c>
      <c r="B11" s="107">
        <f>B12</f>
        <v>4</v>
      </c>
      <c r="C11" s="107"/>
      <c r="D11" s="107"/>
      <c r="E11" s="107">
        <f t="shared" ref="E11:I11" si="0">E12</f>
        <v>27</v>
      </c>
      <c r="F11" s="106"/>
      <c r="G11" s="106"/>
      <c r="H11" s="108">
        <f t="shared" si="0"/>
        <v>293.87</v>
      </c>
      <c r="I11" s="108">
        <f t="shared" si="0"/>
        <v>363.19</v>
      </c>
      <c r="K11" s="3"/>
      <c r="L11" s="3"/>
    </row>
    <row r="12" spans="1:12" ht="33" x14ac:dyDescent="0.25">
      <c r="A12" s="259" t="s">
        <v>651</v>
      </c>
      <c r="B12" s="263">
        <f>SUM(B13:B16)</f>
        <v>4</v>
      </c>
      <c r="C12" s="263"/>
      <c r="D12" s="263"/>
      <c r="E12" s="263">
        <f t="shared" ref="E12:I12" si="1">SUM(E13:E16)</f>
        <v>27</v>
      </c>
      <c r="F12" s="260"/>
      <c r="G12" s="260"/>
      <c r="H12" s="261">
        <f t="shared" si="1"/>
        <v>293.87</v>
      </c>
      <c r="I12" s="261">
        <f t="shared" si="1"/>
        <v>363.19</v>
      </c>
    </row>
    <row r="13" spans="1:12" x14ac:dyDescent="0.25">
      <c r="A13" s="109" t="s">
        <v>672</v>
      </c>
      <c r="B13" s="262">
        <v>1</v>
      </c>
      <c r="C13" s="262">
        <f>D13+E13</f>
        <v>148</v>
      </c>
      <c r="D13" s="262">
        <v>136</v>
      </c>
      <c r="E13" s="262">
        <v>12</v>
      </c>
      <c r="F13" s="110">
        <v>926</v>
      </c>
      <c r="G13" s="110">
        <f>ROUND(F13/176,4)</f>
        <v>5.2614000000000001</v>
      </c>
      <c r="H13" s="110">
        <f>ROUND(G13*E13*2,2)</f>
        <v>126.27</v>
      </c>
      <c r="I13" s="110">
        <f>ROUND(H13*1.2359,2)</f>
        <v>156.06</v>
      </c>
    </row>
    <row r="14" spans="1:12" x14ac:dyDescent="0.25">
      <c r="A14" s="109" t="str">
        <f>A13</f>
        <v>Medicīnas statistiķis</v>
      </c>
      <c r="B14" s="262">
        <v>1</v>
      </c>
      <c r="C14" s="262">
        <f t="shared" ref="C14:C16" si="2">D14+E14</f>
        <v>110</v>
      </c>
      <c r="D14" s="262">
        <v>104</v>
      </c>
      <c r="E14" s="262">
        <v>6</v>
      </c>
      <c r="F14" s="110">
        <v>926</v>
      </c>
      <c r="G14" s="110">
        <f t="shared" ref="G14:G16" si="3">ROUND(F14/176,4)</f>
        <v>5.2614000000000001</v>
      </c>
      <c r="H14" s="110">
        <f t="shared" ref="H14:H16" si="4">ROUND(G14*E14*2,2)</f>
        <v>63.14</v>
      </c>
      <c r="I14" s="110">
        <f t="shared" ref="I14:I16" si="5">ROUND(H14*1.2359,2)</f>
        <v>78.03</v>
      </c>
    </row>
    <row r="15" spans="1:12" x14ac:dyDescent="0.25">
      <c r="A15" s="109" t="s">
        <v>672</v>
      </c>
      <c r="B15" s="262">
        <v>1</v>
      </c>
      <c r="C15" s="262">
        <f t="shared" si="2"/>
        <v>123</v>
      </c>
      <c r="D15" s="262">
        <v>120</v>
      </c>
      <c r="E15" s="262">
        <v>3</v>
      </c>
      <c r="F15" s="110">
        <v>926</v>
      </c>
      <c r="G15" s="110">
        <f t="shared" si="3"/>
        <v>5.2614000000000001</v>
      </c>
      <c r="H15" s="110">
        <f t="shared" si="4"/>
        <v>31.57</v>
      </c>
      <c r="I15" s="110">
        <f t="shared" si="5"/>
        <v>39.020000000000003</v>
      </c>
    </row>
    <row r="16" spans="1:12" x14ac:dyDescent="0.25">
      <c r="A16" s="109" t="s">
        <v>703</v>
      </c>
      <c r="B16" s="262">
        <v>1</v>
      </c>
      <c r="C16" s="262">
        <f t="shared" si="2"/>
        <v>142</v>
      </c>
      <c r="D16" s="262">
        <v>136</v>
      </c>
      <c r="E16" s="262">
        <v>6</v>
      </c>
      <c r="F16" s="110">
        <v>1069</v>
      </c>
      <c r="G16" s="110">
        <f t="shared" si="3"/>
        <v>6.0739000000000001</v>
      </c>
      <c r="H16" s="110">
        <f t="shared" si="4"/>
        <v>72.89</v>
      </c>
      <c r="I16" s="110">
        <f t="shared" si="5"/>
        <v>90.08</v>
      </c>
    </row>
  </sheetData>
  <mergeCells count="12">
    <mergeCell ref="H1:I1"/>
    <mergeCell ref="A2:I2"/>
    <mergeCell ref="A7:A9"/>
    <mergeCell ref="B7:B9"/>
    <mergeCell ref="C7:E7"/>
    <mergeCell ref="F7:F9"/>
    <mergeCell ref="G7:G9"/>
    <mergeCell ref="H7:H9"/>
    <mergeCell ref="I7:I9"/>
    <mergeCell ref="C8:C9"/>
    <mergeCell ref="D8:D9"/>
    <mergeCell ref="E8:E9"/>
  </mergeCells>
  <pageMargins left="0.31496062992125984" right="0.31496062992125984" top="0.55118110236220474" bottom="0.35433070866141736" header="0.31496062992125984" footer="0.31496062992125984"/>
  <pageSetup paperSize="9" scale="47" orientation="landscape"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0AB71B-B040-4CE1-B164-F1AC5D07661F}">
  <sheetPr>
    <tabColor theme="5" tint="0.59999389629810485"/>
    <pageSetUpPr fitToPage="1"/>
  </sheetPr>
  <dimension ref="A1:L20"/>
  <sheetViews>
    <sheetView zoomScale="80" zoomScaleNormal="80" zoomScaleSheetLayoutView="90" workbookViewId="0">
      <selection activeCell="J6" sqref="J6"/>
    </sheetView>
  </sheetViews>
  <sheetFormatPr defaultRowHeight="16.5" x14ac:dyDescent="0.25"/>
  <cols>
    <col min="1" max="1" width="70.140625" style="101" customWidth="1"/>
    <col min="2" max="2" width="14" style="101" customWidth="1"/>
    <col min="3" max="3" width="18.28515625" style="101" customWidth="1"/>
    <col min="4" max="4" width="17.140625" style="101" customWidth="1"/>
    <col min="5" max="5" width="18.28515625" style="101" customWidth="1"/>
    <col min="6" max="6" width="12.42578125" style="101" customWidth="1"/>
    <col min="7" max="7" width="15.7109375" style="101" customWidth="1"/>
    <col min="8" max="9" width="18.28515625" style="101" customWidth="1"/>
    <col min="10" max="10" width="26.7109375" style="101" customWidth="1"/>
    <col min="11" max="11" width="32" style="1" customWidth="1"/>
    <col min="12" max="12" width="22.140625" style="1" customWidth="1"/>
    <col min="13" max="16384" width="9.140625" style="101"/>
  </cols>
  <sheetData>
    <row r="1" spans="1:12" x14ac:dyDescent="0.25">
      <c r="H1" s="437" t="s">
        <v>801</v>
      </c>
      <c r="I1" s="437"/>
    </row>
    <row r="2" spans="1:12" s="102" customFormat="1" ht="39.75" customHeight="1" x14ac:dyDescent="0.25">
      <c r="A2" s="385" t="s">
        <v>720</v>
      </c>
      <c r="B2" s="385"/>
      <c r="C2" s="385"/>
      <c r="D2" s="385"/>
      <c r="E2" s="385"/>
      <c r="F2" s="385"/>
      <c r="G2" s="385"/>
      <c r="H2" s="385"/>
      <c r="I2" s="385"/>
      <c r="K2" s="3"/>
      <c r="L2" s="3"/>
    </row>
    <row r="4" spans="1:12" x14ac:dyDescent="0.25">
      <c r="A4" s="101" t="s">
        <v>702</v>
      </c>
    </row>
    <row r="5" spans="1:12" x14ac:dyDescent="0.25">
      <c r="A5" s="101" t="s">
        <v>755</v>
      </c>
    </row>
    <row r="6" spans="1:12" x14ac:dyDescent="0.25">
      <c r="E6" s="103"/>
      <c r="H6" s="104"/>
      <c r="I6" s="265"/>
    </row>
    <row r="7" spans="1:12" ht="27.75" customHeight="1" x14ac:dyDescent="0.25">
      <c r="A7" s="387"/>
      <c r="B7" s="387" t="s">
        <v>4</v>
      </c>
      <c r="C7" s="388" t="s">
        <v>5</v>
      </c>
      <c r="D7" s="388"/>
      <c r="E7" s="388"/>
      <c r="F7" s="388" t="s">
        <v>3</v>
      </c>
      <c r="G7" s="388" t="s">
        <v>728</v>
      </c>
      <c r="H7" s="389" t="s">
        <v>6</v>
      </c>
      <c r="I7" s="390" t="s">
        <v>2</v>
      </c>
    </row>
    <row r="8" spans="1:12" ht="24" customHeight="1" x14ac:dyDescent="0.25">
      <c r="A8" s="387"/>
      <c r="B8" s="387"/>
      <c r="C8" s="391" t="s">
        <v>81</v>
      </c>
      <c r="D8" s="391" t="s">
        <v>732</v>
      </c>
      <c r="E8" s="388" t="s">
        <v>7</v>
      </c>
      <c r="F8" s="388"/>
      <c r="G8" s="388"/>
      <c r="H8" s="389"/>
      <c r="I8" s="390"/>
    </row>
    <row r="9" spans="1:12" ht="48" customHeight="1" x14ac:dyDescent="0.25">
      <c r="A9" s="387"/>
      <c r="B9" s="387"/>
      <c r="C9" s="392"/>
      <c r="D9" s="392"/>
      <c r="E9" s="388"/>
      <c r="F9" s="388"/>
      <c r="G9" s="388"/>
      <c r="H9" s="389"/>
      <c r="I9" s="390"/>
    </row>
    <row r="10" spans="1:12" x14ac:dyDescent="0.25">
      <c r="A10" s="122">
        <v>1</v>
      </c>
      <c r="B10" s="122">
        <v>2</v>
      </c>
      <c r="C10" s="122" t="s">
        <v>82</v>
      </c>
      <c r="D10" s="122">
        <v>4</v>
      </c>
      <c r="E10" s="122">
        <v>5</v>
      </c>
      <c r="F10" s="122">
        <v>6</v>
      </c>
      <c r="G10" s="122">
        <v>7</v>
      </c>
      <c r="H10" s="122">
        <v>8</v>
      </c>
      <c r="I10" s="122" t="s">
        <v>567</v>
      </c>
    </row>
    <row r="11" spans="1:12" s="102" customFormat="1" x14ac:dyDescent="0.25">
      <c r="A11" s="105" t="s">
        <v>0</v>
      </c>
      <c r="B11" s="107">
        <f>B12+B16</f>
        <v>7</v>
      </c>
      <c r="C11" s="107"/>
      <c r="D11" s="107"/>
      <c r="E11" s="107">
        <f t="shared" ref="E11:I11" si="0">E12+E16</f>
        <v>96</v>
      </c>
      <c r="F11" s="106"/>
      <c r="G11" s="108"/>
      <c r="H11" s="108">
        <f t="shared" si="0"/>
        <v>1241.69</v>
      </c>
      <c r="I11" s="108">
        <f t="shared" si="0"/>
        <v>1534.5900000000001</v>
      </c>
      <c r="K11" s="3"/>
      <c r="L11" s="3"/>
    </row>
    <row r="12" spans="1:12" ht="33" x14ac:dyDescent="0.25">
      <c r="A12" s="259" t="s">
        <v>629</v>
      </c>
      <c r="B12" s="263">
        <f>SUM(B13:B15)</f>
        <v>3</v>
      </c>
      <c r="C12" s="263"/>
      <c r="D12" s="263"/>
      <c r="E12" s="263">
        <f t="shared" ref="E12:I12" si="1">SUM(E13:E15)</f>
        <v>69</v>
      </c>
      <c r="F12" s="260"/>
      <c r="G12" s="261"/>
      <c r="H12" s="261">
        <f t="shared" si="1"/>
        <v>947.81</v>
      </c>
      <c r="I12" s="261">
        <f t="shared" si="1"/>
        <v>1171.4000000000001</v>
      </c>
    </row>
    <row r="13" spans="1:12" x14ac:dyDescent="0.25">
      <c r="A13" s="109" t="s">
        <v>704</v>
      </c>
      <c r="B13" s="262">
        <v>1</v>
      </c>
      <c r="C13" s="262">
        <f t="shared" ref="C13:C14" si="2">D13+E13</f>
        <v>189</v>
      </c>
      <c r="D13" s="262">
        <v>144</v>
      </c>
      <c r="E13" s="262">
        <v>45</v>
      </c>
      <c r="F13" s="111"/>
      <c r="G13" s="110">
        <v>7.0541</v>
      </c>
      <c r="H13" s="110">
        <f>ROUND(G13*E13*2,2)</f>
        <v>634.87</v>
      </c>
      <c r="I13" s="110">
        <f>ROUND(H13*1.2359,2)</f>
        <v>784.64</v>
      </c>
    </row>
    <row r="14" spans="1:12" x14ac:dyDescent="0.25">
      <c r="A14" s="109" t="s">
        <v>107</v>
      </c>
      <c r="B14" s="262">
        <v>1</v>
      </c>
      <c r="C14" s="262">
        <f t="shared" si="2"/>
        <v>108</v>
      </c>
      <c r="D14" s="262">
        <v>96</v>
      </c>
      <c r="E14" s="262">
        <v>12</v>
      </c>
      <c r="F14" s="111"/>
      <c r="G14" s="110">
        <v>5.9848999999999997</v>
      </c>
      <c r="H14" s="110">
        <f t="shared" ref="H14:H20" si="3">ROUND(G14*E14*2,2)</f>
        <v>143.63999999999999</v>
      </c>
      <c r="I14" s="110">
        <f t="shared" ref="I14:I20" si="4">ROUND(H14*1.2359,2)</f>
        <v>177.52</v>
      </c>
    </row>
    <row r="15" spans="1:12" x14ac:dyDescent="0.25">
      <c r="A15" s="109" t="s">
        <v>101</v>
      </c>
      <c r="B15" s="262">
        <v>1</v>
      </c>
      <c r="C15" s="262">
        <f>D15+E15</f>
        <v>188</v>
      </c>
      <c r="D15" s="262">
        <v>176</v>
      </c>
      <c r="E15" s="262">
        <v>12</v>
      </c>
      <c r="F15" s="111"/>
      <c r="G15" s="110">
        <v>7.0541</v>
      </c>
      <c r="H15" s="110">
        <f t="shared" si="3"/>
        <v>169.3</v>
      </c>
      <c r="I15" s="110">
        <f t="shared" si="4"/>
        <v>209.24</v>
      </c>
    </row>
    <row r="16" spans="1:12" ht="36" customHeight="1" x14ac:dyDescent="0.25">
      <c r="A16" s="259" t="s">
        <v>651</v>
      </c>
      <c r="B16" s="263">
        <f>SUM(B17:B20)</f>
        <v>4</v>
      </c>
      <c r="C16" s="263"/>
      <c r="D16" s="263"/>
      <c r="E16" s="263">
        <f t="shared" ref="E16:I16" si="5">SUM(E17:E20)</f>
        <v>27</v>
      </c>
      <c r="F16" s="260"/>
      <c r="G16" s="261"/>
      <c r="H16" s="261">
        <f t="shared" si="5"/>
        <v>293.88</v>
      </c>
      <c r="I16" s="261">
        <f t="shared" si="5"/>
        <v>363.19</v>
      </c>
    </row>
    <row r="17" spans="1:9" x14ac:dyDescent="0.25">
      <c r="A17" s="109" t="s">
        <v>672</v>
      </c>
      <c r="B17" s="262">
        <v>1</v>
      </c>
      <c r="C17" s="262">
        <f t="shared" ref="C17:C20" si="6">D17+E17</f>
        <v>134</v>
      </c>
      <c r="D17" s="262">
        <v>128</v>
      </c>
      <c r="E17" s="262">
        <v>6</v>
      </c>
      <c r="F17" s="110">
        <v>926</v>
      </c>
      <c r="G17" s="110">
        <f>ROUND(F17/176,4)</f>
        <v>5.2614000000000001</v>
      </c>
      <c r="H17" s="110">
        <f t="shared" si="3"/>
        <v>63.14</v>
      </c>
      <c r="I17" s="110">
        <f t="shared" si="4"/>
        <v>78.03</v>
      </c>
    </row>
    <row r="18" spans="1:9" x14ac:dyDescent="0.25">
      <c r="A18" s="109" t="str">
        <f>A17</f>
        <v>Medicīnas statistiķis</v>
      </c>
      <c r="B18" s="262">
        <v>1</v>
      </c>
      <c r="C18" s="262">
        <f t="shared" si="6"/>
        <v>86</v>
      </c>
      <c r="D18" s="262">
        <v>80</v>
      </c>
      <c r="E18" s="262">
        <v>6</v>
      </c>
      <c r="F18" s="110">
        <v>926</v>
      </c>
      <c r="G18" s="110">
        <f t="shared" ref="G18:G20" si="7">ROUND(F18/176,4)</f>
        <v>5.2614000000000001</v>
      </c>
      <c r="H18" s="110">
        <f t="shared" si="3"/>
        <v>63.14</v>
      </c>
      <c r="I18" s="110">
        <f t="shared" si="4"/>
        <v>78.03</v>
      </c>
    </row>
    <row r="19" spans="1:9" x14ac:dyDescent="0.25">
      <c r="A19" s="109" t="s">
        <v>672</v>
      </c>
      <c r="B19" s="262">
        <v>1</v>
      </c>
      <c r="C19" s="262">
        <f t="shared" si="6"/>
        <v>185</v>
      </c>
      <c r="D19" s="262">
        <v>176</v>
      </c>
      <c r="E19" s="262">
        <v>9</v>
      </c>
      <c r="F19" s="110">
        <v>926</v>
      </c>
      <c r="G19" s="110">
        <f t="shared" si="7"/>
        <v>5.2614000000000001</v>
      </c>
      <c r="H19" s="110">
        <f t="shared" si="3"/>
        <v>94.71</v>
      </c>
      <c r="I19" s="110">
        <f t="shared" si="4"/>
        <v>117.05</v>
      </c>
    </row>
    <row r="20" spans="1:9" x14ac:dyDescent="0.25">
      <c r="A20" s="109" t="s">
        <v>703</v>
      </c>
      <c r="B20" s="262">
        <v>1</v>
      </c>
      <c r="C20" s="262">
        <f t="shared" si="6"/>
        <v>126</v>
      </c>
      <c r="D20" s="262">
        <v>120</v>
      </c>
      <c r="E20" s="262">
        <v>6</v>
      </c>
      <c r="F20" s="110">
        <v>1069</v>
      </c>
      <c r="G20" s="110">
        <f t="shared" si="7"/>
        <v>6.0739000000000001</v>
      </c>
      <c r="H20" s="110">
        <f t="shared" si="3"/>
        <v>72.89</v>
      </c>
      <c r="I20" s="110">
        <f t="shared" si="4"/>
        <v>90.08</v>
      </c>
    </row>
  </sheetData>
  <mergeCells count="12">
    <mergeCell ref="H1:I1"/>
    <mergeCell ref="A2:I2"/>
    <mergeCell ref="A7:A9"/>
    <mergeCell ref="B7:B9"/>
    <mergeCell ref="C7:E7"/>
    <mergeCell ref="F7:F9"/>
    <mergeCell ref="G7:G9"/>
    <mergeCell ref="H7:H9"/>
    <mergeCell ref="I7:I9"/>
    <mergeCell ref="C8:C9"/>
    <mergeCell ref="D8:D9"/>
    <mergeCell ref="E8:E9"/>
  </mergeCells>
  <pageMargins left="0.31496062992125984" right="0.31496062992125984" top="0.55118110236220474" bottom="0.35433070866141736" header="0.31496062992125984" footer="0.31496062992125984"/>
  <pageSetup paperSize="9" scale="45" orientation="landscape"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69FE88-2DEF-45A0-9AF3-1125F0B3C6A8}">
  <sheetPr>
    <tabColor theme="5" tint="0.59999389629810485"/>
  </sheetPr>
  <dimension ref="A1:L29"/>
  <sheetViews>
    <sheetView zoomScale="80" zoomScaleNormal="80" zoomScaleSheetLayoutView="90" workbookViewId="0">
      <selection activeCell="K12" sqref="K12"/>
    </sheetView>
  </sheetViews>
  <sheetFormatPr defaultRowHeight="16.5" x14ac:dyDescent="0.25"/>
  <cols>
    <col min="1" max="1" width="69.7109375" style="101" customWidth="1"/>
    <col min="2" max="2" width="13.28515625" style="101" customWidth="1"/>
    <col min="3" max="3" width="13.42578125" style="101" customWidth="1"/>
    <col min="4" max="4" width="12" style="101" customWidth="1"/>
    <col min="5" max="5" width="18.42578125" style="101" customWidth="1"/>
    <col min="6" max="6" width="13.5703125" style="101" customWidth="1"/>
    <col min="7" max="7" width="17.28515625" style="101" customWidth="1"/>
    <col min="8" max="8" width="18.28515625" style="101" customWidth="1"/>
    <col min="9" max="9" width="18.140625" style="101" customWidth="1"/>
    <col min="10" max="10" width="26.7109375" style="101" customWidth="1"/>
    <col min="11" max="11" width="32" style="1" customWidth="1"/>
    <col min="12" max="12" width="22.140625" style="1" customWidth="1"/>
    <col min="13" max="16384" width="9.140625" style="101"/>
  </cols>
  <sheetData>
    <row r="1" spans="1:12" x14ac:dyDescent="0.25">
      <c r="H1" s="437" t="s">
        <v>802</v>
      </c>
      <c r="I1" s="437"/>
    </row>
    <row r="2" spans="1:12" s="102" customFormat="1" ht="39.75" customHeight="1" x14ac:dyDescent="0.25">
      <c r="A2" s="385" t="s">
        <v>720</v>
      </c>
      <c r="B2" s="385"/>
      <c r="C2" s="385"/>
      <c r="D2" s="385"/>
      <c r="E2" s="385"/>
      <c r="F2" s="385"/>
      <c r="G2" s="385"/>
      <c r="H2" s="385"/>
      <c r="I2" s="385"/>
      <c r="K2" s="3"/>
      <c r="L2" s="3"/>
    </row>
    <row r="4" spans="1:12" x14ac:dyDescent="0.25">
      <c r="A4" s="101" t="s">
        <v>702</v>
      </c>
    </row>
    <row r="5" spans="1:12" x14ac:dyDescent="0.25">
      <c r="A5" s="101" t="s">
        <v>756</v>
      </c>
    </row>
    <row r="6" spans="1:12" x14ac:dyDescent="0.25">
      <c r="B6" s="265"/>
      <c r="C6" s="265"/>
      <c r="D6" s="265"/>
      <c r="E6" s="266"/>
      <c r="F6" s="265"/>
      <c r="G6" s="265"/>
      <c r="H6" s="267"/>
      <c r="I6" s="265"/>
    </row>
    <row r="7" spans="1:12" ht="27" customHeight="1" x14ac:dyDescent="0.25">
      <c r="A7" s="387"/>
      <c r="B7" s="387" t="s">
        <v>4</v>
      </c>
      <c r="C7" s="388" t="s">
        <v>5</v>
      </c>
      <c r="D7" s="388"/>
      <c r="E7" s="388"/>
      <c r="F7" s="388" t="s">
        <v>3</v>
      </c>
      <c r="G7" s="388" t="s">
        <v>728</v>
      </c>
      <c r="H7" s="389" t="s">
        <v>6</v>
      </c>
      <c r="I7" s="390" t="s">
        <v>2</v>
      </c>
    </row>
    <row r="8" spans="1:12" ht="24" customHeight="1" x14ac:dyDescent="0.25">
      <c r="A8" s="387"/>
      <c r="B8" s="387"/>
      <c r="C8" s="391" t="s">
        <v>81</v>
      </c>
      <c r="D8" s="391" t="s">
        <v>732</v>
      </c>
      <c r="E8" s="388" t="s">
        <v>7</v>
      </c>
      <c r="F8" s="388"/>
      <c r="G8" s="388"/>
      <c r="H8" s="389"/>
      <c r="I8" s="390"/>
    </row>
    <row r="9" spans="1:12" ht="45" customHeight="1" x14ac:dyDescent="0.25">
      <c r="A9" s="387"/>
      <c r="B9" s="387"/>
      <c r="C9" s="392"/>
      <c r="D9" s="392"/>
      <c r="E9" s="388"/>
      <c r="F9" s="388"/>
      <c r="G9" s="388"/>
      <c r="H9" s="389"/>
      <c r="I9" s="390"/>
    </row>
    <row r="10" spans="1:12" x14ac:dyDescent="0.25">
      <c r="A10" s="122">
        <v>1</v>
      </c>
      <c r="B10" s="122">
        <v>2</v>
      </c>
      <c r="C10" s="122" t="s">
        <v>82</v>
      </c>
      <c r="D10" s="122">
        <v>4</v>
      </c>
      <c r="E10" s="122">
        <v>5</v>
      </c>
      <c r="F10" s="122">
        <v>6</v>
      </c>
      <c r="G10" s="122">
        <v>7</v>
      </c>
      <c r="H10" s="122">
        <v>8</v>
      </c>
      <c r="I10" s="122" t="s">
        <v>567</v>
      </c>
    </row>
    <row r="11" spans="1:12" s="102" customFormat="1" x14ac:dyDescent="0.25">
      <c r="A11" s="105" t="s">
        <v>0</v>
      </c>
      <c r="B11" s="107">
        <f>B12+B16+B23+B26</f>
        <v>14</v>
      </c>
      <c r="C11" s="107"/>
      <c r="D11" s="107"/>
      <c r="E11" s="107">
        <f t="shared" ref="E11:I11" si="0">E12+E16+E23+E26</f>
        <v>150.5</v>
      </c>
      <c r="F11" s="107"/>
      <c r="G11" s="107"/>
      <c r="H11" s="108">
        <f t="shared" si="0"/>
        <v>1739.95</v>
      </c>
      <c r="I11" s="108">
        <f t="shared" si="0"/>
        <v>2150.3900000000003</v>
      </c>
      <c r="K11" s="3"/>
      <c r="L11" s="3"/>
    </row>
    <row r="12" spans="1:12" ht="21.75" customHeight="1" x14ac:dyDescent="0.25">
      <c r="A12" s="259" t="s">
        <v>568</v>
      </c>
      <c r="B12" s="263">
        <f>SUM(B13:B15)</f>
        <v>3</v>
      </c>
      <c r="C12" s="263"/>
      <c r="D12" s="263"/>
      <c r="E12" s="263">
        <f t="shared" ref="E12:I12" si="1">SUM(E13:E15)</f>
        <v>30</v>
      </c>
      <c r="F12" s="263"/>
      <c r="G12" s="263"/>
      <c r="H12" s="261">
        <f t="shared" si="1"/>
        <v>336</v>
      </c>
      <c r="I12" s="261">
        <f t="shared" si="1"/>
        <v>415.25</v>
      </c>
      <c r="J12" s="1"/>
    </row>
    <row r="13" spans="1:12" x14ac:dyDescent="0.25">
      <c r="A13" s="109" t="s">
        <v>705</v>
      </c>
      <c r="B13" s="262">
        <v>1</v>
      </c>
      <c r="C13" s="262">
        <f t="shared" ref="C13:C15" si="2">D13+E13</f>
        <v>188</v>
      </c>
      <c r="D13" s="262">
        <v>176</v>
      </c>
      <c r="E13" s="262">
        <v>12</v>
      </c>
      <c r="F13" s="111"/>
      <c r="G13" s="110">
        <v>5.6</v>
      </c>
      <c r="H13" s="110">
        <f>ROUND(G13*E13*2,2)</f>
        <v>134.4</v>
      </c>
      <c r="I13" s="110">
        <f>ROUND(H13*1.2359,2)</f>
        <v>166.1</v>
      </c>
      <c r="J13" s="1"/>
    </row>
    <row r="14" spans="1:12" x14ac:dyDescent="0.25">
      <c r="A14" s="109" t="s">
        <v>705</v>
      </c>
      <c r="B14" s="262">
        <v>1</v>
      </c>
      <c r="C14" s="262">
        <f t="shared" si="2"/>
        <v>156</v>
      </c>
      <c r="D14" s="262">
        <f>176-32</f>
        <v>144</v>
      </c>
      <c r="E14" s="262">
        <v>12</v>
      </c>
      <c r="F14" s="111"/>
      <c r="G14" s="110">
        <v>5.6</v>
      </c>
      <c r="H14" s="110">
        <f t="shared" ref="H14:H29" si="3">ROUND(G14*E14*2,2)</f>
        <v>134.4</v>
      </c>
      <c r="I14" s="110">
        <f t="shared" ref="I14:I29" si="4">ROUND(H14*1.2359,2)</f>
        <v>166.1</v>
      </c>
      <c r="J14" s="1"/>
    </row>
    <row r="15" spans="1:12" x14ac:dyDescent="0.25">
      <c r="A15" s="109" t="s">
        <v>705</v>
      </c>
      <c r="B15" s="262">
        <v>1</v>
      </c>
      <c r="C15" s="262">
        <f t="shared" si="2"/>
        <v>182</v>
      </c>
      <c r="D15" s="262">
        <v>176</v>
      </c>
      <c r="E15" s="262">
        <v>6</v>
      </c>
      <c r="F15" s="111"/>
      <c r="G15" s="110">
        <v>5.6</v>
      </c>
      <c r="H15" s="110">
        <f t="shared" si="3"/>
        <v>67.2</v>
      </c>
      <c r="I15" s="110">
        <f t="shared" si="4"/>
        <v>83.05</v>
      </c>
      <c r="J15" s="1"/>
    </row>
    <row r="16" spans="1:12" ht="33" x14ac:dyDescent="0.25">
      <c r="A16" s="259" t="s">
        <v>629</v>
      </c>
      <c r="B16" s="263">
        <f>SUM(B17:B22)</f>
        <v>6</v>
      </c>
      <c r="C16" s="263"/>
      <c r="D16" s="263"/>
      <c r="E16" s="263">
        <f t="shared" ref="E16:I16" si="5">SUM(E17:E22)</f>
        <v>56.5</v>
      </c>
      <c r="F16" s="263"/>
      <c r="G16" s="263"/>
      <c r="H16" s="261">
        <f t="shared" si="5"/>
        <v>735.01</v>
      </c>
      <c r="I16" s="261">
        <f t="shared" si="5"/>
        <v>908.4</v>
      </c>
      <c r="J16" s="1"/>
    </row>
    <row r="17" spans="1:10" x14ac:dyDescent="0.25">
      <c r="A17" s="109" t="s">
        <v>153</v>
      </c>
      <c r="B17" s="262">
        <v>1</v>
      </c>
      <c r="C17" s="262">
        <f t="shared" ref="C17:C22" si="6">D17+E17</f>
        <v>188</v>
      </c>
      <c r="D17" s="262">
        <v>176</v>
      </c>
      <c r="E17" s="262">
        <v>12</v>
      </c>
      <c r="F17" s="111"/>
      <c r="G17" s="110">
        <v>4.6231</v>
      </c>
      <c r="H17" s="110">
        <f t="shared" si="3"/>
        <v>110.95</v>
      </c>
      <c r="I17" s="110">
        <f t="shared" si="4"/>
        <v>137.12</v>
      </c>
      <c r="J17" s="1"/>
    </row>
    <row r="18" spans="1:10" x14ac:dyDescent="0.25">
      <c r="A18" s="109" t="s">
        <v>304</v>
      </c>
      <c r="B18" s="262">
        <v>1</v>
      </c>
      <c r="C18" s="262">
        <f t="shared" si="6"/>
        <v>121</v>
      </c>
      <c r="D18" s="262">
        <f>176-56</f>
        <v>120</v>
      </c>
      <c r="E18" s="262">
        <v>1</v>
      </c>
      <c r="F18" s="111"/>
      <c r="G18" s="110">
        <v>7.0541</v>
      </c>
      <c r="H18" s="110">
        <f t="shared" si="3"/>
        <v>14.11</v>
      </c>
      <c r="I18" s="110">
        <f t="shared" si="4"/>
        <v>17.440000000000001</v>
      </c>
      <c r="J18" s="1"/>
    </row>
    <row r="19" spans="1:10" x14ac:dyDescent="0.25">
      <c r="A19" s="109" t="s">
        <v>145</v>
      </c>
      <c r="B19" s="262">
        <v>1</v>
      </c>
      <c r="C19" s="262">
        <f t="shared" si="6"/>
        <v>188</v>
      </c>
      <c r="D19" s="262">
        <f>176</f>
        <v>176</v>
      </c>
      <c r="E19" s="262">
        <v>12</v>
      </c>
      <c r="F19" s="111"/>
      <c r="G19" s="110">
        <v>7.0541</v>
      </c>
      <c r="H19" s="110">
        <f t="shared" si="3"/>
        <v>169.3</v>
      </c>
      <c r="I19" s="110">
        <f t="shared" si="4"/>
        <v>209.24</v>
      </c>
      <c r="J19" s="1"/>
    </row>
    <row r="20" spans="1:10" x14ac:dyDescent="0.25">
      <c r="A20" s="109" t="s">
        <v>230</v>
      </c>
      <c r="B20" s="262">
        <v>1</v>
      </c>
      <c r="C20" s="262">
        <f t="shared" si="6"/>
        <v>148</v>
      </c>
      <c r="D20" s="262">
        <f>176-40</f>
        <v>136</v>
      </c>
      <c r="E20" s="262">
        <v>12</v>
      </c>
      <c r="F20" s="111"/>
      <c r="G20" s="110">
        <v>7.0541</v>
      </c>
      <c r="H20" s="110">
        <f t="shared" si="3"/>
        <v>169.3</v>
      </c>
      <c r="I20" s="110">
        <f t="shared" si="4"/>
        <v>209.24</v>
      </c>
      <c r="J20" s="1"/>
    </row>
    <row r="21" spans="1:10" x14ac:dyDescent="0.25">
      <c r="A21" s="109" t="s">
        <v>101</v>
      </c>
      <c r="B21" s="262">
        <v>1</v>
      </c>
      <c r="C21" s="262">
        <f>D21+E21</f>
        <v>155.5</v>
      </c>
      <c r="D21" s="262">
        <f>176-24</f>
        <v>152</v>
      </c>
      <c r="E21" s="262">
        <v>3.5</v>
      </c>
      <c r="F21" s="111"/>
      <c r="G21" s="110">
        <v>6.5171000000000001</v>
      </c>
      <c r="H21" s="110">
        <f t="shared" si="3"/>
        <v>45.62</v>
      </c>
      <c r="I21" s="110">
        <f t="shared" si="4"/>
        <v>56.38</v>
      </c>
      <c r="J21" s="1"/>
    </row>
    <row r="22" spans="1:10" x14ac:dyDescent="0.25">
      <c r="A22" s="109" t="s">
        <v>304</v>
      </c>
      <c r="B22" s="262">
        <v>1</v>
      </c>
      <c r="C22" s="262">
        <f t="shared" si="6"/>
        <v>192</v>
      </c>
      <c r="D22" s="262">
        <v>176</v>
      </c>
      <c r="E22" s="262">
        <v>16</v>
      </c>
      <c r="F22" s="111"/>
      <c r="G22" s="110">
        <v>7.0541</v>
      </c>
      <c r="H22" s="110">
        <f t="shared" si="3"/>
        <v>225.73</v>
      </c>
      <c r="I22" s="110">
        <f t="shared" si="4"/>
        <v>278.98</v>
      </c>
      <c r="J22" s="1"/>
    </row>
    <row r="23" spans="1:10" ht="33" x14ac:dyDescent="0.25">
      <c r="A23" s="259" t="s">
        <v>648</v>
      </c>
      <c r="B23" s="263">
        <f>SUM(B24:B25)</f>
        <v>2</v>
      </c>
      <c r="C23" s="263"/>
      <c r="D23" s="263"/>
      <c r="E23" s="263">
        <f t="shared" ref="E23:I23" si="7">SUM(E24:E25)</f>
        <v>40</v>
      </c>
      <c r="F23" s="263"/>
      <c r="G23" s="263"/>
      <c r="H23" s="261">
        <f t="shared" si="7"/>
        <v>406.64</v>
      </c>
      <c r="I23" s="261">
        <f t="shared" si="7"/>
        <v>502.57000000000005</v>
      </c>
      <c r="J23" s="1"/>
    </row>
    <row r="24" spans="1:10" x14ac:dyDescent="0.25">
      <c r="A24" s="109" t="s">
        <v>706</v>
      </c>
      <c r="B24" s="262">
        <v>1</v>
      </c>
      <c r="C24" s="262">
        <f t="shared" ref="C24:C25" si="8">D24+E24</f>
        <v>204</v>
      </c>
      <c r="D24" s="262">
        <f>176</f>
        <v>176</v>
      </c>
      <c r="E24" s="262">
        <v>28</v>
      </c>
      <c r="F24" s="111"/>
      <c r="G24" s="110">
        <v>5.0830000000000002</v>
      </c>
      <c r="H24" s="110">
        <f t="shared" si="3"/>
        <v>284.64999999999998</v>
      </c>
      <c r="I24" s="110">
        <f t="shared" si="4"/>
        <v>351.8</v>
      </c>
      <c r="J24" s="1"/>
    </row>
    <row r="25" spans="1:10" x14ac:dyDescent="0.25">
      <c r="A25" s="109" t="s">
        <v>706</v>
      </c>
      <c r="B25" s="262">
        <v>1</v>
      </c>
      <c r="C25" s="262">
        <f t="shared" si="8"/>
        <v>172</v>
      </c>
      <c r="D25" s="262">
        <f>176-16</f>
        <v>160</v>
      </c>
      <c r="E25" s="262">
        <v>12</v>
      </c>
      <c r="F25" s="111"/>
      <c r="G25" s="110">
        <v>5.0830000000000002</v>
      </c>
      <c r="H25" s="110">
        <f t="shared" si="3"/>
        <v>121.99</v>
      </c>
      <c r="I25" s="110">
        <f t="shared" si="4"/>
        <v>150.77000000000001</v>
      </c>
      <c r="J25" s="1"/>
    </row>
    <row r="26" spans="1:10" ht="33" x14ac:dyDescent="0.25">
      <c r="A26" s="259" t="s">
        <v>651</v>
      </c>
      <c r="B26" s="263">
        <f>SUM(B27:B29)</f>
        <v>3</v>
      </c>
      <c r="C26" s="263"/>
      <c r="D26" s="263"/>
      <c r="E26" s="263">
        <f t="shared" ref="E26:I26" si="9">SUM(E27:E29)</f>
        <v>24</v>
      </c>
      <c r="F26" s="263"/>
      <c r="G26" s="263"/>
      <c r="H26" s="261">
        <f t="shared" si="9"/>
        <v>262.3</v>
      </c>
      <c r="I26" s="261">
        <f t="shared" si="9"/>
        <v>324.17</v>
      </c>
      <c r="J26" s="1"/>
    </row>
    <row r="27" spans="1:10" x14ac:dyDescent="0.25">
      <c r="A27" s="109" t="s">
        <v>672</v>
      </c>
      <c r="B27" s="262">
        <v>1</v>
      </c>
      <c r="C27" s="262">
        <f t="shared" ref="C27:C29" si="10">D27+E27</f>
        <v>188</v>
      </c>
      <c r="D27" s="262">
        <f>176-8*0</f>
        <v>176</v>
      </c>
      <c r="E27" s="262">
        <v>12</v>
      </c>
      <c r="F27" s="110">
        <v>926</v>
      </c>
      <c r="G27" s="110">
        <f>ROUND(F27/176,4)</f>
        <v>5.2614000000000001</v>
      </c>
      <c r="H27" s="110">
        <f t="shared" si="3"/>
        <v>126.27</v>
      </c>
      <c r="I27" s="110">
        <f t="shared" si="4"/>
        <v>156.06</v>
      </c>
      <c r="J27" s="1"/>
    </row>
    <row r="28" spans="1:10" x14ac:dyDescent="0.25">
      <c r="A28" s="109" t="s">
        <v>672</v>
      </c>
      <c r="B28" s="262">
        <v>1</v>
      </c>
      <c r="C28" s="262">
        <f t="shared" si="10"/>
        <v>126</v>
      </c>
      <c r="D28" s="262">
        <f>176-8*7</f>
        <v>120</v>
      </c>
      <c r="E28" s="262">
        <v>6</v>
      </c>
      <c r="F28" s="110">
        <v>926</v>
      </c>
      <c r="G28" s="110">
        <f t="shared" ref="G28:G29" si="11">ROUND(F28/176,4)</f>
        <v>5.2614000000000001</v>
      </c>
      <c r="H28" s="110">
        <f t="shared" si="3"/>
        <v>63.14</v>
      </c>
      <c r="I28" s="110">
        <f t="shared" si="4"/>
        <v>78.03</v>
      </c>
      <c r="J28" s="1"/>
    </row>
    <row r="29" spans="1:10" x14ac:dyDescent="0.25">
      <c r="A29" s="109" t="s">
        <v>703</v>
      </c>
      <c r="B29" s="262">
        <v>1</v>
      </c>
      <c r="C29" s="262">
        <f t="shared" si="10"/>
        <v>174</v>
      </c>
      <c r="D29" s="262">
        <f>176-8*1</f>
        <v>168</v>
      </c>
      <c r="E29" s="262">
        <v>6</v>
      </c>
      <c r="F29" s="110">
        <v>1069</v>
      </c>
      <c r="G29" s="110">
        <f t="shared" si="11"/>
        <v>6.0739000000000001</v>
      </c>
      <c r="H29" s="110">
        <f t="shared" si="3"/>
        <v>72.89</v>
      </c>
      <c r="I29" s="110">
        <f t="shared" si="4"/>
        <v>90.08</v>
      </c>
      <c r="J29" s="1"/>
    </row>
  </sheetData>
  <mergeCells count="12">
    <mergeCell ref="H1:I1"/>
    <mergeCell ref="A2:I2"/>
    <mergeCell ref="A7:A9"/>
    <mergeCell ref="B7:B9"/>
    <mergeCell ref="C7:E7"/>
    <mergeCell ref="F7:F9"/>
    <mergeCell ref="G7:G9"/>
    <mergeCell ref="H7:H9"/>
    <mergeCell ref="I7:I9"/>
    <mergeCell ref="C8:C9"/>
    <mergeCell ref="D8:D9"/>
    <mergeCell ref="E8:E9"/>
  </mergeCells>
  <pageMargins left="0.31496062992125984" right="0.31496062992125984" top="0.55118110236220474" bottom="0.35433070866141736" header="0.31496062992125984" footer="0.31496062992125984"/>
  <pageSetup paperSize="9" scale="50" orientation="landscape"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841DC7-B3B1-4C8C-B8C6-C7666BBF3160}">
  <sheetPr>
    <tabColor theme="5" tint="0.59999389629810485"/>
  </sheetPr>
  <dimension ref="A1:L37"/>
  <sheetViews>
    <sheetView zoomScale="80" zoomScaleNormal="80" workbookViewId="0">
      <selection activeCell="J10" sqref="J10"/>
    </sheetView>
  </sheetViews>
  <sheetFormatPr defaultRowHeight="16.5" x14ac:dyDescent="0.25"/>
  <cols>
    <col min="1" max="1" width="69.7109375" style="101" customWidth="1"/>
    <col min="2" max="2" width="13.28515625" style="101" customWidth="1"/>
    <col min="3" max="3" width="13.42578125" style="101" customWidth="1"/>
    <col min="4" max="4" width="12" style="101" customWidth="1"/>
    <col min="5" max="5" width="18.42578125" style="101" customWidth="1"/>
    <col min="6" max="6" width="13.5703125" style="101" customWidth="1"/>
    <col min="7" max="7" width="17.28515625" style="101" customWidth="1"/>
    <col min="8" max="8" width="18.28515625" style="101" customWidth="1"/>
    <col min="9" max="9" width="18.140625" style="101" customWidth="1"/>
    <col min="10" max="10" width="26.7109375" style="101" customWidth="1"/>
    <col min="11" max="11" width="32" style="1" customWidth="1"/>
    <col min="12" max="12" width="22.140625" style="1" customWidth="1"/>
    <col min="13" max="16384" width="9.140625" style="101"/>
  </cols>
  <sheetData>
    <row r="1" spans="1:12" x14ac:dyDescent="0.25">
      <c r="H1" s="437" t="s">
        <v>803</v>
      </c>
      <c r="I1" s="437"/>
    </row>
    <row r="2" spans="1:12" s="102" customFormat="1" ht="39.75" customHeight="1" x14ac:dyDescent="0.25">
      <c r="A2" s="385" t="s">
        <v>720</v>
      </c>
      <c r="B2" s="385"/>
      <c r="C2" s="385"/>
      <c r="D2" s="385"/>
      <c r="E2" s="385"/>
      <c r="F2" s="385"/>
      <c r="G2" s="385"/>
      <c r="H2" s="385"/>
      <c r="I2" s="385"/>
      <c r="K2" s="3"/>
      <c r="L2" s="3"/>
    </row>
    <row r="4" spans="1:12" x14ac:dyDescent="0.25">
      <c r="A4" s="101" t="s">
        <v>702</v>
      </c>
    </row>
    <row r="5" spans="1:12" x14ac:dyDescent="0.25">
      <c r="A5" s="101" t="s">
        <v>757</v>
      </c>
    </row>
    <row r="6" spans="1:12" x14ac:dyDescent="0.25">
      <c r="B6" s="265"/>
      <c r="C6" s="265"/>
      <c r="D6" s="265"/>
      <c r="E6" s="266"/>
      <c r="F6" s="265"/>
      <c r="G6" s="265"/>
      <c r="H6" s="267"/>
      <c r="I6" s="265"/>
    </row>
    <row r="7" spans="1:12" ht="27" customHeight="1" x14ac:dyDescent="0.25">
      <c r="A7" s="387"/>
      <c r="B7" s="387" t="s">
        <v>4</v>
      </c>
      <c r="C7" s="388" t="s">
        <v>5</v>
      </c>
      <c r="D7" s="388"/>
      <c r="E7" s="388"/>
      <c r="F7" s="388" t="s">
        <v>3</v>
      </c>
      <c r="G7" s="388" t="s">
        <v>728</v>
      </c>
      <c r="H7" s="389" t="s">
        <v>6</v>
      </c>
      <c r="I7" s="390" t="s">
        <v>2</v>
      </c>
    </row>
    <row r="8" spans="1:12" ht="24" customHeight="1" x14ac:dyDescent="0.25">
      <c r="A8" s="387"/>
      <c r="B8" s="387"/>
      <c r="C8" s="391" t="s">
        <v>81</v>
      </c>
      <c r="D8" s="391" t="s">
        <v>732</v>
      </c>
      <c r="E8" s="388" t="s">
        <v>7</v>
      </c>
      <c r="F8" s="388"/>
      <c r="G8" s="388"/>
      <c r="H8" s="389"/>
      <c r="I8" s="390"/>
    </row>
    <row r="9" spans="1:12" ht="45" customHeight="1" x14ac:dyDescent="0.25">
      <c r="A9" s="387"/>
      <c r="B9" s="387"/>
      <c r="C9" s="392"/>
      <c r="D9" s="392"/>
      <c r="E9" s="388"/>
      <c r="F9" s="388"/>
      <c r="G9" s="388"/>
      <c r="H9" s="389"/>
      <c r="I9" s="390"/>
    </row>
    <row r="10" spans="1:12" x14ac:dyDescent="0.25">
      <c r="A10" s="122">
        <v>1</v>
      </c>
      <c r="B10" s="122">
        <v>2</v>
      </c>
      <c r="C10" s="122" t="s">
        <v>82</v>
      </c>
      <c r="D10" s="122">
        <v>4</v>
      </c>
      <c r="E10" s="122">
        <v>5</v>
      </c>
      <c r="F10" s="122">
        <v>6</v>
      </c>
      <c r="G10" s="122">
        <v>7</v>
      </c>
      <c r="H10" s="122">
        <v>8</v>
      </c>
      <c r="I10" s="122" t="s">
        <v>567</v>
      </c>
    </row>
    <row r="11" spans="1:12" s="102" customFormat="1" x14ac:dyDescent="0.25">
      <c r="A11" s="105" t="s">
        <v>0</v>
      </c>
      <c r="B11" s="107">
        <f>B12+B17+B25+B33</f>
        <v>22</v>
      </c>
      <c r="C11" s="107"/>
      <c r="D11" s="107"/>
      <c r="E11" s="107">
        <f t="shared" ref="E11" si="0">E12+E17+E25+E33</f>
        <v>369</v>
      </c>
      <c r="F11" s="107"/>
      <c r="G11" s="107"/>
      <c r="H11" s="108">
        <f>H12+H17+H25+H33</f>
        <v>4149.17</v>
      </c>
      <c r="I11" s="108">
        <f>I12+I17+I25+I33</f>
        <v>5127.9299999999994</v>
      </c>
      <c r="K11" s="3"/>
      <c r="L11" s="3"/>
    </row>
    <row r="12" spans="1:12" ht="21.75" customHeight="1" x14ac:dyDescent="0.25">
      <c r="A12" s="259" t="s">
        <v>568</v>
      </c>
      <c r="B12" s="263">
        <f>SUM(B13:B16)</f>
        <v>4</v>
      </c>
      <c r="C12" s="263"/>
      <c r="D12" s="263"/>
      <c r="E12" s="263">
        <f>SUM(E13:E16)</f>
        <v>36</v>
      </c>
      <c r="F12" s="263"/>
      <c r="G12" s="263"/>
      <c r="H12" s="261">
        <f>SUM(H13:H16)</f>
        <v>403.2</v>
      </c>
      <c r="I12" s="261">
        <f>SUM(I13:I16)</f>
        <v>498.31</v>
      </c>
      <c r="J12" s="1"/>
    </row>
    <row r="13" spans="1:12" x14ac:dyDescent="0.25">
      <c r="A13" s="109" t="s">
        <v>705</v>
      </c>
      <c r="B13" s="262">
        <v>1</v>
      </c>
      <c r="C13" s="262">
        <f t="shared" ref="C13:C16" si="1">D13+E13</f>
        <v>183</v>
      </c>
      <c r="D13" s="262">
        <v>168</v>
      </c>
      <c r="E13" s="262">
        <v>15</v>
      </c>
      <c r="F13" s="111"/>
      <c r="G13" s="110">
        <v>5.6</v>
      </c>
      <c r="H13" s="110">
        <f>ROUND(G13*E13*2,2)</f>
        <v>168</v>
      </c>
      <c r="I13" s="110">
        <f>ROUND(H13*1.2359,2)</f>
        <v>207.63</v>
      </c>
      <c r="J13" s="1"/>
    </row>
    <row r="14" spans="1:12" x14ac:dyDescent="0.25">
      <c r="A14" s="109" t="s">
        <v>705</v>
      </c>
      <c r="B14" s="262">
        <v>1</v>
      </c>
      <c r="C14" s="262">
        <f t="shared" si="1"/>
        <v>131</v>
      </c>
      <c r="D14" s="262">
        <v>120</v>
      </c>
      <c r="E14" s="262">
        <v>11</v>
      </c>
      <c r="F14" s="111"/>
      <c r="G14" s="110">
        <v>5.6</v>
      </c>
      <c r="H14" s="110">
        <f t="shared" ref="H14:H16" si="2">ROUND(G14*E14*2,2)</f>
        <v>123.2</v>
      </c>
      <c r="I14" s="110">
        <f t="shared" ref="I14:I16" si="3">ROUND(H14*1.2359,2)</f>
        <v>152.26</v>
      </c>
      <c r="J14" s="1"/>
    </row>
    <row r="15" spans="1:12" x14ac:dyDescent="0.25">
      <c r="A15" s="109" t="s">
        <v>705</v>
      </c>
      <c r="B15" s="262">
        <v>1</v>
      </c>
      <c r="C15" s="262">
        <f t="shared" si="1"/>
        <v>174</v>
      </c>
      <c r="D15" s="262">
        <v>168</v>
      </c>
      <c r="E15" s="262">
        <v>6</v>
      </c>
      <c r="F15" s="111"/>
      <c r="G15" s="110">
        <v>5.6</v>
      </c>
      <c r="H15" s="110">
        <f t="shared" si="2"/>
        <v>67.2</v>
      </c>
      <c r="I15" s="110">
        <f t="shared" si="3"/>
        <v>83.05</v>
      </c>
      <c r="J15" s="1"/>
    </row>
    <row r="16" spans="1:12" x14ac:dyDescent="0.25">
      <c r="A16" s="109" t="s">
        <v>707</v>
      </c>
      <c r="B16" s="262">
        <v>1</v>
      </c>
      <c r="C16" s="262">
        <f t="shared" si="1"/>
        <v>164</v>
      </c>
      <c r="D16" s="262">
        <v>160</v>
      </c>
      <c r="E16" s="262">
        <v>4</v>
      </c>
      <c r="F16" s="110"/>
      <c r="G16" s="110">
        <v>5.6</v>
      </c>
      <c r="H16" s="110">
        <f t="shared" si="2"/>
        <v>44.8</v>
      </c>
      <c r="I16" s="110">
        <f t="shared" si="3"/>
        <v>55.37</v>
      </c>
      <c r="J16" s="1"/>
    </row>
    <row r="17" spans="1:10" ht="33" x14ac:dyDescent="0.25">
      <c r="A17" s="259" t="s">
        <v>629</v>
      </c>
      <c r="B17" s="263">
        <f>SUM(B18:B24)</f>
        <v>7</v>
      </c>
      <c r="C17" s="263"/>
      <c r="D17" s="263"/>
      <c r="E17" s="263">
        <f>SUM(E18:E24)</f>
        <v>159</v>
      </c>
      <c r="F17" s="263"/>
      <c r="G17" s="263"/>
      <c r="H17" s="261">
        <f>SUM(H18:H24)</f>
        <v>2088.81</v>
      </c>
      <c r="I17" s="261">
        <f>SUM(I18:I24)</f>
        <v>2581.5599999999995</v>
      </c>
      <c r="J17" s="1"/>
    </row>
    <row r="18" spans="1:10" x14ac:dyDescent="0.25">
      <c r="A18" s="109" t="s">
        <v>704</v>
      </c>
      <c r="B18" s="262">
        <v>1</v>
      </c>
      <c r="C18" s="262">
        <f t="shared" ref="C18:C24" si="4">D18+E18</f>
        <v>81</v>
      </c>
      <c r="D18" s="262">
        <v>72</v>
      </c>
      <c r="E18" s="262">
        <v>9</v>
      </c>
      <c r="F18" s="111"/>
      <c r="G18" s="110">
        <v>7.0541999999999998</v>
      </c>
      <c r="H18" s="110">
        <f>ROUND(G18*E18*2,2)</f>
        <v>126.98</v>
      </c>
      <c r="I18" s="110">
        <f>ROUND(H18*1.2359,2)</f>
        <v>156.93</v>
      </c>
      <c r="J18" s="1"/>
    </row>
    <row r="19" spans="1:10" x14ac:dyDescent="0.25">
      <c r="A19" s="109" t="s">
        <v>704</v>
      </c>
      <c r="B19" s="262">
        <v>1</v>
      </c>
      <c r="C19" s="262">
        <f t="shared" si="4"/>
        <v>222</v>
      </c>
      <c r="D19" s="262">
        <v>168</v>
      </c>
      <c r="E19" s="262">
        <v>54</v>
      </c>
      <c r="F19" s="111"/>
      <c r="G19" s="110">
        <v>7.0541</v>
      </c>
      <c r="H19" s="110">
        <f t="shared" ref="H19:H24" si="5">ROUND(G19*E19*2,2)</f>
        <v>761.84</v>
      </c>
      <c r="I19" s="110">
        <f t="shared" ref="I19:I24" si="6">ROUND(H19*1.2359,2)</f>
        <v>941.56</v>
      </c>
      <c r="J19" s="1"/>
    </row>
    <row r="20" spans="1:10" x14ac:dyDescent="0.25">
      <c r="A20" s="109" t="s">
        <v>153</v>
      </c>
      <c r="B20" s="262">
        <v>1</v>
      </c>
      <c r="C20" s="262">
        <f t="shared" si="4"/>
        <v>204</v>
      </c>
      <c r="D20" s="262">
        <v>168</v>
      </c>
      <c r="E20" s="262">
        <v>36</v>
      </c>
      <c r="F20" s="111"/>
      <c r="G20" s="110">
        <v>4.6231</v>
      </c>
      <c r="H20" s="110">
        <f t="shared" si="5"/>
        <v>332.86</v>
      </c>
      <c r="I20" s="110">
        <f t="shared" si="6"/>
        <v>411.38</v>
      </c>
      <c r="J20" s="1"/>
    </row>
    <row r="21" spans="1:10" x14ac:dyDescent="0.25">
      <c r="A21" s="109" t="s">
        <v>230</v>
      </c>
      <c r="B21" s="262">
        <v>1</v>
      </c>
      <c r="C21" s="262">
        <f t="shared" si="4"/>
        <v>132</v>
      </c>
      <c r="D21" s="262">
        <v>120</v>
      </c>
      <c r="E21" s="262">
        <v>12</v>
      </c>
      <c r="F21" s="111"/>
      <c r="G21" s="110">
        <v>7.9135999999999997</v>
      </c>
      <c r="H21" s="110">
        <f t="shared" si="5"/>
        <v>189.93</v>
      </c>
      <c r="I21" s="110">
        <f t="shared" si="6"/>
        <v>234.73</v>
      </c>
      <c r="J21" s="1"/>
    </row>
    <row r="22" spans="1:10" x14ac:dyDescent="0.25">
      <c r="A22" s="109" t="s">
        <v>101</v>
      </c>
      <c r="B22" s="262">
        <v>1</v>
      </c>
      <c r="C22" s="262">
        <f t="shared" si="4"/>
        <v>128</v>
      </c>
      <c r="D22" s="262">
        <v>104</v>
      </c>
      <c r="E22" s="262">
        <v>24</v>
      </c>
      <c r="F22" s="111"/>
      <c r="G22" s="110">
        <v>7.0541</v>
      </c>
      <c r="H22" s="110">
        <f t="shared" si="5"/>
        <v>338.6</v>
      </c>
      <c r="I22" s="110">
        <f t="shared" si="6"/>
        <v>418.48</v>
      </c>
      <c r="J22" s="1"/>
    </row>
    <row r="23" spans="1:10" x14ac:dyDescent="0.25">
      <c r="A23" s="109" t="s">
        <v>304</v>
      </c>
      <c r="B23" s="262">
        <v>1</v>
      </c>
      <c r="C23" s="262">
        <f t="shared" si="4"/>
        <v>140</v>
      </c>
      <c r="D23" s="262">
        <v>128</v>
      </c>
      <c r="E23" s="262">
        <v>12</v>
      </c>
      <c r="F23" s="111"/>
      <c r="G23" s="110">
        <v>7.0541</v>
      </c>
      <c r="H23" s="110">
        <f t="shared" si="5"/>
        <v>169.3</v>
      </c>
      <c r="I23" s="110">
        <f t="shared" si="6"/>
        <v>209.24</v>
      </c>
      <c r="J23" s="1"/>
    </row>
    <row r="24" spans="1:10" x14ac:dyDescent="0.25">
      <c r="A24" s="109" t="s">
        <v>304</v>
      </c>
      <c r="B24" s="262">
        <v>1</v>
      </c>
      <c r="C24" s="262">
        <f t="shared" si="4"/>
        <v>132</v>
      </c>
      <c r="D24" s="262">
        <v>120</v>
      </c>
      <c r="E24" s="262">
        <v>12</v>
      </c>
      <c r="F24" s="111"/>
      <c r="G24" s="110">
        <v>7.0541</v>
      </c>
      <c r="H24" s="110">
        <f t="shared" si="5"/>
        <v>169.3</v>
      </c>
      <c r="I24" s="110">
        <f t="shared" si="6"/>
        <v>209.24</v>
      </c>
      <c r="J24" s="1"/>
    </row>
    <row r="25" spans="1:10" ht="33" x14ac:dyDescent="0.25">
      <c r="A25" s="259" t="s">
        <v>648</v>
      </c>
      <c r="B25" s="268">
        <f>SUM(B26:B32)</f>
        <v>7</v>
      </c>
      <c r="C25" s="268"/>
      <c r="D25" s="268"/>
      <c r="E25" s="268">
        <f t="shared" ref="E25:I25" si="7">SUM(E26:E32)</f>
        <v>136</v>
      </c>
      <c r="F25" s="268"/>
      <c r="G25" s="268"/>
      <c r="H25" s="269">
        <f t="shared" si="7"/>
        <v>1228.04</v>
      </c>
      <c r="I25" s="269">
        <f t="shared" si="7"/>
        <v>1517.72</v>
      </c>
      <c r="J25" s="1"/>
    </row>
    <row r="26" spans="1:10" x14ac:dyDescent="0.25">
      <c r="A26" s="109" t="s">
        <v>708</v>
      </c>
      <c r="B26" s="262">
        <v>1</v>
      </c>
      <c r="C26" s="262">
        <f t="shared" ref="C26:C32" si="8">D26+E26</f>
        <v>88</v>
      </c>
      <c r="D26" s="262">
        <v>64</v>
      </c>
      <c r="E26" s="262">
        <v>24</v>
      </c>
      <c r="F26" s="270"/>
      <c r="G26" s="110">
        <v>3.3090000000000002</v>
      </c>
      <c r="H26" s="271">
        <f>ROUND(G26*E26*2,2)</f>
        <v>158.83000000000001</v>
      </c>
      <c r="I26" s="271">
        <f>ROUND(H26*1.2359,2)</f>
        <v>196.3</v>
      </c>
      <c r="J26" s="1"/>
    </row>
    <row r="27" spans="1:10" x14ac:dyDescent="0.25">
      <c r="A27" s="109" t="s">
        <v>708</v>
      </c>
      <c r="B27" s="262">
        <v>1</v>
      </c>
      <c r="C27" s="262">
        <f t="shared" si="8"/>
        <v>108</v>
      </c>
      <c r="D27" s="262">
        <v>96</v>
      </c>
      <c r="E27" s="262">
        <v>12</v>
      </c>
      <c r="F27" s="270"/>
      <c r="G27" s="110">
        <v>3.6375999999999999</v>
      </c>
      <c r="H27" s="271">
        <f t="shared" ref="H27:H32" si="9">ROUND(G27*E27*2,2)</f>
        <v>87.3</v>
      </c>
      <c r="I27" s="271">
        <f t="shared" ref="I27:I32" si="10">ROUND(H27*1.2359,2)</f>
        <v>107.89</v>
      </c>
      <c r="J27" s="1"/>
    </row>
    <row r="28" spans="1:10" x14ac:dyDescent="0.25">
      <c r="A28" s="109" t="s">
        <v>156</v>
      </c>
      <c r="B28" s="262">
        <v>1</v>
      </c>
      <c r="C28" s="262">
        <f t="shared" si="8"/>
        <v>164</v>
      </c>
      <c r="D28" s="262">
        <v>152</v>
      </c>
      <c r="E28" s="262">
        <v>12</v>
      </c>
      <c r="F28" s="270"/>
      <c r="G28" s="110">
        <v>5.0830000000000002</v>
      </c>
      <c r="H28" s="271">
        <f t="shared" si="9"/>
        <v>121.99</v>
      </c>
      <c r="I28" s="271">
        <f t="shared" si="10"/>
        <v>150.77000000000001</v>
      </c>
      <c r="J28" s="1"/>
    </row>
    <row r="29" spans="1:10" x14ac:dyDescent="0.25">
      <c r="A29" s="109" t="s">
        <v>156</v>
      </c>
      <c r="B29" s="262">
        <v>1</v>
      </c>
      <c r="C29" s="262">
        <f t="shared" si="8"/>
        <v>184</v>
      </c>
      <c r="D29" s="262">
        <v>168</v>
      </c>
      <c r="E29" s="262">
        <v>16</v>
      </c>
      <c r="F29" s="270"/>
      <c r="G29" s="110">
        <v>5.0830000000000002</v>
      </c>
      <c r="H29" s="271">
        <f>ROUND(G29*E29*2,2)</f>
        <v>162.66</v>
      </c>
      <c r="I29" s="271">
        <f t="shared" si="10"/>
        <v>201.03</v>
      </c>
      <c r="J29" s="1"/>
    </row>
    <row r="30" spans="1:10" x14ac:dyDescent="0.25">
      <c r="A30" s="109" t="s">
        <v>156</v>
      </c>
      <c r="B30" s="262">
        <v>1</v>
      </c>
      <c r="C30" s="262">
        <f t="shared" si="8"/>
        <v>204</v>
      </c>
      <c r="D30" s="262">
        <v>168</v>
      </c>
      <c r="E30" s="262">
        <v>36</v>
      </c>
      <c r="F30" s="270"/>
      <c r="G30" s="110">
        <v>5.0830000000000002</v>
      </c>
      <c r="H30" s="271">
        <f t="shared" si="9"/>
        <v>365.98</v>
      </c>
      <c r="I30" s="271">
        <f t="shared" si="10"/>
        <v>452.31</v>
      </c>
      <c r="J30" s="1"/>
    </row>
    <row r="31" spans="1:10" x14ac:dyDescent="0.25">
      <c r="A31" s="109" t="s">
        <v>708</v>
      </c>
      <c r="B31" s="262">
        <v>1</v>
      </c>
      <c r="C31" s="262">
        <f t="shared" si="8"/>
        <v>124</v>
      </c>
      <c r="D31" s="262">
        <v>112</v>
      </c>
      <c r="E31" s="262">
        <v>12</v>
      </c>
      <c r="F31" s="270"/>
      <c r="G31" s="110">
        <v>3.6375999999999999</v>
      </c>
      <c r="H31" s="271">
        <f t="shared" si="9"/>
        <v>87.3</v>
      </c>
      <c r="I31" s="271">
        <f t="shared" si="10"/>
        <v>107.89</v>
      </c>
      <c r="J31" s="1"/>
    </row>
    <row r="32" spans="1:10" x14ac:dyDescent="0.25">
      <c r="A32" s="109" t="s">
        <v>156</v>
      </c>
      <c r="B32" s="262">
        <v>1</v>
      </c>
      <c r="C32" s="262">
        <f t="shared" si="8"/>
        <v>120</v>
      </c>
      <c r="D32" s="262">
        <v>96</v>
      </c>
      <c r="E32" s="262">
        <v>24</v>
      </c>
      <c r="F32" s="270"/>
      <c r="G32" s="110">
        <v>5.0830000000000002</v>
      </c>
      <c r="H32" s="271">
        <f t="shared" si="9"/>
        <v>243.98</v>
      </c>
      <c r="I32" s="271">
        <f t="shared" si="10"/>
        <v>301.52999999999997</v>
      </c>
      <c r="J32" s="1"/>
    </row>
    <row r="33" spans="1:10" ht="33" x14ac:dyDescent="0.25">
      <c r="A33" s="259" t="s">
        <v>651</v>
      </c>
      <c r="B33" s="263">
        <f>SUM(B34:B37)</f>
        <v>4</v>
      </c>
      <c r="C33" s="263"/>
      <c r="D33" s="263"/>
      <c r="E33" s="263">
        <f>SUM(E34:E37)</f>
        <v>38</v>
      </c>
      <c r="F33" s="263"/>
      <c r="G33" s="263"/>
      <c r="H33" s="261">
        <f>SUM(H34:H37)</f>
        <v>429.12</v>
      </c>
      <c r="I33" s="261">
        <f>SUM(I34:I37)</f>
        <v>530.34</v>
      </c>
      <c r="J33" s="1"/>
    </row>
    <row r="34" spans="1:10" x14ac:dyDescent="0.25">
      <c r="A34" s="109" t="s">
        <v>672</v>
      </c>
      <c r="B34" s="262">
        <v>1</v>
      </c>
      <c r="C34" s="262">
        <f t="shared" ref="C34:C37" si="11">D34+E34</f>
        <v>176</v>
      </c>
      <c r="D34" s="262">
        <v>168</v>
      </c>
      <c r="E34" s="262">
        <v>8</v>
      </c>
      <c r="F34" s="110">
        <v>926</v>
      </c>
      <c r="G34" s="110">
        <f>ROUND(F34/168,4)</f>
        <v>5.5118999999999998</v>
      </c>
      <c r="H34" s="110">
        <f>ROUND(G34*E34*2,2)</f>
        <v>88.19</v>
      </c>
      <c r="I34" s="110">
        <f>ROUND(H34*1.2359,2)</f>
        <v>108.99</v>
      </c>
      <c r="J34" s="1"/>
    </row>
    <row r="35" spans="1:10" x14ac:dyDescent="0.25">
      <c r="A35" s="109" t="s">
        <v>672</v>
      </c>
      <c r="B35" s="262">
        <v>1</v>
      </c>
      <c r="C35" s="262">
        <f t="shared" si="11"/>
        <v>80</v>
      </c>
      <c r="D35" s="262">
        <v>72</v>
      </c>
      <c r="E35" s="262">
        <v>8</v>
      </c>
      <c r="F35" s="110">
        <v>926</v>
      </c>
      <c r="G35" s="110">
        <f t="shared" ref="G35:G37" si="12">ROUND(F35/168,4)</f>
        <v>5.5118999999999998</v>
      </c>
      <c r="H35" s="110">
        <f t="shared" ref="H35:H37" si="13">ROUND(G35*E35*2,2)</f>
        <v>88.19</v>
      </c>
      <c r="I35" s="110">
        <f t="shared" ref="I35:I37" si="14">ROUND(H35*1.2359,2)</f>
        <v>108.99</v>
      </c>
      <c r="J35" s="1"/>
    </row>
    <row r="36" spans="1:10" x14ac:dyDescent="0.25">
      <c r="A36" s="109" t="s">
        <v>672</v>
      </c>
      <c r="B36" s="262">
        <v>1</v>
      </c>
      <c r="C36" s="262">
        <f t="shared" si="11"/>
        <v>136</v>
      </c>
      <c r="D36" s="262">
        <v>120</v>
      </c>
      <c r="E36" s="262">
        <v>16</v>
      </c>
      <c r="F36" s="110">
        <v>926</v>
      </c>
      <c r="G36" s="110">
        <f t="shared" si="12"/>
        <v>5.5118999999999998</v>
      </c>
      <c r="H36" s="110">
        <f t="shared" si="13"/>
        <v>176.38</v>
      </c>
      <c r="I36" s="110">
        <f t="shared" si="14"/>
        <v>217.99</v>
      </c>
      <c r="J36" s="1"/>
    </row>
    <row r="37" spans="1:10" x14ac:dyDescent="0.25">
      <c r="A37" s="109" t="s">
        <v>703</v>
      </c>
      <c r="B37" s="262">
        <v>1</v>
      </c>
      <c r="C37" s="262">
        <f t="shared" si="11"/>
        <v>174</v>
      </c>
      <c r="D37" s="262">
        <v>168</v>
      </c>
      <c r="E37" s="262">
        <v>6</v>
      </c>
      <c r="F37" s="110">
        <v>1069</v>
      </c>
      <c r="G37" s="110">
        <f t="shared" si="12"/>
        <v>6.3631000000000002</v>
      </c>
      <c r="H37" s="110">
        <f t="shared" si="13"/>
        <v>76.36</v>
      </c>
      <c r="I37" s="110">
        <f t="shared" si="14"/>
        <v>94.37</v>
      </c>
    </row>
  </sheetData>
  <mergeCells count="12">
    <mergeCell ref="D8:D9"/>
    <mergeCell ref="E8:E9"/>
    <mergeCell ref="H1:I1"/>
    <mergeCell ref="A2:I2"/>
    <mergeCell ref="A7:A9"/>
    <mergeCell ref="B7:B9"/>
    <mergeCell ref="C7:E7"/>
    <mergeCell ref="F7:F9"/>
    <mergeCell ref="G7:G9"/>
    <mergeCell ref="H7:H9"/>
    <mergeCell ref="I7:I9"/>
    <mergeCell ref="C8:C9"/>
  </mergeCells>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B080EA-0C78-4A71-9E58-C1965CCCF64D}">
  <sheetPr>
    <tabColor theme="5" tint="0.59999389629810485"/>
  </sheetPr>
  <dimension ref="A1:L32"/>
  <sheetViews>
    <sheetView zoomScale="80" zoomScaleNormal="80" workbookViewId="0">
      <selection activeCell="K9" sqref="K9"/>
    </sheetView>
  </sheetViews>
  <sheetFormatPr defaultRowHeight="16.5" x14ac:dyDescent="0.25"/>
  <cols>
    <col min="1" max="1" width="69.7109375" style="101" customWidth="1"/>
    <col min="2" max="2" width="13.28515625" style="101" customWidth="1"/>
    <col min="3" max="3" width="13.42578125" style="101" customWidth="1"/>
    <col min="4" max="4" width="12" style="101" customWidth="1"/>
    <col min="5" max="5" width="18.42578125" style="101" customWidth="1"/>
    <col min="6" max="6" width="13.5703125" style="101" customWidth="1"/>
    <col min="7" max="7" width="17.28515625" style="101" customWidth="1"/>
    <col min="8" max="8" width="18.28515625" style="101" customWidth="1"/>
    <col min="9" max="9" width="18.140625" style="101" customWidth="1"/>
    <col min="10" max="10" width="26.7109375" style="101" customWidth="1"/>
    <col min="11" max="11" width="32" style="1" customWidth="1"/>
    <col min="12" max="12" width="22.140625" style="1" customWidth="1"/>
    <col min="13" max="16384" width="9.140625" style="101"/>
  </cols>
  <sheetData>
    <row r="1" spans="1:12" x14ac:dyDescent="0.25">
      <c r="H1" s="437" t="s">
        <v>804</v>
      </c>
      <c r="I1" s="437"/>
    </row>
    <row r="2" spans="1:12" s="102" customFormat="1" ht="39.75" customHeight="1" x14ac:dyDescent="0.25">
      <c r="A2" s="385" t="s">
        <v>720</v>
      </c>
      <c r="B2" s="385"/>
      <c r="C2" s="385"/>
      <c r="D2" s="385"/>
      <c r="E2" s="385"/>
      <c r="F2" s="385"/>
      <c r="G2" s="385"/>
      <c r="H2" s="385"/>
      <c r="I2" s="385"/>
      <c r="K2" s="3"/>
      <c r="L2" s="3"/>
    </row>
    <row r="4" spans="1:12" x14ac:dyDescent="0.25">
      <c r="A4" s="101" t="s">
        <v>702</v>
      </c>
    </row>
    <row r="5" spans="1:12" x14ac:dyDescent="0.25">
      <c r="A5" s="101" t="s">
        <v>758</v>
      </c>
    </row>
    <row r="6" spans="1:12" x14ac:dyDescent="0.25">
      <c r="B6" s="265"/>
      <c r="C6" s="265"/>
      <c r="D6" s="265"/>
      <c r="E6" s="266"/>
      <c r="F6" s="265"/>
      <c r="G6" s="265"/>
      <c r="H6" s="267"/>
      <c r="I6" s="265"/>
    </row>
    <row r="7" spans="1:12" ht="27" customHeight="1" x14ac:dyDescent="0.25">
      <c r="A7" s="387"/>
      <c r="B7" s="387" t="s">
        <v>4</v>
      </c>
      <c r="C7" s="388" t="s">
        <v>5</v>
      </c>
      <c r="D7" s="388"/>
      <c r="E7" s="388"/>
      <c r="F7" s="388" t="s">
        <v>3</v>
      </c>
      <c r="G7" s="388" t="s">
        <v>728</v>
      </c>
      <c r="H7" s="389" t="s">
        <v>6</v>
      </c>
      <c r="I7" s="390" t="s">
        <v>2</v>
      </c>
    </row>
    <row r="8" spans="1:12" ht="24" customHeight="1" x14ac:dyDescent="0.25">
      <c r="A8" s="387"/>
      <c r="B8" s="387"/>
      <c r="C8" s="391" t="s">
        <v>81</v>
      </c>
      <c r="D8" s="391" t="s">
        <v>732</v>
      </c>
      <c r="E8" s="388" t="s">
        <v>7</v>
      </c>
      <c r="F8" s="388"/>
      <c r="G8" s="388"/>
      <c r="H8" s="389"/>
      <c r="I8" s="390"/>
    </row>
    <row r="9" spans="1:12" ht="45" customHeight="1" x14ac:dyDescent="0.25">
      <c r="A9" s="387"/>
      <c r="B9" s="387"/>
      <c r="C9" s="392"/>
      <c r="D9" s="392"/>
      <c r="E9" s="388"/>
      <c r="F9" s="388"/>
      <c r="G9" s="388"/>
      <c r="H9" s="389"/>
      <c r="I9" s="390"/>
    </row>
    <row r="10" spans="1:12" x14ac:dyDescent="0.25">
      <c r="A10" s="122">
        <v>1</v>
      </c>
      <c r="B10" s="122">
        <v>2</v>
      </c>
      <c r="C10" s="122" t="s">
        <v>82</v>
      </c>
      <c r="D10" s="122">
        <v>4</v>
      </c>
      <c r="E10" s="122">
        <v>5</v>
      </c>
      <c r="F10" s="122">
        <v>6</v>
      </c>
      <c r="G10" s="122">
        <v>7</v>
      </c>
      <c r="H10" s="122">
        <v>8</v>
      </c>
      <c r="I10" s="122" t="s">
        <v>567</v>
      </c>
    </row>
    <row r="11" spans="1:12" s="102" customFormat="1" x14ac:dyDescent="0.25">
      <c r="A11" s="105" t="s">
        <v>0</v>
      </c>
      <c r="B11" s="107">
        <f>B12+B18+B28</f>
        <v>694</v>
      </c>
      <c r="C11" s="107"/>
      <c r="D11" s="107"/>
      <c r="E11" s="107">
        <f t="shared" ref="E11:I11" si="0">E12+E18+E28</f>
        <v>236.5</v>
      </c>
      <c r="F11" s="107"/>
      <c r="G11" s="107"/>
      <c r="H11" s="108">
        <f t="shared" si="0"/>
        <v>2971.88</v>
      </c>
      <c r="I11" s="108">
        <f t="shared" si="0"/>
        <v>3672.9500000000003</v>
      </c>
      <c r="K11" s="3"/>
      <c r="L11" s="3"/>
    </row>
    <row r="12" spans="1:12" ht="21.75" customHeight="1" x14ac:dyDescent="0.25">
      <c r="A12" s="259" t="s">
        <v>568</v>
      </c>
      <c r="B12" s="263">
        <f>SUM(B13:B17)</f>
        <v>5</v>
      </c>
      <c r="C12" s="263"/>
      <c r="D12" s="263"/>
      <c r="E12" s="263">
        <f t="shared" ref="E12:I12" si="1">SUM(E13:E17)</f>
        <v>47</v>
      </c>
      <c r="F12" s="263"/>
      <c r="G12" s="263"/>
      <c r="H12" s="261">
        <f t="shared" si="1"/>
        <v>526.4</v>
      </c>
      <c r="I12" s="261">
        <f t="shared" si="1"/>
        <v>650.56999999999994</v>
      </c>
      <c r="J12" s="1"/>
    </row>
    <row r="13" spans="1:12" x14ac:dyDescent="0.25">
      <c r="A13" s="109" t="s">
        <v>705</v>
      </c>
      <c r="B13" s="262">
        <v>1</v>
      </c>
      <c r="C13" s="262">
        <f t="shared" ref="C13:C17" si="2">D13+E13</f>
        <v>178</v>
      </c>
      <c r="D13" s="262">
        <v>167</v>
      </c>
      <c r="E13" s="262">
        <v>11</v>
      </c>
      <c r="F13" s="111"/>
      <c r="G13" s="110">
        <v>5.6</v>
      </c>
      <c r="H13" s="110">
        <f>ROUND(G13*E13*2,2)</f>
        <v>123.2</v>
      </c>
      <c r="I13" s="110">
        <f>ROUND(H13*1.2359,2)</f>
        <v>152.26</v>
      </c>
      <c r="J13" s="1"/>
    </row>
    <row r="14" spans="1:12" x14ac:dyDescent="0.25">
      <c r="A14" s="109" t="s">
        <v>705</v>
      </c>
      <c r="B14" s="262">
        <v>1</v>
      </c>
      <c r="C14" s="262">
        <f t="shared" si="2"/>
        <v>178</v>
      </c>
      <c r="D14" s="262">
        <v>167</v>
      </c>
      <c r="E14" s="262">
        <v>11</v>
      </c>
      <c r="F14" s="111"/>
      <c r="G14" s="110">
        <v>5.6</v>
      </c>
      <c r="H14" s="110">
        <f t="shared" ref="H14:H17" si="3">ROUND(G14*E14*2,2)</f>
        <v>123.2</v>
      </c>
      <c r="I14" s="110">
        <f t="shared" ref="I14:I17" si="4">ROUND(H14*1.2359,2)</f>
        <v>152.26</v>
      </c>
      <c r="J14" s="1"/>
    </row>
    <row r="15" spans="1:12" x14ac:dyDescent="0.25">
      <c r="A15" s="109" t="s">
        <v>705</v>
      </c>
      <c r="B15" s="262">
        <v>1</v>
      </c>
      <c r="C15" s="262">
        <f t="shared" si="2"/>
        <v>176</v>
      </c>
      <c r="D15" s="262">
        <v>167</v>
      </c>
      <c r="E15" s="262">
        <v>9</v>
      </c>
      <c r="F15" s="111"/>
      <c r="G15" s="110">
        <v>5.6</v>
      </c>
      <c r="H15" s="110">
        <f t="shared" si="3"/>
        <v>100.8</v>
      </c>
      <c r="I15" s="110">
        <f t="shared" si="4"/>
        <v>124.58</v>
      </c>
      <c r="J15" s="1"/>
    </row>
    <row r="16" spans="1:12" x14ac:dyDescent="0.25">
      <c r="A16" s="109" t="s">
        <v>707</v>
      </c>
      <c r="B16" s="262">
        <v>1</v>
      </c>
      <c r="C16" s="262">
        <f t="shared" si="2"/>
        <v>173</v>
      </c>
      <c r="D16" s="262">
        <v>167</v>
      </c>
      <c r="E16" s="262">
        <v>6</v>
      </c>
      <c r="F16" s="110"/>
      <c r="G16" s="110">
        <v>5.6</v>
      </c>
      <c r="H16" s="110">
        <f t="shared" si="3"/>
        <v>67.2</v>
      </c>
      <c r="I16" s="110">
        <f t="shared" si="4"/>
        <v>83.05</v>
      </c>
      <c r="J16" s="1"/>
    </row>
    <row r="17" spans="1:10" x14ac:dyDescent="0.25">
      <c r="A17" s="109" t="s">
        <v>707</v>
      </c>
      <c r="B17" s="262">
        <v>1</v>
      </c>
      <c r="C17" s="262">
        <f t="shared" si="2"/>
        <v>177</v>
      </c>
      <c r="D17" s="262">
        <v>167</v>
      </c>
      <c r="E17" s="262">
        <v>10</v>
      </c>
      <c r="F17" s="110"/>
      <c r="G17" s="110">
        <v>5.6</v>
      </c>
      <c r="H17" s="110">
        <f t="shared" si="3"/>
        <v>112</v>
      </c>
      <c r="I17" s="110">
        <f t="shared" si="4"/>
        <v>138.41999999999999</v>
      </c>
      <c r="J17" s="1"/>
    </row>
    <row r="18" spans="1:10" ht="33" x14ac:dyDescent="0.25">
      <c r="A18" s="259" t="s">
        <v>629</v>
      </c>
      <c r="B18" s="263">
        <f>SUM(B19:B27)</f>
        <v>9</v>
      </c>
      <c r="C18" s="263"/>
      <c r="D18" s="263"/>
      <c r="E18" s="263">
        <f t="shared" ref="E18:H18" si="5">SUM(E19:E27)</f>
        <v>153.5</v>
      </c>
      <c r="F18" s="263"/>
      <c r="G18" s="263"/>
      <c r="H18" s="261">
        <f t="shared" si="5"/>
        <v>2025.69</v>
      </c>
      <c r="I18" s="261">
        <f>SUM(I19:I27)</f>
        <v>2503.56</v>
      </c>
      <c r="J18" s="1"/>
    </row>
    <row r="19" spans="1:10" x14ac:dyDescent="0.25">
      <c r="A19" s="109" t="s">
        <v>704</v>
      </c>
      <c r="B19" s="262">
        <v>1</v>
      </c>
      <c r="C19" s="262">
        <f t="shared" ref="C19:C27" si="6">D19+E19</f>
        <v>176</v>
      </c>
      <c r="D19" s="262">
        <v>167</v>
      </c>
      <c r="E19" s="262">
        <v>9</v>
      </c>
      <c r="F19" s="111"/>
      <c r="G19" s="110">
        <v>7.0541</v>
      </c>
      <c r="H19" s="110">
        <f>ROUND(G19*E19*2,2)</f>
        <v>126.97</v>
      </c>
      <c r="I19" s="110">
        <f>ROUND(H19*1.2359,2)</f>
        <v>156.91999999999999</v>
      </c>
      <c r="J19" s="1"/>
    </row>
    <row r="20" spans="1:10" x14ac:dyDescent="0.25">
      <c r="A20" s="109" t="s">
        <v>704</v>
      </c>
      <c r="B20" s="262">
        <v>1</v>
      </c>
      <c r="C20" s="262">
        <f t="shared" si="6"/>
        <v>212</v>
      </c>
      <c r="D20" s="262">
        <v>167</v>
      </c>
      <c r="E20" s="262">
        <v>45</v>
      </c>
      <c r="F20" s="111"/>
      <c r="G20" s="110">
        <v>7.0541</v>
      </c>
      <c r="H20" s="110">
        <f t="shared" ref="H20:H27" si="7">ROUND(G20*E20*2,2)</f>
        <v>634.87</v>
      </c>
      <c r="I20" s="110">
        <f t="shared" ref="I20:I27" si="8">ROUND(H20*1.2359,2)</f>
        <v>784.64</v>
      </c>
      <c r="J20" s="1"/>
    </row>
    <row r="21" spans="1:10" x14ac:dyDescent="0.25">
      <c r="A21" s="109" t="s">
        <v>145</v>
      </c>
      <c r="B21" s="262">
        <v>1</v>
      </c>
      <c r="C21" s="262">
        <f t="shared" si="6"/>
        <v>131</v>
      </c>
      <c r="D21" s="262">
        <v>119</v>
      </c>
      <c r="E21" s="262">
        <v>12</v>
      </c>
      <c r="F21" s="111"/>
      <c r="G21" s="110">
        <v>7.0541</v>
      </c>
      <c r="H21" s="110">
        <f t="shared" si="7"/>
        <v>169.3</v>
      </c>
      <c r="I21" s="110">
        <f t="shared" si="8"/>
        <v>209.24</v>
      </c>
      <c r="J21" s="1"/>
    </row>
    <row r="22" spans="1:10" x14ac:dyDescent="0.25">
      <c r="A22" s="109" t="s">
        <v>230</v>
      </c>
      <c r="B22" s="262">
        <v>1</v>
      </c>
      <c r="C22" s="262">
        <f t="shared" si="6"/>
        <v>174.5</v>
      </c>
      <c r="D22" s="262">
        <v>167</v>
      </c>
      <c r="E22" s="262">
        <v>7.5</v>
      </c>
      <c r="F22" s="111"/>
      <c r="G22" s="110">
        <v>6.5164999999999997</v>
      </c>
      <c r="H22" s="110">
        <f t="shared" si="7"/>
        <v>97.75</v>
      </c>
      <c r="I22" s="110">
        <f t="shared" si="8"/>
        <v>120.81</v>
      </c>
      <c r="J22" s="1"/>
    </row>
    <row r="23" spans="1:10" x14ac:dyDescent="0.25">
      <c r="A23" s="109" t="s">
        <v>101</v>
      </c>
      <c r="B23" s="262">
        <v>1</v>
      </c>
      <c r="C23" s="262">
        <f t="shared" si="6"/>
        <v>132</v>
      </c>
      <c r="D23" s="262">
        <v>119</v>
      </c>
      <c r="E23" s="262">
        <v>13</v>
      </c>
      <c r="F23" s="111"/>
      <c r="G23" s="110">
        <v>7.0541</v>
      </c>
      <c r="H23" s="110">
        <f t="shared" si="7"/>
        <v>183.41</v>
      </c>
      <c r="I23" s="110">
        <f t="shared" si="8"/>
        <v>226.68</v>
      </c>
      <c r="J23" s="1"/>
    </row>
    <row r="24" spans="1:10" x14ac:dyDescent="0.25">
      <c r="A24" s="109" t="s">
        <v>153</v>
      </c>
      <c r="B24" s="262">
        <v>1</v>
      </c>
      <c r="C24" s="262">
        <f t="shared" si="6"/>
        <v>192</v>
      </c>
      <c r="D24" s="262">
        <v>167</v>
      </c>
      <c r="E24" s="262">
        <v>25</v>
      </c>
      <c r="F24" s="111"/>
      <c r="G24" s="110">
        <v>4.6231</v>
      </c>
      <c r="H24" s="110">
        <f t="shared" si="7"/>
        <v>231.16</v>
      </c>
      <c r="I24" s="110">
        <f t="shared" si="8"/>
        <v>285.69</v>
      </c>
      <c r="J24" s="1"/>
    </row>
    <row r="25" spans="1:10" x14ac:dyDescent="0.25">
      <c r="A25" s="109" t="s">
        <v>304</v>
      </c>
      <c r="B25" s="262">
        <v>1</v>
      </c>
      <c r="C25" s="262">
        <f t="shared" si="6"/>
        <v>137</v>
      </c>
      <c r="D25" s="262">
        <v>119</v>
      </c>
      <c r="E25" s="262">
        <v>18</v>
      </c>
      <c r="F25" s="111"/>
      <c r="G25" s="110">
        <v>7.0541</v>
      </c>
      <c r="H25" s="110">
        <f t="shared" si="7"/>
        <v>253.95</v>
      </c>
      <c r="I25" s="110">
        <f t="shared" si="8"/>
        <v>313.86</v>
      </c>
      <c r="J25" s="1"/>
    </row>
    <row r="26" spans="1:10" x14ac:dyDescent="0.25">
      <c r="A26" s="109" t="s">
        <v>101</v>
      </c>
      <c r="B26" s="262">
        <v>1</v>
      </c>
      <c r="C26" s="262">
        <f t="shared" si="6"/>
        <v>84</v>
      </c>
      <c r="D26" s="262">
        <v>72</v>
      </c>
      <c r="E26" s="262">
        <v>12</v>
      </c>
      <c r="F26" s="111"/>
      <c r="G26" s="110">
        <v>7.6932</v>
      </c>
      <c r="H26" s="110">
        <f t="shared" si="7"/>
        <v>184.64</v>
      </c>
      <c r="I26" s="110">
        <f t="shared" si="8"/>
        <v>228.2</v>
      </c>
      <c r="J26" s="1"/>
    </row>
    <row r="27" spans="1:10" x14ac:dyDescent="0.25">
      <c r="A27" s="109" t="s">
        <v>101</v>
      </c>
      <c r="B27" s="262">
        <v>1</v>
      </c>
      <c r="C27" s="262">
        <f t="shared" si="6"/>
        <v>179</v>
      </c>
      <c r="D27" s="262">
        <v>167</v>
      </c>
      <c r="E27" s="262">
        <v>12</v>
      </c>
      <c r="F27" s="111"/>
      <c r="G27" s="110">
        <v>5.9848999999999997</v>
      </c>
      <c r="H27" s="110">
        <f t="shared" si="7"/>
        <v>143.63999999999999</v>
      </c>
      <c r="I27" s="110">
        <f t="shared" si="8"/>
        <v>177.52</v>
      </c>
      <c r="J27" s="1"/>
    </row>
    <row r="28" spans="1:10" ht="33" x14ac:dyDescent="0.25">
      <c r="A28" s="259" t="s">
        <v>651</v>
      </c>
      <c r="B28" s="263">
        <f>SUM(B29:B32)</f>
        <v>680</v>
      </c>
      <c r="C28" s="263"/>
      <c r="D28" s="263"/>
      <c r="E28" s="263">
        <f>SUM(E29:E32)</f>
        <v>36</v>
      </c>
      <c r="F28" s="263"/>
      <c r="G28" s="263"/>
      <c r="H28" s="261">
        <f>SUM(H29:H32)</f>
        <v>419.78999999999996</v>
      </c>
      <c r="I28" s="261">
        <f>SUM(I29:I32)</f>
        <v>518.82000000000005</v>
      </c>
      <c r="J28" s="1"/>
    </row>
    <row r="29" spans="1:10" x14ac:dyDescent="0.25">
      <c r="A29" s="109" t="s">
        <v>672</v>
      </c>
      <c r="B29" s="262">
        <f>159+8</f>
        <v>167</v>
      </c>
      <c r="C29" s="262">
        <f t="shared" ref="C29:C32" si="9">D29+E29</f>
        <v>167</v>
      </c>
      <c r="D29" s="262">
        <v>159</v>
      </c>
      <c r="E29" s="262">
        <v>8</v>
      </c>
      <c r="F29" s="110">
        <v>926</v>
      </c>
      <c r="G29" s="110">
        <f>ROUND(F29/167,4)</f>
        <v>5.5449000000000002</v>
      </c>
      <c r="H29" s="110">
        <f>ROUND(G29*E29*2,2)</f>
        <v>88.72</v>
      </c>
      <c r="I29" s="110">
        <f>ROUND(H29*1.2359,2)</f>
        <v>109.65</v>
      </c>
      <c r="J29" s="1"/>
    </row>
    <row r="30" spans="1:10" x14ac:dyDescent="0.25">
      <c r="A30" s="109" t="s">
        <v>672</v>
      </c>
      <c r="B30" s="262">
        <f>159+8</f>
        <v>167</v>
      </c>
      <c r="C30" s="262">
        <f t="shared" si="9"/>
        <v>167</v>
      </c>
      <c r="D30" s="262">
        <v>159</v>
      </c>
      <c r="E30" s="262">
        <v>8</v>
      </c>
      <c r="F30" s="110">
        <v>926</v>
      </c>
      <c r="G30" s="110">
        <f t="shared" ref="G30:G32" si="10">ROUND(F30/167,4)</f>
        <v>5.5449000000000002</v>
      </c>
      <c r="H30" s="110">
        <f t="shared" ref="H30:H32" si="11">ROUND(G30*E30*2,2)</f>
        <v>88.72</v>
      </c>
      <c r="I30" s="110">
        <f t="shared" ref="I30:I32" si="12">ROUND(H30*1.2359,2)</f>
        <v>109.65</v>
      </c>
      <c r="J30" s="1"/>
    </row>
    <row r="31" spans="1:10" x14ac:dyDescent="0.25">
      <c r="A31" s="109" t="s">
        <v>672</v>
      </c>
      <c r="B31" s="262">
        <f>159+8</f>
        <v>167</v>
      </c>
      <c r="C31" s="262">
        <f t="shared" si="9"/>
        <v>167</v>
      </c>
      <c r="D31" s="262">
        <v>159</v>
      </c>
      <c r="E31" s="262">
        <v>8</v>
      </c>
      <c r="F31" s="110">
        <v>926</v>
      </c>
      <c r="G31" s="110">
        <f t="shared" si="10"/>
        <v>5.5449000000000002</v>
      </c>
      <c r="H31" s="110">
        <f t="shared" si="11"/>
        <v>88.72</v>
      </c>
      <c r="I31" s="110">
        <f t="shared" si="12"/>
        <v>109.65</v>
      </c>
      <c r="J31" s="1"/>
    </row>
    <row r="32" spans="1:10" x14ac:dyDescent="0.25">
      <c r="A32" s="109" t="s">
        <v>703</v>
      </c>
      <c r="B32" s="262">
        <f>167+12</f>
        <v>179</v>
      </c>
      <c r="C32" s="262">
        <f t="shared" si="9"/>
        <v>179</v>
      </c>
      <c r="D32" s="262">
        <v>167</v>
      </c>
      <c r="E32" s="262">
        <v>12</v>
      </c>
      <c r="F32" s="110">
        <v>1069</v>
      </c>
      <c r="G32" s="110">
        <f t="shared" si="10"/>
        <v>6.4012000000000002</v>
      </c>
      <c r="H32" s="110">
        <f t="shared" si="11"/>
        <v>153.63</v>
      </c>
      <c r="I32" s="110">
        <f t="shared" si="12"/>
        <v>189.87</v>
      </c>
    </row>
  </sheetData>
  <mergeCells count="12">
    <mergeCell ref="D8:D9"/>
    <mergeCell ref="E8:E9"/>
    <mergeCell ref="H1:I1"/>
    <mergeCell ref="A2:I2"/>
    <mergeCell ref="A7:A9"/>
    <mergeCell ref="B7:B9"/>
    <mergeCell ref="C7:E7"/>
    <mergeCell ref="F7:F9"/>
    <mergeCell ref="G7:G9"/>
    <mergeCell ref="H7:H9"/>
    <mergeCell ref="I7:I9"/>
    <mergeCell ref="C8:C9"/>
  </mergeCells>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F4DD9D-40DE-4F59-8663-A3B3516A1F2A}">
  <sheetPr>
    <tabColor theme="5" tint="0.59999389629810485"/>
  </sheetPr>
  <dimension ref="A1:L27"/>
  <sheetViews>
    <sheetView zoomScale="80" zoomScaleNormal="80" workbookViewId="0">
      <selection activeCell="J2" sqref="J2"/>
    </sheetView>
  </sheetViews>
  <sheetFormatPr defaultRowHeight="16.5" x14ac:dyDescent="0.25"/>
  <cols>
    <col min="1" max="1" width="69.7109375" style="101" customWidth="1"/>
    <col min="2" max="2" width="13.28515625" style="101" customWidth="1"/>
    <col min="3" max="3" width="13.42578125" style="101" customWidth="1"/>
    <col min="4" max="4" width="12" style="101" customWidth="1"/>
    <col min="5" max="5" width="18.42578125" style="101" customWidth="1"/>
    <col min="6" max="6" width="13.5703125" style="101" customWidth="1"/>
    <col min="7" max="7" width="17.28515625" style="101" customWidth="1"/>
    <col min="8" max="8" width="18.28515625" style="101" customWidth="1"/>
    <col min="9" max="9" width="18.140625" style="101" customWidth="1"/>
    <col min="10" max="10" width="26.7109375" style="101" customWidth="1"/>
    <col min="11" max="11" width="32" style="1" customWidth="1"/>
    <col min="12" max="12" width="22.140625" style="1" customWidth="1"/>
    <col min="13" max="16384" width="9.140625" style="101"/>
  </cols>
  <sheetData>
    <row r="1" spans="1:12" x14ac:dyDescent="0.25">
      <c r="H1" s="437" t="s">
        <v>805</v>
      </c>
      <c r="I1" s="437"/>
    </row>
    <row r="2" spans="1:12" s="102" customFormat="1" ht="39.75" customHeight="1" x14ac:dyDescent="0.25">
      <c r="A2" s="385" t="s">
        <v>720</v>
      </c>
      <c r="B2" s="385"/>
      <c r="C2" s="385"/>
      <c r="D2" s="385"/>
      <c r="E2" s="385"/>
      <c r="F2" s="385"/>
      <c r="G2" s="385"/>
      <c r="H2" s="385"/>
      <c r="I2" s="385"/>
      <c r="K2" s="3"/>
      <c r="L2" s="3"/>
    </row>
    <row r="4" spans="1:12" x14ac:dyDescent="0.25">
      <c r="A4" s="101" t="s">
        <v>702</v>
      </c>
    </row>
    <row r="5" spans="1:12" x14ac:dyDescent="0.25">
      <c r="A5" s="101" t="s">
        <v>745</v>
      </c>
    </row>
    <row r="6" spans="1:12" x14ac:dyDescent="0.25">
      <c r="B6" s="265"/>
      <c r="C6" s="265"/>
      <c r="D6" s="265"/>
      <c r="E6" s="266"/>
      <c r="F6" s="265"/>
      <c r="G6" s="265"/>
      <c r="H6" s="267"/>
      <c r="I6" s="265"/>
    </row>
    <row r="7" spans="1:12" ht="27" customHeight="1" x14ac:dyDescent="0.25">
      <c r="A7" s="387"/>
      <c r="B7" s="387" t="s">
        <v>4</v>
      </c>
      <c r="C7" s="388" t="s">
        <v>5</v>
      </c>
      <c r="D7" s="388"/>
      <c r="E7" s="388"/>
      <c r="F7" s="388" t="s">
        <v>3</v>
      </c>
      <c r="G7" s="388" t="s">
        <v>728</v>
      </c>
      <c r="H7" s="389" t="s">
        <v>6</v>
      </c>
      <c r="I7" s="390" t="s">
        <v>2</v>
      </c>
    </row>
    <row r="8" spans="1:12" ht="24" customHeight="1" x14ac:dyDescent="0.25">
      <c r="A8" s="387"/>
      <c r="B8" s="387"/>
      <c r="C8" s="391" t="s">
        <v>81</v>
      </c>
      <c r="D8" s="391" t="s">
        <v>732</v>
      </c>
      <c r="E8" s="388" t="s">
        <v>7</v>
      </c>
      <c r="F8" s="388"/>
      <c r="G8" s="388"/>
      <c r="H8" s="389"/>
      <c r="I8" s="390"/>
    </row>
    <row r="9" spans="1:12" ht="45" customHeight="1" x14ac:dyDescent="0.25">
      <c r="A9" s="387"/>
      <c r="B9" s="387"/>
      <c r="C9" s="392"/>
      <c r="D9" s="392"/>
      <c r="E9" s="388"/>
      <c r="F9" s="388"/>
      <c r="G9" s="388"/>
      <c r="H9" s="389"/>
      <c r="I9" s="390"/>
    </row>
    <row r="10" spans="1:12" x14ac:dyDescent="0.25">
      <c r="A10" s="122">
        <v>1</v>
      </c>
      <c r="B10" s="122">
        <v>2</v>
      </c>
      <c r="C10" s="122" t="s">
        <v>82</v>
      </c>
      <c r="D10" s="122">
        <v>4</v>
      </c>
      <c r="E10" s="122">
        <v>5</v>
      </c>
      <c r="F10" s="122">
        <v>6</v>
      </c>
      <c r="G10" s="122">
        <v>7</v>
      </c>
      <c r="H10" s="122">
        <v>8</v>
      </c>
      <c r="I10" s="122" t="s">
        <v>567</v>
      </c>
    </row>
    <row r="11" spans="1:12" s="102" customFormat="1" x14ac:dyDescent="0.25">
      <c r="A11" s="105" t="s">
        <v>0</v>
      </c>
      <c r="B11" s="107">
        <f>B12+B16+B23</f>
        <v>685</v>
      </c>
      <c r="C11" s="107"/>
      <c r="D11" s="107"/>
      <c r="E11" s="107">
        <f>E12+E16+E23</f>
        <v>93</v>
      </c>
      <c r="F11" s="107"/>
      <c r="G11" s="107"/>
      <c r="H11" s="108">
        <f>H12+H16+H23</f>
        <v>1130.53</v>
      </c>
      <c r="I11" s="108">
        <f>I12+I16+I23</f>
        <v>1397.21</v>
      </c>
      <c r="K11" s="3"/>
      <c r="L11" s="3"/>
    </row>
    <row r="12" spans="1:12" ht="21.75" customHeight="1" x14ac:dyDescent="0.25">
      <c r="A12" s="259" t="s">
        <v>568</v>
      </c>
      <c r="B12" s="263">
        <f>SUM(B13:B15)</f>
        <v>3</v>
      </c>
      <c r="C12" s="263"/>
      <c r="D12" s="263"/>
      <c r="E12" s="263">
        <f>SUM(E13:E15)</f>
        <v>16</v>
      </c>
      <c r="F12" s="263"/>
      <c r="G12" s="263"/>
      <c r="H12" s="261">
        <f>SUM(H13:H15)</f>
        <v>179.2</v>
      </c>
      <c r="I12" s="261">
        <f>SUM(I13:I15)</f>
        <v>221.47</v>
      </c>
      <c r="J12" s="1"/>
    </row>
    <row r="13" spans="1:12" x14ac:dyDescent="0.25">
      <c r="A13" s="109" t="s">
        <v>705</v>
      </c>
      <c r="B13" s="262">
        <v>1</v>
      </c>
      <c r="C13" s="262">
        <f t="shared" ref="C13:C15" si="0">D13+E13</f>
        <v>141</v>
      </c>
      <c r="D13" s="262">
        <v>135</v>
      </c>
      <c r="E13" s="262">
        <v>6</v>
      </c>
      <c r="F13" s="111"/>
      <c r="G13" s="110">
        <v>5.6</v>
      </c>
      <c r="H13" s="110">
        <f>ROUND(G13*E13*2,2)</f>
        <v>67.2</v>
      </c>
      <c r="I13" s="110">
        <f>ROUND(H13*1.2359,2)</f>
        <v>83.05</v>
      </c>
      <c r="J13" s="1"/>
    </row>
    <row r="14" spans="1:12" x14ac:dyDescent="0.25">
      <c r="A14" s="109" t="s">
        <v>705</v>
      </c>
      <c r="B14" s="262">
        <v>1</v>
      </c>
      <c r="C14" s="262">
        <f t="shared" si="0"/>
        <v>172</v>
      </c>
      <c r="D14" s="262">
        <v>166</v>
      </c>
      <c r="E14" s="262">
        <v>6</v>
      </c>
      <c r="F14" s="111"/>
      <c r="G14" s="110">
        <v>5.6</v>
      </c>
      <c r="H14" s="110">
        <f t="shared" ref="H14:H15" si="1">ROUND(G14*E14*2,2)</f>
        <v>67.2</v>
      </c>
      <c r="I14" s="110">
        <f t="shared" ref="I14:I15" si="2">ROUND(H14*1.2359,2)</f>
        <v>83.05</v>
      </c>
      <c r="J14" s="1"/>
    </row>
    <row r="15" spans="1:12" x14ac:dyDescent="0.25">
      <c r="A15" s="109" t="s">
        <v>705</v>
      </c>
      <c r="B15" s="262">
        <v>1</v>
      </c>
      <c r="C15" s="262">
        <f t="shared" si="0"/>
        <v>130</v>
      </c>
      <c r="D15" s="262">
        <v>126</v>
      </c>
      <c r="E15" s="262">
        <v>4</v>
      </c>
      <c r="F15" s="111"/>
      <c r="G15" s="110">
        <v>5.6</v>
      </c>
      <c r="H15" s="110">
        <f t="shared" si="1"/>
        <v>44.8</v>
      </c>
      <c r="I15" s="110">
        <f t="shared" si="2"/>
        <v>55.37</v>
      </c>
      <c r="J15" s="1"/>
    </row>
    <row r="16" spans="1:12" ht="33" x14ac:dyDescent="0.25">
      <c r="A16" s="259" t="s">
        <v>629</v>
      </c>
      <c r="B16" s="263">
        <f>SUM(B17:B22)</f>
        <v>6</v>
      </c>
      <c r="C16" s="263"/>
      <c r="D16" s="263"/>
      <c r="E16" s="263">
        <f>SUM(E17:E22)</f>
        <v>41</v>
      </c>
      <c r="F16" s="263"/>
      <c r="G16" s="263"/>
      <c r="H16" s="261">
        <f>SUM(H17:H22)</f>
        <v>530.74</v>
      </c>
      <c r="I16" s="261">
        <f>SUM(I17:I22)</f>
        <v>655.93999999999994</v>
      </c>
      <c r="J16" s="1"/>
    </row>
    <row r="17" spans="1:10" x14ac:dyDescent="0.25">
      <c r="A17" s="109" t="s">
        <v>704</v>
      </c>
      <c r="B17" s="262">
        <v>1</v>
      </c>
      <c r="C17" s="262">
        <f t="shared" ref="C17:C22" si="3">D17+E17</f>
        <v>119</v>
      </c>
      <c r="D17" s="262">
        <v>110</v>
      </c>
      <c r="E17" s="262">
        <v>9</v>
      </c>
      <c r="F17" s="111"/>
      <c r="G17" s="110">
        <v>7.0541</v>
      </c>
      <c r="H17" s="110">
        <f>ROUND(G17*E17*2,2)</f>
        <v>126.97</v>
      </c>
      <c r="I17" s="110">
        <f>ROUND(H17*1.2359,2)</f>
        <v>156.91999999999999</v>
      </c>
      <c r="J17" s="1"/>
    </row>
    <row r="18" spans="1:10" x14ac:dyDescent="0.25">
      <c r="A18" s="109" t="s">
        <v>709</v>
      </c>
      <c r="B18" s="262">
        <v>1</v>
      </c>
      <c r="C18" s="262">
        <f t="shared" si="3"/>
        <v>168</v>
      </c>
      <c r="D18" s="262">
        <v>166</v>
      </c>
      <c r="E18" s="262">
        <v>2</v>
      </c>
      <c r="F18" s="111"/>
      <c r="G18" s="110">
        <v>5.0532000000000004</v>
      </c>
      <c r="H18" s="110">
        <f t="shared" ref="H18:H22" si="4">ROUND(G18*E18*2,2)</f>
        <v>20.21</v>
      </c>
      <c r="I18" s="110">
        <f t="shared" ref="I18:I22" si="5">ROUND(H18*1.2359,2)</f>
        <v>24.98</v>
      </c>
      <c r="J18" s="1"/>
    </row>
    <row r="19" spans="1:10" x14ac:dyDescent="0.25">
      <c r="A19" s="109" t="s">
        <v>145</v>
      </c>
      <c r="B19" s="262">
        <v>1</v>
      </c>
      <c r="C19" s="262">
        <f t="shared" si="3"/>
        <v>139</v>
      </c>
      <c r="D19" s="262">
        <v>127</v>
      </c>
      <c r="E19" s="262">
        <v>12</v>
      </c>
      <c r="F19" s="111"/>
      <c r="G19" s="110">
        <v>7.0541</v>
      </c>
      <c r="H19" s="110">
        <f t="shared" si="4"/>
        <v>169.3</v>
      </c>
      <c r="I19" s="110">
        <f t="shared" si="5"/>
        <v>209.24</v>
      </c>
      <c r="J19" s="1"/>
    </row>
    <row r="20" spans="1:10" x14ac:dyDescent="0.25">
      <c r="A20" s="109" t="s">
        <v>230</v>
      </c>
      <c r="B20" s="262">
        <v>1</v>
      </c>
      <c r="C20" s="262">
        <f t="shared" si="3"/>
        <v>178</v>
      </c>
      <c r="D20" s="262">
        <v>166</v>
      </c>
      <c r="E20" s="262">
        <v>12</v>
      </c>
      <c r="F20" s="111"/>
      <c r="G20" s="110">
        <v>5.9848999999999997</v>
      </c>
      <c r="H20" s="110">
        <f t="shared" si="4"/>
        <v>143.63999999999999</v>
      </c>
      <c r="I20" s="110">
        <f t="shared" si="5"/>
        <v>177.52</v>
      </c>
      <c r="J20" s="1"/>
    </row>
    <row r="21" spans="1:10" x14ac:dyDescent="0.25">
      <c r="A21" s="109" t="s">
        <v>101</v>
      </c>
      <c r="B21" s="262">
        <v>1</v>
      </c>
      <c r="C21" s="262">
        <f t="shared" si="3"/>
        <v>146</v>
      </c>
      <c r="D21" s="262">
        <v>142</v>
      </c>
      <c r="E21" s="262">
        <v>4</v>
      </c>
      <c r="F21" s="111"/>
      <c r="G21" s="110">
        <v>6.5164999999999997</v>
      </c>
      <c r="H21" s="110">
        <f t="shared" si="4"/>
        <v>52.13</v>
      </c>
      <c r="I21" s="110">
        <f t="shared" si="5"/>
        <v>64.430000000000007</v>
      </c>
      <c r="J21" s="1"/>
    </row>
    <row r="22" spans="1:10" x14ac:dyDescent="0.25">
      <c r="A22" s="109" t="s">
        <v>709</v>
      </c>
      <c r="B22" s="262">
        <v>1</v>
      </c>
      <c r="C22" s="262">
        <f t="shared" si="3"/>
        <v>168</v>
      </c>
      <c r="D22" s="262">
        <v>166</v>
      </c>
      <c r="E22" s="262">
        <v>2</v>
      </c>
      <c r="F22" s="111"/>
      <c r="G22" s="110">
        <v>4.6231</v>
      </c>
      <c r="H22" s="110">
        <f t="shared" si="4"/>
        <v>18.489999999999998</v>
      </c>
      <c r="I22" s="110">
        <f t="shared" si="5"/>
        <v>22.85</v>
      </c>
      <c r="J22" s="1"/>
    </row>
    <row r="23" spans="1:10" ht="33" x14ac:dyDescent="0.25">
      <c r="A23" s="259" t="s">
        <v>651</v>
      </c>
      <c r="B23" s="263">
        <f>SUM(B24:B27)</f>
        <v>676</v>
      </c>
      <c r="C23" s="263"/>
      <c r="D23" s="263"/>
      <c r="E23" s="263">
        <f>SUM(E24:E27)</f>
        <v>36</v>
      </c>
      <c r="F23" s="263"/>
      <c r="G23" s="263"/>
      <c r="H23" s="261">
        <f>SUM(H24:H27)</f>
        <v>420.59</v>
      </c>
      <c r="I23" s="261">
        <f>SUM(I24:I27)</f>
        <v>519.79999999999995</v>
      </c>
      <c r="J23" s="1"/>
    </row>
    <row r="24" spans="1:10" x14ac:dyDescent="0.25">
      <c r="A24" s="109" t="s">
        <v>672</v>
      </c>
      <c r="B24" s="262">
        <f>164</f>
        <v>164</v>
      </c>
      <c r="C24" s="262">
        <f>D24+E24</f>
        <v>164</v>
      </c>
      <c r="D24" s="262">
        <v>158</v>
      </c>
      <c r="E24" s="262">
        <v>6</v>
      </c>
      <c r="F24" s="110">
        <v>926</v>
      </c>
      <c r="G24" s="110">
        <f>ROUND(F24/166,4)</f>
        <v>5.5782999999999996</v>
      </c>
      <c r="H24" s="110">
        <f>ROUND(G24*E24*2,2)</f>
        <v>66.94</v>
      </c>
      <c r="I24" s="110">
        <f>ROUND(H24*1.2359,2)</f>
        <v>82.73</v>
      </c>
      <c r="J24" s="1"/>
    </row>
    <row r="25" spans="1:10" x14ac:dyDescent="0.25">
      <c r="A25" s="109" t="s">
        <v>672</v>
      </c>
      <c r="B25" s="262">
        <f>166</f>
        <v>166</v>
      </c>
      <c r="C25" s="262">
        <f>D25+E25</f>
        <v>166</v>
      </c>
      <c r="D25" s="262">
        <v>158</v>
      </c>
      <c r="E25" s="262">
        <v>8</v>
      </c>
      <c r="F25" s="110">
        <v>926</v>
      </c>
      <c r="G25" s="110">
        <f t="shared" ref="G25:G27" si="6">ROUND(F25/166,4)</f>
        <v>5.5782999999999996</v>
      </c>
      <c r="H25" s="110">
        <f>ROUND(G25*E25*2,2)</f>
        <v>89.25</v>
      </c>
      <c r="I25" s="110">
        <f t="shared" ref="I25:I27" si="7">ROUND(H25*1.2359,2)</f>
        <v>110.3</v>
      </c>
      <c r="J25" s="1"/>
    </row>
    <row r="26" spans="1:10" x14ac:dyDescent="0.25">
      <c r="A26" s="109" t="s">
        <v>672</v>
      </c>
      <c r="B26" s="262">
        <v>177</v>
      </c>
      <c r="C26" s="262">
        <f>D26+E26</f>
        <v>177</v>
      </c>
      <c r="D26" s="262">
        <v>166</v>
      </c>
      <c r="E26" s="262">
        <v>11</v>
      </c>
      <c r="F26" s="110">
        <v>926</v>
      </c>
      <c r="G26" s="110">
        <f t="shared" si="6"/>
        <v>5.5782999999999996</v>
      </c>
      <c r="H26" s="110">
        <f t="shared" ref="H26:H27" si="8">ROUND(G26*E26*2,2)</f>
        <v>122.72</v>
      </c>
      <c r="I26" s="110">
        <f t="shared" si="7"/>
        <v>151.66999999999999</v>
      </c>
      <c r="J26" s="1"/>
    </row>
    <row r="27" spans="1:10" x14ac:dyDescent="0.25">
      <c r="A27" s="109" t="s">
        <v>703</v>
      </c>
      <c r="B27" s="262">
        <v>169</v>
      </c>
      <c r="C27" s="262">
        <f>D27+E27</f>
        <v>169</v>
      </c>
      <c r="D27" s="262">
        <v>158</v>
      </c>
      <c r="E27" s="262">
        <v>11</v>
      </c>
      <c r="F27" s="110">
        <v>1069</v>
      </c>
      <c r="G27" s="110">
        <f t="shared" si="6"/>
        <v>6.4398</v>
      </c>
      <c r="H27" s="110">
        <f t="shared" si="8"/>
        <v>141.68</v>
      </c>
      <c r="I27" s="110">
        <f t="shared" si="7"/>
        <v>175.1</v>
      </c>
    </row>
  </sheetData>
  <mergeCells count="12">
    <mergeCell ref="D8:D9"/>
    <mergeCell ref="E8:E9"/>
    <mergeCell ref="H1:I1"/>
    <mergeCell ref="A2:I2"/>
    <mergeCell ref="A7:A9"/>
    <mergeCell ref="B7:B9"/>
    <mergeCell ref="C7:E7"/>
    <mergeCell ref="F7:F9"/>
    <mergeCell ref="G7:G9"/>
    <mergeCell ref="H7:H9"/>
    <mergeCell ref="I7:I9"/>
    <mergeCell ref="C8:C9"/>
  </mergeCells>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27BC4F-11A5-461B-8E91-B5E0F3E7DE5B}">
  <sheetPr>
    <tabColor theme="9" tint="0.59999389629810485"/>
  </sheetPr>
  <dimension ref="A1:I134"/>
  <sheetViews>
    <sheetView zoomScale="80" zoomScaleNormal="80" workbookViewId="0">
      <selection activeCell="L11" sqref="L11"/>
    </sheetView>
  </sheetViews>
  <sheetFormatPr defaultRowHeight="16.5" x14ac:dyDescent="0.25"/>
  <cols>
    <col min="1" max="1" width="73.28515625" style="1" customWidth="1"/>
    <col min="2" max="2" width="11.5703125" style="1" customWidth="1"/>
    <col min="3" max="3" width="14.5703125" style="1" customWidth="1"/>
    <col min="4" max="4" width="14.7109375" style="1" customWidth="1"/>
    <col min="5" max="5" width="18.42578125" style="1" customWidth="1"/>
    <col min="6" max="6" width="19.28515625" style="1" customWidth="1"/>
    <col min="7" max="7" width="15.140625" style="1" customWidth="1"/>
    <col min="8" max="8" width="18.28515625" style="1" customWidth="1"/>
    <col min="9" max="9" width="22" style="1" customWidth="1"/>
    <col min="10" max="16384" width="9.140625" style="1"/>
  </cols>
  <sheetData>
    <row r="1" spans="1:9" x14ac:dyDescent="0.25">
      <c r="H1" s="384" t="s">
        <v>806</v>
      </c>
      <c r="I1" s="384"/>
    </row>
    <row r="2" spans="1:9" s="3" customFormat="1" ht="39.75" customHeight="1" x14ac:dyDescent="0.25">
      <c r="A2" s="361" t="s">
        <v>720</v>
      </c>
      <c r="B2" s="361"/>
      <c r="C2" s="361"/>
      <c r="D2" s="361"/>
      <c r="E2" s="361"/>
      <c r="F2" s="361"/>
      <c r="G2" s="361"/>
      <c r="H2" s="361"/>
      <c r="I2" s="361"/>
    </row>
    <row r="4" spans="1:9" x14ac:dyDescent="0.25">
      <c r="A4" s="1" t="s">
        <v>759</v>
      </c>
    </row>
    <row r="5" spans="1:9" x14ac:dyDescent="0.25">
      <c r="A5" s="1" t="s">
        <v>744</v>
      </c>
    </row>
    <row r="6" spans="1:9" x14ac:dyDescent="0.25">
      <c r="C6" s="280"/>
      <c r="D6" s="280"/>
      <c r="E6" s="281"/>
      <c r="F6" s="280"/>
      <c r="G6" s="280"/>
      <c r="H6" s="282"/>
      <c r="I6" s="280"/>
    </row>
    <row r="7" spans="1:9" ht="24" customHeight="1" x14ac:dyDescent="0.25">
      <c r="A7" s="387"/>
      <c r="B7" s="387" t="s">
        <v>4</v>
      </c>
      <c r="C7" s="388" t="s">
        <v>5</v>
      </c>
      <c r="D7" s="388"/>
      <c r="E7" s="388"/>
      <c r="F7" s="388" t="s">
        <v>3</v>
      </c>
      <c r="G7" s="388" t="s">
        <v>728</v>
      </c>
      <c r="H7" s="389" t="s">
        <v>6</v>
      </c>
      <c r="I7" s="390" t="s">
        <v>2</v>
      </c>
    </row>
    <row r="8" spans="1:9" ht="24" customHeight="1" x14ac:dyDescent="0.25">
      <c r="A8" s="387"/>
      <c r="B8" s="387"/>
      <c r="C8" s="391" t="s">
        <v>81</v>
      </c>
      <c r="D8" s="391" t="s">
        <v>450</v>
      </c>
      <c r="E8" s="388" t="s">
        <v>7</v>
      </c>
      <c r="F8" s="388"/>
      <c r="G8" s="388"/>
      <c r="H8" s="389"/>
      <c r="I8" s="390"/>
    </row>
    <row r="9" spans="1:9" ht="47.25" customHeight="1" x14ac:dyDescent="0.25">
      <c r="A9" s="387"/>
      <c r="B9" s="387"/>
      <c r="C9" s="392"/>
      <c r="D9" s="392"/>
      <c r="E9" s="388"/>
      <c r="F9" s="388"/>
      <c r="G9" s="388"/>
      <c r="H9" s="389"/>
      <c r="I9" s="390"/>
    </row>
    <row r="10" spans="1:9" x14ac:dyDescent="0.25">
      <c r="A10" s="160">
        <v>1</v>
      </c>
      <c r="B10" s="160">
        <v>2</v>
      </c>
      <c r="C10" s="160" t="s">
        <v>82</v>
      </c>
      <c r="D10" s="160">
        <v>4</v>
      </c>
      <c r="E10" s="160">
        <v>5</v>
      </c>
      <c r="F10" s="160">
        <v>6</v>
      </c>
      <c r="G10" s="160">
        <v>7</v>
      </c>
      <c r="H10" s="160">
        <v>8</v>
      </c>
      <c r="I10" s="160" t="s">
        <v>567</v>
      </c>
    </row>
    <row r="11" spans="1:9" s="3" customFormat="1" x14ac:dyDescent="0.25">
      <c r="A11" s="33" t="s">
        <v>0</v>
      </c>
      <c r="B11" s="5">
        <f>B12+B24+B85+B106</f>
        <v>118</v>
      </c>
      <c r="C11" s="5"/>
      <c r="D11" s="5"/>
      <c r="E11" s="5">
        <f t="shared" ref="E11:I11" si="0">E12+E24+E85+E106</f>
        <v>3725</v>
      </c>
      <c r="F11" s="6"/>
      <c r="G11" s="6"/>
      <c r="H11" s="6">
        <f t="shared" si="0"/>
        <v>44248.639999999999</v>
      </c>
      <c r="I11" s="6">
        <f t="shared" si="0"/>
        <v>54686.92</v>
      </c>
    </row>
    <row r="12" spans="1:9" s="285" customFormat="1" x14ac:dyDescent="0.25">
      <c r="A12" s="259" t="s">
        <v>568</v>
      </c>
      <c r="B12" s="283">
        <f>SUM(B13:B23)</f>
        <v>11</v>
      </c>
      <c r="C12" s="283"/>
      <c r="D12" s="283"/>
      <c r="E12" s="283">
        <f t="shared" ref="E12:I12" si="1">SUM(E13:E23)</f>
        <v>100</v>
      </c>
      <c r="F12" s="284"/>
      <c r="G12" s="284"/>
      <c r="H12" s="284">
        <f t="shared" si="1"/>
        <v>2169.19</v>
      </c>
      <c r="I12" s="284">
        <f t="shared" si="1"/>
        <v>2680.9199999999996</v>
      </c>
    </row>
    <row r="13" spans="1:9" x14ac:dyDescent="0.25">
      <c r="A13" s="36" t="s">
        <v>154</v>
      </c>
      <c r="B13" s="12">
        <v>1</v>
      </c>
      <c r="C13" s="12">
        <f t="shared" ref="C13:C23" si="2">D13+E13</f>
        <v>176</v>
      </c>
      <c r="D13" s="12">
        <v>167</v>
      </c>
      <c r="E13" s="13">
        <v>9</v>
      </c>
      <c r="F13" s="14">
        <v>1844</v>
      </c>
      <c r="G13" s="14">
        <f t="shared" ref="G13:G23" si="3">ROUND(F13/D13,3)</f>
        <v>11.042</v>
      </c>
      <c r="H13" s="249">
        <f t="shared" ref="H13:H23" si="4">ROUND(E13*G13*2,2)</f>
        <v>198.76</v>
      </c>
      <c r="I13" s="249">
        <f t="shared" ref="I13:I23" si="5">ROUND(H13*1.2359,2)</f>
        <v>245.65</v>
      </c>
    </row>
    <row r="14" spans="1:9" x14ac:dyDescent="0.25">
      <c r="A14" s="36" t="s">
        <v>154</v>
      </c>
      <c r="B14" s="12">
        <v>1</v>
      </c>
      <c r="C14" s="12">
        <f t="shared" si="2"/>
        <v>189</v>
      </c>
      <c r="D14" s="12">
        <v>167</v>
      </c>
      <c r="E14" s="13">
        <v>22</v>
      </c>
      <c r="F14" s="14">
        <v>1844</v>
      </c>
      <c r="G14" s="14">
        <f t="shared" si="3"/>
        <v>11.042</v>
      </c>
      <c r="H14" s="249">
        <f t="shared" si="4"/>
        <v>485.85</v>
      </c>
      <c r="I14" s="249">
        <f t="shared" si="5"/>
        <v>600.46</v>
      </c>
    </row>
    <row r="15" spans="1:9" x14ac:dyDescent="0.25">
      <c r="A15" s="36" t="s">
        <v>154</v>
      </c>
      <c r="B15" s="12">
        <v>1</v>
      </c>
      <c r="C15" s="12">
        <f t="shared" si="2"/>
        <v>177</v>
      </c>
      <c r="D15" s="12">
        <v>167</v>
      </c>
      <c r="E15" s="13">
        <v>10</v>
      </c>
      <c r="F15" s="14">
        <v>1844</v>
      </c>
      <c r="G15" s="14">
        <f t="shared" si="3"/>
        <v>11.042</v>
      </c>
      <c r="H15" s="249">
        <f t="shared" si="4"/>
        <v>220.84</v>
      </c>
      <c r="I15" s="249">
        <f t="shared" si="5"/>
        <v>272.94</v>
      </c>
    </row>
    <row r="16" spans="1:9" x14ac:dyDescent="0.25">
      <c r="A16" s="36" t="s">
        <v>154</v>
      </c>
      <c r="B16" s="12">
        <v>1</v>
      </c>
      <c r="C16" s="12">
        <f t="shared" si="2"/>
        <v>176</v>
      </c>
      <c r="D16" s="12">
        <v>167</v>
      </c>
      <c r="E16" s="13">
        <v>9</v>
      </c>
      <c r="F16" s="14">
        <v>1844</v>
      </c>
      <c r="G16" s="14">
        <f t="shared" si="3"/>
        <v>11.042</v>
      </c>
      <c r="H16" s="249">
        <f t="shared" si="4"/>
        <v>198.76</v>
      </c>
      <c r="I16" s="249">
        <f t="shared" si="5"/>
        <v>245.65</v>
      </c>
    </row>
    <row r="17" spans="1:9" x14ac:dyDescent="0.25">
      <c r="A17" s="36" t="s">
        <v>154</v>
      </c>
      <c r="B17" s="12">
        <v>1</v>
      </c>
      <c r="C17" s="12">
        <f t="shared" si="2"/>
        <v>186</v>
      </c>
      <c r="D17" s="12">
        <v>167</v>
      </c>
      <c r="E17" s="13">
        <v>19</v>
      </c>
      <c r="F17" s="14">
        <v>1624</v>
      </c>
      <c r="G17" s="14">
        <f t="shared" si="3"/>
        <v>9.7249999999999996</v>
      </c>
      <c r="H17" s="249">
        <f t="shared" si="4"/>
        <v>369.55</v>
      </c>
      <c r="I17" s="249">
        <f t="shared" si="5"/>
        <v>456.73</v>
      </c>
    </row>
    <row r="18" spans="1:9" x14ac:dyDescent="0.25">
      <c r="A18" s="36" t="s">
        <v>154</v>
      </c>
      <c r="B18" s="12">
        <v>1</v>
      </c>
      <c r="C18" s="12">
        <f t="shared" si="2"/>
        <v>168</v>
      </c>
      <c r="D18" s="12">
        <v>167</v>
      </c>
      <c r="E18" s="13">
        <v>1</v>
      </c>
      <c r="F18" s="14">
        <v>1624</v>
      </c>
      <c r="G18" s="14">
        <f t="shared" si="3"/>
        <v>9.7249999999999996</v>
      </c>
      <c r="H18" s="249">
        <f t="shared" si="4"/>
        <v>19.45</v>
      </c>
      <c r="I18" s="249">
        <f t="shared" si="5"/>
        <v>24.04</v>
      </c>
    </row>
    <row r="19" spans="1:9" x14ac:dyDescent="0.25">
      <c r="A19" s="36" t="s">
        <v>154</v>
      </c>
      <c r="B19" s="12">
        <v>1</v>
      </c>
      <c r="C19" s="12">
        <f t="shared" si="2"/>
        <v>168</v>
      </c>
      <c r="D19" s="12">
        <v>167</v>
      </c>
      <c r="E19" s="13">
        <v>1</v>
      </c>
      <c r="F19" s="14">
        <v>1844</v>
      </c>
      <c r="G19" s="14">
        <f t="shared" si="3"/>
        <v>11.042</v>
      </c>
      <c r="H19" s="249">
        <f t="shared" si="4"/>
        <v>22.08</v>
      </c>
      <c r="I19" s="249">
        <f t="shared" si="5"/>
        <v>27.29</v>
      </c>
    </row>
    <row r="20" spans="1:9" x14ac:dyDescent="0.25">
      <c r="A20" s="36" t="s">
        <v>154</v>
      </c>
      <c r="B20" s="12">
        <v>1</v>
      </c>
      <c r="C20" s="12">
        <f t="shared" si="2"/>
        <v>185</v>
      </c>
      <c r="D20" s="12">
        <v>167</v>
      </c>
      <c r="E20" s="13">
        <v>18</v>
      </c>
      <c r="F20" s="14">
        <v>1844</v>
      </c>
      <c r="G20" s="14">
        <f t="shared" si="3"/>
        <v>11.042</v>
      </c>
      <c r="H20" s="249">
        <f t="shared" si="4"/>
        <v>397.51</v>
      </c>
      <c r="I20" s="249">
        <f t="shared" si="5"/>
        <v>491.28</v>
      </c>
    </row>
    <row r="21" spans="1:9" x14ac:dyDescent="0.25">
      <c r="A21" s="36" t="s">
        <v>154</v>
      </c>
      <c r="B21" s="12">
        <v>1</v>
      </c>
      <c r="C21" s="12">
        <f t="shared" si="2"/>
        <v>168</v>
      </c>
      <c r="D21" s="12">
        <v>167</v>
      </c>
      <c r="E21" s="13">
        <v>1</v>
      </c>
      <c r="F21" s="14">
        <v>1936</v>
      </c>
      <c r="G21" s="14">
        <f t="shared" si="3"/>
        <v>11.593</v>
      </c>
      <c r="H21" s="249">
        <f t="shared" si="4"/>
        <v>23.19</v>
      </c>
      <c r="I21" s="249">
        <f t="shared" si="5"/>
        <v>28.66</v>
      </c>
    </row>
    <row r="22" spans="1:9" x14ac:dyDescent="0.25">
      <c r="A22" s="36" t="s">
        <v>154</v>
      </c>
      <c r="B22" s="12">
        <v>1</v>
      </c>
      <c r="C22" s="12">
        <f t="shared" si="2"/>
        <v>176</v>
      </c>
      <c r="D22" s="12">
        <v>167</v>
      </c>
      <c r="E22" s="13">
        <v>9</v>
      </c>
      <c r="F22" s="14">
        <v>2028</v>
      </c>
      <c r="G22" s="14">
        <f t="shared" si="3"/>
        <v>12.144</v>
      </c>
      <c r="H22" s="249">
        <f t="shared" si="4"/>
        <v>218.59</v>
      </c>
      <c r="I22" s="249">
        <f t="shared" si="5"/>
        <v>270.16000000000003</v>
      </c>
    </row>
    <row r="23" spans="1:9" x14ac:dyDescent="0.25">
      <c r="A23" s="36" t="s">
        <v>155</v>
      </c>
      <c r="B23" s="12">
        <v>1</v>
      </c>
      <c r="C23" s="12">
        <f t="shared" si="2"/>
        <v>168</v>
      </c>
      <c r="D23" s="12">
        <v>167</v>
      </c>
      <c r="E23" s="13">
        <v>1</v>
      </c>
      <c r="F23" s="14">
        <v>1220</v>
      </c>
      <c r="G23" s="14">
        <f t="shared" si="3"/>
        <v>7.3049999999999997</v>
      </c>
      <c r="H23" s="249">
        <f t="shared" si="4"/>
        <v>14.61</v>
      </c>
      <c r="I23" s="249">
        <f t="shared" si="5"/>
        <v>18.059999999999999</v>
      </c>
    </row>
    <row r="24" spans="1:9" ht="33" x14ac:dyDescent="0.25">
      <c r="A24" s="254" t="s">
        <v>629</v>
      </c>
      <c r="B24" s="241">
        <f>SUM(B25:B84)</f>
        <v>60</v>
      </c>
      <c r="C24" s="241"/>
      <c r="D24" s="241"/>
      <c r="E24" s="241">
        <f t="shared" ref="E24:I24" si="6">SUM(E25:E84)</f>
        <v>1963</v>
      </c>
      <c r="F24" s="248"/>
      <c r="G24" s="248"/>
      <c r="H24" s="248">
        <f t="shared" si="6"/>
        <v>25782.01</v>
      </c>
      <c r="I24" s="248">
        <f t="shared" si="6"/>
        <v>31864.029999999995</v>
      </c>
    </row>
    <row r="25" spans="1:9" x14ac:dyDescent="0.25">
      <c r="A25" s="36" t="s">
        <v>122</v>
      </c>
      <c r="B25" s="12">
        <v>1</v>
      </c>
      <c r="C25" s="12">
        <f>D25+E25</f>
        <v>215</v>
      </c>
      <c r="D25" s="12">
        <v>167</v>
      </c>
      <c r="E25" s="13">
        <v>48</v>
      </c>
      <c r="F25" s="14">
        <v>1133</v>
      </c>
      <c r="G25" s="14">
        <f>ROUND(F25/D25,3)</f>
        <v>6.7839999999999998</v>
      </c>
      <c r="H25" s="249">
        <f>ROUND(E25*G25*2,2)</f>
        <v>651.26</v>
      </c>
      <c r="I25" s="249">
        <f t="shared" ref="I25" si="7">ROUND(H25*1.2359,2)</f>
        <v>804.89</v>
      </c>
    </row>
    <row r="26" spans="1:9" x14ac:dyDescent="0.25">
      <c r="A26" s="36" t="s">
        <v>122</v>
      </c>
      <c r="B26" s="12">
        <v>1</v>
      </c>
      <c r="C26" s="12">
        <f t="shared" ref="C26:C84" si="8">D26+E26</f>
        <v>172</v>
      </c>
      <c r="D26" s="12">
        <v>167</v>
      </c>
      <c r="E26" s="13">
        <v>5</v>
      </c>
      <c r="F26" s="14">
        <v>1133</v>
      </c>
      <c r="G26" s="14">
        <f t="shared" ref="G26:G84" si="9">ROUND(F26/D26,3)</f>
        <v>6.7839999999999998</v>
      </c>
      <c r="H26" s="249">
        <f t="shared" ref="H26:H84" si="10">ROUND(E26*G26*2,2)</f>
        <v>67.84</v>
      </c>
      <c r="I26" s="249">
        <f t="shared" ref="I26:I84" si="11">ROUND(H26*1.2359,2)</f>
        <v>83.84</v>
      </c>
    </row>
    <row r="27" spans="1:9" x14ac:dyDescent="0.25">
      <c r="A27" s="36" t="s">
        <v>122</v>
      </c>
      <c r="B27" s="12">
        <v>1</v>
      </c>
      <c r="C27" s="12">
        <f t="shared" si="8"/>
        <v>239</v>
      </c>
      <c r="D27" s="12">
        <v>167</v>
      </c>
      <c r="E27" s="13">
        <v>72</v>
      </c>
      <c r="F27" s="14">
        <v>1133</v>
      </c>
      <c r="G27" s="14">
        <f t="shared" si="9"/>
        <v>6.7839999999999998</v>
      </c>
      <c r="H27" s="249">
        <f t="shared" si="10"/>
        <v>976.9</v>
      </c>
      <c r="I27" s="249">
        <f t="shared" si="11"/>
        <v>1207.3499999999999</v>
      </c>
    </row>
    <row r="28" spans="1:9" x14ac:dyDescent="0.25">
      <c r="A28" s="36" t="s">
        <v>122</v>
      </c>
      <c r="B28" s="12">
        <v>1</v>
      </c>
      <c r="C28" s="12">
        <f t="shared" si="8"/>
        <v>215</v>
      </c>
      <c r="D28" s="12">
        <v>167</v>
      </c>
      <c r="E28" s="13">
        <v>48</v>
      </c>
      <c r="F28" s="14">
        <v>1133</v>
      </c>
      <c r="G28" s="14">
        <f t="shared" si="9"/>
        <v>6.7839999999999998</v>
      </c>
      <c r="H28" s="249">
        <f t="shared" si="10"/>
        <v>651.26</v>
      </c>
      <c r="I28" s="249">
        <f t="shared" si="11"/>
        <v>804.89</v>
      </c>
    </row>
    <row r="29" spans="1:9" x14ac:dyDescent="0.25">
      <c r="A29" s="36" t="s">
        <v>122</v>
      </c>
      <c r="B29" s="12">
        <v>1</v>
      </c>
      <c r="C29" s="12">
        <f t="shared" si="8"/>
        <v>168</v>
      </c>
      <c r="D29" s="12">
        <v>167</v>
      </c>
      <c r="E29" s="13">
        <v>1</v>
      </c>
      <c r="F29" s="14">
        <v>1133</v>
      </c>
      <c r="G29" s="14">
        <f t="shared" si="9"/>
        <v>6.7839999999999998</v>
      </c>
      <c r="H29" s="249">
        <f t="shared" si="10"/>
        <v>13.57</v>
      </c>
      <c r="I29" s="249">
        <f t="shared" si="11"/>
        <v>16.77</v>
      </c>
    </row>
    <row r="30" spans="1:9" x14ac:dyDescent="0.25">
      <c r="A30" s="36" t="s">
        <v>122</v>
      </c>
      <c r="B30" s="12">
        <v>1</v>
      </c>
      <c r="C30" s="12">
        <f t="shared" si="8"/>
        <v>192</v>
      </c>
      <c r="D30" s="12">
        <v>167</v>
      </c>
      <c r="E30" s="13">
        <v>25</v>
      </c>
      <c r="F30" s="14">
        <v>1133</v>
      </c>
      <c r="G30" s="14">
        <f t="shared" si="9"/>
        <v>6.7839999999999998</v>
      </c>
      <c r="H30" s="249">
        <f t="shared" si="10"/>
        <v>339.2</v>
      </c>
      <c r="I30" s="249">
        <f t="shared" si="11"/>
        <v>419.22</v>
      </c>
    </row>
    <row r="31" spans="1:9" x14ac:dyDescent="0.25">
      <c r="A31" s="36" t="s">
        <v>122</v>
      </c>
      <c r="B31" s="12">
        <v>1</v>
      </c>
      <c r="C31" s="12">
        <f t="shared" si="8"/>
        <v>192</v>
      </c>
      <c r="D31" s="12">
        <v>167</v>
      </c>
      <c r="E31" s="13">
        <v>25</v>
      </c>
      <c r="F31" s="14">
        <v>1133</v>
      </c>
      <c r="G31" s="14">
        <f t="shared" si="9"/>
        <v>6.7839999999999998</v>
      </c>
      <c r="H31" s="249">
        <f t="shared" si="10"/>
        <v>339.2</v>
      </c>
      <c r="I31" s="249">
        <f t="shared" si="11"/>
        <v>419.22</v>
      </c>
    </row>
    <row r="32" spans="1:9" x14ac:dyDescent="0.25">
      <c r="A32" s="36" t="s">
        <v>122</v>
      </c>
      <c r="B32" s="12">
        <v>1</v>
      </c>
      <c r="C32" s="12">
        <f t="shared" si="8"/>
        <v>223</v>
      </c>
      <c r="D32" s="12">
        <v>167</v>
      </c>
      <c r="E32" s="13">
        <v>56</v>
      </c>
      <c r="F32" s="14">
        <v>1133</v>
      </c>
      <c r="G32" s="14">
        <f t="shared" si="9"/>
        <v>6.7839999999999998</v>
      </c>
      <c r="H32" s="249">
        <f t="shared" si="10"/>
        <v>759.81</v>
      </c>
      <c r="I32" s="249">
        <f t="shared" si="11"/>
        <v>939.05</v>
      </c>
    </row>
    <row r="33" spans="1:9" x14ac:dyDescent="0.25">
      <c r="A33" s="36" t="s">
        <v>122</v>
      </c>
      <c r="B33" s="12">
        <v>1</v>
      </c>
      <c r="C33" s="12">
        <f t="shared" si="8"/>
        <v>239</v>
      </c>
      <c r="D33" s="12">
        <v>167</v>
      </c>
      <c r="E33" s="13">
        <v>72</v>
      </c>
      <c r="F33" s="14">
        <v>1133</v>
      </c>
      <c r="G33" s="14">
        <f t="shared" si="9"/>
        <v>6.7839999999999998</v>
      </c>
      <c r="H33" s="249">
        <f t="shared" si="10"/>
        <v>976.9</v>
      </c>
      <c r="I33" s="249">
        <f t="shared" si="11"/>
        <v>1207.3499999999999</v>
      </c>
    </row>
    <row r="34" spans="1:9" x14ac:dyDescent="0.25">
      <c r="A34" s="36" t="s">
        <v>122</v>
      </c>
      <c r="B34" s="12">
        <v>1</v>
      </c>
      <c r="C34" s="12">
        <f t="shared" si="8"/>
        <v>148</v>
      </c>
      <c r="D34" s="12">
        <v>146</v>
      </c>
      <c r="E34" s="13">
        <v>2</v>
      </c>
      <c r="F34" s="14">
        <v>1133</v>
      </c>
      <c r="G34" s="14">
        <f t="shared" si="9"/>
        <v>7.76</v>
      </c>
      <c r="H34" s="249">
        <f t="shared" si="10"/>
        <v>31.04</v>
      </c>
      <c r="I34" s="249">
        <f t="shared" si="11"/>
        <v>38.36</v>
      </c>
    </row>
    <row r="35" spans="1:9" x14ac:dyDescent="0.25">
      <c r="A35" s="36" t="s">
        <v>122</v>
      </c>
      <c r="B35" s="12">
        <v>1</v>
      </c>
      <c r="C35" s="12">
        <f t="shared" si="8"/>
        <v>152</v>
      </c>
      <c r="D35" s="12">
        <v>146</v>
      </c>
      <c r="E35" s="13">
        <v>6</v>
      </c>
      <c r="F35" s="14">
        <v>1133</v>
      </c>
      <c r="G35" s="14">
        <f t="shared" si="9"/>
        <v>7.76</v>
      </c>
      <c r="H35" s="249">
        <f t="shared" si="10"/>
        <v>93.12</v>
      </c>
      <c r="I35" s="249">
        <f t="shared" si="11"/>
        <v>115.09</v>
      </c>
    </row>
    <row r="36" spans="1:9" x14ac:dyDescent="0.25">
      <c r="A36" s="36" t="s">
        <v>122</v>
      </c>
      <c r="B36" s="12">
        <v>1</v>
      </c>
      <c r="C36" s="12">
        <f t="shared" si="8"/>
        <v>156</v>
      </c>
      <c r="D36" s="12">
        <v>146</v>
      </c>
      <c r="E36" s="13">
        <v>10</v>
      </c>
      <c r="F36" s="14">
        <v>1133</v>
      </c>
      <c r="G36" s="14">
        <f t="shared" si="9"/>
        <v>7.76</v>
      </c>
      <c r="H36" s="249">
        <f t="shared" si="10"/>
        <v>155.19999999999999</v>
      </c>
      <c r="I36" s="249">
        <f t="shared" si="11"/>
        <v>191.81</v>
      </c>
    </row>
    <row r="37" spans="1:9" x14ac:dyDescent="0.25">
      <c r="A37" s="36" t="s">
        <v>122</v>
      </c>
      <c r="B37" s="12">
        <v>1</v>
      </c>
      <c r="C37" s="12">
        <f t="shared" si="8"/>
        <v>168</v>
      </c>
      <c r="D37" s="12">
        <v>146</v>
      </c>
      <c r="E37" s="13">
        <v>22</v>
      </c>
      <c r="F37" s="14">
        <v>1133</v>
      </c>
      <c r="G37" s="14">
        <f t="shared" si="9"/>
        <v>7.76</v>
      </c>
      <c r="H37" s="249">
        <f t="shared" si="10"/>
        <v>341.44</v>
      </c>
      <c r="I37" s="249">
        <f t="shared" si="11"/>
        <v>421.99</v>
      </c>
    </row>
    <row r="38" spans="1:9" x14ac:dyDescent="0.25">
      <c r="A38" s="36" t="s">
        <v>122</v>
      </c>
      <c r="B38" s="12">
        <v>1</v>
      </c>
      <c r="C38" s="12">
        <f t="shared" si="8"/>
        <v>152</v>
      </c>
      <c r="D38" s="12">
        <v>146</v>
      </c>
      <c r="E38" s="13">
        <v>6</v>
      </c>
      <c r="F38" s="14">
        <v>1133</v>
      </c>
      <c r="G38" s="14">
        <f t="shared" si="9"/>
        <v>7.76</v>
      </c>
      <c r="H38" s="249">
        <f t="shared" si="10"/>
        <v>93.12</v>
      </c>
      <c r="I38" s="249">
        <f t="shared" si="11"/>
        <v>115.09</v>
      </c>
    </row>
    <row r="39" spans="1:9" x14ac:dyDescent="0.25">
      <c r="A39" s="36" t="s">
        <v>122</v>
      </c>
      <c r="B39" s="12">
        <v>1</v>
      </c>
      <c r="C39" s="12">
        <f t="shared" si="8"/>
        <v>160</v>
      </c>
      <c r="D39" s="12">
        <v>146</v>
      </c>
      <c r="E39" s="13">
        <v>14</v>
      </c>
      <c r="F39" s="14">
        <v>1133</v>
      </c>
      <c r="G39" s="14">
        <f t="shared" si="9"/>
        <v>7.76</v>
      </c>
      <c r="H39" s="249">
        <f t="shared" si="10"/>
        <v>217.28</v>
      </c>
      <c r="I39" s="249">
        <f t="shared" si="11"/>
        <v>268.54000000000002</v>
      </c>
    </row>
    <row r="40" spans="1:9" x14ac:dyDescent="0.25">
      <c r="A40" s="36" t="s">
        <v>122</v>
      </c>
      <c r="B40" s="12">
        <v>1</v>
      </c>
      <c r="C40" s="12">
        <f t="shared" si="8"/>
        <v>171</v>
      </c>
      <c r="D40" s="12">
        <v>146</v>
      </c>
      <c r="E40" s="13">
        <v>25</v>
      </c>
      <c r="F40" s="14">
        <v>1133</v>
      </c>
      <c r="G40" s="14">
        <f t="shared" si="9"/>
        <v>7.76</v>
      </c>
      <c r="H40" s="249">
        <f t="shared" si="10"/>
        <v>388</v>
      </c>
      <c r="I40" s="249">
        <f t="shared" si="11"/>
        <v>479.53</v>
      </c>
    </row>
    <row r="41" spans="1:9" x14ac:dyDescent="0.25">
      <c r="A41" s="36" t="s">
        <v>122</v>
      </c>
      <c r="B41" s="12">
        <v>1</v>
      </c>
      <c r="C41" s="12">
        <f t="shared" si="8"/>
        <v>156</v>
      </c>
      <c r="D41" s="12">
        <v>146</v>
      </c>
      <c r="E41" s="13">
        <v>10</v>
      </c>
      <c r="F41" s="14">
        <v>1133</v>
      </c>
      <c r="G41" s="14">
        <f t="shared" si="9"/>
        <v>7.76</v>
      </c>
      <c r="H41" s="249">
        <f t="shared" si="10"/>
        <v>155.19999999999999</v>
      </c>
      <c r="I41" s="249">
        <f t="shared" si="11"/>
        <v>191.81</v>
      </c>
    </row>
    <row r="42" spans="1:9" x14ac:dyDescent="0.25">
      <c r="A42" s="36" t="s">
        <v>122</v>
      </c>
      <c r="B42" s="12">
        <v>1</v>
      </c>
      <c r="C42" s="12">
        <f t="shared" si="8"/>
        <v>160</v>
      </c>
      <c r="D42" s="12">
        <v>146</v>
      </c>
      <c r="E42" s="13">
        <v>14</v>
      </c>
      <c r="F42" s="14">
        <v>1133</v>
      </c>
      <c r="G42" s="14">
        <f t="shared" si="9"/>
        <v>7.76</v>
      </c>
      <c r="H42" s="249">
        <f t="shared" si="10"/>
        <v>217.28</v>
      </c>
      <c r="I42" s="249">
        <f t="shared" si="11"/>
        <v>268.54000000000002</v>
      </c>
    </row>
    <row r="43" spans="1:9" x14ac:dyDescent="0.25">
      <c r="A43" s="36" t="s">
        <v>122</v>
      </c>
      <c r="B43" s="12">
        <v>1</v>
      </c>
      <c r="C43" s="12">
        <f t="shared" si="8"/>
        <v>160</v>
      </c>
      <c r="D43" s="12">
        <v>146</v>
      </c>
      <c r="E43" s="13">
        <v>14</v>
      </c>
      <c r="F43" s="14">
        <v>1133</v>
      </c>
      <c r="G43" s="14">
        <f t="shared" si="9"/>
        <v>7.76</v>
      </c>
      <c r="H43" s="249">
        <f t="shared" si="10"/>
        <v>217.28</v>
      </c>
      <c r="I43" s="249">
        <f t="shared" si="11"/>
        <v>268.54000000000002</v>
      </c>
    </row>
    <row r="44" spans="1:9" x14ac:dyDescent="0.25">
      <c r="A44" s="36" t="s">
        <v>122</v>
      </c>
      <c r="B44" s="12">
        <v>1</v>
      </c>
      <c r="C44" s="12">
        <f t="shared" si="8"/>
        <v>156</v>
      </c>
      <c r="D44" s="12">
        <v>146</v>
      </c>
      <c r="E44" s="13">
        <v>10</v>
      </c>
      <c r="F44" s="14">
        <v>1133</v>
      </c>
      <c r="G44" s="14">
        <f t="shared" si="9"/>
        <v>7.76</v>
      </c>
      <c r="H44" s="249">
        <f t="shared" si="10"/>
        <v>155.19999999999999</v>
      </c>
      <c r="I44" s="249">
        <f t="shared" si="11"/>
        <v>191.81</v>
      </c>
    </row>
    <row r="45" spans="1:9" x14ac:dyDescent="0.25">
      <c r="A45" s="36" t="s">
        <v>122</v>
      </c>
      <c r="B45" s="12">
        <v>1</v>
      </c>
      <c r="C45" s="12">
        <f t="shared" si="8"/>
        <v>172</v>
      </c>
      <c r="D45" s="12">
        <v>146</v>
      </c>
      <c r="E45" s="13">
        <v>26</v>
      </c>
      <c r="F45" s="14">
        <v>1133</v>
      </c>
      <c r="G45" s="14">
        <f t="shared" si="9"/>
        <v>7.76</v>
      </c>
      <c r="H45" s="249">
        <f t="shared" si="10"/>
        <v>403.52</v>
      </c>
      <c r="I45" s="249">
        <f t="shared" si="11"/>
        <v>498.71</v>
      </c>
    </row>
    <row r="46" spans="1:9" x14ac:dyDescent="0.25">
      <c r="A46" s="36" t="s">
        <v>122</v>
      </c>
      <c r="B46" s="12">
        <v>1</v>
      </c>
      <c r="C46" s="12">
        <f t="shared" si="8"/>
        <v>194</v>
      </c>
      <c r="D46" s="12">
        <v>146</v>
      </c>
      <c r="E46" s="13">
        <v>48</v>
      </c>
      <c r="F46" s="14">
        <v>1133</v>
      </c>
      <c r="G46" s="14">
        <f t="shared" si="9"/>
        <v>7.76</v>
      </c>
      <c r="H46" s="249">
        <f t="shared" si="10"/>
        <v>744.96</v>
      </c>
      <c r="I46" s="249">
        <f t="shared" si="11"/>
        <v>920.7</v>
      </c>
    </row>
    <row r="47" spans="1:9" x14ac:dyDescent="0.25">
      <c r="A47" s="36" t="s">
        <v>122</v>
      </c>
      <c r="B47" s="12">
        <v>1</v>
      </c>
      <c r="C47" s="12">
        <f t="shared" si="8"/>
        <v>168</v>
      </c>
      <c r="D47" s="12">
        <v>146</v>
      </c>
      <c r="E47" s="13">
        <v>22</v>
      </c>
      <c r="F47" s="14">
        <v>1133</v>
      </c>
      <c r="G47" s="14">
        <f t="shared" si="9"/>
        <v>7.76</v>
      </c>
      <c r="H47" s="249">
        <f t="shared" si="10"/>
        <v>341.44</v>
      </c>
      <c r="I47" s="249">
        <f t="shared" si="11"/>
        <v>421.99</v>
      </c>
    </row>
    <row r="48" spans="1:9" x14ac:dyDescent="0.25">
      <c r="A48" s="36" t="s">
        <v>122</v>
      </c>
      <c r="B48" s="12">
        <v>1</v>
      </c>
      <c r="C48" s="12">
        <f t="shared" si="8"/>
        <v>168</v>
      </c>
      <c r="D48" s="12">
        <v>146</v>
      </c>
      <c r="E48" s="13">
        <v>22</v>
      </c>
      <c r="F48" s="14">
        <v>1133</v>
      </c>
      <c r="G48" s="14">
        <f t="shared" si="9"/>
        <v>7.76</v>
      </c>
      <c r="H48" s="249">
        <f t="shared" si="10"/>
        <v>341.44</v>
      </c>
      <c r="I48" s="249">
        <f t="shared" si="11"/>
        <v>421.99</v>
      </c>
    </row>
    <row r="49" spans="1:9" x14ac:dyDescent="0.25">
      <c r="A49" s="36" t="s">
        <v>122</v>
      </c>
      <c r="B49" s="12">
        <v>1</v>
      </c>
      <c r="C49" s="12">
        <f t="shared" si="8"/>
        <v>156</v>
      </c>
      <c r="D49" s="12">
        <v>146</v>
      </c>
      <c r="E49" s="13">
        <v>10</v>
      </c>
      <c r="F49" s="14">
        <v>997</v>
      </c>
      <c r="G49" s="14">
        <f t="shared" si="9"/>
        <v>6.8289999999999997</v>
      </c>
      <c r="H49" s="249">
        <f t="shared" si="10"/>
        <v>136.58000000000001</v>
      </c>
      <c r="I49" s="249">
        <f t="shared" si="11"/>
        <v>168.8</v>
      </c>
    </row>
    <row r="50" spans="1:9" x14ac:dyDescent="0.25">
      <c r="A50" s="36" t="s">
        <v>122</v>
      </c>
      <c r="B50" s="12">
        <v>1</v>
      </c>
      <c r="C50" s="12">
        <f t="shared" si="8"/>
        <v>172</v>
      </c>
      <c r="D50" s="12">
        <v>146</v>
      </c>
      <c r="E50" s="13">
        <v>26</v>
      </c>
      <c r="F50" s="14">
        <v>1133</v>
      </c>
      <c r="G50" s="14">
        <f t="shared" si="9"/>
        <v>7.76</v>
      </c>
      <c r="H50" s="249">
        <f t="shared" si="10"/>
        <v>403.52</v>
      </c>
      <c r="I50" s="249">
        <f t="shared" si="11"/>
        <v>498.71</v>
      </c>
    </row>
    <row r="51" spans="1:9" x14ac:dyDescent="0.25">
      <c r="A51" s="36" t="s">
        <v>122</v>
      </c>
      <c r="B51" s="12">
        <v>1</v>
      </c>
      <c r="C51" s="12">
        <f t="shared" si="8"/>
        <v>184</v>
      </c>
      <c r="D51" s="12">
        <v>167</v>
      </c>
      <c r="E51" s="13">
        <v>17</v>
      </c>
      <c r="F51" s="14">
        <v>1133</v>
      </c>
      <c r="G51" s="14">
        <f t="shared" si="9"/>
        <v>6.7839999999999998</v>
      </c>
      <c r="H51" s="249">
        <f t="shared" si="10"/>
        <v>230.66</v>
      </c>
      <c r="I51" s="249">
        <f t="shared" si="11"/>
        <v>285.07</v>
      </c>
    </row>
    <row r="52" spans="1:9" x14ac:dyDescent="0.25">
      <c r="A52" s="36" t="s">
        <v>122</v>
      </c>
      <c r="B52" s="12">
        <v>1</v>
      </c>
      <c r="C52" s="12">
        <f t="shared" si="8"/>
        <v>168</v>
      </c>
      <c r="D52" s="12">
        <v>167</v>
      </c>
      <c r="E52" s="13">
        <v>1</v>
      </c>
      <c r="F52" s="14">
        <v>1133</v>
      </c>
      <c r="G52" s="14">
        <f t="shared" si="9"/>
        <v>6.7839999999999998</v>
      </c>
      <c r="H52" s="249">
        <f t="shared" si="10"/>
        <v>13.57</v>
      </c>
      <c r="I52" s="249">
        <f t="shared" si="11"/>
        <v>16.77</v>
      </c>
    </row>
    <row r="53" spans="1:9" x14ac:dyDescent="0.25">
      <c r="A53" s="36" t="s">
        <v>122</v>
      </c>
      <c r="B53" s="12">
        <v>1</v>
      </c>
      <c r="C53" s="12">
        <f t="shared" si="8"/>
        <v>216</v>
      </c>
      <c r="D53" s="12">
        <v>167</v>
      </c>
      <c r="E53" s="13">
        <v>49</v>
      </c>
      <c r="F53" s="14">
        <v>1133</v>
      </c>
      <c r="G53" s="14">
        <f t="shared" si="9"/>
        <v>6.7839999999999998</v>
      </c>
      <c r="H53" s="249">
        <f t="shared" si="10"/>
        <v>664.83</v>
      </c>
      <c r="I53" s="249">
        <f t="shared" si="11"/>
        <v>821.66</v>
      </c>
    </row>
    <row r="54" spans="1:9" x14ac:dyDescent="0.25">
      <c r="A54" s="36" t="s">
        <v>122</v>
      </c>
      <c r="B54" s="12">
        <v>1</v>
      </c>
      <c r="C54" s="12">
        <f t="shared" si="8"/>
        <v>200</v>
      </c>
      <c r="D54" s="12">
        <v>167</v>
      </c>
      <c r="E54" s="13">
        <v>33</v>
      </c>
      <c r="F54" s="14">
        <v>1133</v>
      </c>
      <c r="G54" s="14">
        <f t="shared" si="9"/>
        <v>6.7839999999999998</v>
      </c>
      <c r="H54" s="249">
        <f t="shared" si="10"/>
        <v>447.74</v>
      </c>
      <c r="I54" s="249">
        <f t="shared" si="11"/>
        <v>553.36</v>
      </c>
    </row>
    <row r="55" spans="1:9" x14ac:dyDescent="0.25">
      <c r="A55" s="36" t="s">
        <v>122</v>
      </c>
      <c r="B55" s="12">
        <v>1</v>
      </c>
      <c r="C55" s="12">
        <f t="shared" si="8"/>
        <v>200</v>
      </c>
      <c r="D55" s="12">
        <v>167</v>
      </c>
      <c r="E55" s="13">
        <v>33</v>
      </c>
      <c r="F55" s="14">
        <v>1133</v>
      </c>
      <c r="G55" s="14">
        <f t="shared" si="9"/>
        <v>6.7839999999999998</v>
      </c>
      <c r="H55" s="249">
        <f t="shared" si="10"/>
        <v>447.74</v>
      </c>
      <c r="I55" s="249">
        <f t="shared" si="11"/>
        <v>553.36</v>
      </c>
    </row>
    <row r="56" spans="1:9" x14ac:dyDescent="0.25">
      <c r="A56" s="36" t="s">
        <v>122</v>
      </c>
      <c r="B56" s="12">
        <v>1</v>
      </c>
      <c r="C56" s="12">
        <f t="shared" si="8"/>
        <v>252</v>
      </c>
      <c r="D56" s="12">
        <v>167</v>
      </c>
      <c r="E56" s="13">
        <v>85</v>
      </c>
      <c r="F56" s="14">
        <v>1133</v>
      </c>
      <c r="G56" s="14">
        <f t="shared" si="9"/>
        <v>6.7839999999999998</v>
      </c>
      <c r="H56" s="249">
        <f t="shared" si="10"/>
        <v>1153.28</v>
      </c>
      <c r="I56" s="249">
        <f t="shared" si="11"/>
        <v>1425.34</v>
      </c>
    </row>
    <row r="57" spans="1:9" x14ac:dyDescent="0.25">
      <c r="A57" s="36" t="s">
        <v>122</v>
      </c>
      <c r="B57" s="12">
        <v>1</v>
      </c>
      <c r="C57" s="12">
        <f t="shared" si="8"/>
        <v>215</v>
      </c>
      <c r="D57" s="12">
        <v>167</v>
      </c>
      <c r="E57" s="13">
        <v>48</v>
      </c>
      <c r="F57" s="14">
        <v>1133</v>
      </c>
      <c r="G57" s="14">
        <f t="shared" si="9"/>
        <v>6.7839999999999998</v>
      </c>
      <c r="H57" s="249">
        <f t="shared" si="10"/>
        <v>651.26</v>
      </c>
      <c r="I57" s="249">
        <f t="shared" si="11"/>
        <v>804.89</v>
      </c>
    </row>
    <row r="58" spans="1:9" x14ac:dyDescent="0.25">
      <c r="A58" s="36" t="s">
        <v>122</v>
      </c>
      <c r="B58" s="12">
        <v>1</v>
      </c>
      <c r="C58" s="12">
        <f t="shared" si="8"/>
        <v>216</v>
      </c>
      <c r="D58" s="12">
        <v>167</v>
      </c>
      <c r="E58" s="13">
        <v>49</v>
      </c>
      <c r="F58" s="14">
        <v>1133</v>
      </c>
      <c r="G58" s="14">
        <f t="shared" si="9"/>
        <v>6.7839999999999998</v>
      </c>
      <c r="H58" s="249">
        <f t="shared" si="10"/>
        <v>664.83</v>
      </c>
      <c r="I58" s="249">
        <f t="shared" si="11"/>
        <v>821.66</v>
      </c>
    </row>
    <row r="59" spans="1:9" x14ac:dyDescent="0.25">
      <c r="A59" s="36" t="s">
        <v>122</v>
      </c>
      <c r="B59" s="12">
        <v>1</v>
      </c>
      <c r="C59" s="12">
        <f t="shared" si="8"/>
        <v>227</v>
      </c>
      <c r="D59" s="12">
        <v>167</v>
      </c>
      <c r="E59" s="13">
        <v>60</v>
      </c>
      <c r="F59" s="14">
        <v>1133</v>
      </c>
      <c r="G59" s="14">
        <f t="shared" si="9"/>
        <v>6.7839999999999998</v>
      </c>
      <c r="H59" s="249">
        <f t="shared" si="10"/>
        <v>814.08</v>
      </c>
      <c r="I59" s="249">
        <f t="shared" si="11"/>
        <v>1006.12</v>
      </c>
    </row>
    <row r="60" spans="1:9" x14ac:dyDescent="0.25">
      <c r="A60" s="36" t="s">
        <v>122</v>
      </c>
      <c r="B60" s="12">
        <v>1</v>
      </c>
      <c r="C60" s="12">
        <f t="shared" si="8"/>
        <v>215</v>
      </c>
      <c r="D60" s="12">
        <v>167</v>
      </c>
      <c r="E60" s="13">
        <v>48</v>
      </c>
      <c r="F60" s="14">
        <v>1133</v>
      </c>
      <c r="G60" s="14">
        <f t="shared" si="9"/>
        <v>6.7839999999999998</v>
      </c>
      <c r="H60" s="249">
        <f t="shared" si="10"/>
        <v>651.26</v>
      </c>
      <c r="I60" s="249">
        <f t="shared" si="11"/>
        <v>804.89</v>
      </c>
    </row>
    <row r="61" spans="1:9" x14ac:dyDescent="0.25">
      <c r="A61" s="36" t="s">
        <v>122</v>
      </c>
      <c r="B61" s="12">
        <v>1</v>
      </c>
      <c r="C61" s="12">
        <f t="shared" si="8"/>
        <v>232</v>
      </c>
      <c r="D61" s="12">
        <v>167</v>
      </c>
      <c r="E61" s="13">
        <v>65</v>
      </c>
      <c r="F61" s="14">
        <v>1133</v>
      </c>
      <c r="G61" s="14">
        <f t="shared" si="9"/>
        <v>6.7839999999999998</v>
      </c>
      <c r="H61" s="249">
        <f t="shared" si="10"/>
        <v>881.92</v>
      </c>
      <c r="I61" s="249">
        <f t="shared" si="11"/>
        <v>1089.96</v>
      </c>
    </row>
    <row r="62" spans="1:9" x14ac:dyDescent="0.25">
      <c r="A62" s="36" t="s">
        <v>122</v>
      </c>
      <c r="B62" s="12">
        <v>1</v>
      </c>
      <c r="C62" s="12">
        <f t="shared" si="8"/>
        <v>191</v>
      </c>
      <c r="D62" s="12">
        <v>167</v>
      </c>
      <c r="E62" s="13">
        <v>24</v>
      </c>
      <c r="F62" s="14">
        <v>1133</v>
      </c>
      <c r="G62" s="14">
        <f t="shared" si="9"/>
        <v>6.7839999999999998</v>
      </c>
      <c r="H62" s="249">
        <f t="shared" si="10"/>
        <v>325.63</v>
      </c>
      <c r="I62" s="249">
        <f t="shared" si="11"/>
        <v>402.45</v>
      </c>
    </row>
    <row r="63" spans="1:9" x14ac:dyDescent="0.25">
      <c r="A63" s="36" t="s">
        <v>122</v>
      </c>
      <c r="B63" s="12">
        <v>1</v>
      </c>
      <c r="C63" s="12">
        <f t="shared" si="8"/>
        <v>215</v>
      </c>
      <c r="D63" s="12">
        <v>167</v>
      </c>
      <c r="E63" s="13">
        <v>48</v>
      </c>
      <c r="F63" s="14">
        <v>1133</v>
      </c>
      <c r="G63" s="14">
        <f t="shared" si="9"/>
        <v>6.7839999999999998</v>
      </c>
      <c r="H63" s="249">
        <f t="shared" si="10"/>
        <v>651.26</v>
      </c>
      <c r="I63" s="249">
        <f t="shared" si="11"/>
        <v>804.89</v>
      </c>
    </row>
    <row r="64" spans="1:9" x14ac:dyDescent="0.25">
      <c r="A64" s="36" t="s">
        <v>122</v>
      </c>
      <c r="B64" s="12">
        <v>1</v>
      </c>
      <c r="C64" s="12">
        <f t="shared" si="8"/>
        <v>192</v>
      </c>
      <c r="D64" s="12">
        <v>167</v>
      </c>
      <c r="E64" s="13">
        <v>25</v>
      </c>
      <c r="F64" s="14">
        <v>1133</v>
      </c>
      <c r="G64" s="14">
        <f t="shared" si="9"/>
        <v>6.7839999999999998</v>
      </c>
      <c r="H64" s="249">
        <f t="shared" si="10"/>
        <v>339.2</v>
      </c>
      <c r="I64" s="249">
        <f t="shared" si="11"/>
        <v>419.22</v>
      </c>
    </row>
    <row r="65" spans="1:9" x14ac:dyDescent="0.25">
      <c r="A65" s="36" t="s">
        <v>122</v>
      </c>
      <c r="B65" s="12">
        <v>1</v>
      </c>
      <c r="C65" s="12">
        <f t="shared" si="8"/>
        <v>192</v>
      </c>
      <c r="D65" s="12">
        <v>167</v>
      </c>
      <c r="E65" s="13">
        <v>25</v>
      </c>
      <c r="F65" s="14">
        <v>997</v>
      </c>
      <c r="G65" s="14">
        <f t="shared" si="9"/>
        <v>5.97</v>
      </c>
      <c r="H65" s="249">
        <f t="shared" si="10"/>
        <v>298.5</v>
      </c>
      <c r="I65" s="249">
        <f t="shared" si="11"/>
        <v>368.92</v>
      </c>
    </row>
    <row r="66" spans="1:9" x14ac:dyDescent="0.25">
      <c r="A66" s="36" t="s">
        <v>122</v>
      </c>
      <c r="B66" s="12">
        <v>1</v>
      </c>
      <c r="C66" s="12">
        <f t="shared" si="8"/>
        <v>168</v>
      </c>
      <c r="D66" s="12">
        <v>167</v>
      </c>
      <c r="E66" s="13">
        <v>1</v>
      </c>
      <c r="F66" s="14">
        <v>997</v>
      </c>
      <c r="G66" s="14">
        <f t="shared" si="9"/>
        <v>5.97</v>
      </c>
      <c r="H66" s="249">
        <f t="shared" si="10"/>
        <v>11.94</v>
      </c>
      <c r="I66" s="249">
        <f t="shared" si="11"/>
        <v>14.76</v>
      </c>
    </row>
    <row r="67" spans="1:9" x14ac:dyDescent="0.25">
      <c r="A67" s="36" t="s">
        <v>122</v>
      </c>
      <c r="B67" s="12">
        <v>1</v>
      </c>
      <c r="C67" s="12">
        <f t="shared" si="8"/>
        <v>184</v>
      </c>
      <c r="D67" s="12">
        <v>167</v>
      </c>
      <c r="E67" s="13">
        <v>17</v>
      </c>
      <c r="F67" s="14">
        <v>997</v>
      </c>
      <c r="G67" s="14">
        <f t="shared" si="9"/>
        <v>5.97</v>
      </c>
      <c r="H67" s="249">
        <f t="shared" si="10"/>
        <v>202.98</v>
      </c>
      <c r="I67" s="249">
        <f t="shared" si="11"/>
        <v>250.86</v>
      </c>
    </row>
    <row r="68" spans="1:9" x14ac:dyDescent="0.25">
      <c r="A68" s="36" t="s">
        <v>122</v>
      </c>
      <c r="B68" s="12">
        <v>1</v>
      </c>
      <c r="C68" s="12">
        <f t="shared" si="8"/>
        <v>263</v>
      </c>
      <c r="D68" s="12">
        <v>167</v>
      </c>
      <c r="E68" s="13">
        <v>96</v>
      </c>
      <c r="F68" s="14">
        <v>997</v>
      </c>
      <c r="G68" s="14">
        <f t="shared" si="9"/>
        <v>5.97</v>
      </c>
      <c r="H68" s="249">
        <f t="shared" si="10"/>
        <v>1146.24</v>
      </c>
      <c r="I68" s="249">
        <f t="shared" si="11"/>
        <v>1416.64</v>
      </c>
    </row>
    <row r="69" spans="1:9" x14ac:dyDescent="0.25">
      <c r="A69" s="36" t="s">
        <v>122</v>
      </c>
      <c r="B69" s="12">
        <v>1</v>
      </c>
      <c r="C69" s="12">
        <f t="shared" si="8"/>
        <v>191</v>
      </c>
      <c r="D69" s="12">
        <v>167</v>
      </c>
      <c r="E69" s="13">
        <v>24</v>
      </c>
      <c r="F69" s="14">
        <v>997</v>
      </c>
      <c r="G69" s="14">
        <f t="shared" si="9"/>
        <v>5.97</v>
      </c>
      <c r="H69" s="249">
        <f t="shared" si="10"/>
        <v>286.56</v>
      </c>
      <c r="I69" s="249">
        <f t="shared" si="11"/>
        <v>354.16</v>
      </c>
    </row>
    <row r="70" spans="1:9" x14ac:dyDescent="0.25">
      <c r="A70" s="36" t="s">
        <v>122</v>
      </c>
      <c r="B70" s="12">
        <v>1</v>
      </c>
      <c r="C70" s="12">
        <f t="shared" si="8"/>
        <v>263</v>
      </c>
      <c r="D70" s="12">
        <v>167</v>
      </c>
      <c r="E70" s="13">
        <v>96</v>
      </c>
      <c r="F70" s="14">
        <v>997</v>
      </c>
      <c r="G70" s="14">
        <f t="shared" si="9"/>
        <v>5.97</v>
      </c>
      <c r="H70" s="249">
        <f t="shared" si="10"/>
        <v>1146.24</v>
      </c>
      <c r="I70" s="249">
        <f t="shared" si="11"/>
        <v>1416.64</v>
      </c>
    </row>
    <row r="71" spans="1:9" x14ac:dyDescent="0.25">
      <c r="A71" s="36" t="s">
        <v>122</v>
      </c>
      <c r="B71" s="12">
        <v>1</v>
      </c>
      <c r="C71" s="12">
        <f t="shared" si="8"/>
        <v>192</v>
      </c>
      <c r="D71" s="12">
        <v>167</v>
      </c>
      <c r="E71" s="13">
        <v>25</v>
      </c>
      <c r="F71" s="14">
        <v>997</v>
      </c>
      <c r="G71" s="14">
        <f t="shared" si="9"/>
        <v>5.97</v>
      </c>
      <c r="H71" s="249">
        <f t="shared" si="10"/>
        <v>298.5</v>
      </c>
      <c r="I71" s="249">
        <f t="shared" si="11"/>
        <v>368.92</v>
      </c>
    </row>
    <row r="72" spans="1:9" x14ac:dyDescent="0.25">
      <c r="A72" s="36" t="s">
        <v>122</v>
      </c>
      <c r="B72" s="12">
        <v>1</v>
      </c>
      <c r="C72" s="12">
        <f t="shared" si="8"/>
        <v>192</v>
      </c>
      <c r="D72" s="12">
        <v>167</v>
      </c>
      <c r="E72" s="13">
        <v>25</v>
      </c>
      <c r="F72" s="14">
        <v>997</v>
      </c>
      <c r="G72" s="14">
        <f t="shared" si="9"/>
        <v>5.97</v>
      </c>
      <c r="H72" s="249">
        <f t="shared" si="10"/>
        <v>298.5</v>
      </c>
      <c r="I72" s="249">
        <f t="shared" si="11"/>
        <v>368.92</v>
      </c>
    </row>
    <row r="73" spans="1:9" x14ac:dyDescent="0.25">
      <c r="A73" s="36" t="s">
        <v>122</v>
      </c>
      <c r="B73" s="12">
        <v>1</v>
      </c>
      <c r="C73" s="12">
        <f t="shared" si="8"/>
        <v>224</v>
      </c>
      <c r="D73" s="12">
        <v>167</v>
      </c>
      <c r="E73" s="13">
        <v>57</v>
      </c>
      <c r="F73" s="14">
        <v>997</v>
      </c>
      <c r="G73" s="14">
        <f t="shared" si="9"/>
        <v>5.97</v>
      </c>
      <c r="H73" s="249">
        <f t="shared" si="10"/>
        <v>680.58</v>
      </c>
      <c r="I73" s="249">
        <f t="shared" si="11"/>
        <v>841.13</v>
      </c>
    </row>
    <row r="74" spans="1:9" x14ac:dyDescent="0.25">
      <c r="A74" s="36" t="s">
        <v>122</v>
      </c>
      <c r="B74" s="12">
        <v>1</v>
      </c>
      <c r="C74" s="12">
        <f t="shared" si="8"/>
        <v>204</v>
      </c>
      <c r="D74" s="12">
        <v>167</v>
      </c>
      <c r="E74" s="13">
        <v>37</v>
      </c>
      <c r="F74" s="14">
        <v>997</v>
      </c>
      <c r="G74" s="14">
        <f t="shared" si="9"/>
        <v>5.97</v>
      </c>
      <c r="H74" s="249">
        <f t="shared" si="10"/>
        <v>441.78</v>
      </c>
      <c r="I74" s="249">
        <f t="shared" si="11"/>
        <v>546</v>
      </c>
    </row>
    <row r="75" spans="1:9" x14ac:dyDescent="0.25">
      <c r="A75" s="36" t="s">
        <v>122</v>
      </c>
      <c r="B75" s="12">
        <v>1</v>
      </c>
      <c r="C75" s="12">
        <f t="shared" si="8"/>
        <v>192</v>
      </c>
      <c r="D75" s="12">
        <v>167</v>
      </c>
      <c r="E75" s="13">
        <v>25</v>
      </c>
      <c r="F75" s="14">
        <v>1133</v>
      </c>
      <c r="G75" s="14">
        <f t="shared" si="9"/>
        <v>6.7839999999999998</v>
      </c>
      <c r="H75" s="249">
        <f t="shared" si="10"/>
        <v>339.2</v>
      </c>
      <c r="I75" s="249">
        <f t="shared" si="11"/>
        <v>419.22</v>
      </c>
    </row>
    <row r="76" spans="1:9" x14ac:dyDescent="0.25">
      <c r="A76" s="36" t="s">
        <v>122</v>
      </c>
      <c r="B76" s="12">
        <v>1</v>
      </c>
      <c r="C76" s="12">
        <f t="shared" si="8"/>
        <v>184</v>
      </c>
      <c r="D76" s="12">
        <v>167</v>
      </c>
      <c r="E76" s="13">
        <v>17</v>
      </c>
      <c r="F76" s="14">
        <v>1133</v>
      </c>
      <c r="G76" s="14">
        <f t="shared" si="9"/>
        <v>6.7839999999999998</v>
      </c>
      <c r="H76" s="249">
        <f t="shared" si="10"/>
        <v>230.66</v>
      </c>
      <c r="I76" s="249">
        <f t="shared" si="11"/>
        <v>285.07</v>
      </c>
    </row>
    <row r="77" spans="1:9" x14ac:dyDescent="0.25">
      <c r="A77" s="36" t="s">
        <v>122</v>
      </c>
      <c r="B77" s="12">
        <v>1</v>
      </c>
      <c r="C77" s="12">
        <f t="shared" si="8"/>
        <v>192</v>
      </c>
      <c r="D77" s="12">
        <v>167</v>
      </c>
      <c r="E77" s="13">
        <v>25</v>
      </c>
      <c r="F77" s="14">
        <v>1133</v>
      </c>
      <c r="G77" s="14">
        <f t="shared" si="9"/>
        <v>6.7839999999999998</v>
      </c>
      <c r="H77" s="249">
        <f t="shared" si="10"/>
        <v>339.2</v>
      </c>
      <c r="I77" s="249">
        <f t="shared" si="11"/>
        <v>419.22</v>
      </c>
    </row>
    <row r="78" spans="1:9" x14ac:dyDescent="0.25">
      <c r="A78" s="36" t="s">
        <v>122</v>
      </c>
      <c r="B78" s="12">
        <v>1</v>
      </c>
      <c r="C78" s="12">
        <f t="shared" si="8"/>
        <v>195</v>
      </c>
      <c r="D78" s="12">
        <v>167</v>
      </c>
      <c r="E78" s="13">
        <v>28</v>
      </c>
      <c r="F78" s="14">
        <v>1133</v>
      </c>
      <c r="G78" s="14">
        <f t="shared" si="9"/>
        <v>6.7839999999999998</v>
      </c>
      <c r="H78" s="249">
        <f t="shared" si="10"/>
        <v>379.9</v>
      </c>
      <c r="I78" s="249">
        <f t="shared" si="11"/>
        <v>469.52</v>
      </c>
    </row>
    <row r="79" spans="1:9" x14ac:dyDescent="0.25">
      <c r="A79" s="36" t="s">
        <v>122</v>
      </c>
      <c r="B79" s="12">
        <v>1</v>
      </c>
      <c r="C79" s="12">
        <f t="shared" si="8"/>
        <v>196</v>
      </c>
      <c r="D79" s="12">
        <v>167</v>
      </c>
      <c r="E79" s="13">
        <v>29</v>
      </c>
      <c r="F79" s="14">
        <v>997</v>
      </c>
      <c r="G79" s="14">
        <f t="shared" si="9"/>
        <v>5.97</v>
      </c>
      <c r="H79" s="249">
        <f t="shared" si="10"/>
        <v>346.26</v>
      </c>
      <c r="I79" s="249">
        <f t="shared" si="11"/>
        <v>427.94</v>
      </c>
    </row>
    <row r="80" spans="1:9" x14ac:dyDescent="0.25">
      <c r="A80" s="36" t="s">
        <v>153</v>
      </c>
      <c r="B80" s="12">
        <v>1</v>
      </c>
      <c r="C80" s="12">
        <f t="shared" si="8"/>
        <v>192</v>
      </c>
      <c r="D80" s="12">
        <v>167</v>
      </c>
      <c r="E80" s="13">
        <v>25</v>
      </c>
      <c r="F80" s="14">
        <v>861</v>
      </c>
      <c r="G80" s="14">
        <f t="shared" si="9"/>
        <v>5.1559999999999997</v>
      </c>
      <c r="H80" s="249">
        <f t="shared" si="10"/>
        <v>257.8</v>
      </c>
      <c r="I80" s="249">
        <f t="shared" si="11"/>
        <v>318.62</v>
      </c>
    </row>
    <row r="81" spans="1:9" x14ac:dyDescent="0.25">
      <c r="A81" s="36" t="s">
        <v>153</v>
      </c>
      <c r="B81" s="12">
        <v>1</v>
      </c>
      <c r="C81" s="12">
        <f t="shared" si="8"/>
        <v>200</v>
      </c>
      <c r="D81" s="12">
        <v>167</v>
      </c>
      <c r="E81" s="13">
        <v>33</v>
      </c>
      <c r="F81" s="14">
        <v>861</v>
      </c>
      <c r="G81" s="14">
        <f t="shared" si="9"/>
        <v>5.1559999999999997</v>
      </c>
      <c r="H81" s="249">
        <f t="shared" si="10"/>
        <v>340.3</v>
      </c>
      <c r="I81" s="249">
        <f t="shared" si="11"/>
        <v>420.58</v>
      </c>
    </row>
    <row r="82" spans="1:9" x14ac:dyDescent="0.25">
      <c r="A82" s="36" t="s">
        <v>153</v>
      </c>
      <c r="B82" s="12">
        <v>1</v>
      </c>
      <c r="C82" s="12">
        <f t="shared" si="8"/>
        <v>263</v>
      </c>
      <c r="D82" s="12">
        <v>167</v>
      </c>
      <c r="E82" s="13">
        <v>96</v>
      </c>
      <c r="F82" s="14">
        <v>861</v>
      </c>
      <c r="G82" s="14">
        <f t="shared" si="9"/>
        <v>5.1559999999999997</v>
      </c>
      <c r="H82" s="249">
        <f t="shared" si="10"/>
        <v>989.95</v>
      </c>
      <c r="I82" s="249">
        <f t="shared" si="11"/>
        <v>1223.48</v>
      </c>
    </row>
    <row r="83" spans="1:9" x14ac:dyDescent="0.25">
      <c r="A83" s="36" t="s">
        <v>153</v>
      </c>
      <c r="B83" s="12">
        <v>1</v>
      </c>
      <c r="C83" s="12">
        <f t="shared" si="8"/>
        <v>200</v>
      </c>
      <c r="D83" s="12">
        <v>167</v>
      </c>
      <c r="E83" s="13">
        <v>33</v>
      </c>
      <c r="F83" s="14">
        <v>861</v>
      </c>
      <c r="G83" s="14">
        <f t="shared" si="9"/>
        <v>5.1559999999999997</v>
      </c>
      <c r="H83" s="249">
        <f t="shared" si="10"/>
        <v>340.3</v>
      </c>
      <c r="I83" s="249">
        <f t="shared" si="11"/>
        <v>420.58</v>
      </c>
    </row>
    <row r="84" spans="1:9" x14ac:dyDescent="0.25">
      <c r="A84" s="36" t="s">
        <v>153</v>
      </c>
      <c r="B84" s="12">
        <v>1</v>
      </c>
      <c r="C84" s="12">
        <f t="shared" si="8"/>
        <v>192</v>
      </c>
      <c r="D84" s="12">
        <v>167</v>
      </c>
      <c r="E84" s="13">
        <v>25</v>
      </c>
      <c r="F84" s="14">
        <v>861</v>
      </c>
      <c r="G84" s="14">
        <f t="shared" si="9"/>
        <v>5.1559999999999997</v>
      </c>
      <c r="H84" s="249">
        <f t="shared" si="10"/>
        <v>257.8</v>
      </c>
      <c r="I84" s="249">
        <f t="shared" si="11"/>
        <v>318.62</v>
      </c>
    </row>
    <row r="85" spans="1:9" ht="33" x14ac:dyDescent="0.25">
      <c r="A85" s="254" t="s">
        <v>648</v>
      </c>
      <c r="B85" s="241">
        <f>SUM(B86:B105)</f>
        <v>20</v>
      </c>
      <c r="C85" s="241"/>
      <c r="D85" s="241"/>
      <c r="E85" s="241">
        <f t="shared" ref="E85:I85" si="12">SUM(E86:E105)</f>
        <v>851</v>
      </c>
      <c r="F85" s="248"/>
      <c r="G85" s="248"/>
      <c r="H85" s="248">
        <f t="shared" si="12"/>
        <v>8523.9999999999982</v>
      </c>
      <c r="I85" s="248">
        <f t="shared" si="12"/>
        <v>10534.779999999997</v>
      </c>
    </row>
    <row r="86" spans="1:9" x14ac:dyDescent="0.25">
      <c r="A86" s="36" t="s">
        <v>156</v>
      </c>
      <c r="B86" s="12">
        <v>1</v>
      </c>
      <c r="C86" s="12">
        <f t="shared" ref="C86:C133" si="13">D86+E86</f>
        <v>192</v>
      </c>
      <c r="D86" s="12">
        <v>167</v>
      </c>
      <c r="E86" s="13">
        <v>25</v>
      </c>
      <c r="F86" s="14">
        <v>833</v>
      </c>
      <c r="G86" s="14">
        <f t="shared" ref="G86:G133" si="14">ROUND(F86/D86,3)</f>
        <v>4.9880000000000004</v>
      </c>
      <c r="H86" s="249">
        <f t="shared" ref="H86:H133" si="15">ROUND(E86*G86*2,2)</f>
        <v>249.4</v>
      </c>
      <c r="I86" s="249">
        <f t="shared" ref="I86:I133" si="16">ROUND(H86*1.2359,2)</f>
        <v>308.23</v>
      </c>
    </row>
    <row r="87" spans="1:9" x14ac:dyDescent="0.25">
      <c r="A87" s="36" t="s">
        <v>156</v>
      </c>
      <c r="B87" s="12">
        <v>1</v>
      </c>
      <c r="C87" s="12">
        <f t="shared" si="13"/>
        <v>215</v>
      </c>
      <c r="D87" s="12">
        <v>167</v>
      </c>
      <c r="E87" s="13">
        <v>48</v>
      </c>
      <c r="F87" s="14">
        <v>833</v>
      </c>
      <c r="G87" s="14">
        <f t="shared" si="14"/>
        <v>4.9880000000000004</v>
      </c>
      <c r="H87" s="249">
        <f t="shared" si="15"/>
        <v>478.85</v>
      </c>
      <c r="I87" s="249">
        <f t="shared" si="16"/>
        <v>591.80999999999995</v>
      </c>
    </row>
    <row r="88" spans="1:9" x14ac:dyDescent="0.25">
      <c r="A88" s="36" t="s">
        <v>156</v>
      </c>
      <c r="B88" s="12">
        <v>1</v>
      </c>
      <c r="C88" s="12">
        <f t="shared" si="13"/>
        <v>239</v>
      </c>
      <c r="D88" s="12">
        <v>167</v>
      </c>
      <c r="E88" s="13">
        <v>72</v>
      </c>
      <c r="F88" s="14">
        <v>833</v>
      </c>
      <c r="G88" s="14">
        <f t="shared" si="14"/>
        <v>4.9880000000000004</v>
      </c>
      <c r="H88" s="249">
        <f t="shared" si="15"/>
        <v>718.27</v>
      </c>
      <c r="I88" s="249">
        <f t="shared" si="16"/>
        <v>887.71</v>
      </c>
    </row>
    <row r="89" spans="1:9" x14ac:dyDescent="0.25">
      <c r="A89" s="36" t="s">
        <v>156</v>
      </c>
      <c r="B89" s="12">
        <v>1</v>
      </c>
      <c r="C89" s="12">
        <f t="shared" si="13"/>
        <v>204</v>
      </c>
      <c r="D89" s="12">
        <v>167</v>
      </c>
      <c r="E89" s="13">
        <v>37</v>
      </c>
      <c r="F89" s="14">
        <v>833</v>
      </c>
      <c r="G89" s="14">
        <f t="shared" si="14"/>
        <v>4.9880000000000004</v>
      </c>
      <c r="H89" s="249">
        <f t="shared" si="15"/>
        <v>369.11</v>
      </c>
      <c r="I89" s="249">
        <f t="shared" si="16"/>
        <v>456.18</v>
      </c>
    </row>
    <row r="90" spans="1:9" x14ac:dyDescent="0.25">
      <c r="A90" s="36" t="s">
        <v>156</v>
      </c>
      <c r="B90" s="12">
        <v>1</v>
      </c>
      <c r="C90" s="12">
        <f t="shared" si="13"/>
        <v>231</v>
      </c>
      <c r="D90" s="12">
        <v>167</v>
      </c>
      <c r="E90" s="13">
        <v>64</v>
      </c>
      <c r="F90" s="14">
        <v>833</v>
      </c>
      <c r="G90" s="14">
        <f t="shared" si="14"/>
        <v>4.9880000000000004</v>
      </c>
      <c r="H90" s="249">
        <f t="shared" si="15"/>
        <v>638.46</v>
      </c>
      <c r="I90" s="249">
        <f t="shared" si="16"/>
        <v>789.07</v>
      </c>
    </row>
    <row r="91" spans="1:9" x14ac:dyDescent="0.25">
      <c r="A91" s="36" t="s">
        <v>156</v>
      </c>
      <c r="B91" s="12">
        <v>1</v>
      </c>
      <c r="C91" s="12">
        <f t="shared" si="13"/>
        <v>208</v>
      </c>
      <c r="D91" s="12">
        <v>167</v>
      </c>
      <c r="E91" s="13">
        <v>41</v>
      </c>
      <c r="F91" s="14">
        <v>833</v>
      </c>
      <c r="G91" s="14">
        <f t="shared" si="14"/>
        <v>4.9880000000000004</v>
      </c>
      <c r="H91" s="249">
        <f t="shared" si="15"/>
        <v>409.02</v>
      </c>
      <c r="I91" s="249">
        <f t="shared" si="16"/>
        <v>505.51</v>
      </c>
    </row>
    <row r="92" spans="1:9" x14ac:dyDescent="0.25">
      <c r="A92" s="36" t="s">
        <v>156</v>
      </c>
      <c r="B92" s="12">
        <v>1</v>
      </c>
      <c r="C92" s="12">
        <f t="shared" si="13"/>
        <v>239</v>
      </c>
      <c r="D92" s="12">
        <v>167</v>
      </c>
      <c r="E92" s="13">
        <v>72</v>
      </c>
      <c r="F92" s="14">
        <v>833</v>
      </c>
      <c r="G92" s="14">
        <f t="shared" si="14"/>
        <v>4.9880000000000004</v>
      </c>
      <c r="H92" s="249">
        <f t="shared" si="15"/>
        <v>718.27</v>
      </c>
      <c r="I92" s="249">
        <f t="shared" si="16"/>
        <v>887.71</v>
      </c>
    </row>
    <row r="93" spans="1:9" x14ac:dyDescent="0.25">
      <c r="A93" s="36" t="s">
        <v>156</v>
      </c>
      <c r="B93" s="12">
        <v>1</v>
      </c>
      <c r="C93" s="12">
        <f t="shared" si="13"/>
        <v>164</v>
      </c>
      <c r="D93" s="12">
        <v>146</v>
      </c>
      <c r="E93" s="13">
        <v>18</v>
      </c>
      <c r="F93" s="14">
        <v>833</v>
      </c>
      <c r="G93" s="14">
        <f t="shared" si="14"/>
        <v>5.7050000000000001</v>
      </c>
      <c r="H93" s="249">
        <f t="shared" si="15"/>
        <v>205.38</v>
      </c>
      <c r="I93" s="249">
        <f t="shared" si="16"/>
        <v>253.83</v>
      </c>
    </row>
    <row r="94" spans="1:9" x14ac:dyDescent="0.25">
      <c r="A94" s="36" t="s">
        <v>156</v>
      </c>
      <c r="B94" s="12">
        <v>1</v>
      </c>
      <c r="C94" s="12">
        <f t="shared" si="13"/>
        <v>152</v>
      </c>
      <c r="D94" s="12">
        <v>146</v>
      </c>
      <c r="E94" s="13">
        <v>6</v>
      </c>
      <c r="F94" s="14">
        <v>833</v>
      </c>
      <c r="G94" s="14">
        <f t="shared" si="14"/>
        <v>5.7050000000000001</v>
      </c>
      <c r="H94" s="249">
        <f t="shared" si="15"/>
        <v>68.459999999999994</v>
      </c>
      <c r="I94" s="249">
        <f t="shared" si="16"/>
        <v>84.61</v>
      </c>
    </row>
    <row r="95" spans="1:9" x14ac:dyDescent="0.25">
      <c r="A95" s="36" t="s">
        <v>156</v>
      </c>
      <c r="B95" s="12">
        <v>1</v>
      </c>
      <c r="C95" s="12">
        <f t="shared" si="13"/>
        <v>168</v>
      </c>
      <c r="D95" s="12">
        <v>167</v>
      </c>
      <c r="E95" s="13">
        <v>1</v>
      </c>
      <c r="F95" s="14">
        <v>833</v>
      </c>
      <c r="G95" s="14">
        <f t="shared" si="14"/>
        <v>4.9880000000000004</v>
      </c>
      <c r="H95" s="249">
        <f t="shared" si="15"/>
        <v>9.98</v>
      </c>
      <c r="I95" s="249">
        <f t="shared" si="16"/>
        <v>12.33</v>
      </c>
    </row>
    <row r="96" spans="1:9" x14ac:dyDescent="0.25">
      <c r="A96" s="36" t="s">
        <v>156</v>
      </c>
      <c r="B96" s="12">
        <v>1</v>
      </c>
      <c r="C96" s="12">
        <f t="shared" si="13"/>
        <v>168</v>
      </c>
      <c r="D96" s="12">
        <v>167</v>
      </c>
      <c r="E96" s="13">
        <v>1</v>
      </c>
      <c r="F96" s="14">
        <v>833</v>
      </c>
      <c r="G96" s="14">
        <f t="shared" si="14"/>
        <v>4.9880000000000004</v>
      </c>
      <c r="H96" s="249">
        <f t="shared" si="15"/>
        <v>9.98</v>
      </c>
      <c r="I96" s="249">
        <f t="shared" si="16"/>
        <v>12.33</v>
      </c>
    </row>
    <row r="97" spans="1:9" x14ac:dyDescent="0.25">
      <c r="A97" s="36" t="s">
        <v>156</v>
      </c>
      <c r="B97" s="12">
        <v>1</v>
      </c>
      <c r="C97" s="12">
        <f t="shared" si="13"/>
        <v>168</v>
      </c>
      <c r="D97" s="12">
        <v>167</v>
      </c>
      <c r="E97" s="13">
        <v>1</v>
      </c>
      <c r="F97" s="14">
        <v>833</v>
      </c>
      <c r="G97" s="14">
        <f t="shared" si="14"/>
        <v>4.9880000000000004</v>
      </c>
      <c r="H97" s="249">
        <f t="shared" si="15"/>
        <v>9.98</v>
      </c>
      <c r="I97" s="249">
        <f t="shared" si="16"/>
        <v>12.33</v>
      </c>
    </row>
    <row r="98" spans="1:9" x14ac:dyDescent="0.25">
      <c r="A98" s="36" t="s">
        <v>156</v>
      </c>
      <c r="B98" s="12">
        <v>1</v>
      </c>
      <c r="C98" s="12">
        <f t="shared" si="13"/>
        <v>240</v>
      </c>
      <c r="D98" s="12">
        <v>167</v>
      </c>
      <c r="E98" s="13">
        <v>73</v>
      </c>
      <c r="F98" s="14">
        <v>833</v>
      </c>
      <c r="G98" s="14">
        <f t="shared" si="14"/>
        <v>4.9880000000000004</v>
      </c>
      <c r="H98" s="249">
        <f t="shared" si="15"/>
        <v>728.25</v>
      </c>
      <c r="I98" s="249">
        <f t="shared" si="16"/>
        <v>900.04</v>
      </c>
    </row>
    <row r="99" spans="1:9" x14ac:dyDescent="0.25">
      <c r="A99" s="36" t="s">
        <v>156</v>
      </c>
      <c r="B99" s="12">
        <v>1</v>
      </c>
      <c r="C99" s="12">
        <f t="shared" si="13"/>
        <v>200</v>
      </c>
      <c r="D99" s="12">
        <v>167</v>
      </c>
      <c r="E99" s="13">
        <v>33</v>
      </c>
      <c r="F99" s="14">
        <v>833</v>
      </c>
      <c r="G99" s="14">
        <f t="shared" si="14"/>
        <v>4.9880000000000004</v>
      </c>
      <c r="H99" s="249">
        <f t="shared" si="15"/>
        <v>329.21</v>
      </c>
      <c r="I99" s="249">
        <f t="shared" si="16"/>
        <v>406.87</v>
      </c>
    </row>
    <row r="100" spans="1:9" x14ac:dyDescent="0.25">
      <c r="A100" s="36" t="s">
        <v>156</v>
      </c>
      <c r="B100" s="12">
        <v>1</v>
      </c>
      <c r="C100" s="12">
        <f t="shared" si="13"/>
        <v>239</v>
      </c>
      <c r="D100" s="12">
        <v>167</v>
      </c>
      <c r="E100" s="13">
        <v>72</v>
      </c>
      <c r="F100" s="14">
        <v>833</v>
      </c>
      <c r="G100" s="14">
        <f t="shared" si="14"/>
        <v>4.9880000000000004</v>
      </c>
      <c r="H100" s="249">
        <f t="shared" si="15"/>
        <v>718.27</v>
      </c>
      <c r="I100" s="249">
        <f t="shared" si="16"/>
        <v>887.71</v>
      </c>
    </row>
    <row r="101" spans="1:9" x14ac:dyDescent="0.25">
      <c r="A101" s="36" t="s">
        <v>156</v>
      </c>
      <c r="B101" s="12">
        <v>1</v>
      </c>
      <c r="C101" s="12">
        <f t="shared" si="13"/>
        <v>168</v>
      </c>
      <c r="D101" s="12">
        <v>167</v>
      </c>
      <c r="E101" s="13">
        <v>1</v>
      </c>
      <c r="F101" s="14">
        <v>833</v>
      </c>
      <c r="G101" s="14">
        <f t="shared" si="14"/>
        <v>4.9880000000000004</v>
      </c>
      <c r="H101" s="249">
        <f t="shared" si="15"/>
        <v>9.98</v>
      </c>
      <c r="I101" s="249">
        <f t="shared" si="16"/>
        <v>12.33</v>
      </c>
    </row>
    <row r="102" spans="1:9" x14ac:dyDescent="0.25">
      <c r="A102" s="36" t="s">
        <v>156</v>
      </c>
      <c r="B102" s="12">
        <v>1</v>
      </c>
      <c r="C102" s="12">
        <f t="shared" si="13"/>
        <v>271</v>
      </c>
      <c r="D102" s="12">
        <v>167</v>
      </c>
      <c r="E102" s="13">
        <v>104</v>
      </c>
      <c r="F102" s="14">
        <v>833</v>
      </c>
      <c r="G102" s="14">
        <f t="shared" si="14"/>
        <v>4.9880000000000004</v>
      </c>
      <c r="H102" s="249">
        <f t="shared" si="15"/>
        <v>1037.5</v>
      </c>
      <c r="I102" s="249">
        <f t="shared" si="16"/>
        <v>1282.25</v>
      </c>
    </row>
    <row r="103" spans="1:9" x14ac:dyDescent="0.25">
      <c r="A103" s="36" t="s">
        <v>156</v>
      </c>
      <c r="B103" s="12">
        <v>1</v>
      </c>
      <c r="C103" s="12">
        <f t="shared" si="13"/>
        <v>239</v>
      </c>
      <c r="D103" s="12">
        <v>167</v>
      </c>
      <c r="E103" s="13">
        <v>72</v>
      </c>
      <c r="F103" s="14">
        <v>833</v>
      </c>
      <c r="G103" s="14">
        <f t="shared" si="14"/>
        <v>4.9880000000000004</v>
      </c>
      <c r="H103" s="249">
        <f t="shared" si="15"/>
        <v>718.27</v>
      </c>
      <c r="I103" s="249">
        <f t="shared" si="16"/>
        <v>887.71</v>
      </c>
    </row>
    <row r="104" spans="1:9" x14ac:dyDescent="0.25">
      <c r="A104" s="36" t="s">
        <v>156</v>
      </c>
      <c r="B104" s="12">
        <v>1</v>
      </c>
      <c r="C104" s="12">
        <f t="shared" si="13"/>
        <v>252</v>
      </c>
      <c r="D104" s="12">
        <v>167</v>
      </c>
      <c r="E104" s="13">
        <v>85</v>
      </c>
      <c r="F104" s="14">
        <v>833</v>
      </c>
      <c r="G104" s="14">
        <f t="shared" si="14"/>
        <v>4.9880000000000004</v>
      </c>
      <c r="H104" s="249">
        <f t="shared" si="15"/>
        <v>847.96</v>
      </c>
      <c r="I104" s="249">
        <f t="shared" si="16"/>
        <v>1047.99</v>
      </c>
    </row>
    <row r="105" spans="1:9" x14ac:dyDescent="0.25">
      <c r="A105" s="36" t="s">
        <v>156</v>
      </c>
      <c r="B105" s="12">
        <v>1</v>
      </c>
      <c r="C105" s="12">
        <f t="shared" si="13"/>
        <v>192</v>
      </c>
      <c r="D105" s="12">
        <v>167</v>
      </c>
      <c r="E105" s="13">
        <v>25</v>
      </c>
      <c r="F105" s="14">
        <v>833</v>
      </c>
      <c r="G105" s="14">
        <f t="shared" si="14"/>
        <v>4.9880000000000004</v>
      </c>
      <c r="H105" s="249">
        <f t="shared" si="15"/>
        <v>249.4</v>
      </c>
      <c r="I105" s="249">
        <f t="shared" si="16"/>
        <v>308.23</v>
      </c>
    </row>
    <row r="106" spans="1:9" ht="33" x14ac:dyDescent="0.25">
      <c r="A106" s="162" t="s">
        <v>651</v>
      </c>
      <c r="B106" s="241">
        <f>SUM(B107:B133)</f>
        <v>27</v>
      </c>
      <c r="C106" s="241"/>
      <c r="D106" s="241"/>
      <c r="E106" s="241">
        <f t="shared" ref="E106:I106" si="17">SUM(E107:E133)</f>
        <v>811</v>
      </c>
      <c r="F106" s="248"/>
      <c r="G106" s="248"/>
      <c r="H106" s="248">
        <f t="shared" si="17"/>
        <v>7773.4399999999987</v>
      </c>
      <c r="I106" s="248">
        <f t="shared" si="17"/>
        <v>9607.1899999999987</v>
      </c>
    </row>
    <row r="107" spans="1:9" x14ac:dyDescent="0.25">
      <c r="A107" s="36" t="s">
        <v>97</v>
      </c>
      <c r="B107" s="12">
        <v>1</v>
      </c>
      <c r="C107" s="12">
        <f t="shared" si="13"/>
        <v>168</v>
      </c>
      <c r="D107" s="12">
        <v>167</v>
      </c>
      <c r="E107" s="13">
        <v>1</v>
      </c>
      <c r="F107" s="14">
        <v>740</v>
      </c>
      <c r="G107" s="14">
        <f t="shared" si="14"/>
        <v>4.431</v>
      </c>
      <c r="H107" s="249">
        <f t="shared" si="15"/>
        <v>8.86</v>
      </c>
      <c r="I107" s="249">
        <f t="shared" si="16"/>
        <v>10.95</v>
      </c>
    </row>
    <row r="108" spans="1:9" x14ac:dyDescent="0.25">
      <c r="A108" s="36" t="s">
        <v>97</v>
      </c>
      <c r="B108" s="12">
        <v>1</v>
      </c>
      <c r="C108" s="12">
        <f t="shared" si="13"/>
        <v>215</v>
      </c>
      <c r="D108" s="12">
        <v>167</v>
      </c>
      <c r="E108" s="13">
        <v>48</v>
      </c>
      <c r="F108" s="14">
        <v>740</v>
      </c>
      <c r="G108" s="14">
        <f t="shared" si="14"/>
        <v>4.431</v>
      </c>
      <c r="H108" s="249">
        <f t="shared" si="15"/>
        <v>425.38</v>
      </c>
      <c r="I108" s="249">
        <f t="shared" si="16"/>
        <v>525.73</v>
      </c>
    </row>
    <row r="109" spans="1:9" x14ac:dyDescent="0.25">
      <c r="A109" s="36" t="s">
        <v>97</v>
      </c>
      <c r="B109" s="12">
        <v>1</v>
      </c>
      <c r="C109" s="12">
        <f t="shared" si="13"/>
        <v>168</v>
      </c>
      <c r="D109" s="12">
        <v>167</v>
      </c>
      <c r="E109" s="13">
        <v>1</v>
      </c>
      <c r="F109" s="14">
        <v>740</v>
      </c>
      <c r="G109" s="14">
        <f t="shared" si="14"/>
        <v>4.431</v>
      </c>
      <c r="H109" s="249">
        <f t="shared" si="15"/>
        <v>8.86</v>
      </c>
      <c r="I109" s="249">
        <f t="shared" si="16"/>
        <v>10.95</v>
      </c>
    </row>
    <row r="110" spans="1:9" x14ac:dyDescent="0.25">
      <c r="A110" s="36" t="s">
        <v>97</v>
      </c>
      <c r="B110" s="12">
        <v>1</v>
      </c>
      <c r="C110" s="12">
        <f t="shared" si="13"/>
        <v>175</v>
      </c>
      <c r="D110" s="12">
        <v>167</v>
      </c>
      <c r="E110" s="13">
        <v>8</v>
      </c>
      <c r="F110" s="14">
        <v>740</v>
      </c>
      <c r="G110" s="14">
        <f t="shared" si="14"/>
        <v>4.431</v>
      </c>
      <c r="H110" s="249">
        <f t="shared" si="15"/>
        <v>70.900000000000006</v>
      </c>
      <c r="I110" s="249">
        <f t="shared" si="16"/>
        <v>87.63</v>
      </c>
    </row>
    <row r="111" spans="1:9" x14ac:dyDescent="0.25">
      <c r="A111" s="36" t="s">
        <v>97</v>
      </c>
      <c r="B111" s="12">
        <v>1</v>
      </c>
      <c r="C111" s="12">
        <f t="shared" si="13"/>
        <v>168</v>
      </c>
      <c r="D111" s="12">
        <v>167</v>
      </c>
      <c r="E111" s="13">
        <v>1</v>
      </c>
      <c r="F111" s="14">
        <v>740</v>
      </c>
      <c r="G111" s="14">
        <f t="shared" si="14"/>
        <v>4.431</v>
      </c>
      <c r="H111" s="249">
        <f t="shared" si="15"/>
        <v>8.86</v>
      </c>
      <c r="I111" s="249">
        <f t="shared" si="16"/>
        <v>10.95</v>
      </c>
    </row>
    <row r="112" spans="1:9" x14ac:dyDescent="0.25">
      <c r="A112" s="36" t="s">
        <v>97</v>
      </c>
      <c r="B112" s="12">
        <v>1</v>
      </c>
      <c r="C112" s="12">
        <f t="shared" si="13"/>
        <v>168</v>
      </c>
      <c r="D112" s="12">
        <v>167</v>
      </c>
      <c r="E112" s="13">
        <v>1</v>
      </c>
      <c r="F112" s="14">
        <v>740</v>
      </c>
      <c r="G112" s="14">
        <f t="shared" si="14"/>
        <v>4.431</v>
      </c>
      <c r="H112" s="249">
        <f t="shared" si="15"/>
        <v>8.86</v>
      </c>
      <c r="I112" s="249">
        <f t="shared" si="16"/>
        <v>10.95</v>
      </c>
    </row>
    <row r="113" spans="1:9" x14ac:dyDescent="0.25">
      <c r="A113" s="36" t="s">
        <v>97</v>
      </c>
      <c r="B113" s="12">
        <v>1</v>
      </c>
      <c r="C113" s="12">
        <f t="shared" si="13"/>
        <v>192</v>
      </c>
      <c r="D113" s="12">
        <v>167</v>
      </c>
      <c r="E113" s="13">
        <v>25</v>
      </c>
      <c r="F113" s="14">
        <v>740</v>
      </c>
      <c r="G113" s="14">
        <f t="shared" si="14"/>
        <v>4.431</v>
      </c>
      <c r="H113" s="249">
        <f t="shared" si="15"/>
        <v>221.55</v>
      </c>
      <c r="I113" s="249">
        <f t="shared" si="16"/>
        <v>273.81</v>
      </c>
    </row>
    <row r="114" spans="1:9" x14ac:dyDescent="0.25">
      <c r="A114" s="36" t="s">
        <v>97</v>
      </c>
      <c r="B114" s="12">
        <v>1</v>
      </c>
      <c r="C114" s="12">
        <f t="shared" si="13"/>
        <v>247</v>
      </c>
      <c r="D114" s="12">
        <v>167</v>
      </c>
      <c r="E114" s="13">
        <v>80</v>
      </c>
      <c r="F114" s="14">
        <v>740</v>
      </c>
      <c r="G114" s="14">
        <f t="shared" si="14"/>
        <v>4.431</v>
      </c>
      <c r="H114" s="249">
        <f t="shared" si="15"/>
        <v>708.96</v>
      </c>
      <c r="I114" s="249">
        <f t="shared" si="16"/>
        <v>876.2</v>
      </c>
    </row>
    <row r="115" spans="1:9" x14ac:dyDescent="0.25">
      <c r="A115" s="36" t="s">
        <v>97</v>
      </c>
      <c r="B115" s="12">
        <v>1</v>
      </c>
      <c r="C115" s="12">
        <f t="shared" si="13"/>
        <v>239</v>
      </c>
      <c r="D115" s="12">
        <v>167</v>
      </c>
      <c r="E115" s="13">
        <v>72</v>
      </c>
      <c r="F115" s="14">
        <v>740</v>
      </c>
      <c r="G115" s="14">
        <f t="shared" si="14"/>
        <v>4.431</v>
      </c>
      <c r="H115" s="249">
        <f t="shared" si="15"/>
        <v>638.05999999999995</v>
      </c>
      <c r="I115" s="249">
        <f t="shared" si="16"/>
        <v>788.58</v>
      </c>
    </row>
    <row r="116" spans="1:9" x14ac:dyDescent="0.25">
      <c r="A116" s="36" t="s">
        <v>97</v>
      </c>
      <c r="B116" s="12">
        <v>1</v>
      </c>
      <c r="C116" s="12">
        <f t="shared" si="13"/>
        <v>215</v>
      </c>
      <c r="D116" s="12">
        <v>167</v>
      </c>
      <c r="E116" s="13">
        <v>48</v>
      </c>
      <c r="F116" s="14">
        <v>740</v>
      </c>
      <c r="G116" s="14">
        <f t="shared" si="14"/>
        <v>4.431</v>
      </c>
      <c r="H116" s="249">
        <f t="shared" si="15"/>
        <v>425.38</v>
      </c>
      <c r="I116" s="249">
        <f t="shared" si="16"/>
        <v>525.73</v>
      </c>
    </row>
    <row r="117" spans="1:9" x14ac:dyDescent="0.25">
      <c r="A117" s="36" t="s">
        <v>97</v>
      </c>
      <c r="B117" s="12">
        <v>1</v>
      </c>
      <c r="C117" s="12">
        <f t="shared" si="13"/>
        <v>168</v>
      </c>
      <c r="D117" s="12">
        <v>167</v>
      </c>
      <c r="E117" s="13">
        <v>1</v>
      </c>
      <c r="F117" s="14">
        <v>740</v>
      </c>
      <c r="G117" s="14">
        <f t="shared" si="14"/>
        <v>4.431</v>
      </c>
      <c r="H117" s="249">
        <f t="shared" si="15"/>
        <v>8.86</v>
      </c>
      <c r="I117" s="249">
        <f t="shared" si="16"/>
        <v>10.95</v>
      </c>
    </row>
    <row r="118" spans="1:9" x14ac:dyDescent="0.25">
      <c r="A118" s="36" t="s">
        <v>97</v>
      </c>
      <c r="B118" s="12">
        <v>1</v>
      </c>
      <c r="C118" s="12">
        <f t="shared" si="13"/>
        <v>239</v>
      </c>
      <c r="D118" s="12">
        <v>167</v>
      </c>
      <c r="E118" s="13">
        <v>72</v>
      </c>
      <c r="F118" s="14">
        <v>740</v>
      </c>
      <c r="G118" s="14">
        <f t="shared" si="14"/>
        <v>4.431</v>
      </c>
      <c r="H118" s="249">
        <f t="shared" si="15"/>
        <v>638.05999999999995</v>
      </c>
      <c r="I118" s="249">
        <f t="shared" si="16"/>
        <v>788.58</v>
      </c>
    </row>
    <row r="119" spans="1:9" x14ac:dyDescent="0.25">
      <c r="A119" s="36" t="s">
        <v>97</v>
      </c>
      <c r="B119" s="12">
        <v>1</v>
      </c>
      <c r="C119" s="12">
        <f t="shared" si="13"/>
        <v>220</v>
      </c>
      <c r="D119" s="12">
        <v>167</v>
      </c>
      <c r="E119" s="13">
        <v>53</v>
      </c>
      <c r="F119" s="14">
        <v>740</v>
      </c>
      <c r="G119" s="14">
        <f t="shared" si="14"/>
        <v>4.431</v>
      </c>
      <c r="H119" s="249">
        <f t="shared" si="15"/>
        <v>469.69</v>
      </c>
      <c r="I119" s="249">
        <f t="shared" si="16"/>
        <v>580.49</v>
      </c>
    </row>
    <row r="120" spans="1:9" x14ac:dyDescent="0.25">
      <c r="A120" s="36" t="s">
        <v>97</v>
      </c>
      <c r="B120" s="12">
        <v>1</v>
      </c>
      <c r="C120" s="12">
        <f t="shared" si="13"/>
        <v>300</v>
      </c>
      <c r="D120" s="12">
        <v>167</v>
      </c>
      <c r="E120" s="13">
        <v>133</v>
      </c>
      <c r="F120" s="14">
        <v>740</v>
      </c>
      <c r="G120" s="14">
        <f t="shared" si="14"/>
        <v>4.431</v>
      </c>
      <c r="H120" s="249">
        <f t="shared" si="15"/>
        <v>1178.6500000000001</v>
      </c>
      <c r="I120" s="249">
        <f t="shared" si="16"/>
        <v>1456.69</v>
      </c>
    </row>
    <row r="121" spans="1:9" x14ac:dyDescent="0.25">
      <c r="A121" s="36" t="s">
        <v>97</v>
      </c>
      <c r="B121" s="12">
        <v>1</v>
      </c>
      <c r="C121" s="12">
        <f t="shared" si="13"/>
        <v>176</v>
      </c>
      <c r="D121" s="12">
        <v>167</v>
      </c>
      <c r="E121" s="13">
        <v>9</v>
      </c>
      <c r="F121" s="14">
        <v>740</v>
      </c>
      <c r="G121" s="14">
        <f t="shared" si="14"/>
        <v>4.431</v>
      </c>
      <c r="H121" s="249">
        <f t="shared" si="15"/>
        <v>79.760000000000005</v>
      </c>
      <c r="I121" s="249">
        <f t="shared" si="16"/>
        <v>98.58</v>
      </c>
    </row>
    <row r="122" spans="1:9" x14ac:dyDescent="0.25">
      <c r="A122" s="36" t="s">
        <v>97</v>
      </c>
      <c r="B122" s="12">
        <v>1</v>
      </c>
      <c r="C122" s="12">
        <f t="shared" si="13"/>
        <v>184</v>
      </c>
      <c r="D122" s="12">
        <v>167</v>
      </c>
      <c r="E122" s="13">
        <v>17</v>
      </c>
      <c r="F122" s="14">
        <v>740</v>
      </c>
      <c r="G122" s="14">
        <f t="shared" si="14"/>
        <v>4.431</v>
      </c>
      <c r="H122" s="249">
        <f t="shared" si="15"/>
        <v>150.65</v>
      </c>
      <c r="I122" s="249">
        <f t="shared" si="16"/>
        <v>186.19</v>
      </c>
    </row>
    <row r="123" spans="1:9" x14ac:dyDescent="0.25">
      <c r="A123" s="36" t="s">
        <v>97</v>
      </c>
      <c r="B123" s="12">
        <v>1</v>
      </c>
      <c r="C123" s="12">
        <f t="shared" si="13"/>
        <v>168</v>
      </c>
      <c r="D123" s="12">
        <v>167</v>
      </c>
      <c r="E123" s="13">
        <v>1</v>
      </c>
      <c r="F123" s="14">
        <v>740</v>
      </c>
      <c r="G123" s="14">
        <f t="shared" si="14"/>
        <v>4.431</v>
      </c>
      <c r="H123" s="249">
        <f t="shared" si="15"/>
        <v>8.86</v>
      </c>
      <c r="I123" s="249">
        <f t="shared" si="16"/>
        <v>10.95</v>
      </c>
    </row>
    <row r="124" spans="1:9" x14ac:dyDescent="0.25">
      <c r="A124" s="36" t="s">
        <v>97</v>
      </c>
      <c r="B124" s="12">
        <v>1</v>
      </c>
      <c r="C124" s="12">
        <f t="shared" si="13"/>
        <v>168</v>
      </c>
      <c r="D124" s="12">
        <v>167</v>
      </c>
      <c r="E124" s="13">
        <v>1</v>
      </c>
      <c r="F124" s="14">
        <v>740</v>
      </c>
      <c r="G124" s="14">
        <f t="shared" si="14"/>
        <v>4.431</v>
      </c>
      <c r="H124" s="249">
        <f t="shared" si="15"/>
        <v>8.86</v>
      </c>
      <c r="I124" s="249">
        <f t="shared" si="16"/>
        <v>10.95</v>
      </c>
    </row>
    <row r="125" spans="1:9" x14ac:dyDescent="0.25">
      <c r="A125" s="36" t="s">
        <v>97</v>
      </c>
      <c r="B125" s="12">
        <v>1</v>
      </c>
      <c r="C125" s="12">
        <f t="shared" si="13"/>
        <v>176</v>
      </c>
      <c r="D125" s="12">
        <v>167</v>
      </c>
      <c r="E125" s="13">
        <v>9</v>
      </c>
      <c r="F125" s="14">
        <v>740</v>
      </c>
      <c r="G125" s="14">
        <f t="shared" si="14"/>
        <v>4.431</v>
      </c>
      <c r="H125" s="249">
        <f t="shared" si="15"/>
        <v>79.760000000000005</v>
      </c>
      <c r="I125" s="249">
        <f t="shared" si="16"/>
        <v>98.58</v>
      </c>
    </row>
    <row r="126" spans="1:9" x14ac:dyDescent="0.25">
      <c r="A126" s="36" t="s">
        <v>97</v>
      </c>
      <c r="B126" s="12">
        <v>1</v>
      </c>
      <c r="C126" s="12">
        <f t="shared" si="13"/>
        <v>184</v>
      </c>
      <c r="D126" s="12">
        <v>167</v>
      </c>
      <c r="E126" s="13">
        <v>17</v>
      </c>
      <c r="F126" s="14">
        <v>740</v>
      </c>
      <c r="G126" s="14">
        <f t="shared" si="14"/>
        <v>4.431</v>
      </c>
      <c r="H126" s="249">
        <f t="shared" si="15"/>
        <v>150.65</v>
      </c>
      <c r="I126" s="249">
        <f t="shared" si="16"/>
        <v>186.19</v>
      </c>
    </row>
    <row r="127" spans="1:9" x14ac:dyDescent="0.25">
      <c r="A127" s="36" t="s">
        <v>97</v>
      </c>
      <c r="B127" s="12">
        <v>1</v>
      </c>
      <c r="C127" s="12">
        <f t="shared" si="13"/>
        <v>208</v>
      </c>
      <c r="D127" s="12">
        <v>167</v>
      </c>
      <c r="E127" s="13">
        <v>41</v>
      </c>
      <c r="F127" s="14">
        <v>740</v>
      </c>
      <c r="G127" s="14">
        <f t="shared" si="14"/>
        <v>4.431</v>
      </c>
      <c r="H127" s="249">
        <f t="shared" si="15"/>
        <v>363.34</v>
      </c>
      <c r="I127" s="249">
        <f t="shared" si="16"/>
        <v>449.05</v>
      </c>
    </row>
    <row r="128" spans="1:9" x14ac:dyDescent="0.25">
      <c r="A128" s="36" t="s">
        <v>97</v>
      </c>
      <c r="B128" s="12">
        <v>1</v>
      </c>
      <c r="C128" s="12">
        <f t="shared" si="13"/>
        <v>192</v>
      </c>
      <c r="D128" s="12">
        <v>167</v>
      </c>
      <c r="E128" s="13">
        <v>25</v>
      </c>
      <c r="F128" s="14">
        <v>740</v>
      </c>
      <c r="G128" s="14">
        <f t="shared" si="14"/>
        <v>4.431</v>
      </c>
      <c r="H128" s="249">
        <f t="shared" si="15"/>
        <v>221.55</v>
      </c>
      <c r="I128" s="249">
        <f t="shared" si="16"/>
        <v>273.81</v>
      </c>
    </row>
    <row r="129" spans="1:9" x14ac:dyDescent="0.25">
      <c r="A129" s="36" t="s">
        <v>157</v>
      </c>
      <c r="B129" s="12">
        <v>1</v>
      </c>
      <c r="C129" s="12">
        <f t="shared" si="13"/>
        <v>215</v>
      </c>
      <c r="D129" s="12">
        <v>167</v>
      </c>
      <c r="E129" s="13">
        <v>48</v>
      </c>
      <c r="F129" s="14">
        <v>948</v>
      </c>
      <c r="G129" s="14">
        <f t="shared" si="14"/>
        <v>5.6769999999999996</v>
      </c>
      <c r="H129" s="249">
        <f t="shared" si="15"/>
        <v>544.99</v>
      </c>
      <c r="I129" s="249">
        <f t="shared" si="16"/>
        <v>673.55</v>
      </c>
    </row>
    <row r="130" spans="1:9" x14ac:dyDescent="0.25">
      <c r="A130" s="36" t="s">
        <v>158</v>
      </c>
      <c r="B130" s="12">
        <v>1</v>
      </c>
      <c r="C130" s="12">
        <f t="shared" si="13"/>
        <v>172</v>
      </c>
      <c r="D130" s="12">
        <v>167</v>
      </c>
      <c r="E130" s="13">
        <v>5</v>
      </c>
      <c r="F130" s="14">
        <v>1395</v>
      </c>
      <c r="G130" s="14">
        <f t="shared" si="14"/>
        <v>8.3529999999999998</v>
      </c>
      <c r="H130" s="249">
        <f t="shared" si="15"/>
        <v>83.53</v>
      </c>
      <c r="I130" s="249">
        <f t="shared" si="16"/>
        <v>103.23</v>
      </c>
    </row>
    <row r="131" spans="1:9" x14ac:dyDescent="0.25">
      <c r="A131" s="36" t="s">
        <v>159</v>
      </c>
      <c r="B131" s="12">
        <v>1</v>
      </c>
      <c r="C131" s="12">
        <f t="shared" si="13"/>
        <v>192</v>
      </c>
      <c r="D131" s="12">
        <v>167</v>
      </c>
      <c r="E131" s="13">
        <v>25</v>
      </c>
      <c r="F131" s="14">
        <v>1395</v>
      </c>
      <c r="G131" s="14">
        <f t="shared" si="14"/>
        <v>8.3529999999999998</v>
      </c>
      <c r="H131" s="249">
        <f t="shared" si="15"/>
        <v>417.65</v>
      </c>
      <c r="I131" s="249">
        <f t="shared" si="16"/>
        <v>516.16999999999996</v>
      </c>
    </row>
    <row r="132" spans="1:9" x14ac:dyDescent="0.25">
      <c r="A132" s="36" t="s">
        <v>160</v>
      </c>
      <c r="B132" s="12">
        <v>1</v>
      </c>
      <c r="C132" s="12">
        <f t="shared" si="13"/>
        <v>215</v>
      </c>
      <c r="D132" s="12">
        <v>167</v>
      </c>
      <c r="E132" s="13">
        <v>48</v>
      </c>
      <c r="F132" s="14">
        <v>1020</v>
      </c>
      <c r="G132" s="14">
        <f t="shared" si="14"/>
        <v>6.1079999999999997</v>
      </c>
      <c r="H132" s="249">
        <f t="shared" si="15"/>
        <v>586.37</v>
      </c>
      <c r="I132" s="249">
        <f t="shared" si="16"/>
        <v>724.69</v>
      </c>
    </row>
    <row r="133" spans="1:9" x14ac:dyDescent="0.25">
      <c r="A133" s="35" t="s">
        <v>160</v>
      </c>
      <c r="B133" s="12">
        <v>1</v>
      </c>
      <c r="C133" s="12">
        <f t="shared" si="13"/>
        <v>188</v>
      </c>
      <c r="D133" s="12">
        <v>167</v>
      </c>
      <c r="E133" s="13">
        <v>21</v>
      </c>
      <c r="F133" s="14">
        <v>1020</v>
      </c>
      <c r="G133" s="14">
        <f t="shared" si="14"/>
        <v>6.1079999999999997</v>
      </c>
      <c r="H133" s="249">
        <f t="shared" si="15"/>
        <v>256.54000000000002</v>
      </c>
      <c r="I133" s="249">
        <f t="shared" si="16"/>
        <v>317.06</v>
      </c>
    </row>
    <row r="134" spans="1:9" x14ac:dyDescent="0.25">
      <c r="C134" s="38"/>
      <c r="D134" s="38"/>
      <c r="E134" s="38"/>
      <c r="F134" s="15"/>
      <c r="G134" s="15"/>
      <c r="H134" s="15"/>
      <c r="I134" s="15"/>
    </row>
  </sheetData>
  <mergeCells count="12">
    <mergeCell ref="D8:D9"/>
    <mergeCell ref="E8:E9"/>
    <mergeCell ref="H1:I1"/>
    <mergeCell ref="A2:I2"/>
    <mergeCell ref="A7:A9"/>
    <mergeCell ref="B7:B9"/>
    <mergeCell ref="C7:E7"/>
    <mergeCell ref="F7:F9"/>
    <mergeCell ref="G7:G9"/>
    <mergeCell ref="H7:H9"/>
    <mergeCell ref="I7:I9"/>
    <mergeCell ref="C8:C9"/>
  </mergeCells>
  <pageMargins left="0.31496062992125984" right="0.31496062992125984" top="0.55118110236220474" bottom="0.35433070866141736" header="0.31496062992125984" footer="0.31496062992125984"/>
  <pageSetup paperSize="9" scale="70" orientation="landscape"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CA306A-E29E-4BDD-95FB-BC6224F7D30B}">
  <sheetPr>
    <tabColor theme="9" tint="0.59999389629810485"/>
  </sheetPr>
  <dimension ref="A1:I120"/>
  <sheetViews>
    <sheetView zoomScale="80" zoomScaleNormal="80" workbookViewId="0">
      <selection activeCell="Q12" sqref="Q12"/>
    </sheetView>
  </sheetViews>
  <sheetFormatPr defaultRowHeight="16.5" x14ac:dyDescent="0.25"/>
  <cols>
    <col min="1" max="1" width="75.7109375" style="1" customWidth="1"/>
    <col min="2" max="2" width="13.28515625" style="1" customWidth="1"/>
    <col min="3" max="3" width="14.5703125" style="1" customWidth="1"/>
    <col min="4" max="4" width="14.7109375" style="1" customWidth="1"/>
    <col min="5" max="5" width="18.42578125" style="1" customWidth="1"/>
    <col min="6" max="6" width="15.42578125" style="1" customWidth="1"/>
    <col min="7" max="7" width="16.28515625" style="1" customWidth="1"/>
    <col min="8" max="8" width="17.85546875" style="1" customWidth="1"/>
    <col min="9" max="9" width="19.140625" style="1" customWidth="1"/>
    <col min="10" max="16384" width="9.140625" style="1"/>
  </cols>
  <sheetData>
    <row r="1" spans="1:9" x14ac:dyDescent="0.25">
      <c r="H1" s="384" t="s">
        <v>807</v>
      </c>
      <c r="I1" s="384"/>
    </row>
    <row r="2" spans="1:9" s="3" customFormat="1" ht="39.75" customHeight="1" x14ac:dyDescent="0.25">
      <c r="A2" s="361" t="s">
        <v>720</v>
      </c>
      <c r="B2" s="361"/>
      <c r="C2" s="361"/>
      <c r="D2" s="361"/>
      <c r="E2" s="361"/>
      <c r="F2" s="361"/>
      <c r="G2" s="361"/>
      <c r="H2" s="361"/>
      <c r="I2" s="361"/>
    </row>
    <row r="4" spans="1:9" x14ac:dyDescent="0.25">
      <c r="A4" s="1" t="s">
        <v>759</v>
      </c>
    </row>
    <row r="5" spans="1:9" x14ac:dyDescent="0.25">
      <c r="A5" s="1" t="s">
        <v>745</v>
      </c>
    </row>
    <row r="6" spans="1:9" x14ac:dyDescent="0.25">
      <c r="E6" s="32"/>
      <c r="H6" s="4"/>
    </row>
    <row r="7" spans="1:9" ht="24.75" customHeight="1" x14ac:dyDescent="0.25">
      <c r="A7" s="387"/>
      <c r="B7" s="387" t="s">
        <v>4</v>
      </c>
      <c r="C7" s="388" t="s">
        <v>5</v>
      </c>
      <c r="D7" s="388"/>
      <c r="E7" s="388"/>
      <c r="F7" s="388" t="s">
        <v>3</v>
      </c>
      <c r="G7" s="388" t="s">
        <v>728</v>
      </c>
      <c r="H7" s="389" t="s">
        <v>6</v>
      </c>
      <c r="I7" s="390" t="s">
        <v>2</v>
      </c>
    </row>
    <row r="8" spans="1:9" ht="24" customHeight="1" x14ac:dyDescent="0.25">
      <c r="A8" s="387"/>
      <c r="B8" s="387"/>
      <c r="C8" s="391" t="s">
        <v>81</v>
      </c>
      <c r="D8" s="391" t="s">
        <v>450</v>
      </c>
      <c r="E8" s="388" t="s">
        <v>7</v>
      </c>
      <c r="F8" s="388"/>
      <c r="G8" s="388"/>
      <c r="H8" s="389"/>
      <c r="I8" s="390"/>
    </row>
    <row r="9" spans="1:9" ht="57.75" customHeight="1" x14ac:dyDescent="0.25">
      <c r="A9" s="387"/>
      <c r="B9" s="387"/>
      <c r="C9" s="392"/>
      <c r="D9" s="392"/>
      <c r="E9" s="388"/>
      <c r="F9" s="388"/>
      <c r="G9" s="388"/>
      <c r="H9" s="389"/>
      <c r="I9" s="390"/>
    </row>
    <row r="10" spans="1:9" x14ac:dyDescent="0.25">
      <c r="A10" s="160">
        <v>1</v>
      </c>
      <c r="B10" s="160">
        <v>2</v>
      </c>
      <c r="C10" s="160" t="s">
        <v>82</v>
      </c>
      <c r="D10" s="160">
        <v>4</v>
      </c>
      <c r="E10" s="160">
        <v>5</v>
      </c>
      <c r="F10" s="160">
        <v>6</v>
      </c>
      <c r="G10" s="160">
        <v>7</v>
      </c>
      <c r="H10" s="160">
        <v>8</v>
      </c>
      <c r="I10" s="160" t="s">
        <v>567</v>
      </c>
    </row>
    <row r="11" spans="1:9" s="3" customFormat="1" x14ac:dyDescent="0.25">
      <c r="A11" s="33" t="s">
        <v>0</v>
      </c>
      <c r="B11" s="5">
        <f>B12+B23+B78+B97</f>
        <v>104</v>
      </c>
      <c r="C11" s="5"/>
      <c r="D11" s="5"/>
      <c r="E11" s="5">
        <f t="shared" ref="E11:I11" si="0">E12+E23+E78+E97</f>
        <v>2933</v>
      </c>
      <c r="F11" s="6"/>
      <c r="G11" s="6"/>
      <c r="H11" s="6">
        <f t="shared" si="0"/>
        <v>36874.439999999988</v>
      </c>
      <c r="I11" s="6">
        <f t="shared" si="0"/>
        <v>45573.179999999993</v>
      </c>
    </row>
    <row r="12" spans="1:9" s="285" customFormat="1" x14ac:dyDescent="0.25">
      <c r="A12" s="259" t="s">
        <v>568</v>
      </c>
      <c r="B12" s="283">
        <f>SUM(B13:B22)</f>
        <v>10</v>
      </c>
      <c r="C12" s="283"/>
      <c r="D12" s="283"/>
      <c r="E12" s="283">
        <f t="shared" ref="E12:I12" si="1">SUM(E13:E22)</f>
        <v>125</v>
      </c>
      <c r="F12" s="284"/>
      <c r="G12" s="284"/>
      <c r="H12" s="284">
        <f t="shared" si="1"/>
        <v>2909.3299999999995</v>
      </c>
      <c r="I12" s="284">
        <f t="shared" si="1"/>
        <v>3595.6499999999992</v>
      </c>
    </row>
    <row r="13" spans="1:9" ht="15.75" customHeight="1" x14ac:dyDescent="0.25">
      <c r="A13" s="36" t="s">
        <v>154</v>
      </c>
      <c r="B13" s="12">
        <v>1</v>
      </c>
      <c r="C13" s="13">
        <f t="shared" ref="C13:C22" si="2">D13+E13</f>
        <v>168</v>
      </c>
      <c r="D13" s="12">
        <v>166</v>
      </c>
      <c r="E13" s="13">
        <v>2</v>
      </c>
      <c r="F13" s="14">
        <v>1220</v>
      </c>
      <c r="G13" s="14">
        <f t="shared" ref="G13:G22" si="3">ROUND(F13/D13,4)</f>
        <v>7.3494000000000002</v>
      </c>
      <c r="H13" s="251">
        <f t="shared" ref="H13:H22" si="4">ROUND(E13*G13*2,2)</f>
        <v>29.4</v>
      </c>
      <c r="I13" s="249">
        <f t="shared" ref="I13:I22" si="5">ROUND(H13*1.2359,2)</f>
        <v>36.340000000000003</v>
      </c>
    </row>
    <row r="14" spans="1:9" ht="15.75" customHeight="1" x14ac:dyDescent="0.25">
      <c r="A14" s="36" t="s">
        <v>154</v>
      </c>
      <c r="B14" s="12">
        <v>1</v>
      </c>
      <c r="C14" s="13">
        <f t="shared" si="2"/>
        <v>168</v>
      </c>
      <c r="D14" s="12">
        <v>166</v>
      </c>
      <c r="E14" s="13">
        <v>2</v>
      </c>
      <c r="F14" s="14">
        <v>1624</v>
      </c>
      <c r="G14" s="14">
        <f t="shared" si="3"/>
        <v>9.7830999999999992</v>
      </c>
      <c r="H14" s="251">
        <f t="shared" si="4"/>
        <v>39.130000000000003</v>
      </c>
      <c r="I14" s="249">
        <f t="shared" si="5"/>
        <v>48.36</v>
      </c>
    </row>
    <row r="15" spans="1:9" ht="15.75" customHeight="1" x14ac:dyDescent="0.25">
      <c r="A15" s="36" t="s">
        <v>154</v>
      </c>
      <c r="B15" s="12">
        <v>1</v>
      </c>
      <c r="C15" s="13">
        <f t="shared" si="2"/>
        <v>193</v>
      </c>
      <c r="D15" s="12">
        <v>145</v>
      </c>
      <c r="E15" s="13">
        <v>48</v>
      </c>
      <c r="F15" s="14">
        <v>1624</v>
      </c>
      <c r="G15" s="14">
        <f t="shared" si="3"/>
        <v>11.2</v>
      </c>
      <c r="H15" s="251">
        <f t="shared" si="4"/>
        <v>1075.2</v>
      </c>
      <c r="I15" s="249">
        <f t="shared" si="5"/>
        <v>1328.84</v>
      </c>
    </row>
    <row r="16" spans="1:9" ht="15.75" customHeight="1" x14ac:dyDescent="0.25">
      <c r="A16" s="36" t="s">
        <v>154</v>
      </c>
      <c r="B16" s="12">
        <v>1</v>
      </c>
      <c r="C16" s="13">
        <f t="shared" si="2"/>
        <v>159</v>
      </c>
      <c r="D16" s="12">
        <v>145</v>
      </c>
      <c r="E16" s="13">
        <v>14</v>
      </c>
      <c r="F16" s="14">
        <v>1844</v>
      </c>
      <c r="G16" s="14">
        <f t="shared" si="3"/>
        <v>12.7172</v>
      </c>
      <c r="H16" s="251">
        <f t="shared" si="4"/>
        <v>356.08</v>
      </c>
      <c r="I16" s="249">
        <f t="shared" si="5"/>
        <v>440.08</v>
      </c>
    </row>
    <row r="17" spans="1:9" ht="15.75" customHeight="1" x14ac:dyDescent="0.25">
      <c r="A17" s="36" t="s">
        <v>154</v>
      </c>
      <c r="B17" s="12">
        <v>1</v>
      </c>
      <c r="C17" s="13">
        <f t="shared" si="2"/>
        <v>174</v>
      </c>
      <c r="D17" s="12">
        <v>166</v>
      </c>
      <c r="E17" s="13">
        <v>8</v>
      </c>
      <c r="F17" s="14">
        <v>1844</v>
      </c>
      <c r="G17" s="14">
        <f t="shared" si="3"/>
        <v>11.1084</v>
      </c>
      <c r="H17" s="251">
        <f t="shared" si="4"/>
        <v>177.73</v>
      </c>
      <c r="I17" s="249">
        <f t="shared" si="5"/>
        <v>219.66</v>
      </c>
    </row>
    <row r="18" spans="1:9" ht="15.75" customHeight="1" x14ac:dyDescent="0.25">
      <c r="A18" s="36" t="s">
        <v>154</v>
      </c>
      <c r="B18" s="12">
        <v>1</v>
      </c>
      <c r="C18" s="13">
        <f t="shared" si="2"/>
        <v>174</v>
      </c>
      <c r="D18" s="12">
        <v>166</v>
      </c>
      <c r="E18" s="13">
        <v>8</v>
      </c>
      <c r="F18" s="14">
        <v>1844</v>
      </c>
      <c r="G18" s="14">
        <f t="shared" si="3"/>
        <v>11.1084</v>
      </c>
      <c r="H18" s="251">
        <f t="shared" si="4"/>
        <v>177.73</v>
      </c>
      <c r="I18" s="249">
        <f t="shared" si="5"/>
        <v>219.66</v>
      </c>
    </row>
    <row r="19" spans="1:9" ht="15.75" customHeight="1" x14ac:dyDescent="0.25">
      <c r="A19" s="36" t="s">
        <v>154</v>
      </c>
      <c r="B19" s="12">
        <v>1</v>
      </c>
      <c r="C19" s="13">
        <f t="shared" si="2"/>
        <v>178</v>
      </c>
      <c r="D19" s="12">
        <v>166</v>
      </c>
      <c r="E19" s="13">
        <v>12</v>
      </c>
      <c r="F19" s="14">
        <v>1844</v>
      </c>
      <c r="G19" s="14">
        <f t="shared" si="3"/>
        <v>11.1084</v>
      </c>
      <c r="H19" s="251">
        <f t="shared" si="4"/>
        <v>266.60000000000002</v>
      </c>
      <c r="I19" s="249">
        <f t="shared" si="5"/>
        <v>329.49</v>
      </c>
    </row>
    <row r="20" spans="1:9" ht="15.75" customHeight="1" x14ac:dyDescent="0.25">
      <c r="A20" s="36" t="s">
        <v>154</v>
      </c>
      <c r="B20" s="12">
        <v>1</v>
      </c>
      <c r="C20" s="13">
        <f t="shared" si="2"/>
        <v>156</v>
      </c>
      <c r="D20" s="12">
        <v>145</v>
      </c>
      <c r="E20" s="13">
        <v>11</v>
      </c>
      <c r="F20" s="14">
        <v>1844</v>
      </c>
      <c r="G20" s="14">
        <f t="shared" si="3"/>
        <v>12.7172</v>
      </c>
      <c r="H20" s="251">
        <f t="shared" si="4"/>
        <v>279.77999999999997</v>
      </c>
      <c r="I20" s="249">
        <f t="shared" si="5"/>
        <v>345.78</v>
      </c>
    </row>
    <row r="21" spans="1:9" ht="15.75" customHeight="1" x14ac:dyDescent="0.25">
      <c r="A21" s="36" t="s">
        <v>154</v>
      </c>
      <c r="B21" s="12">
        <v>1</v>
      </c>
      <c r="C21" s="13">
        <f t="shared" si="2"/>
        <v>164</v>
      </c>
      <c r="D21" s="12">
        <v>145</v>
      </c>
      <c r="E21" s="13">
        <v>19</v>
      </c>
      <c r="F21" s="14">
        <v>1844</v>
      </c>
      <c r="G21" s="14">
        <f t="shared" si="3"/>
        <v>12.7172</v>
      </c>
      <c r="H21" s="251">
        <f t="shared" si="4"/>
        <v>483.25</v>
      </c>
      <c r="I21" s="249">
        <f t="shared" si="5"/>
        <v>597.25</v>
      </c>
    </row>
    <row r="22" spans="1:9" ht="15.75" customHeight="1" x14ac:dyDescent="0.25">
      <c r="A22" s="36" t="s">
        <v>154</v>
      </c>
      <c r="B22" s="12">
        <v>1</v>
      </c>
      <c r="C22" s="13">
        <f t="shared" si="2"/>
        <v>167</v>
      </c>
      <c r="D22" s="12">
        <v>166</v>
      </c>
      <c r="E22" s="13">
        <v>1</v>
      </c>
      <c r="F22" s="14">
        <v>2028</v>
      </c>
      <c r="G22" s="14">
        <f t="shared" si="3"/>
        <v>12.216900000000001</v>
      </c>
      <c r="H22" s="251">
        <f t="shared" si="4"/>
        <v>24.43</v>
      </c>
      <c r="I22" s="249">
        <f t="shared" si="5"/>
        <v>30.19</v>
      </c>
    </row>
    <row r="23" spans="1:9" ht="33" x14ac:dyDescent="0.25">
      <c r="A23" s="254" t="s">
        <v>629</v>
      </c>
      <c r="B23" s="241">
        <f>SUM(B24:B77)</f>
        <v>54</v>
      </c>
      <c r="C23" s="241"/>
      <c r="D23" s="241"/>
      <c r="E23" s="241">
        <f t="shared" ref="E23:I23" si="6">SUM(E24:E77)</f>
        <v>1672</v>
      </c>
      <c r="F23" s="248"/>
      <c r="G23" s="248"/>
      <c r="H23" s="248">
        <f t="shared" si="6"/>
        <v>22322.469999999994</v>
      </c>
      <c r="I23" s="248">
        <f t="shared" si="6"/>
        <v>27588.359999999993</v>
      </c>
    </row>
    <row r="24" spans="1:9" x14ac:dyDescent="0.25">
      <c r="A24" s="36" t="s">
        <v>122</v>
      </c>
      <c r="B24" s="12">
        <v>1</v>
      </c>
      <c r="C24" s="13">
        <f>D24+E24</f>
        <v>168</v>
      </c>
      <c r="D24" s="12">
        <v>166</v>
      </c>
      <c r="E24" s="13">
        <v>2</v>
      </c>
      <c r="F24" s="14">
        <v>1303</v>
      </c>
      <c r="G24" s="14">
        <f>ROUND(F24/D24,4)</f>
        <v>7.8494000000000002</v>
      </c>
      <c r="H24" s="251">
        <f>ROUND(E24*G24*2,2)</f>
        <v>31.4</v>
      </c>
      <c r="I24" s="249">
        <f t="shared" ref="I24" si="7">ROUND(H24*1.2359,2)</f>
        <v>38.81</v>
      </c>
    </row>
    <row r="25" spans="1:9" x14ac:dyDescent="0.25">
      <c r="A25" s="36" t="s">
        <v>122</v>
      </c>
      <c r="B25" s="12">
        <v>1</v>
      </c>
      <c r="C25" s="13">
        <v>190</v>
      </c>
      <c r="D25" s="12">
        <v>166</v>
      </c>
      <c r="E25" s="13">
        <v>24</v>
      </c>
      <c r="F25" s="14">
        <v>1303</v>
      </c>
      <c r="G25" s="14">
        <f t="shared" ref="G25:G77" si="8">ROUND(F25/D25,4)</f>
        <v>7.8494000000000002</v>
      </c>
      <c r="H25" s="251">
        <f t="shared" ref="H25:H77" si="9">ROUND(E25*G25*2,2)</f>
        <v>376.77</v>
      </c>
      <c r="I25" s="249">
        <f t="shared" ref="I25:I77" si="10">ROUND(H25*1.2359,2)</f>
        <v>465.65</v>
      </c>
    </row>
    <row r="26" spans="1:9" x14ac:dyDescent="0.25">
      <c r="A26" s="36" t="s">
        <v>122</v>
      </c>
      <c r="B26" s="12">
        <v>1</v>
      </c>
      <c r="C26" s="13">
        <f t="shared" ref="C26:C79" si="11">D26+E26</f>
        <v>180</v>
      </c>
      <c r="D26" s="12">
        <v>166</v>
      </c>
      <c r="E26" s="13">
        <v>14</v>
      </c>
      <c r="F26" s="14">
        <v>1133</v>
      </c>
      <c r="G26" s="14">
        <f t="shared" si="8"/>
        <v>6.8253000000000004</v>
      </c>
      <c r="H26" s="251">
        <f t="shared" si="9"/>
        <v>191.11</v>
      </c>
      <c r="I26" s="249">
        <f t="shared" si="10"/>
        <v>236.19</v>
      </c>
    </row>
    <row r="27" spans="1:9" x14ac:dyDescent="0.25">
      <c r="A27" s="36" t="s">
        <v>122</v>
      </c>
      <c r="B27" s="12">
        <v>1</v>
      </c>
      <c r="C27" s="13">
        <f t="shared" si="11"/>
        <v>174</v>
      </c>
      <c r="D27" s="12">
        <v>166</v>
      </c>
      <c r="E27" s="13">
        <v>8</v>
      </c>
      <c r="F27" s="14">
        <v>1133</v>
      </c>
      <c r="G27" s="14">
        <f t="shared" si="8"/>
        <v>6.8253000000000004</v>
      </c>
      <c r="H27" s="251">
        <f t="shared" si="9"/>
        <v>109.2</v>
      </c>
      <c r="I27" s="249">
        <f t="shared" si="10"/>
        <v>134.96</v>
      </c>
    </row>
    <row r="28" spans="1:9" x14ac:dyDescent="0.25">
      <c r="A28" s="36" t="s">
        <v>122</v>
      </c>
      <c r="B28" s="12">
        <v>1</v>
      </c>
      <c r="C28" s="13">
        <f t="shared" si="11"/>
        <v>168</v>
      </c>
      <c r="D28" s="12">
        <v>166</v>
      </c>
      <c r="E28" s="13">
        <v>2</v>
      </c>
      <c r="F28" s="14">
        <v>1133</v>
      </c>
      <c r="G28" s="14">
        <f t="shared" si="8"/>
        <v>6.8253000000000004</v>
      </c>
      <c r="H28" s="251">
        <f t="shared" si="9"/>
        <v>27.3</v>
      </c>
      <c r="I28" s="249">
        <f t="shared" si="10"/>
        <v>33.74</v>
      </c>
    </row>
    <row r="29" spans="1:9" x14ac:dyDescent="0.25">
      <c r="A29" s="36" t="s">
        <v>122</v>
      </c>
      <c r="B29" s="12">
        <v>1</v>
      </c>
      <c r="C29" s="13">
        <f t="shared" si="11"/>
        <v>190</v>
      </c>
      <c r="D29" s="12">
        <v>166</v>
      </c>
      <c r="E29" s="13">
        <v>24</v>
      </c>
      <c r="F29" s="14">
        <v>1133</v>
      </c>
      <c r="G29" s="14">
        <f t="shared" si="8"/>
        <v>6.8253000000000004</v>
      </c>
      <c r="H29" s="251">
        <f t="shared" si="9"/>
        <v>327.61</v>
      </c>
      <c r="I29" s="249">
        <f t="shared" si="10"/>
        <v>404.89</v>
      </c>
    </row>
    <row r="30" spans="1:9" x14ac:dyDescent="0.25">
      <c r="A30" s="36" t="s">
        <v>122</v>
      </c>
      <c r="B30" s="12">
        <v>1</v>
      </c>
      <c r="C30" s="13">
        <f t="shared" si="11"/>
        <v>192</v>
      </c>
      <c r="D30" s="12">
        <v>166</v>
      </c>
      <c r="E30" s="13">
        <v>26</v>
      </c>
      <c r="F30" s="14">
        <v>1133</v>
      </c>
      <c r="G30" s="14">
        <f t="shared" si="8"/>
        <v>6.8253000000000004</v>
      </c>
      <c r="H30" s="251">
        <f t="shared" si="9"/>
        <v>354.92</v>
      </c>
      <c r="I30" s="249">
        <f t="shared" si="10"/>
        <v>438.65</v>
      </c>
    </row>
    <row r="31" spans="1:9" x14ac:dyDescent="0.25">
      <c r="A31" s="36" t="s">
        <v>122</v>
      </c>
      <c r="B31" s="12">
        <v>1</v>
      </c>
      <c r="C31" s="13">
        <f t="shared" si="11"/>
        <v>190</v>
      </c>
      <c r="D31" s="12">
        <v>166</v>
      </c>
      <c r="E31" s="13">
        <v>24</v>
      </c>
      <c r="F31" s="14">
        <v>1133</v>
      </c>
      <c r="G31" s="14">
        <f t="shared" si="8"/>
        <v>6.8253000000000004</v>
      </c>
      <c r="H31" s="251">
        <f t="shared" si="9"/>
        <v>327.61</v>
      </c>
      <c r="I31" s="249">
        <f t="shared" si="10"/>
        <v>404.89</v>
      </c>
    </row>
    <row r="32" spans="1:9" x14ac:dyDescent="0.25">
      <c r="A32" s="36" t="s">
        <v>122</v>
      </c>
      <c r="B32" s="12">
        <v>1</v>
      </c>
      <c r="C32" s="13">
        <f t="shared" si="11"/>
        <v>184</v>
      </c>
      <c r="D32" s="12">
        <v>166</v>
      </c>
      <c r="E32" s="13">
        <v>18</v>
      </c>
      <c r="F32" s="14">
        <v>1133</v>
      </c>
      <c r="G32" s="14">
        <f t="shared" si="8"/>
        <v>6.8253000000000004</v>
      </c>
      <c r="H32" s="251">
        <f t="shared" si="9"/>
        <v>245.71</v>
      </c>
      <c r="I32" s="249">
        <f t="shared" si="10"/>
        <v>303.67</v>
      </c>
    </row>
    <row r="33" spans="1:9" x14ac:dyDescent="0.25">
      <c r="A33" s="36" t="s">
        <v>122</v>
      </c>
      <c r="B33" s="12">
        <v>1</v>
      </c>
      <c r="C33" s="13">
        <f t="shared" si="11"/>
        <v>216</v>
      </c>
      <c r="D33" s="12">
        <v>166</v>
      </c>
      <c r="E33" s="13">
        <v>50</v>
      </c>
      <c r="F33" s="14">
        <v>1133</v>
      </c>
      <c r="G33" s="14">
        <f t="shared" si="8"/>
        <v>6.8253000000000004</v>
      </c>
      <c r="H33" s="251">
        <f t="shared" si="9"/>
        <v>682.53</v>
      </c>
      <c r="I33" s="249">
        <f t="shared" si="10"/>
        <v>843.54</v>
      </c>
    </row>
    <row r="34" spans="1:9" x14ac:dyDescent="0.25">
      <c r="A34" s="36" t="s">
        <v>122</v>
      </c>
      <c r="B34" s="12">
        <v>1</v>
      </c>
      <c r="C34" s="13">
        <f t="shared" si="11"/>
        <v>204</v>
      </c>
      <c r="D34" s="12">
        <v>166</v>
      </c>
      <c r="E34" s="13">
        <v>38</v>
      </c>
      <c r="F34" s="14">
        <v>1133</v>
      </c>
      <c r="G34" s="14">
        <f t="shared" si="8"/>
        <v>6.8253000000000004</v>
      </c>
      <c r="H34" s="251">
        <f t="shared" si="9"/>
        <v>518.72</v>
      </c>
      <c r="I34" s="249">
        <f t="shared" si="10"/>
        <v>641.09</v>
      </c>
    </row>
    <row r="35" spans="1:9" x14ac:dyDescent="0.25">
      <c r="A35" s="36" t="s">
        <v>122</v>
      </c>
      <c r="B35" s="12">
        <v>1</v>
      </c>
      <c r="C35" s="13">
        <f t="shared" si="11"/>
        <v>192</v>
      </c>
      <c r="D35" s="12">
        <v>166</v>
      </c>
      <c r="E35" s="13">
        <v>26</v>
      </c>
      <c r="F35" s="14">
        <v>1133</v>
      </c>
      <c r="G35" s="14">
        <f t="shared" si="8"/>
        <v>6.8253000000000004</v>
      </c>
      <c r="H35" s="251">
        <f t="shared" si="9"/>
        <v>354.92</v>
      </c>
      <c r="I35" s="249">
        <f t="shared" si="10"/>
        <v>438.65</v>
      </c>
    </row>
    <row r="36" spans="1:9" x14ac:dyDescent="0.25">
      <c r="A36" s="36" t="s">
        <v>122</v>
      </c>
      <c r="B36" s="12">
        <v>1</v>
      </c>
      <c r="C36" s="13">
        <f t="shared" si="11"/>
        <v>216</v>
      </c>
      <c r="D36" s="12">
        <v>166</v>
      </c>
      <c r="E36" s="13">
        <v>50</v>
      </c>
      <c r="F36" s="14">
        <v>1133</v>
      </c>
      <c r="G36" s="14">
        <f t="shared" si="8"/>
        <v>6.8253000000000004</v>
      </c>
      <c r="H36" s="251">
        <f t="shared" si="9"/>
        <v>682.53</v>
      </c>
      <c r="I36" s="249">
        <f t="shared" si="10"/>
        <v>843.54</v>
      </c>
    </row>
    <row r="37" spans="1:9" x14ac:dyDescent="0.25">
      <c r="A37" s="36" t="s">
        <v>122</v>
      </c>
      <c r="B37" s="12">
        <v>1</v>
      </c>
      <c r="C37" s="13">
        <f t="shared" si="11"/>
        <v>248</v>
      </c>
      <c r="D37" s="12">
        <v>166</v>
      </c>
      <c r="E37" s="13">
        <v>82</v>
      </c>
      <c r="F37" s="14">
        <v>1133</v>
      </c>
      <c r="G37" s="14">
        <f t="shared" si="8"/>
        <v>6.8253000000000004</v>
      </c>
      <c r="H37" s="251">
        <f t="shared" si="9"/>
        <v>1119.3499999999999</v>
      </c>
      <c r="I37" s="249">
        <f t="shared" si="10"/>
        <v>1383.4</v>
      </c>
    </row>
    <row r="38" spans="1:9" x14ac:dyDescent="0.25">
      <c r="A38" s="36" t="s">
        <v>122</v>
      </c>
      <c r="B38" s="12">
        <v>1</v>
      </c>
      <c r="C38" s="13">
        <f t="shared" si="11"/>
        <v>214</v>
      </c>
      <c r="D38" s="12">
        <v>166</v>
      </c>
      <c r="E38" s="13">
        <v>48</v>
      </c>
      <c r="F38" s="14">
        <v>1133</v>
      </c>
      <c r="G38" s="14">
        <f t="shared" si="8"/>
        <v>6.8253000000000004</v>
      </c>
      <c r="H38" s="251">
        <f t="shared" si="9"/>
        <v>655.23</v>
      </c>
      <c r="I38" s="249">
        <f t="shared" si="10"/>
        <v>809.8</v>
      </c>
    </row>
    <row r="39" spans="1:9" x14ac:dyDescent="0.25">
      <c r="A39" s="36" t="s">
        <v>122</v>
      </c>
      <c r="B39" s="12">
        <v>1</v>
      </c>
      <c r="C39" s="13">
        <f t="shared" si="11"/>
        <v>224</v>
      </c>
      <c r="D39" s="12">
        <v>166</v>
      </c>
      <c r="E39" s="13">
        <v>58</v>
      </c>
      <c r="F39" s="14">
        <v>1133</v>
      </c>
      <c r="G39" s="14">
        <f t="shared" si="8"/>
        <v>6.8253000000000004</v>
      </c>
      <c r="H39" s="251">
        <f t="shared" si="9"/>
        <v>791.73</v>
      </c>
      <c r="I39" s="249">
        <f t="shared" si="10"/>
        <v>978.5</v>
      </c>
    </row>
    <row r="40" spans="1:9" x14ac:dyDescent="0.25">
      <c r="A40" s="36" t="s">
        <v>122</v>
      </c>
      <c r="B40" s="12">
        <v>1</v>
      </c>
      <c r="C40" s="13">
        <f t="shared" si="11"/>
        <v>192</v>
      </c>
      <c r="D40" s="12">
        <v>166</v>
      </c>
      <c r="E40" s="13">
        <v>26</v>
      </c>
      <c r="F40" s="14">
        <v>1133</v>
      </c>
      <c r="G40" s="14">
        <f t="shared" si="8"/>
        <v>6.8253000000000004</v>
      </c>
      <c r="H40" s="251">
        <f t="shared" si="9"/>
        <v>354.92</v>
      </c>
      <c r="I40" s="249">
        <f t="shared" si="10"/>
        <v>438.65</v>
      </c>
    </row>
    <row r="41" spans="1:9" x14ac:dyDescent="0.25">
      <c r="A41" s="36" t="s">
        <v>122</v>
      </c>
      <c r="B41" s="12">
        <v>1</v>
      </c>
      <c r="C41" s="13">
        <f t="shared" si="11"/>
        <v>177</v>
      </c>
      <c r="D41" s="12">
        <v>166</v>
      </c>
      <c r="E41" s="13">
        <v>11</v>
      </c>
      <c r="F41" s="14">
        <v>1133</v>
      </c>
      <c r="G41" s="14">
        <f t="shared" si="8"/>
        <v>6.8253000000000004</v>
      </c>
      <c r="H41" s="251">
        <f t="shared" si="9"/>
        <v>150.16</v>
      </c>
      <c r="I41" s="249">
        <f t="shared" si="10"/>
        <v>185.58</v>
      </c>
    </row>
    <row r="42" spans="1:9" x14ac:dyDescent="0.25">
      <c r="A42" s="36" t="s">
        <v>122</v>
      </c>
      <c r="B42" s="12">
        <v>1</v>
      </c>
      <c r="C42" s="13">
        <f t="shared" si="11"/>
        <v>204</v>
      </c>
      <c r="D42" s="12">
        <v>166</v>
      </c>
      <c r="E42" s="13">
        <v>38</v>
      </c>
      <c r="F42" s="14">
        <v>1133</v>
      </c>
      <c r="G42" s="14">
        <f t="shared" si="8"/>
        <v>6.8253000000000004</v>
      </c>
      <c r="H42" s="251">
        <f t="shared" si="9"/>
        <v>518.72</v>
      </c>
      <c r="I42" s="249">
        <f t="shared" si="10"/>
        <v>641.09</v>
      </c>
    </row>
    <row r="43" spans="1:9" x14ac:dyDescent="0.25">
      <c r="A43" s="36" t="s">
        <v>122</v>
      </c>
      <c r="B43" s="12">
        <v>1</v>
      </c>
      <c r="C43" s="13">
        <f t="shared" si="11"/>
        <v>183</v>
      </c>
      <c r="D43" s="12">
        <v>166</v>
      </c>
      <c r="E43" s="13">
        <v>17</v>
      </c>
      <c r="F43" s="14">
        <v>1133</v>
      </c>
      <c r="G43" s="14">
        <f t="shared" si="8"/>
        <v>6.8253000000000004</v>
      </c>
      <c r="H43" s="251">
        <f t="shared" si="9"/>
        <v>232.06</v>
      </c>
      <c r="I43" s="249">
        <f t="shared" si="10"/>
        <v>286.8</v>
      </c>
    </row>
    <row r="44" spans="1:9" x14ac:dyDescent="0.25">
      <c r="A44" s="36" t="s">
        <v>122</v>
      </c>
      <c r="B44" s="12">
        <v>1</v>
      </c>
      <c r="C44" s="13">
        <f t="shared" si="11"/>
        <v>192</v>
      </c>
      <c r="D44" s="12">
        <v>166</v>
      </c>
      <c r="E44" s="13">
        <v>26</v>
      </c>
      <c r="F44" s="14">
        <v>1133</v>
      </c>
      <c r="G44" s="14">
        <f t="shared" si="8"/>
        <v>6.8253000000000004</v>
      </c>
      <c r="H44" s="251">
        <f t="shared" si="9"/>
        <v>354.92</v>
      </c>
      <c r="I44" s="249">
        <f t="shared" si="10"/>
        <v>438.65</v>
      </c>
    </row>
    <row r="45" spans="1:9" x14ac:dyDescent="0.25">
      <c r="A45" s="36" t="s">
        <v>122</v>
      </c>
      <c r="B45" s="12">
        <v>1</v>
      </c>
      <c r="C45" s="13">
        <f t="shared" si="11"/>
        <v>176</v>
      </c>
      <c r="D45" s="12">
        <v>166</v>
      </c>
      <c r="E45" s="13">
        <v>10</v>
      </c>
      <c r="F45" s="14">
        <v>1133</v>
      </c>
      <c r="G45" s="14">
        <f t="shared" si="8"/>
        <v>6.8253000000000004</v>
      </c>
      <c r="H45" s="251">
        <f t="shared" si="9"/>
        <v>136.51</v>
      </c>
      <c r="I45" s="249">
        <f t="shared" si="10"/>
        <v>168.71</v>
      </c>
    </row>
    <row r="46" spans="1:9" x14ac:dyDescent="0.25">
      <c r="A46" s="36" t="s">
        <v>122</v>
      </c>
      <c r="B46" s="12">
        <v>1</v>
      </c>
      <c r="C46" s="13">
        <f t="shared" si="11"/>
        <v>196</v>
      </c>
      <c r="D46" s="12">
        <v>166</v>
      </c>
      <c r="E46" s="13">
        <v>30</v>
      </c>
      <c r="F46" s="14">
        <v>1133</v>
      </c>
      <c r="G46" s="14">
        <f t="shared" si="8"/>
        <v>6.8253000000000004</v>
      </c>
      <c r="H46" s="251">
        <f t="shared" si="9"/>
        <v>409.52</v>
      </c>
      <c r="I46" s="249">
        <f t="shared" si="10"/>
        <v>506.13</v>
      </c>
    </row>
    <row r="47" spans="1:9" x14ac:dyDescent="0.25">
      <c r="A47" s="36" t="s">
        <v>122</v>
      </c>
      <c r="B47" s="12">
        <v>1</v>
      </c>
      <c r="C47" s="13">
        <f t="shared" si="11"/>
        <v>168</v>
      </c>
      <c r="D47" s="12">
        <v>166</v>
      </c>
      <c r="E47" s="13">
        <v>2</v>
      </c>
      <c r="F47" s="14">
        <v>1133</v>
      </c>
      <c r="G47" s="14">
        <f t="shared" si="8"/>
        <v>6.8253000000000004</v>
      </c>
      <c r="H47" s="251">
        <f t="shared" si="9"/>
        <v>27.3</v>
      </c>
      <c r="I47" s="249">
        <f t="shared" si="10"/>
        <v>33.74</v>
      </c>
    </row>
    <row r="48" spans="1:9" x14ac:dyDescent="0.25">
      <c r="A48" s="36" t="s">
        <v>122</v>
      </c>
      <c r="B48" s="12">
        <v>1</v>
      </c>
      <c r="C48" s="13">
        <f t="shared" si="11"/>
        <v>178</v>
      </c>
      <c r="D48" s="12">
        <v>166</v>
      </c>
      <c r="E48" s="13">
        <v>12</v>
      </c>
      <c r="F48" s="14">
        <v>1133</v>
      </c>
      <c r="G48" s="14">
        <f t="shared" si="8"/>
        <v>6.8253000000000004</v>
      </c>
      <c r="H48" s="251">
        <f t="shared" si="9"/>
        <v>163.81</v>
      </c>
      <c r="I48" s="249">
        <f t="shared" si="10"/>
        <v>202.45</v>
      </c>
    </row>
    <row r="49" spans="1:9" x14ac:dyDescent="0.25">
      <c r="A49" s="36" t="s">
        <v>122</v>
      </c>
      <c r="B49" s="12">
        <v>1</v>
      </c>
      <c r="C49" s="13">
        <f t="shared" si="11"/>
        <v>176</v>
      </c>
      <c r="D49" s="12">
        <v>166</v>
      </c>
      <c r="E49" s="13">
        <v>10</v>
      </c>
      <c r="F49" s="14">
        <v>1133</v>
      </c>
      <c r="G49" s="14">
        <f t="shared" si="8"/>
        <v>6.8253000000000004</v>
      </c>
      <c r="H49" s="251">
        <f t="shared" si="9"/>
        <v>136.51</v>
      </c>
      <c r="I49" s="249">
        <f t="shared" si="10"/>
        <v>168.71</v>
      </c>
    </row>
    <row r="50" spans="1:9" x14ac:dyDescent="0.25">
      <c r="A50" s="36" t="s">
        <v>122</v>
      </c>
      <c r="B50" s="12">
        <v>1</v>
      </c>
      <c r="C50" s="13">
        <f t="shared" si="11"/>
        <v>168</v>
      </c>
      <c r="D50" s="12">
        <v>166</v>
      </c>
      <c r="E50" s="13">
        <v>2</v>
      </c>
      <c r="F50" s="14">
        <v>1133</v>
      </c>
      <c r="G50" s="14">
        <f t="shared" si="8"/>
        <v>6.8253000000000004</v>
      </c>
      <c r="H50" s="251">
        <f t="shared" si="9"/>
        <v>27.3</v>
      </c>
      <c r="I50" s="249">
        <f t="shared" si="10"/>
        <v>33.74</v>
      </c>
    </row>
    <row r="51" spans="1:9" x14ac:dyDescent="0.25">
      <c r="A51" s="36" t="s">
        <v>122</v>
      </c>
      <c r="B51" s="12">
        <v>1</v>
      </c>
      <c r="C51" s="13">
        <f t="shared" si="11"/>
        <v>204</v>
      </c>
      <c r="D51" s="12">
        <v>166</v>
      </c>
      <c r="E51" s="13">
        <v>38</v>
      </c>
      <c r="F51" s="14">
        <v>1133</v>
      </c>
      <c r="G51" s="14">
        <f t="shared" si="8"/>
        <v>6.8253000000000004</v>
      </c>
      <c r="H51" s="251">
        <f t="shared" si="9"/>
        <v>518.72</v>
      </c>
      <c r="I51" s="249">
        <f t="shared" si="10"/>
        <v>641.09</v>
      </c>
    </row>
    <row r="52" spans="1:9" x14ac:dyDescent="0.25">
      <c r="A52" s="36" t="s">
        <v>122</v>
      </c>
      <c r="B52" s="12">
        <v>1</v>
      </c>
      <c r="C52" s="13">
        <f t="shared" si="11"/>
        <v>167</v>
      </c>
      <c r="D52" s="12">
        <v>145</v>
      </c>
      <c r="E52" s="13">
        <v>22</v>
      </c>
      <c r="F52" s="14">
        <v>1133</v>
      </c>
      <c r="G52" s="14">
        <f t="shared" si="8"/>
        <v>7.8137999999999996</v>
      </c>
      <c r="H52" s="251">
        <f t="shared" si="9"/>
        <v>343.81</v>
      </c>
      <c r="I52" s="249">
        <f t="shared" si="10"/>
        <v>424.91</v>
      </c>
    </row>
    <row r="53" spans="1:9" x14ac:dyDescent="0.25">
      <c r="A53" s="36" t="s">
        <v>122</v>
      </c>
      <c r="B53" s="12">
        <v>1</v>
      </c>
      <c r="C53" s="13">
        <f t="shared" si="11"/>
        <v>176</v>
      </c>
      <c r="D53" s="12">
        <v>145</v>
      </c>
      <c r="E53" s="13">
        <v>31</v>
      </c>
      <c r="F53" s="14">
        <v>1133</v>
      </c>
      <c r="G53" s="14">
        <f t="shared" si="8"/>
        <v>7.8137999999999996</v>
      </c>
      <c r="H53" s="251">
        <f t="shared" si="9"/>
        <v>484.46</v>
      </c>
      <c r="I53" s="249">
        <f t="shared" si="10"/>
        <v>598.74</v>
      </c>
    </row>
    <row r="54" spans="1:9" x14ac:dyDescent="0.25">
      <c r="A54" s="36" t="s">
        <v>122</v>
      </c>
      <c r="B54" s="12">
        <v>1</v>
      </c>
      <c r="C54" s="13">
        <f t="shared" si="11"/>
        <v>184</v>
      </c>
      <c r="D54" s="12">
        <v>145</v>
      </c>
      <c r="E54" s="13">
        <v>39</v>
      </c>
      <c r="F54" s="14">
        <v>1133</v>
      </c>
      <c r="G54" s="14">
        <f t="shared" si="8"/>
        <v>7.8137999999999996</v>
      </c>
      <c r="H54" s="251">
        <f t="shared" si="9"/>
        <v>609.48</v>
      </c>
      <c r="I54" s="249">
        <f t="shared" si="10"/>
        <v>753.26</v>
      </c>
    </row>
    <row r="55" spans="1:9" x14ac:dyDescent="0.25">
      <c r="A55" s="36" t="s">
        <v>122</v>
      </c>
      <c r="B55" s="12">
        <v>1</v>
      </c>
      <c r="C55" s="13">
        <f t="shared" si="11"/>
        <v>180</v>
      </c>
      <c r="D55" s="12">
        <v>145</v>
      </c>
      <c r="E55" s="13">
        <v>35</v>
      </c>
      <c r="F55" s="14">
        <v>1133</v>
      </c>
      <c r="G55" s="14">
        <f t="shared" si="8"/>
        <v>7.8137999999999996</v>
      </c>
      <c r="H55" s="251">
        <f t="shared" si="9"/>
        <v>546.97</v>
      </c>
      <c r="I55" s="249">
        <f t="shared" si="10"/>
        <v>676</v>
      </c>
    </row>
    <row r="56" spans="1:9" x14ac:dyDescent="0.25">
      <c r="A56" s="36" t="s">
        <v>122</v>
      </c>
      <c r="B56" s="12">
        <v>1</v>
      </c>
      <c r="C56" s="13">
        <f t="shared" si="11"/>
        <v>184</v>
      </c>
      <c r="D56" s="12">
        <v>145</v>
      </c>
      <c r="E56" s="13">
        <v>39</v>
      </c>
      <c r="F56" s="14">
        <v>1133</v>
      </c>
      <c r="G56" s="14">
        <f t="shared" si="8"/>
        <v>7.8137999999999996</v>
      </c>
      <c r="H56" s="251">
        <f t="shared" si="9"/>
        <v>609.48</v>
      </c>
      <c r="I56" s="249">
        <f t="shared" si="10"/>
        <v>753.26</v>
      </c>
    </row>
    <row r="57" spans="1:9" x14ac:dyDescent="0.25">
      <c r="A57" s="36" t="s">
        <v>122</v>
      </c>
      <c r="B57" s="12">
        <v>1</v>
      </c>
      <c r="C57" s="13">
        <f t="shared" si="11"/>
        <v>184</v>
      </c>
      <c r="D57" s="12">
        <v>145</v>
      </c>
      <c r="E57" s="13">
        <v>39</v>
      </c>
      <c r="F57" s="14">
        <v>1133</v>
      </c>
      <c r="G57" s="14">
        <f t="shared" si="8"/>
        <v>7.8137999999999996</v>
      </c>
      <c r="H57" s="251">
        <f t="shared" si="9"/>
        <v>609.48</v>
      </c>
      <c r="I57" s="249">
        <f t="shared" si="10"/>
        <v>753.26</v>
      </c>
    </row>
    <row r="58" spans="1:9" x14ac:dyDescent="0.25">
      <c r="A58" s="36" t="s">
        <v>122</v>
      </c>
      <c r="B58" s="12">
        <v>1</v>
      </c>
      <c r="C58" s="13">
        <f t="shared" si="11"/>
        <v>188</v>
      </c>
      <c r="D58" s="12">
        <v>145</v>
      </c>
      <c r="E58" s="13">
        <v>43</v>
      </c>
      <c r="F58" s="14">
        <v>1133</v>
      </c>
      <c r="G58" s="14">
        <f t="shared" si="8"/>
        <v>7.8137999999999996</v>
      </c>
      <c r="H58" s="251">
        <f t="shared" si="9"/>
        <v>671.99</v>
      </c>
      <c r="I58" s="249">
        <f t="shared" si="10"/>
        <v>830.51</v>
      </c>
    </row>
    <row r="59" spans="1:9" x14ac:dyDescent="0.25">
      <c r="A59" s="36" t="s">
        <v>122</v>
      </c>
      <c r="B59" s="12">
        <v>1</v>
      </c>
      <c r="C59" s="13">
        <f t="shared" si="11"/>
        <v>168</v>
      </c>
      <c r="D59" s="12">
        <v>145</v>
      </c>
      <c r="E59" s="13">
        <v>23</v>
      </c>
      <c r="F59" s="14">
        <v>1133</v>
      </c>
      <c r="G59" s="14">
        <f t="shared" si="8"/>
        <v>7.8137999999999996</v>
      </c>
      <c r="H59" s="251">
        <f t="shared" si="9"/>
        <v>359.43</v>
      </c>
      <c r="I59" s="249">
        <f t="shared" si="10"/>
        <v>444.22</v>
      </c>
    </row>
    <row r="60" spans="1:9" x14ac:dyDescent="0.25">
      <c r="A60" s="36" t="s">
        <v>122</v>
      </c>
      <c r="B60" s="12">
        <v>1</v>
      </c>
      <c r="C60" s="13">
        <f t="shared" si="11"/>
        <v>163</v>
      </c>
      <c r="D60" s="12">
        <v>145</v>
      </c>
      <c r="E60" s="13">
        <v>18</v>
      </c>
      <c r="F60" s="14">
        <v>1133</v>
      </c>
      <c r="G60" s="14">
        <f t="shared" si="8"/>
        <v>7.8137999999999996</v>
      </c>
      <c r="H60" s="251">
        <f t="shared" si="9"/>
        <v>281.3</v>
      </c>
      <c r="I60" s="249">
        <f t="shared" si="10"/>
        <v>347.66</v>
      </c>
    </row>
    <row r="61" spans="1:9" x14ac:dyDescent="0.25">
      <c r="A61" s="36" t="s">
        <v>122</v>
      </c>
      <c r="B61" s="12">
        <v>1</v>
      </c>
      <c r="C61" s="13">
        <f t="shared" si="11"/>
        <v>168</v>
      </c>
      <c r="D61" s="12">
        <v>145</v>
      </c>
      <c r="E61" s="13">
        <v>23</v>
      </c>
      <c r="F61" s="14">
        <v>1133</v>
      </c>
      <c r="G61" s="14">
        <f t="shared" si="8"/>
        <v>7.8137999999999996</v>
      </c>
      <c r="H61" s="251">
        <f t="shared" si="9"/>
        <v>359.43</v>
      </c>
      <c r="I61" s="249">
        <f t="shared" si="10"/>
        <v>444.22</v>
      </c>
    </row>
    <row r="62" spans="1:9" x14ac:dyDescent="0.25">
      <c r="A62" s="36" t="s">
        <v>122</v>
      </c>
      <c r="B62" s="12">
        <v>1</v>
      </c>
      <c r="C62" s="13">
        <f t="shared" si="11"/>
        <v>184</v>
      </c>
      <c r="D62" s="12">
        <v>145</v>
      </c>
      <c r="E62" s="13">
        <v>39</v>
      </c>
      <c r="F62" s="14">
        <v>1133</v>
      </c>
      <c r="G62" s="14">
        <f t="shared" si="8"/>
        <v>7.8137999999999996</v>
      </c>
      <c r="H62" s="251">
        <f t="shared" si="9"/>
        <v>609.48</v>
      </c>
      <c r="I62" s="249">
        <f t="shared" si="10"/>
        <v>753.26</v>
      </c>
    </row>
    <row r="63" spans="1:9" x14ac:dyDescent="0.25">
      <c r="A63" s="36" t="s">
        <v>122</v>
      </c>
      <c r="B63" s="12">
        <v>1</v>
      </c>
      <c r="C63" s="13">
        <f t="shared" si="11"/>
        <v>200</v>
      </c>
      <c r="D63" s="12">
        <v>166</v>
      </c>
      <c r="E63" s="13">
        <v>34</v>
      </c>
      <c r="F63" s="14">
        <v>997</v>
      </c>
      <c r="G63" s="14">
        <f t="shared" si="8"/>
        <v>6.0060000000000002</v>
      </c>
      <c r="H63" s="251">
        <f t="shared" si="9"/>
        <v>408.41</v>
      </c>
      <c r="I63" s="249">
        <f t="shared" si="10"/>
        <v>504.75</v>
      </c>
    </row>
    <row r="64" spans="1:9" x14ac:dyDescent="0.25">
      <c r="A64" s="36" t="s">
        <v>122</v>
      </c>
      <c r="B64" s="12">
        <v>1</v>
      </c>
      <c r="C64" s="13">
        <f t="shared" si="11"/>
        <v>238</v>
      </c>
      <c r="D64" s="12">
        <v>166</v>
      </c>
      <c r="E64" s="13">
        <v>72</v>
      </c>
      <c r="F64" s="14">
        <v>997</v>
      </c>
      <c r="G64" s="14">
        <f t="shared" si="8"/>
        <v>6.0060000000000002</v>
      </c>
      <c r="H64" s="251">
        <f t="shared" si="9"/>
        <v>864.86</v>
      </c>
      <c r="I64" s="249">
        <f t="shared" si="10"/>
        <v>1068.8800000000001</v>
      </c>
    </row>
    <row r="65" spans="1:9" x14ac:dyDescent="0.25">
      <c r="A65" s="36" t="s">
        <v>122</v>
      </c>
      <c r="B65" s="12">
        <v>1</v>
      </c>
      <c r="C65" s="13">
        <f t="shared" si="11"/>
        <v>190</v>
      </c>
      <c r="D65" s="12">
        <v>166</v>
      </c>
      <c r="E65" s="13">
        <v>24</v>
      </c>
      <c r="F65" s="14">
        <v>997</v>
      </c>
      <c r="G65" s="14">
        <f t="shared" si="8"/>
        <v>6.0060000000000002</v>
      </c>
      <c r="H65" s="251">
        <f t="shared" si="9"/>
        <v>288.29000000000002</v>
      </c>
      <c r="I65" s="249">
        <f t="shared" si="10"/>
        <v>356.3</v>
      </c>
    </row>
    <row r="66" spans="1:9" x14ac:dyDescent="0.25">
      <c r="A66" s="36" t="s">
        <v>122</v>
      </c>
      <c r="B66" s="12">
        <v>1</v>
      </c>
      <c r="C66" s="13">
        <f t="shared" si="11"/>
        <v>214</v>
      </c>
      <c r="D66" s="12">
        <v>166</v>
      </c>
      <c r="E66" s="13">
        <v>48</v>
      </c>
      <c r="F66" s="14">
        <v>997</v>
      </c>
      <c r="G66" s="14">
        <f t="shared" si="8"/>
        <v>6.0060000000000002</v>
      </c>
      <c r="H66" s="251">
        <f t="shared" si="9"/>
        <v>576.58000000000004</v>
      </c>
      <c r="I66" s="249">
        <f t="shared" si="10"/>
        <v>712.6</v>
      </c>
    </row>
    <row r="67" spans="1:9" x14ac:dyDescent="0.25">
      <c r="A67" s="36" t="s">
        <v>122</v>
      </c>
      <c r="B67" s="12">
        <v>1</v>
      </c>
      <c r="C67" s="13">
        <f t="shared" si="11"/>
        <v>208</v>
      </c>
      <c r="D67" s="12">
        <v>166</v>
      </c>
      <c r="E67" s="13">
        <v>42</v>
      </c>
      <c r="F67" s="14">
        <v>997</v>
      </c>
      <c r="G67" s="14">
        <f t="shared" si="8"/>
        <v>6.0060000000000002</v>
      </c>
      <c r="H67" s="251">
        <f t="shared" si="9"/>
        <v>504.5</v>
      </c>
      <c r="I67" s="249">
        <f t="shared" si="10"/>
        <v>623.51</v>
      </c>
    </row>
    <row r="68" spans="1:9" x14ac:dyDescent="0.25">
      <c r="A68" s="36" t="s">
        <v>122</v>
      </c>
      <c r="B68" s="12">
        <v>1</v>
      </c>
      <c r="C68" s="13">
        <f t="shared" si="11"/>
        <v>176</v>
      </c>
      <c r="D68" s="12">
        <v>166</v>
      </c>
      <c r="E68" s="13">
        <v>10</v>
      </c>
      <c r="F68" s="14">
        <v>997</v>
      </c>
      <c r="G68" s="14">
        <f t="shared" si="8"/>
        <v>6.0060000000000002</v>
      </c>
      <c r="H68" s="251">
        <f t="shared" si="9"/>
        <v>120.12</v>
      </c>
      <c r="I68" s="249">
        <f t="shared" si="10"/>
        <v>148.46</v>
      </c>
    </row>
    <row r="69" spans="1:9" x14ac:dyDescent="0.25">
      <c r="A69" s="36" t="s">
        <v>122</v>
      </c>
      <c r="B69" s="12">
        <v>1</v>
      </c>
      <c r="C69" s="13">
        <f t="shared" si="11"/>
        <v>204</v>
      </c>
      <c r="D69" s="12">
        <v>166</v>
      </c>
      <c r="E69" s="13">
        <v>38</v>
      </c>
      <c r="F69" s="14">
        <v>861</v>
      </c>
      <c r="G69" s="14">
        <f t="shared" si="8"/>
        <v>5.1867000000000001</v>
      </c>
      <c r="H69" s="251">
        <f t="shared" si="9"/>
        <v>394.19</v>
      </c>
      <c r="I69" s="249">
        <f t="shared" si="10"/>
        <v>487.18</v>
      </c>
    </row>
    <row r="70" spans="1:9" x14ac:dyDescent="0.25">
      <c r="A70" s="36" t="s">
        <v>122</v>
      </c>
      <c r="B70" s="12">
        <v>1</v>
      </c>
      <c r="C70" s="13">
        <f t="shared" si="11"/>
        <v>193</v>
      </c>
      <c r="D70" s="12">
        <v>145</v>
      </c>
      <c r="E70" s="13">
        <v>48</v>
      </c>
      <c r="F70" s="14">
        <v>1133</v>
      </c>
      <c r="G70" s="14">
        <f t="shared" si="8"/>
        <v>7.8137999999999996</v>
      </c>
      <c r="H70" s="251">
        <f t="shared" si="9"/>
        <v>750.12</v>
      </c>
      <c r="I70" s="249">
        <f t="shared" si="10"/>
        <v>927.07</v>
      </c>
    </row>
    <row r="71" spans="1:9" x14ac:dyDescent="0.25">
      <c r="A71" s="36" t="s">
        <v>122</v>
      </c>
      <c r="B71" s="12">
        <v>1</v>
      </c>
      <c r="C71" s="13">
        <f t="shared" si="11"/>
        <v>156</v>
      </c>
      <c r="D71" s="12">
        <v>145</v>
      </c>
      <c r="E71" s="13">
        <v>11</v>
      </c>
      <c r="F71" s="14">
        <v>1133</v>
      </c>
      <c r="G71" s="14">
        <f t="shared" si="8"/>
        <v>7.8137999999999996</v>
      </c>
      <c r="H71" s="251">
        <f t="shared" si="9"/>
        <v>171.9</v>
      </c>
      <c r="I71" s="249">
        <f t="shared" si="10"/>
        <v>212.45</v>
      </c>
    </row>
    <row r="72" spans="1:9" x14ac:dyDescent="0.25">
      <c r="A72" s="36" t="s">
        <v>122</v>
      </c>
      <c r="B72" s="12">
        <v>1</v>
      </c>
      <c r="C72" s="13">
        <f t="shared" si="11"/>
        <v>159</v>
      </c>
      <c r="D72" s="12">
        <v>145</v>
      </c>
      <c r="E72" s="13">
        <v>14</v>
      </c>
      <c r="F72" s="14">
        <v>997</v>
      </c>
      <c r="G72" s="14">
        <f t="shared" si="8"/>
        <v>6.8758999999999997</v>
      </c>
      <c r="H72" s="251">
        <f t="shared" si="9"/>
        <v>192.53</v>
      </c>
      <c r="I72" s="249">
        <f t="shared" si="10"/>
        <v>237.95</v>
      </c>
    </row>
    <row r="73" spans="1:9" x14ac:dyDescent="0.25">
      <c r="A73" s="36" t="s">
        <v>153</v>
      </c>
      <c r="B73" s="12">
        <v>1</v>
      </c>
      <c r="C73" s="13">
        <f t="shared" si="11"/>
        <v>204</v>
      </c>
      <c r="D73" s="12">
        <v>166</v>
      </c>
      <c r="E73" s="13">
        <v>38</v>
      </c>
      <c r="F73" s="14">
        <v>861</v>
      </c>
      <c r="G73" s="14">
        <f t="shared" si="8"/>
        <v>5.1867000000000001</v>
      </c>
      <c r="H73" s="251">
        <f t="shared" si="9"/>
        <v>394.19</v>
      </c>
      <c r="I73" s="249">
        <f t="shared" si="10"/>
        <v>487.18</v>
      </c>
    </row>
    <row r="74" spans="1:9" x14ac:dyDescent="0.25">
      <c r="A74" s="36" t="s">
        <v>153</v>
      </c>
      <c r="B74" s="12">
        <v>1</v>
      </c>
      <c r="C74" s="13">
        <f t="shared" si="11"/>
        <v>208</v>
      </c>
      <c r="D74" s="12">
        <v>166</v>
      </c>
      <c r="E74" s="13">
        <v>42</v>
      </c>
      <c r="F74" s="14">
        <v>861</v>
      </c>
      <c r="G74" s="14">
        <f t="shared" si="8"/>
        <v>5.1867000000000001</v>
      </c>
      <c r="H74" s="251">
        <f t="shared" si="9"/>
        <v>435.68</v>
      </c>
      <c r="I74" s="249">
        <f t="shared" si="10"/>
        <v>538.46</v>
      </c>
    </row>
    <row r="75" spans="1:9" x14ac:dyDescent="0.25">
      <c r="A75" s="36" t="s">
        <v>153</v>
      </c>
      <c r="B75" s="12">
        <v>1</v>
      </c>
      <c r="C75" s="13">
        <f t="shared" si="11"/>
        <v>228</v>
      </c>
      <c r="D75" s="12">
        <v>166</v>
      </c>
      <c r="E75" s="13">
        <v>62</v>
      </c>
      <c r="F75" s="14">
        <v>861</v>
      </c>
      <c r="G75" s="14">
        <f t="shared" si="8"/>
        <v>5.1867000000000001</v>
      </c>
      <c r="H75" s="251">
        <f t="shared" si="9"/>
        <v>643.15</v>
      </c>
      <c r="I75" s="249">
        <f t="shared" si="10"/>
        <v>794.87</v>
      </c>
    </row>
    <row r="76" spans="1:9" x14ac:dyDescent="0.25">
      <c r="A76" s="36" t="s">
        <v>153</v>
      </c>
      <c r="B76" s="12">
        <v>1</v>
      </c>
      <c r="C76" s="13">
        <f t="shared" si="11"/>
        <v>216</v>
      </c>
      <c r="D76" s="12">
        <v>166</v>
      </c>
      <c r="E76" s="13">
        <v>50</v>
      </c>
      <c r="F76" s="14">
        <v>861</v>
      </c>
      <c r="G76" s="14">
        <f t="shared" si="8"/>
        <v>5.1867000000000001</v>
      </c>
      <c r="H76" s="251">
        <f t="shared" si="9"/>
        <v>518.66999999999996</v>
      </c>
      <c r="I76" s="249">
        <f t="shared" si="10"/>
        <v>641.02</v>
      </c>
    </row>
    <row r="77" spans="1:9" x14ac:dyDescent="0.25">
      <c r="A77" s="36" t="s">
        <v>153</v>
      </c>
      <c r="B77" s="12">
        <v>1</v>
      </c>
      <c r="C77" s="13">
        <f t="shared" si="11"/>
        <v>238</v>
      </c>
      <c r="D77" s="12">
        <v>166</v>
      </c>
      <c r="E77" s="13">
        <v>72</v>
      </c>
      <c r="F77" s="14">
        <v>861</v>
      </c>
      <c r="G77" s="14">
        <f t="shared" si="8"/>
        <v>5.1867000000000001</v>
      </c>
      <c r="H77" s="251">
        <f t="shared" si="9"/>
        <v>746.88</v>
      </c>
      <c r="I77" s="249">
        <f t="shared" si="10"/>
        <v>923.07</v>
      </c>
    </row>
    <row r="78" spans="1:9" ht="33" x14ac:dyDescent="0.25">
      <c r="A78" s="254" t="s">
        <v>648</v>
      </c>
      <c r="B78" s="241">
        <f>SUM(B79:B96)</f>
        <v>18</v>
      </c>
      <c r="C78" s="241"/>
      <c r="D78" s="241"/>
      <c r="E78" s="241">
        <f t="shared" ref="E78:I78" si="12">SUM(E79:E96)</f>
        <v>601</v>
      </c>
      <c r="F78" s="248"/>
      <c r="G78" s="248"/>
      <c r="H78" s="248">
        <f t="shared" si="12"/>
        <v>6149.4800000000005</v>
      </c>
      <c r="I78" s="248">
        <f t="shared" si="12"/>
        <v>7600.1500000000024</v>
      </c>
    </row>
    <row r="79" spans="1:9" ht="15.75" customHeight="1" x14ac:dyDescent="0.25">
      <c r="A79" s="36" t="s">
        <v>156</v>
      </c>
      <c r="B79" s="12">
        <v>1</v>
      </c>
      <c r="C79" s="13">
        <f t="shared" si="11"/>
        <v>224</v>
      </c>
      <c r="D79" s="12">
        <v>166</v>
      </c>
      <c r="E79" s="13">
        <v>58</v>
      </c>
      <c r="F79" s="14">
        <v>833</v>
      </c>
      <c r="G79" s="14">
        <f t="shared" ref="G79:G119" si="13">ROUND(F79/D79,4)</f>
        <v>5.0180999999999996</v>
      </c>
      <c r="H79" s="251">
        <f t="shared" ref="H79:H119" si="14">ROUND(E79*G79*2,2)</f>
        <v>582.1</v>
      </c>
      <c r="I79" s="249">
        <f t="shared" ref="I79:I119" si="15">ROUND(H79*1.2359,2)</f>
        <v>719.42</v>
      </c>
    </row>
    <row r="80" spans="1:9" ht="15.75" customHeight="1" x14ac:dyDescent="0.25">
      <c r="A80" s="36" t="s">
        <v>156</v>
      </c>
      <c r="B80" s="12">
        <v>1</v>
      </c>
      <c r="C80" s="13">
        <f t="shared" ref="C80:C119" si="16">D80+E80</f>
        <v>182</v>
      </c>
      <c r="D80" s="12">
        <v>166</v>
      </c>
      <c r="E80" s="13">
        <v>16</v>
      </c>
      <c r="F80" s="14">
        <v>833</v>
      </c>
      <c r="G80" s="14">
        <f t="shared" si="13"/>
        <v>5.0180999999999996</v>
      </c>
      <c r="H80" s="251">
        <f t="shared" si="14"/>
        <v>160.58000000000001</v>
      </c>
      <c r="I80" s="249">
        <f t="shared" si="15"/>
        <v>198.46</v>
      </c>
    </row>
    <row r="81" spans="1:9" ht="15.75" customHeight="1" x14ac:dyDescent="0.25">
      <c r="A81" s="36" t="s">
        <v>156</v>
      </c>
      <c r="B81" s="12">
        <v>1</v>
      </c>
      <c r="C81" s="13">
        <f t="shared" si="16"/>
        <v>178</v>
      </c>
      <c r="D81" s="12">
        <v>166</v>
      </c>
      <c r="E81" s="13">
        <v>12</v>
      </c>
      <c r="F81" s="14">
        <v>833</v>
      </c>
      <c r="G81" s="14">
        <f t="shared" si="13"/>
        <v>5.0180999999999996</v>
      </c>
      <c r="H81" s="251">
        <f t="shared" si="14"/>
        <v>120.43</v>
      </c>
      <c r="I81" s="249">
        <f t="shared" si="15"/>
        <v>148.84</v>
      </c>
    </row>
    <row r="82" spans="1:9" ht="15.75" customHeight="1" x14ac:dyDescent="0.25">
      <c r="A82" s="36" t="s">
        <v>156</v>
      </c>
      <c r="B82" s="12">
        <v>1</v>
      </c>
      <c r="C82" s="13">
        <f t="shared" si="16"/>
        <v>236</v>
      </c>
      <c r="D82" s="12">
        <v>166</v>
      </c>
      <c r="E82" s="13">
        <v>70</v>
      </c>
      <c r="F82" s="14">
        <v>833</v>
      </c>
      <c r="G82" s="14">
        <f t="shared" si="13"/>
        <v>5.0180999999999996</v>
      </c>
      <c r="H82" s="251">
        <f t="shared" si="14"/>
        <v>702.53</v>
      </c>
      <c r="I82" s="249">
        <f t="shared" si="15"/>
        <v>868.26</v>
      </c>
    </row>
    <row r="83" spans="1:9" ht="15.75" customHeight="1" x14ac:dyDescent="0.25">
      <c r="A83" s="36" t="s">
        <v>156</v>
      </c>
      <c r="B83" s="12">
        <v>1</v>
      </c>
      <c r="C83" s="13">
        <f t="shared" si="16"/>
        <v>190</v>
      </c>
      <c r="D83" s="12">
        <v>166</v>
      </c>
      <c r="E83" s="13">
        <v>24</v>
      </c>
      <c r="F83" s="14">
        <v>833</v>
      </c>
      <c r="G83" s="14">
        <f t="shared" si="13"/>
        <v>5.0180999999999996</v>
      </c>
      <c r="H83" s="251">
        <f t="shared" si="14"/>
        <v>240.87</v>
      </c>
      <c r="I83" s="249">
        <f t="shared" si="15"/>
        <v>297.69</v>
      </c>
    </row>
    <row r="84" spans="1:9" ht="15.75" customHeight="1" x14ac:dyDescent="0.25">
      <c r="A84" s="36" t="s">
        <v>156</v>
      </c>
      <c r="B84" s="12">
        <v>1</v>
      </c>
      <c r="C84" s="13">
        <f t="shared" si="16"/>
        <v>238</v>
      </c>
      <c r="D84" s="12">
        <v>166</v>
      </c>
      <c r="E84" s="13">
        <v>72</v>
      </c>
      <c r="F84" s="14">
        <v>833</v>
      </c>
      <c r="G84" s="14">
        <f t="shared" si="13"/>
        <v>5.0180999999999996</v>
      </c>
      <c r="H84" s="251">
        <f t="shared" si="14"/>
        <v>722.61</v>
      </c>
      <c r="I84" s="249">
        <f t="shared" si="15"/>
        <v>893.07</v>
      </c>
    </row>
    <row r="85" spans="1:9" ht="15.75" customHeight="1" x14ac:dyDescent="0.25">
      <c r="A85" s="36" t="s">
        <v>156</v>
      </c>
      <c r="B85" s="12">
        <v>1</v>
      </c>
      <c r="C85" s="13">
        <f t="shared" si="16"/>
        <v>190</v>
      </c>
      <c r="D85" s="12">
        <v>166</v>
      </c>
      <c r="E85" s="13">
        <v>24</v>
      </c>
      <c r="F85" s="14">
        <v>833</v>
      </c>
      <c r="G85" s="14">
        <f t="shared" si="13"/>
        <v>5.0180999999999996</v>
      </c>
      <c r="H85" s="251">
        <f t="shared" si="14"/>
        <v>240.87</v>
      </c>
      <c r="I85" s="249">
        <f t="shared" si="15"/>
        <v>297.69</v>
      </c>
    </row>
    <row r="86" spans="1:9" ht="15.75" customHeight="1" x14ac:dyDescent="0.25">
      <c r="A86" s="36" t="s">
        <v>156</v>
      </c>
      <c r="B86" s="12">
        <v>1</v>
      </c>
      <c r="C86" s="13">
        <f t="shared" si="16"/>
        <v>240</v>
      </c>
      <c r="D86" s="12">
        <v>166</v>
      </c>
      <c r="E86" s="13">
        <v>74</v>
      </c>
      <c r="F86" s="14">
        <v>833</v>
      </c>
      <c r="G86" s="14">
        <f t="shared" si="13"/>
        <v>5.0180999999999996</v>
      </c>
      <c r="H86" s="251">
        <f t="shared" si="14"/>
        <v>742.68</v>
      </c>
      <c r="I86" s="249">
        <f t="shared" si="15"/>
        <v>917.88</v>
      </c>
    </row>
    <row r="87" spans="1:9" ht="15.75" customHeight="1" x14ac:dyDescent="0.25">
      <c r="A87" s="36" t="s">
        <v>156</v>
      </c>
      <c r="B87" s="12">
        <v>1</v>
      </c>
      <c r="C87" s="13">
        <f t="shared" si="16"/>
        <v>198</v>
      </c>
      <c r="D87" s="12">
        <v>166</v>
      </c>
      <c r="E87" s="13">
        <v>32</v>
      </c>
      <c r="F87" s="14">
        <v>833</v>
      </c>
      <c r="G87" s="14">
        <f t="shared" si="13"/>
        <v>5.0180999999999996</v>
      </c>
      <c r="H87" s="251">
        <f t="shared" si="14"/>
        <v>321.16000000000003</v>
      </c>
      <c r="I87" s="249">
        <f t="shared" si="15"/>
        <v>396.92</v>
      </c>
    </row>
    <row r="88" spans="1:9" ht="15.75" customHeight="1" x14ac:dyDescent="0.25">
      <c r="A88" s="36" t="s">
        <v>156</v>
      </c>
      <c r="B88" s="12">
        <v>1</v>
      </c>
      <c r="C88" s="13">
        <f t="shared" si="16"/>
        <v>184</v>
      </c>
      <c r="D88" s="12">
        <v>166</v>
      </c>
      <c r="E88" s="13">
        <v>18</v>
      </c>
      <c r="F88" s="14">
        <v>833</v>
      </c>
      <c r="G88" s="14">
        <f t="shared" si="13"/>
        <v>5.0180999999999996</v>
      </c>
      <c r="H88" s="251">
        <f t="shared" si="14"/>
        <v>180.65</v>
      </c>
      <c r="I88" s="249">
        <f t="shared" si="15"/>
        <v>223.27</v>
      </c>
    </row>
    <row r="89" spans="1:9" ht="15.75" customHeight="1" x14ac:dyDescent="0.25">
      <c r="A89" s="36" t="s">
        <v>156</v>
      </c>
      <c r="B89" s="12">
        <v>1</v>
      </c>
      <c r="C89" s="13">
        <f t="shared" si="16"/>
        <v>244</v>
      </c>
      <c r="D89" s="12">
        <v>166</v>
      </c>
      <c r="E89" s="13">
        <v>78</v>
      </c>
      <c r="F89" s="14">
        <v>833</v>
      </c>
      <c r="G89" s="14">
        <f t="shared" si="13"/>
        <v>5.0180999999999996</v>
      </c>
      <c r="H89" s="251">
        <f t="shared" si="14"/>
        <v>782.82</v>
      </c>
      <c r="I89" s="249">
        <f t="shared" si="15"/>
        <v>967.49</v>
      </c>
    </row>
    <row r="90" spans="1:9" ht="15.75" customHeight="1" x14ac:dyDescent="0.25">
      <c r="A90" s="36" t="s">
        <v>156</v>
      </c>
      <c r="B90" s="12">
        <v>1</v>
      </c>
      <c r="C90" s="13">
        <f t="shared" si="16"/>
        <v>168</v>
      </c>
      <c r="D90" s="12">
        <v>166</v>
      </c>
      <c r="E90" s="13">
        <v>2</v>
      </c>
      <c r="F90" s="14">
        <v>833</v>
      </c>
      <c r="G90" s="14">
        <f t="shared" si="13"/>
        <v>5.0180999999999996</v>
      </c>
      <c r="H90" s="251">
        <f t="shared" si="14"/>
        <v>20.07</v>
      </c>
      <c r="I90" s="249">
        <f t="shared" si="15"/>
        <v>24.8</v>
      </c>
    </row>
    <row r="91" spans="1:9" ht="15.75" customHeight="1" x14ac:dyDescent="0.25">
      <c r="A91" s="36" t="s">
        <v>156</v>
      </c>
      <c r="B91" s="12">
        <v>1</v>
      </c>
      <c r="C91" s="13">
        <f t="shared" si="16"/>
        <v>168</v>
      </c>
      <c r="D91" s="12">
        <v>166</v>
      </c>
      <c r="E91" s="13">
        <v>2</v>
      </c>
      <c r="F91" s="14">
        <v>833</v>
      </c>
      <c r="G91" s="14">
        <f t="shared" si="13"/>
        <v>5.0180999999999996</v>
      </c>
      <c r="H91" s="251">
        <f t="shared" si="14"/>
        <v>20.07</v>
      </c>
      <c r="I91" s="249">
        <f t="shared" si="15"/>
        <v>24.8</v>
      </c>
    </row>
    <row r="92" spans="1:9" ht="15.75" customHeight="1" x14ac:dyDescent="0.25">
      <c r="A92" s="36" t="s">
        <v>156</v>
      </c>
      <c r="B92" s="12">
        <v>1</v>
      </c>
      <c r="C92" s="13">
        <f t="shared" si="16"/>
        <v>168</v>
      </c>
      <c r="D92" s="12">
        <v>145</v>
      </c>
      <c r="E92" s="13">
        <v>23</v>
      </c>
      <c r="F92" s="14">
        <v>833</v>
      </c>
      <c r="G92" s="14">
        <f t="shared" si="13"/>
        <v>5.7447999999999997</v>
      </c>
      <c r="H92" s="251">
        <f t="shared" si="14"/>
        <v>264.26</v>
      </c>
      <c r="I92" s="249">
        <f t="shared" si="15"/>
        <v>326.60000000000002</v>
      </c>
    </row>
    <row r="93" spans="1:9" ht="15.75" customHeight="1" x14ac:dyDescent="0.25">
      <c r="A93" s="36" t="s">
        <v>156</v>
      </c>
      <c r="B93" s="12">
        <v>1</v>
      </c>
      <c r="C93" s="13">
        <f t="shared" si="16"/>
        <v>157</v>
      </c>
      <c r="D93" s="12">
        <v>145</v>
      </c>
      <c r="E93" s="13">
        <v>12</v>
      </c>
      <c r="F93" s="14">
        <v>833</v>
      </c>
      <c r="G93" s="14">
        <f t="shared" si="13"/>
        <v>5.7447999999999997</v>
      </c>
      <c r="H93" s="251">
        <f t="shared" si="14"/>
        <v>137.88</v>
      </c>
      <c r="I93" s="249">
        <f t="shared" si="15"/>
        <v>170.41</v>
      </c>
    </row>
    <row r="94" spans="1:9" ht="15.75" customHeight="1" x14ac:dyDescent="0.25">
      <c r="A94" s="36" t="s">
        <v>156</v>
      </c>
      <c r="B94" s="12">
        <v>1</v>
      </c>
      <c r="C94" s="13">
        <f t="shared" si="16"/>
        <v>168</v>
      </c>
      <c r="D94" s="12">
        <v>145</v>
      </c>
      <c r="E94" s="13">
        <v>23</v>
      </c>
      <c r="F94" s="14">
        <v>833</v>
      </c>
      <c r="G94" s="14">
        <f t="shared" si="13"/>
        <v>5.7447999999999997</v>
      </c>
      <c r="H94" s="251">
        <f t="shared" si="14"/>
        <v>264.26</v>
      </c>
      <c r="I94" s="249">
        <f t="shared" si="15"/>
        <v>326.60000000000002</v>
      </c>
    </row>
    <row r="95" spans="1:9" ht="15.75" customHeight="1" x14ac:dyDescent="0.25">
      <c r="A95" s="36" t="s">
        <v>156</v>
      </c>
      <c r="B95" s="12">
        <v>1</v>
      </c>
      <c r="C95" s="13">
        <f t="shared" si="16"/>
        <v>168</v>
      </c>
      <c r="D95" s="12">
        <v>145</v>
      </c>
      <c r="E95" s="13">
        <v>23</v>
      </c>
      <c r="F95" s="14">
        <v>833</v>
      </c>
      <c r="G95" s="14">
        <f t="shared" si="13"/>
        <v>5.7447999999999997</v>
      </c>
      <c r="H95" s="251">
        <f t="shared" si="14"/>
        <v>264.26</v>
      </c>
      <c r="I95" s="249">
        <f t="shared" si="15"/>
        <v>326.60000000000002</v>
      </c>
    </row>
    <row r="96" spans="1:9" ht="15.75" customHeight="1" x14ac:dyDescent="0.25">
      <c r="A96" s="36" t="s">
        <v>156</v>
      </c>
      <c r="B96" s="12">
        <v>1</v>
      </c>
      <c r="C96" s="13">
        <f t="shared" si="16"/>
        <v>204</v>
      </c>
      <c r="D96" s="12">
        <v>166</v>
      </c>
      <c r="E96" s="13">
        <v>38</v>
      </c>
      <c r="F96" s="14">
        <v>833</v>
      </c>
      <c r="G96" s="14">
        <f t="shared" si="13"/>
        <v>5.0180999999999996</v>
      </c>
      <c r="H96" s="251">
        <f t="shared" si="14"/>
        <v>381.38</v>
      </c>
      <c r="I96" s="249">
        <f t="shared" si="15"/>
        <v>471.35</v>
      </c>
    </row>
    <row r="97" spans="1:9" ht="33" x14ac:dyDescent="0.25">
      <c r="A97" s="162" t="s">
        <v>651</v>
      </c>
      <c r="B97" s="241">
        <f>SUM(B98:B119)</f>
        <v>22</v>
      </c>
      <c r="C97" s="241"/>
      <c r="D97" s="241"/>
      <c r="E97" s="241">
        <f t="shared" ref="E97:I97" si="17">SUM(E98:E119)</f>
        <v>535</v>
      </c>
      <c r="F97" s="248"/>
      <c r="G97" s="248"/>
      <c r="H97" s="248">
        <f t="shared" si="17"/>
        <v>5493.16</v>
      </c>
      <c r="I97" s="248">
        <f t="shared" si="17"/>
        <v>6789.0199999999995</v>
      </c>
    </row>
    <row r="98" spans="1:9" ht="15.75" customHeight="1" x14ac:dyDescent="0.25">
      <c r="A98" s="36" t="s">
        <v>97</v>
      </c>
      <c r="B98" s="12">
        <v>1</v>
      </c>
      <c r="C98" s="13">
        <f t="shared" si="16"/>
        <v>220</v>
      </c>
      <c r="D98" s="12">
        <v>166</v>
      </c>
      <c r="E98" s="10">
        <v>54</v>
      </c>
      <c r="F98" s="14">
        <v>740</v>
      </c>
      <c r="G98" s="14">
        <f t="shared" si="13"/>
        <v>4.4577999999999998</v>
      </c>
      <c r="H98" s="251">
        <f t="shared" si="14"/>
        <v>481.44</v>
      </c>
      <c r="I98" s="249">
        <f t="shared" si="15"/>
        <v>595.01</v>
      </c>
    </row>
    <row r="99" spans="1:9" ht="15.75" customHeight="1" x14ac:dyDescent="0.25">
      <c r="A99" s="36" t="s">
        <v>97</v>
      </c>
      <c r="B99" s="12">
        <v>1</v>
      </c>
      <c r="C99" s="13">
        <f t="shared" si="16"/>
        <v>168</v>
      </c>
      <c r="D99" s="12">
        <v>166</v>
      </c>
      <c r="E99" s="13">
        <v>2</v>
      </c>
      <c r="F99" s="14">
        <v>740</v>
      </c>
      <c r="G99" s="14">
        <f t="shared" si="13"/>
        <v>4.4577999999999998</v>
      </c>
      <c r="H99" s="251">
        <f t="shared" si="14"/>
        <v>17.829999999999998</v>
      </c>
      <c r="I99" s="249">
        <f t="shared" si="15"/>
        <v>22.04</v>
      </c>
    </row>
    <row r="100" spans="1:9" ht="15.75" customHeight="1" x14ac:dyDescent="0.25">
      <c r="A100" s="36" t="s">
        <v>97</v>
      </c>
      <c r="B100" s="12">
        <v>1</v>
      </c>
      <c r="C100" s="13">
        <f t="shared" si="16"/>
        <v>200</v>
      </c>
      <c r="D100" s="12">
        <v>166</v>
      </c>
      <c r="E100" s="13">
        <v>34</v>
      </c>
      <c r="F100" s="14">
        <v>740</v>
      </c>
      <c r="G100" s="14">
        <f t="shared" si="13"/>
        <v>4.4577999999999998</v>
      </c>
      <c r="H100" s="251">
        <f t="shared" si="14"/>
        <v>303.13</v>
      </c>
      <c r="I100" s="249">
        <f t="shared" si="15"/>
        <v>374.64</v>
      </c>
    </row>
    <row r="101" spans="1:9" ht="15.75" customHeight="1" x14ac:dyDescent="0.25">
      <c r="A101" s="36" t="s">
        <v>97</v>
      </c>
      <c r="B101" s="12">
        <v>1</v>
      </c>
      <c r="C101" s="13">
        <f t="shared" si="16"/>
        <v>214</v>
      </c>
      <c r="D101" s="12">
        <v>166</v>
      </c>
      <c r="E101" s="13">
        <v>48</v>
      </c>
      <c r="F101" s="14">
        <v>740</v>
      </c>
      <c r="G101" s="14">
        <f t="shared" si="13"/>
        <v>4.4577999999999998</v>
      </c>
      <c r="H101" s="251">
        <f t="shared" si="14"/>
        <v>427.95</v>
      </c>
      <c r="I101" s="249">
        <f t="shared" si="15"/>
        <v>528.9</v>
      </c>
    </row>
    <row r="102" spans="1:9" ht="15.75" customHeight="1" x14ac:dyDescent="0.25">
      <c r="A102" s="36" t="s">
        <v>97</v>
      </c>
      <c r="B102" s="12">
        <v>1</v>
      </c>
      <c r="C102" s="13">
        <f t="shared" si="16"/>
        <v>226</v>
      </c>
      <c r="D102" s="12">
        <v>166</v>
      </c>
      <c r="E102" s="13">
        <v>60</v>
      </c>
      <c r="F102" s="14">
        <v>740</v>
      </c>
      <c r="G102" s="14">
        <f t="shared" si="13"/>
        <v>4.4577999999999998</v>
      </c>
      <c r="H102" s="251">
        <f t="shared" si="14"/>
        <v>534.94000000000005</v>
      </c>
      <c r="I102" s="249">
        <f t="shared" si="15"/>
        <v>661.13</v>
      </c>
    </row>
    <row r="103" spans="1:9" ht="15.75" customHeight="1" x14ac:dyDescent="0.25">
      <c r="A103" s="36" t="s">
        <v>97</v>
      </c>
      <c r="B103" s="12">
        <v>1</v>
      </c>
      <c r="C103" s="13">
        <f t="shared" si="16"/>
        <v>238</v>
      </c>
      <c r="D103" s="12">
        <v>166</v>
      </c>
      <c r="E103" s="13">
        <v>72</v>
      </c>
      <c r="F103" s="14">
        <v>740</v>
      </c>
      <c r="G103" s="14">
        <f t="shared" si="13"/>
        <v>4.4577999999999998</v>
      </c>
      <c r="H103" s="251">
        <f t="shared" si="14"/>
        <v>641.91999999999996</v>
      </c>
      <c r="I103" s="249">
        <f t="shared" si="15"/>
        <v>793.35</v>
      </c>
    </row>
    <row r="104" spans="1:9" ht="15.75" customHeight="1" x14ac:dyDescent="0.25">
      <c r="A104" s="36" t="s">
        <v>97</v>
      </c>
      <c r="B104" s="12">
        <v>1</v>
      </c>
      <c r="C104" s="13">
        <f t="shared" si="16"/>
        <v>216</v>
      </c>
      <c r="D104" s="12">
        <v>166</v>
      </c>
      <c r="E104" s="13">
        <v>50</v>
      </c>
      <c r="F104" s="14">
        <v>740</v>
      </c>
      <c r="G104" s="14">
        <f t="shared" si="13"/>
        <v>4.4577999999999998</v>
      </c>
      <c r="H104" s="251">
        <f t="shared" si="14"/>
        <v>445.78</v>
      </c>
      <c r="I104" s="249">
        <f t="shared" si="15"/>
        <v>550.94000000000005</v>
      </c>
    </row>
    <row r="105" spans="1:9" ht="15.75" customHeight="1" x14ac:dyDescent="0.25">
      <c r="A105" s="36" t="s">
        <v>97</v>
      </c>
      <c r="B105" s="12">
        <v>1</v>
      </c>
      <c r="C105" s="13">
        <f t="shared" si="16"/>
        <v>168</v>
      </c>
      <c r="D105" s="12">
        <v>166</v>
      </c>
      <c r="E105" s="13">
        <v>2</v>
      </c>
      <c r="F105" s="14">
        <v>740</v>
      </c>
      <c r="G105" s="14">
        <f t="shared" si="13"/>
        <v>4.4577999999999998</v>
      </c>
      <c r="H105" s="251">
        <f t="shared" si="14"/>
        <v>17.829999999999998</v>
      </c>
      <c r="I105" s="249">
        <f t="shared" si="15"/>
        <v>22.04</v>
      </c>
    </row>
    <row r="106" spans="1:9" ht="15.75" customHeight="1" x14ac:dyDescent="0.25">
      <c r="A106" s="36" t="s">
        <v>97</v>
      </c>
      <c r="B106" s="12">
        <v>1</v>
      </c>
      <c r="C106" s="13">
        <f t="shared" si="16"/>
        <v>168</v>
      </c>
      <c r="D106" s="12">
        <v>166</v>
      </c>
      <c r="E106" s="13">
        <v>2</v>
      </c>
      <c r="F106" s="14">
        <v>740</v>
      </c>
      <c r="G106" s="14">
        <f t="shared" si="13"/>
        <v>4.4577999999999998</v>
      </c>
      <c r="H106" s="251">
        <f t="shared" si="14"/>
        <v>17.829999999999998</v>
      </c>
      <c r="I106" s="249">
        <f t="shared" si="15"/>
        <v>22.04</v>
      </c>
    </row>
    <row r="107" spans="1:9" ht="15.75" customHeight="1" x14ac:dyDescent="0.25">
      <c r="A107" s="36" t="s">
        <v>97</v>
      </c>
      <c r="B107" s="12">
        <v>1</v>
      </c>
      <c r="C107" s="13">
        <f t="shared" si="16"/>
        <v>168</v>
      </c>
      <c r="D107" s="12">
        <v>166</v>
      </c>
      <c r="E107" s="13">
        <v>2</v>
      </c>
      <c r="F107" s="14">
        <v>740</v>
      </c>
      <c r="G107" s="14">
        <f t="shared" si="13"/>
        <v>4.4577999999999998</v>
      </c>
      <c r="H107" s="251">
        <f t="shared" si="14"/>
        <v>17.829999999999998</v>
      </c>
      <c r="I107" s="249">
        <f t="shared" si="15"/>
        <v>22.04</v>
      </c>
    </row>
    <row r="108" spans="1:9" ht="15.75" customHeight="1" x14ac:dyDescent="0.25">
      <c r="A108" s="36" t="s">
        <v>97</v>
      </c>
      <c r="B108" s="12">
        <v>1</v>
      </c>
      <c r="C108" s="13">
        <f t="shared" si="16"/>
        <v>188</v>
      </c>
      <c r="D108" s="12">
        <v>166</v>
      </c>
      <c r="E108" s="13">
        <v>22</v>
      </c>
      <c r="F108" s="14">
        <v>740</v>
      </c>
      <c r="G108" s="14">
        <f t="shared" si="13"/>
        <v>4.4577999999999998</v>
      </c>
      <c r="H108" s="251">
        <f t="shared" si="14"/>
        <v>196.14</v>
      </c>
      <c r="I108" s="249">
        <f t="shared" si="15"/>
        <v>242.41</v>
      </c>
    </row>
    <row r="109" spans="1:9" ht="15.75" customHeight="1" x14ac:dyDescent="0.25">
      <c r="A109" s="36" t="s">
        <v>97</v>
      </c>
      <c r="B109" s="12">
        <v>1</v>
      </c>
      <c r="C109" s="13">
        <f t="shared" si="16"/>
        <v>176</v>
      </c>
      <c r="D109" s="12">
        <v>166</v>
      </c>
      <c r="E109" s="13">
        <v>10</v>
      </c>
      <c r="F109" s="14">
        <v>740</v>
      </c>
      <c r="G109" s="14">
        <f t="shared" si="13"/>
        <v>4.4577999999999998</v>
      </c>
      <c r="H109" s="251">
        <f t="shared" si="14"/>
        <v>89.16</v>
      </c>
      <c r="I109" s="249">
        <f t="shared" si="15"/>
        <v>110.19</v>
      </c>
    </row>
    <row r="110" spans="1:9" ht="15.75" customHeight="1" x14ac:dyDescent="0.25">
      <c r="A110" s="36" t="s">
        <v>157</v>
      </c>
      <c r="B110" s="12">
        <v>1</v>
      </c>
      <c r="C110" s="13">
        <f t="shared" si="16"/>
        <v>182</v>
      </c>
      <c r="D110" s="12">
        <v>166</v>
      </c>
      <c r="E110" s="13">
        <v>16</v>
      </c>
      <c r="F110" s="14">
        <v>948</v>
      </c>
      <c r="G110" s="14">
        <f t="shared" si="13"/>
        <v>5.7107999999999999</v>
      </c>
      <c r="H110" s="251">
        <f t="shared" si="14"/>
        <v>182.75</v>
      </c>
      <c r="I110" s="249">
        <f t="shared" si="15"/>
        <v>225.86</v>
      </c>
    </row>
    <row r="111" spans="1:9" ht="15.75" customHeight="1" x14ac:dyDescent="0.25">
      <c r="A111" s="36" t="s">
        <v>158</v>
      </c>
      <c r="B111" s="12">
        <v>1</v>
      </c>
      <c r="C111" s="13">
        <f t="shared" si="16"/>
        <v>171</v>
      </c>
      <c r="D111" s="12">
        <v>166</v>
      </c>
      <c r="E111" s="13">
        <v>5</v>
      </c>
      <c r="F111" s="14">
        <v>1395</v>
      </c>
      <c r="G111" s="14">
        <f t="shared" si="13"/>
        <v>8.4036000000000008</v>
      </c>
      <c r="H111" s="251">
        <f t="shared" si="14"/>
        <v>84.04</v>
      </c>
      <c r="I111" s="249">
        <f t="shared" si="15"/>
        <v>103.87</v>
      </c>
    </row>
    <row r="112" spans="1:9" ht="15.75" customHeight="1" x14ac:dyDescent="0.25">
      <c r="A112" s="36" t="s">
        <v>159</v>
      </c>
      <c r="B112" s="12">
        <v>1</v>
      </c>
      <c r="C112" s="13">
        <f t="shared" si="16"/>
        <v>192</v>
      </c>
      <c r="D112" s="12">
        <v>166</v>
      </c>
      <c r="E112" s="13">
        <v>26</v>
      </c>
      <c r="F112" s="14">
        <v>1395</v>
      </c>
      <c r="G112" s="14">
        <f t="shared" si="13"/>
        <v>8.4036000000000008</v>
      </c>
      <c r="H112" s="251">
        <f t="shared" si="14"/>
        <v>436.99</v>
      </c>
      <c r="I112" s="249">
        <f t="shared" si="15"/>
        <v>540.08000000000004</v>
      </c>
    </row>
    <row r="113" spans="1:9" ht="15.75" customHeight="1" x14ac:dyDescent="0.25">
      <c r="A113" s="36" t="s">
        <v>160</v>
      </c>
      <c r="B113" s="12">
        <v>1</v>
      </c>
      <c r="C113" s="13">
        <f t="shared" si="16"/>
        <v>204</v>
      </c>
      <c r="D113" s="12">
        <v>166</v>
      </c>
      <c r="E113" s="13">
        <v>38</v>
      </c>
      <c r="F113" s="14">
        <v>1020</v>
      </c>
      <c r="G113" s="14">
        <f t="shared" si="13"/>
        <v>6.1445999999999996</v>
      </c>
      <c r="H113" s="251">
        <f t="shared" si="14"/>
        <v>466.99</v>
      </c>
      <c r="I113" s="249">
        <f t="shared" si="15"/>
        <v>577.15</v>
      </c>
    </row>
    <row r="114" spans="1:9" ht="15.75" customHeight="1" x14ac:dyDescent="0.25">
      <c r="A114" s="36" t="s">
        <v>160</v>
      </c>
      <c r="B114" s="12">
        <v>1</v>
      </c>
      <c r="C114" s="13">
        <f t="shared" si="16"/>
        <v>180</v>
      </c>
      <c r="D114" s="12">
        <v>166</v>
      </c>
      <c r="E114" s="13">
        <v>14</v>
      </c>
      <c r="F114" s="14">
        <v>1020</v>
      </c>
      <c r="G114" s="14">
        <f t="shared" si="13"/>
        <v>6.1445999999999996</v>
      </c>
      <c r="H114" s="251">
        <f t="shared" si="14"/>
        <v>172.05</v>
      </c>
      <c r="I114" s="249">
        <f t="shared" si="15"/>
        <v>212.64</v>
      </c>
    </row>
    <row r="115" spans="1:9" ht="15.75" customHeight="1" x14ac:dyDescent="0.25">
      <c r="A115" s="36" t="s">
        <v>160</v>
      </c>
      <c r="B115" s="12">
        <v>1</v>
      </c>
      <c r="C115" s="13">
        <f t="shared" si="16"/>
        <v>188</v>
      </c>
      <c r="D115" s="12">
        <v>166</v>
      </c>
      <c r="E115" s="13">
        <v>22</v>
      </c>
      <c r="F115" s="14">
        <v>1020</v>
      </c>
      <c r="G115" s="14">
        <f t="shared" si="13"/>
        <v>6.1445999999999996</v>
      </c>
      <c r="H115" s="251">
        <f t="shared" si="14"/>
        <v>270.36</v>
      </c>
      <c r="I115" s="249">
        <f t="shared" si="15"/>
        <v>334.14</v>
      </c>
    </row>
    <row r="116" spans="1:9" ht="15.75" customHeight="1" x14ac:dyDescent="0.25">
      <c r="A116" s="36" t="s">
        <v>160</v>
      </c>
      <c r="B116" s="12">
        <v>1</v>
      </c>
      <c r="C116" s="13">
        <f t="shared" si="16"/>
        <v>168</v>
      </c>
      <c r="D116" s="12">
        <v>166</v>
      </c>
      <c r="E116" s="13">
        <v>2</v>
      </c>
      <c r="F116" s="14">
        <v>1020</v>
      </c>
      <c r="G116" s="14">
        <f t="shared" si="13"/>
        <v>6.1445999999999996</v>
      </c>
      <c r="H116" s="251">
        <f t="shared" si="14"/>
        <v>24.58</v>
      </c>
      <c r="I116" s="249">
        <f t="shared" si="15"/>
        <v>30.38</v>
      </c>
    </row>
    <row r="117" spans="1:9" ht="15.75" customHeight="1" x14ac:dyDescent="0.25">
      <c r="A117" s="36" t="s">
        <v>160</v>
      </c>
      <c r="B117" s="12">
        <v>1</v>
      </c>
      <c r="C117" s="13">
        <f t="shared" si="16"/>
        <v>180</v>
      </c>
      <c r="D117" s="12">
        <v>166</v>
      </c>
      <c r="E117" s="13">
        <v>14</v>
      </c>
      <c r="F117" s="14">
        <v>1020</v>
      </c>
      <c r="G117" s="14">
        <f t="shared" si="13"/>
        <v>6.1445999999999996</v>
      </c>
      <c r="H117" s="251">
        <f t="shared" si="14"/>
        <v>172.05</v>
      </c>
      <c r="I117" s="249">
        <f t="shared" si="15"/>
        <v>212.64</v>
      </c>
    </row>
    <row r="118" spans="1:9" ht="15.75" customHeight="1" x14ac:dyDescent="0.25">
      <c r="A118" s="36" t="s">
        <v>160</v>
      </c>
      <c r="B118" s="12">
        <v>1</v>
      </c>
      <c r="C118" s="13">
        <f t="shared" si="16"/>
        <v>176</v>
      </c>
      <c r="D118" s="12">
        <v>166</v>
      </c>
      <c r="E118" s="13">
        <v>10</v>
      </c>
      <c r="F118" s="14">
        <v>1020</v>
      </c>
      <c r="G118" s="14">
        <f t="shared" si="13"/>
        <v>6.1445999999999996</v>
      </c>
      <c r="H118" s="251">
        <f t="shared" si="14"/>
        <v>122.89</v>
      </c>
      <c r="I118" s="249">
        <f t="shared" si="15"/>
        <v>151.88</v>
      </c>
    </row>
    <row r="119" spans="1:9" ht="15.75" customHeight="1" x14ac:dyDescent="0.25">
      <c r="A119" s="35" t="s">
        <v>160</v>
      </c>
      <c r="B119" s="12">
        <v>1</v>
      </c>
      <c r="C119" s="13">
        <f t="shared" si="16"/>
        <v>196</v>
      </c>
      <c r="D119" s="12">
        <v>166</v>
      </c>
      <c r="E119" s="13">
        <v>30</v>
      </c>
      <c r="F119" s="14">
        <v>1020</v>
      </c>
      <c r="G119" s="14">
        <f t="shared" si="13"/>
        <v>6.1445999999999996</v>
      </c>
      <c r="H119" s="251">
        <f t="shared" si="14"/>
        <v>368.68</v>
      </c>
      <c r="I119" s="249">
        <f t="shared" si="15"/>
        <v>455.65</v>
      </c>
    </row>
    <row r="120" spans="1:9" x14ac:dyDescent="0.25">
      <c r="B120" s="38"/>
      <c r="C120" s="38"/>
      <c r="D120" s="38"/>
      <c r="E120" s="38"/>
      <c r="F120" s="15"/>
      <c r="G120" s="15"/>
      <c r="H120" s="15"/>
      <c r="I120" s="15"/>
    </row>
  </sheetData>
  <mergeCells count="12">
    <mergeCell ref="D8:D9"/>
    <mergeCell ref="E8:E9"/>
    <mergeCell ref="H1:I1"/>
    <mergeCell ref="A2:I2"/>
    <mergeCell ref="A7:A9"/>
    <mergeCell ref="B7:B9"/>
    <mergeCell ref="C7:E7"/>
    <mergeCell ref="F7:F9"/>
    <mergeCell ref="G7:G9"/>
    <mergeCell ref="H7:H9"/>
    <mergeCell ref="I7:I9"/>
    <mergeCell ref="C8:C9"/>
  </mergeCells>
  <pageMargins left="0.31496062992125984" right="0.31496062992125984" top="0.55118110236220474" bottom="0.35433070866141736" header="0.31496062992125984" footer="0.31496062992125984"/>
  <pageSetup paperSize="9" scale="70" orientation="landscape"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C97250-10C6-4BE0-8EA5-06157224BD67}">
  <sheetPr>
    <tabColor theme="5" tint="0.59999389629810485"/>
  </sheetPr>
  <dimension ref="A1:I200"/>
  <sheetViews>
    <sheetView zoomScale="80" zoomScaleNormal="80" workbookViewId="0">
      <selection activeCell="A200" sqref="A200:B200"/>
    </sheetView>
  </sheetViews>
  <sheetFormatPr defaultRowHeight="16.5" x14ac:dyDescent="0.25"/>
  <cols>
    <col min="1" max="1" width="67.140625" style="1" customWidth="1"/>
    <col min="2" max="2" width="15.28515625" style="1" customWidth="1"/>
    <col min="3" max="3" width="14.5703125" style="1" customWidth="1"/>
    <col min="4" max="4" width="14.7109375" style="1" customWidth="1"/>
    <col min="5" max="5" width="18.42578125" style="1" customWidth="1"/>
    <col min="6" max="6" width="13.140625" style="1" customWidth="1"/>
    <col min="7" max="7" width="17.85546875" style="1" customWidth="1"/>
    <col min="8" max="8" width="18" style="1" customWidth="1"/>
    <col min="9" max="9" width="18.140625" style="1" customWidth="1"/>
    <col min="10" max="16384" width="9.140625" style="1"/>
  </cols>
  <sheetData>
    <row r="1" spans="1:9" x14ac:dyDescent="0.25">
      <c r="H1" s="384" t="s">
        <v>808</v>
      </c>
      <c r="I1" s="384"/>
    </row>
    <row r="2" spans="1:9" s="3" customFormat="1" ht="39.75" customHeight="1" x14ac:dyDescent="0.25">
      <c r="A2" s="361" t="s">
        <v>720</v>
      </c>
      <c r="B2" s="361"/>
      <c r="C2" s="361"/>
      <c r="D2" s="361"/>
      <c r="E2" s="361"/>
      <c r="F2" s="361"/>
      <c r="G2" s="361"/>
      <c r="H2" s="361"/>
      <c r="I2" s="361"/>
    </row>
    <row r="4" spans="1:9" x14ac:dyDescent="0.25">
      <c r="A4" s="1" t="s">
        <v>760</v>
      </c>
    </row>
    <row r="5" spans="1:9" x14ac:dyDescent="0.25">
      <c r="A5" s="1" t="s">
        <v>761</v>
      </c>
    </row>
    <row r="6" spans="1:9" x14ac:dyDescent="0.25">
      <c r="B6" s="277"/>
      <c r="C6" s="277"/>
      <c r="D6" s="277"/>
      <c r="E6" s="278"/>
      <c r="F6" s="277"/>
      <c r="G6" s="277"/>
      <c r="H6" s="279"/>
      <c r="I6" s="277"/>
    </row>
    <row r="7" spans="1:9" ht="27.75" customHeight="1" x14ac:dyDescent="0.25">
      <c r="A7" s="387"/>
      <c r="B7" s="387" t="s">
        <v>4</v>
      </c>
      <c r="C7" s="388" t="s">
        <v>5</v>
      </c>
      <c r="D7" s="388"/>
      <c r="E7" s="388"/>
      <c r="F7" s="388" t="s">
        <v>3</v>
      </c>
      <c r="G7" s="388" t="s">
        <v>728</v>
      </c>
      <c r="H7" s="389" t="s">
        <v>6</v>
      </c>
      <c r="I7" s="390" t="s">
        <v>2</v>
      </c>
    </row>
    <row r="8" spans="1:9" ht="24" customHeight="1" x14ac:dyDescent="0.25">
      <c r="A8" s="387"/>
      <c r="B8" s="387"/>
      <c r="C8" s="391" t="s">
        <v>81</v>
      </c>
      <c r="D8" s="391" t="s">
        <v>732</v>
      </c>
      <c r="E8" s="388" t="s">
        <v>7</v>
      </c>
      <c r="F8" s="388"/>
      <c r="G8" s="388"/>
      <c r="H8" s="389"/>
      <c r="I8" s="390"/>
    </row>
    <row r="9" spans="1:9" ht="52.5" customHeight="1" x14ac:dyDescent="0.25">
      <c r="A9" s="387"/>
      <c r="B9" s="387"/>
      <c r="C9" s="392"/>
      <c r="D9" s="392"/>
      <c r="E9" s="388"/>
      <c r="F9" s="388"/>
      <c r="G9" s="388"/>
      <c r="H9" s="389"/>
      <c r="I9" s="390"/>
    </row>
    <row r="10" spans="1:9" x14ac:dyDescent="0.25">
      <c r="A10" s="160">
        <v>1</v>
      </c>
      <c r="B10" s="160">
        <v>2</v>
      </c>
      <c r="C10" s="160" t="s">
        <v>82</v>
      </c>
      <c r="D10" s="160">
        <v>4</v>
      </c>
      <c r="E10" s="160">
        <v>5</v>
      </c>
      <c r="F10" s="160">
        <v>6</v>
      </c>
      <c r="G10" s="160">
        <v>7</v>
      </c>
      <c r="H10" s="160">
        <v>8</v>
      </c>
      <c r="I10" s="160" t="s">
        <v>567</v>
      </c>
    </row>
    <row r="11" spans="1:9" s="3" customFormat="1" x14ac:dyDescent="0.25">
      <c r="A11" s="33" t="s">
        <v>0</v>
      </c>
      <c r="B11" s="5">
        <f>B12+B47+B130</f>
        <v>184</v>
      </c>
      <c r="C11" s="5"/>
      <c r="D11" s="5"/>
      <c r="E11" s="5">
        <f t="shared" ref="E11:I11" si="0">E12+E47+E130</f>
        <v>4287.93</v>
      </c>
      <c r="F11" s="6"/>
      <c r="G11" s="6"/>
      <c r="H11" s="6">
        <f t="shared" si="0"/>
        <v>59893.75</v>
      </c>
      <c r="I11" s="6">
        <f t="shared" si="0"/>
        <v>73993.409999999989</v>
      </c>
    </row>
    <row r="12" spans="1:9" x14ac:dyDescent="0.25">
      <c r="A12" s="123" t="s">
        <v>568</v>
      </c>
      <c r="B12" s="288">
        <f>SUM(B13:B46)</f>
        <v>34</v>
      </c>
      <c r="C12" s="288"/>
      <c r="D12" s="288"/>
      <c r="E12" s="288">
        <f t="shared" ref="E12:I12" si="1">SUM(E13:E46)</f>
        <v>1180.1300000000001</v>
      </c>
      <c r="F12" s="286"/>
      <c r="G12" s="286"/>
      <c r="H12" s="286">
        <f t="shared" si="1"/>
        <v>23092.87</v>
      </c>
      <c r="I12" s="286">
        <f t="shared" si="1"/>
        <v>28531.690000000002</v>
      </c>
    </row>
    <row r="13" spans="1:9" x14ac:dyDescent="0.25">
      <c r="A13" s="36" t="s">
        <v>192</v>
      </c>
      <c r="B13" s="12">
        <v>1</v>
      </c>
      <c r="C13" s="12">
        <f>D13+E13</f>
        <v>186</v>
      </c>
      <c r="D13" s="12">
        <v>167</v>
      </c>
      <c r="E13" s="12">
        <v>19</v>
      </c>
      <c r="F13" s="14">
        <v>1519.7</v>
      </c>
      <c r="G13" s="14">
        <f>ROUND(F13/D13,2)</f>
        <v>9.1</v>
      </c>
      <c r="H13" s="14">
        <f>ROUND(E13*G13*2,2)</f>
        <v>345.8</v>
      </c>
      <c r="I13" s="14">
        <f>ROUND(H13*1.2359,2)</f>
        <v>427.37</v>
      </c>
    </row>
    <row r="14" spans="1:9" x14ac:dyDescent="0.25">
      <c r="A14" s="36" t="s">
        <v>192</v>
      </c>
      <c r="B14" s="12">
        <v>1</v>
      </c>
      <c r="C14" s="12">
        <f t="shared" ref="C14:C46" si="2">D14+E14</f>
        <v>175</v>
      </c>
      <c r="D14" s="12">
        <v>167</v>
      </c>
      <c r="E14" s="12">
        <v>8</v>
      </c>
      <c r="F14" s="14">
        <v>1519.7</v>
      </c>
      <c r="G14" s="14">
        <f t="shared" ref="G14:G15" si="3">ROUND(F14/D14,2)</f>
        <v>9.1</v>
      </c>
      <c r="H14" s="14">
        <f t="shared" ref="H14:H15" si="4">ROUND(E14*G14*2,2)</f>
        <v>145.6</v>
      </c>
      <c r="I14" s="14">
        <f t="shared" ref="I14:I121" si="5">ROUND(H14*1.2359,2)</f>
        <v>179.95</v>
      </c>
    </row>
    <row r="15" spans="1:9" x14ac:dyDescent="0.25">
      <c r="A15" s="36" t="s">
        <v>193</v>
      </c>
      <c r="B15" s="12">
        <v>1</v>
      </c>
      <c r="C15" s="12">
        <f t="shared" si="2"/>
        <v>204</v>
      </c>
      <c r="D15" s="12">
        <v>167</v>
      </c>
      <c r="E15" s="12">
        <v>37</v>
      </c>
      <c r="F15" s="14">
        <v>1519.7</v>
      </c>
      <c r="G15" s="14">
        <f t="shared" si="3"/>
        <v>9.1</v>
      </c>
      <c r="H15" s="14">
        <f t="shared" si="4"/>
        <v>673.4</v>
      </c>
      <c r="I15" s="14">
        <f t="shared" si="5"/>
        <v>832.26</v>
      </c>
    </row>
    <row r="16" spans="1:9" x14ac:dyDescent="0.25">
      <c r="A16" s="36" t="s">
        <v>194</v>
      </c>
      <c r="B16" s="12">
        <v>1</v>
      </c>
      <c r="C16" s="12">
        <f t="shared" si="2"/>
        <v>178</v>
      </c>
      <c r="D16" s="12">
        <v>167</v>
      </c>
      <c r="E16" s="12">
        <v>11</v>
      </c>
      <c r="F16" s="14">
        <v>1519.7</v>
      </c>
      <c r="G16" s="14">
        <f>ROUND(F16/D16,2)</f>
        <v>9.1</v>
      </c>
      <c r="H16" s="14">
        <f>ROUND(E16*G16*2,2)</f>
        <v>200.2</v>
      </c>
      <c r="I16" s="14">
        <f t="shared" si="5"/>
        <v>247.43</v>
      </c>
    </row>
    <row r="17" spans="1:9" x14ac:dyDescent="0.25">
      <c r="A17" s="36" t="s">
        <v>195</v>
      </c>
      <c r="B17" s="12">
        <v>1</v>
      </c>
      <c r="C17" s="12">
        <f t="shared" si="2"/>
        <v>177</v>
      </c>
      <c r="D17" s="12">
        <v>167</v>
      </c>
      <c r="E17" s="12">
        <v>10</v>
      </c>
      <c r="F17" s="14">
        <v>1519.7</v>
      </c>
      <c r="G17" s="14">
        <f t="shared" ref="G17:G46" si="6">ROUND(F17/D17,2)</f>
        <v>9.1</v>
      </c>
      <c r="H17" s="14">
        <f t="shared" ref="H17:H46" si="7">ROUND(E17*G17*2,2)</f>
        <v>182</v>
      </c>
      <c r="I17" s="287">
        <f>ROUND(H17*1.2077,2)</f>
        <v>219.8</v>
      </c>
    </row>
    <row r="18" spans="1:9" x14ac:dyDescent="0.25">
      <c r="A18" s="36" t="s">
        <v>196</v>
      </c>
      <c r="B18" s="12">
        <v>1</v>
      </c>
      <c r="C18" s="12">
        <f t="shared" si="2"/>
        <v>208</v>
      </c>
      <c r="D18" s="12">
        <v>167</v>
      </c>
      <c r="E18" s="12">
        <v>41</v>
      </c>
      <c r="F18" s="14">
        <v>1519.7000000000003</v>
      </c>
      <c r="G18" s="14">
        <f t="shared" si="6"/>
        <v>9.1</v>
      </c>
      <c r="H18" s="14">
        <f t="shared" si="7"/>
        <v>746.2</v>
      </c>
      <c r="I18" s="14">
        <f t="shared" si="5"/>
        <v>922.23</v>
      </c>
    </row>
    <row r="19" spans="1:9" x14ac:dyDescent="0.25">
      <c r="A19" s="36" t="s">
        <v>197</v>
      </c>
      <c r="B19" s="12">
        <v>1</v>
      </c>
      <c r="C19" s="12">
        <f t="shared" si="2"/>
        <v>248</v>
      </c>
      <c r="D19" s="12">
        <v>167</v>
      </c>
      <c r="E19" s="12">
        <v>81</v>
      </c>
      <c r="F19" s="14">
        <v>1519.7</v>
      </c>
      <c r="G19" s="14">
        <f t="shared" si="6"/>
        <v>9.1</v>
      </c>
      <c r="H19" s="14">
        <f t="shared" si="7"/>
        <v>1474.2</v>
      </c>
      <c r="I19" s="14">
        <f t="shared" si="5"/>
        <v>1821.96</v>
      </c>
    </row>
    <row r="20" spans="1:9" x14ac:dyDescent="0.25">
      <c r="A20" s="36" t="s">
        <v>197</v>
      </c>
      <c r="B20" s="12">
        <v>1</v>
      </c>
      <c r="C20" s="12">
        <f t="shared" si="2"/>
        <v>249</v>
      </c>
      <c r="D20" s="12">
        <v>167</v>
      </c>
      <c r="E20" s="12">
        <v>82</v>
      </c>
      <c r="F20" s="14">
        <v>1519.7000000000003</v>
      </c>
      <c r="G20" s="14">
        <f t="shared" si="6"/>
        <v>9.1</v>
      </c>
      <c r="H20" s="14">
        <f t="shared" si="7"/>
        <v>1492.4</v>
      </c>
      <c r="I20" s="14">
        <f t="shared" si="5"/>
        <v>1844.46</v>
      </c>
    </row>
    <row r="21" spans="1:9" x14ac:dyDescent="0.25">
      <c r="A21" s="36" t="s">
        <v>197</v>
      </c>
      <c r="B21" s="12">
        <v>1</v>
      </c>
      <c r="C21" s="12">
        <f t="shared" si="2"/>
        <v>207</v>
      </c>
      <c r="D21" s="12">
        <v>167</v>
      </c>
      <c r="E21" s="12">
        <v>40</v>
      </c>
      <c r="F21" s="14">
        <v>1519.7</v>
      </c>
      <c r="G21" s="14">
        <f t="shared" si="6"/>
        <v>9.1</v>
      </c>
      <c r="H21" s="14">
        <f t="shared" si="7"/>
        <v>728</v>
      </c>
      <c r="I21" s="14">
        <f t="shared" si="5"/>
        <v>899.74</v>
      </c>
    </row>
    <row r="22" spans="1:9" x14ac:dyDescent="0.25">
      <c r="A22" s="36" t="s">
        <v>198</v>
      </c>
      <c r="B22" s="12">
        <v>1</v>
      </c>
      <c r="C22" s="12">
        <f t="shared" si="2"/>
        <v>222</v>
      </c>
      <c r="D22" s="12">
        <v>167</v>
      </c>
      <c r="E22" s="12">
        <v>55</v>
      </c>
      <c r="F22" s="14">
        <v>1519.7</v>
      </c>
      <c r="G22" s="14">
        <f t="shared" si="6"/>
        <v>9.1</v>
      </c>
      <c r="H22" s="14">
        <f t="shared" si="7"/>
        <v>1001</v>
      </c>
      <c r="I22" s="14">
        <f t="shared" si="5"/>
        <v>1237.1400000000001</v>
      </c>
    </row>
    <row r="23" spans="1:9" x14ac:dyDescent="0.25">
      <c r="A23" s="36" t="s">
        <v>198</v>
      </c>
      <c r="B23" s="12">
        <v>1</v>
      </c>
      <c r="C23" s="12">
        <f t="shared" si="2"/>
        <v>260</v>
      </c>
      <c r="D23" s="12">
        <v>167</v>
      </c>
      <c r="E23" s="12">
        <v>93</v>
      </c>
      <c r="F23" s="14">
        <v>1519.7</v>
      </c>
      <c r="G23" s="14">
        <f t="shared" si="6"/>
        <v>9.1</v>
      </c>
      <c r="H23" s="14">
        <f t="shared" si="7"/>
        <v>1692.6</v>
      </c>
      <c r="I23" s="14">
        <f t="shared" si="5"/>
        <v>2091.88</v>
      </c>
    </row>
    <row r="24" spans="1:9" x14ac:dyDescent="0.25">
      <c r="A24" s="36" t="s">
        <v>193</v>
      </c>
      <c r="B24" s="12">
        <v>1</v>
      </c>
      <c r="C24" s="12">
        <f t="shared" si="2"/>
        <v>204</v>
      </c>
      <c r="D24" s="12">
        <v>167</v>
      </c>
      <c r="E24" s="12">
        <v>37</v>
      </c>
      <c r="F24" s="14">
        <v>1711.75</v>
      </c>
      <c r="G24" s="14">
        <f t="shared" si="6"/>
        <v>10.25</v>
      </c>
      <c r="H24" s="14">
        <f t="shared" si="7"/>
        <v>758.5</v>
      </c>
      <c r="I24" s="14">
        <f t="shared" si="5"/>
        <v>937.43</v>
      </c>
    </row>
    <row r="25" spans="1:9" x14ac:dyDescent="0.25">
      <c r="A25" s="36" t="s">
        <v>199</v>
      </c>
      <c r="B25" s="12">
        <v>1</v>
      </c>
      <c r="C25" s="12">
        <f t="shared" si="2"/>
        <v>183</v>
      </c>
      <c r="D25" s="12">
        <v>167</v>
      </c>
      <c r="E25" s="12">
        <v>16</v>
      </c>
      <c r="F25" s="14">
        <v>1711.75</v>
      </c>
      <c r="G25" s="14">
        <f t="shared" si="6"/>
        <v>10.25</v>
      </c>
      <c r="H25" s="14">
        <f t="shared" si="7"/>
        <v>328</v>
      </c>
      <c r="I25" s="14">
        <f t="shared" si="5"/>
        <v>405.38</v>
      </c>
    </row>
    <row r="26" spans="1:9" x14ac:dyDescent="0.25">
      <c r="A26" s="36" t="s">
        <v>199</v>
      </c>
      <c r="B26" s="12">
        <v>1</v>
      </c>
      <c r="C26" s="12">
        <f t="shared" si="2"/>
        <v>168</v>
      </c>
      <c r="D26" s="12">
        <v>167</v>
      </c>
      <c r="E26" s="12">
        <v>1</v>
      </c>
      <c r="F26" s="14">
        <v>1711.75</v>
      </c>
      <c r="G26" s="14">
        <f t="shared" si="6"/>
        <v>10.25</v>
      </c>
      <c r="H26" s="14">
        <f t="shared" si="7"/>
        <v>20.5</v>
      </c>
      <c r="I26" s="14">
        <f t="shared" si="5"/>
        <v>25.34</v>
      </c>
    </row>
    <row r="27" spans="1:9" x14ac:dyDescent="0.25">
      <c r="A27" s="36" t="s">
        <v>199</v>
      </c>
      <c r="B27" s="12">
        <v>1</v>
      </c>
      <c r="C27" s="12">
        <f t="shared" si="2"/>
        <v>168</v>
      </c>
      <c r="D27" s="12">
        <v>167</v>
      </c>
      <c r="E27" s="12">
        <v>1</v>
      </c>
      <c r="F27" s="14">
        <v>1711.75</v>
      </c>
      <c r="G27" s="14">
        <f t="shared" si="6"/>
        <v>10.25</v>
      </c>
      <c r="H27" s="14">
        <f t="shared" si="7"/>
        <v>20.5</v>
      </c>
      <c r="I27" s="14">
        <f t="shared" si="5"/>
        <v>25.34</v>
      </c>
    </row>
    <row r="28" spans="1:9" x14ac:dyDescent="0.25">
      <c r="A28" s="36" t="s">
        <v>199</v>
      </c>
      <c r="B28" s="12">
        <v>1</v>
      </c>
      <c r="C28" s="12">
        <f t="shared" si="2"/>
        <v>170</v>
      </c>
      <c r="D28" s="12">
        <v>167</v>
      </c>
      <c r="E28" s="12">
        <v>3</v>
      </c>
      <c r="F28" s="14">
        <v>1711.75</v>
      </c>
      <c r="G28" s="14">
        <f t="shared" si="6"/>
        <v>10.25</v>
      </c>
      <c r="H28" s="14">
        <f t="shared" si="7"/>
        <v>61.5</v>
      </c>
      <c r="I28" s="14">
        <f t="shared" si="5"/>
        <v>76.010000000000005</v>
      </c>
    </row>
    <row r="29" spans="1:9" x14ac:dyDescent="0.25">
      <c r="A29" s="36" t="s">
        <v>200</v>
      </c>
      <c r="B29" s="12">
        <v>1</v>
      </c>
      <c r="C29" s="12">
        <f t="shared" si="2"/>
        <v>176.88</v>
      </c>
      <c r="D29" s="12">
        <v>167</v>
      </c>
      <c r="E29" s="12">
        <v>9.8799999999999955</v>
      </c>
      <c r="F29" s="14">
        <v>1711.75</v>
      </c>
      <c r="G29" s="14">
        <f t="shared" si="6"/>
        <v>10.25</v>
      </c>
      <c r="H29" s="14">
        <f t="shared" si="7"/>
        <v>202.54</v>
      </c>
      <c r="I29" s="14">
        <f t="shared" si="5"/>
        <v>250.32</v>
      </c>
    </row>
    <row r="30" spans="1:9" x14ac:dyDescent="0.25">
      <c r="A30" s="36" t="s">
        <v>200</v>
      </c>
      <c r="B30" s="12">
        <v>1</v>
      </c>
      <c r="C30" s="12">
        <f t="shared" si="2"/>
        <v>170.25</v>
      </c>
      <c r="D30" s="12">
        <v>167</v>
      </c>
      <c r="E30" s="12">
        <v>3.25</v>
      </c>
      <c r="F30" s="14">
        <v>1711.75</v>
      </c>
      <c r="G30" s="14">
        <f t="shared" si="6"/>
        <v>10.25</v>
      </c>
      <c r="H30" s="14">
        <f t="shared" si="7"/>
        <v>66.63</v>
      </c>
      <c r="I30" s="14">
        <f t="shared" si="5"/>
        <v>82.35</v>
      </c>
    </row>
    <row r="31" spans="1:9" x14ac:dyDescent="0.25">
      <c r="A31" s="36" t="s">
        <v>200</v>
      </c>
      <c r="B31" s="12">
        <v>1</v>
      </c>
      <c r="C31" s="12">
        <f t="shared" si="2"/>
        <v>179</v>
      </c>
      <c r="D31" s="12">
        <v>167</v>
      </c>
      <c r="E31" s="12">
        <v>12</v>
      </c>
      <c r="F31" s="14">
        <v>1711.75</v>
      </c>
      <c r="G31" s="14">
        <f t="shared" si="6"/>
        <v>10.25</v>
      </c>
      <c r="H31" s="14">
        <f t="shared" si="7"/>
        <v>246</v>
      </c>
      <c r="I31" s="14">
        <f t="shared" si="5"/>
        <v>304.02999999999997</v>
      </c>
    </row>
    <row r="32" spans="1:9" x14ac:dyDescent="0.25">
      <c r="A32" s="36" t="s">
        <v>200</v>
      </c>
      <c r="B32" s="12">
        <v>1</v>
      </c>
      <c r="C32" s="12">
        <f t="shared" si="2"/>
        <v>180.5</v>
      </c>
      <c r="D32" s="12">
        <v>167</v>
      </c>
      <c r="E32" s="12">
        <v>13.5</v>
      </c>
      <c r="F32" s="14">
        <v>1711.75</v>
      </c>
      <c r="G32" s="14">
        <f t="shared" si="6"/>
        <v>10.25</v>
      </c>
      <c r="H32" s="14">
        <f t="shared" si="7"/>
        <v>276.75</v>
      </c>
      <c r="I32" s="14">
        <f t="shared" si="5"/>
        <v>342.04</v>
      </c>
    </row>
    <row r="33" spans="1:9" x14ac:dyDescent="0.25">
      <c r="A33" s="36" t="s">
        <v>194</v>
      </c>
      <c r="B33" s="12">
        <v>1</v>
      </c>
      <c r="C33" s="12">
        <f t="shared" si="2"/>
        <v>193.5</v>
      </c>
      <c r="D33" s="12">
        <v>167</v>
      </c>
      <c r="E33" s="12">
        <v>26.5</v>
      </c>
      <c r="F33" s="14">
        <v>1711.75</v>
      </c>
      <c r="G33" s="14">
        <f t="shared" si="6"/>
        <v>10.25</v>
      </c>
      <c r="H33" s="14">
        <f t="shared" si="7"/>
        <v>543.25</v>
      </c>
      <c r="I33" s="14">
        <f t="shared" si="5"/>
        <v>671.4</v>
      </c>
    </row>
    <row r="34" spans="1:9" x14ac:dyDescent="0.25">
      <c r="A34" s="36" t="s">
        <v>194</v>
      </c>
      <c r="B34" s="12">
        <v>1</v>
      </c>
      <c r="C34" s="12">
        <f t="shared" si="2"/>
        <v>171.5</v>
      </c>
      <c r="D34" s="12">
        <v>167</v>
      </c>
      <c r="E34" s="12">
        <v>4.5</v>
      </c>
      <c r="F34" s="14">
        <v>1711.75</v>
      </c>
      <c r="G34" s="14">
        <f t="shared" si="6"/>
        <v>10.25</v>
      </c>
      <c r="H34" s="14">
        <f t="shared" si="7"/>
        <v>92.25</v>
      </c>
      <c r="I34" s="14">
        <f t="shared" si="5"/>
        <v>114.01</v>
      </c>
    </row>
    <row r="35" spans="1:9" x14ac:dyDescent="0.25">
      <c r="A35" s="36" t="s">
        <v>194</v>
      </c>
      <c r="B35" s="12">
        <v>1</v>
      </c>
      <c r="C35" s="12">
        <f t="shared" si="2"/>
        <v>172.5</v>
      </c>
      <c r="D35" s="12">
        <v>167</v>
      </c>
      <c r="E35" s="12">
        <v>5.5</v>
      </c>
      <c r="F35" s="14">
        <v>1711.75</v>
      </c>
      <c r="G35" s="14">
        <f t="shared" si="6"/>
        <v>10.25</v>
      </c>
      <c r="H35" s="14">
        <f t="shared" si="7"/>
        <v>112.75</v>
      </c>
      <c r="I35" s="287">
        <f>ROUND(H35*1.2077,2)</f>
        <v>136.16999999999999</v>
      </c>
    </row>
    <row r="36" spans="1:9" x14ac:dyDescent="0.25">
      <c r="A36" s="36" t="s">
        <v>194</v>
      </c>
      <c r="B36" s="12">
        <v>1</v>
      </c>
      <c r="C36" s="12">
        <f t="shared" si="2"/>
        <v>231.5</v>
      </c>
      <c r="D36" s="12">
        <v>167</v>
      </c>
      <c r="E36" s="12">
        <v>64.5</v>
      </c>
      <c r="F36" s="14">
        <v>1711.75</v>
      </c>
      <c r="G36" s="14">
        <f t="shared" si="6"/>
        <v>10.25</v>
      </c>
      <c r="H36" s="14">
        <f t="shared" si="7"/>
        <v>1322.25</v>
      </c>
      <c r="I36" s="14">
        <f t="shared" si="5"/>
        <v>1634.17</v>
      </c>
    </row>
    <row r="37" spans="1:9" x14ac:dyDescent="0.25">
      <c r="A37" s="36" t="s">
        <v>195</v>
      </c>
      <c r="B37" s="12">
        <v>1</v>
      </c>
      <c r="C37" s="12">
        <f t="shared" si="2"/>
        <v>241</v>
      </c>
      <c r="D37" s="12">
        <v>167</v>
      </c>
      <c r="E37" s="12">
        <v>74</v>
      </c>
      <c r="F37" s="14">
        <v>1711.75</v>
      </c>
      <c r="G37" s="14">
        <f t="shared" si="6"/>
        <v>10.25</v>
      </c>
      <c r="H37" s="14">
        <f t="shared" si="7"/>
        <v>1517</v>
      </c>
      <c r="I37" s="14">
        <f t="shared" si="5"/>
        <v>1874.86</v>
      </c>
    </row>
    <row r="38" spans="1:9" x14ac:dyDescent="0.25">
      <c r="A38" s="36" t="s">
        <v>197</v>
      </c>
      <c r="B38" s="12">
        <v>1</v>
      </c>
      <c r="C38" s="12">
        <f t="shared" si="2"/>
        <v>240</v>
      </c>
      <c r="D38" s="12">
        <v>167</v>
      </c>
      <c r="E38" s="12">
        <v>73</v>
      </c>
      <c r="F38" s="14">
        <v>1711.75</v>
      </c>
      <c r="G38" s="14">
        <f t="shared" si="6"/>
        <v>10.25</v>
      </c>
      <c r="H38" s="14">
        <f t="shared" si="7"/>
        <v>1496.5</v>
      </c>
      <c r="I38" s="14">
        <f t="shared" si="5"/>
        <v>1849.52</v>
      </c>
    </row>
    <row r="39" spans="1:9" x14ac:dyDescent="0.25">
      <c r="A39" s="36" t="s">
        <v>197</v>
      </c>
      <c r="B39" s="12">
        <v>1</v>
      </c>
      <c r="C39" s="12">
        <f t="shared" si="2"/>
        <v>183</v>
      </c>
      <c r="D39" s="12">
        <v>167</v>
      </c>
      <c r="E39" s="12">
        <v>16</v>
      </c>
      <c r="F39" s="14">
        <v>1711.75</v>
      </c>
      <c r="G39" s="14">
        <f t="shared" si="6"/>
        <v>10.25</v>
      </c>
      <c r="H39" s="14">
        <f t="shared" si="7"/>
        <v>328</v>
      </c>
      <c r="I39" s="14">
        <f t="shared" si="5"/>
        <v>405.38</v>
      </c>
    </row>
    <row r="40" spans="1:9" x14ac:dyDescent="0.25">
      <c r="A40" s="36" t="s">
        <v>197</v>
      </c>
      <c r="B40" s="12">
        <v>1</v>
      </c>
      <c r="C40" s="12">
        <f t="shared" si="2"/>
        <v>275</v>
      </c>
      <c r="D40" s="12">
        <v>167</v>
      </c>
      <c r="E40" s="12">
        <v>108</v>
      </c>
      <c r="F40" s="14">
        <v>1711.75</v>
      </c>
      <c r="G40" s="14">
        <f t="shared" si="6"/>
        <v>10.25</v>
      </c>
      <c r="H40" s="14">
        <f t="shared" si="7"/>
        <v>2214</v>
      </c>
      <c r="I40" s="14">
        <f t="shared" si="5"/>
        <v>2736.28</v>
      </c>
    </row>
    <row r="41" spans="1:9" x14ac:dyDescent="0.25">
      <c r="A41" s="36" t="s">
        <v>197</v>
      </c>
      <c r="B41" s="12">
        <v>1</v>
      </c>
      <c r="C41" s="12">
        <f t="shared" si="2"/>
        <v>240</v>
      </c>
      <c r="D41" s="12">
        <v>167</v>
      </c>
      <c r="E41" s="12">
        <v>73</v>
      </c>
      <c r="F41" s="14">
        <v>1711.75</v>
      </c>
      <c r="G41" s="14">
        <f t="shared" si="6"/>
        <v>10.25</v>
      </c>
      <c r="H41" s="14">
        <f t="shared" si="7"/>
        <v>1496.5</v>
      </c>
      <c r="I41" s="14">
        <f t="shared" si="5"/>
        <v>1849.52</v>
      </c>
    </row>
    <row r="42" spans="1:9" x14ac:dyDescent="0.25">
      <c r="A42" s="36" t="s">
        <v>197</v>
      </c>
      <c r="B42" s="12">
        <v>1</v>
      </c>
      <c r="C42" s="12">
        <f t="shared" si="2"/>
        <v>238</v>
      </c>
      <c r="D42" s="12">
        <v>167</v>
      </c>
      <c r="E42" s="12">
        <v>71</v>
      </c>
      <c r="F42" s="14">
        <v>1711.75</v>
      </c>
      <c r="G42" s="14">
        <f t="shared" si="6"/>
        <v>10.25</v>
      </c>
      <c r="H42" s="14">
        <f t="shared" si="7"/>
        <v>1455.5</v>
      </c>
      <c r="I42" s="14">
        <f t="shared" si="5"/>
        <v>1798.85</v>
      </c>
    </row>
    <row r="43" spans="1:9" x14ac:dyDescent="0.25">
      <c r="A43" s="36" t="s">
        <v>196</v>
      </c>
      <c r="B43" s="12">
        <v>1</v>
      </c>
      <c r="C43" s="12">
        <f t="shared" si="2"/>
        <v>168</v>
      </c>
      <c r="D43" s="12">
        <v>167</v>
      </c>
      <c r="E43" s="12">
        <v>1</v>
      </c>
      <c r="F43" s="14">
        <v>1486.3</v>
      </c>
      <c r="G43" s="14">
        <f t="shared" si="6"/>
        <v>8.9</v>
      </c>
      <c r="H43" s="14">
        <f t="shared" si="7"/>
        <v>17.8</v>
      </c>
      <c r="I43" s="287">
        <f>ROUND(H43*1.2077,2)</f>
        <v>21.5</v>
      </c>
    </row>
    <row r="44" spans="1:9" x14ac:dyDescent="0.25">
      <c r="A44" s="36" t="s">
        <v>196</v>
      </c>
      <c r="B44" s="12">
        <v>1</v>
      </c>
      <c r="C44" s="12">
        <f t="shared" si="2"/>
        <v>184</v>
      </c>
      <c r="D44" s="12">
        <v>167</v>
      </c>
      <c r="E44" s="12">
        <v>17</v>
      </c>
      <c r="F44" s="14">
        <v>1711.75</v>
      </c>
      <c r="G44" s="14">
        <f t="shared" si="6"/>
        <v>10.25</v>
      </c>
      <c r="H44" s="14">
        <f t="shared" si="7"/>
        <v>348.5</v>
      </c>
      <c r="I44" s="14">
        <f t="shared" si="5"/>
        <v>430.71</v>
      </c>
    </row>
    <row r="45" spans="1:9" x14ac:dyDescent="0.25">
      <c r="A45" s="36" t="s">
        <v>196</v>
      </c>
      <c r="B45" s="12">
        <v>1</v>
      </c>
      <c r="C45" s="12">
        <f t="shared" si="2"/>
        <v>201.5</v>
      </c>
      <c r="D45" s="12">
        <v>167</v>
      </c>
      <c r="E45" s="12">
        <v>34.5</v>
      </c>
      <c r="F45" s="14">
        <v>1711.75</v>
      </c>
      <c r="G45" s="14">
        <f t="shared" si="6"/>
        <v>10.25</v>
      </c>
      <c r="H45" s="14">
        <f t="shared" si="7"/>
        <v>707.25</v>
      </c>
      <c r="I45" s="14">
        <f t="shared" si="5"/>
        <v>874.09</v>
      </c>
    </row>
    <row r="46" spans="1:9" x14ac:dyDescent="0.25">
      <c r="A46" s="36" t="s">
        <v>198</v>
      </c>
      <c r="B46" s="12">
        <v>1</v>
      </c>
      <c r="C46" s="12">
        <f t="shared" si="2"/>
        <v>205</v>
      </c>
      <c r="D46" s="12">
        <v>167</v>
      </c>
      <c r="E46" s="12">
        <v>38</v>
      </c>
      <c r="F46" s="14">
        <v>1711.75</v>
      </c>
      <c r="G46" s="14">
        <f t="shared" si="6"/>
        <v>10.25</v>
      </c>
      <c r="H46" s="14">
        <f t="shared" si="7"/>
        <v>779</v>
      </c>
      <c r="I46" s="14">
        <f t="shared" si="5"/>
        <v>962.77</v>
      </c>
    </row>
    <row r="47" spans="1:9" ht="33" x14ac:dyDescent="0.25">
      <c r="A47" s="123" t="s">
        <v>629</v>
      </c>
      <c r="B47" s="288">
        <f>SUM(B48:B129)</f>
        <v>82</v>
      </c>
      <c r="C47" s="288"/>
      <c r="D47" s="288"/>
      <c r="E47" s="288">
        <f t="shared" ref="E47:I47" si="8">SUM(E48:E129)</f>
        <v>1657.3</v>
      </c>
      <c r="F47" s="286"/>
      <c r="G47" s="286"/>
      <c r="H47" s="286">
        <f t="shared" si="8"/>
        <v>22662.480000000003</v>
      </c>
      <c r="I47" s="286">
        <f t="shared" si="8"/>
        <v>27998.839999999989</v>
      </c>
    </row>
    <row r="48" spans="1:9" x14ac:dyDescent="0.25">
      <c r="A48" s="36" t="s">
        <v>189</v>
      </c>
      <c r="B48" s="12">
        <v>1</v>
      </c>
      <c r="C48" s="12">
        <f>D48+E48</f>
        <v>212</v>
      </c>
      <c r="D48" s="12">
        <v>167</v>
      </c>
      <c r="E48" s="12">
        <v>45</v>
      </c>
      <c r="F48" s="14">
        <v>951.9</v>
      </c>
      <c r="G48" s="14">
        <f t="shared" ref="G48:G129" si="9">ROUND(F48/D48,2)</f>
        <v>5.7</v>
      </c>
      <c r="H48" s="14">
        <f t="shared" ref="H48:H129" si="10">ROUND(E48*G48*2,2)</f>
        <v>513</v>
      </c>
      <c r="I48" s="14">
        <f t="shared" si="5"/>
        <v>634.02</v>
      </c>
    </row>
    <row r="49" spans="1:9" x14ac:dyDescent="0.25">
      <c r="A49" s="36" t="s">
        <v>189</v>
      </c>
      <c r="B49" s="12">
        <v>1</v>
      </c>
      <c r="C49" s="12">
        <f t="shared" ref="C49:C129" si="11">D49+E49</f>
        <v>178</v>
      </c>
      <c r="D49" s="12">
        <v>167</v>
      </c>
      <c r="E49" s="12">
        <v>11</v>
      </c>
      <c r="F49" s="14">
        <v>951.9</v>
      </c>
      <c r="G49" s="14">
        <f t="shared" si="9"/>
        <v>5.7</v>
      </c>
      <c r="H49" s="14">
        <f t="shared" si="10"/>
        <v>125.4</v>
      </c>
      <c r="I49" s="14">
        <f t="shared" si="5"/>
        <v>154.97999999999999</v>
      </c>
    </row>
    <row r="50" spans="1:9" x14ac:dyDescent="0.25">
      <c r="A50" s="36" t="s">
        <v>189</v>
      </c>
      <c r="B50" s="12">
        <v>1</v>
      </c>
      <c r="C50" s="12">
        <f t="shared" si="11"/>
        <v>232</v>
      </c>
      <c r="D50" s="12">
        <v>167</v>
      </c>
      <c r="E50" s="12">
        <v>65</v>
      </c>
      <c r="F50" s="14">
        <v>951.9</v>
      </c>
      <c r="G50" s="14">
        <f t="shared" si="9"/>
        <v>5.7</v>
      </c>
      <c r="H50" s="14">
        <f t="shared" si="10"/>
        <v>741</v>
      </c>
      <c r="I50" s="14">
        <f t="shared" si="5"/>
        <v>915.8</v>
      </c>
    </row>
    <row r="51" spans="1:9" x14ac:dyDescent="0.25">
      <c r="A51" s="36" t="s">
        <v>201</v>
      </c>
      <c r="B51" s="12">
        <v>1</v>
      </c>
      <c r="C51" s="12">
        <f t="shared" si="11"/>
        <v>204</v>
      </c>
      <c r="D51" s="12">
        <v>167</v>
      </c>
      <c r="E51" s="12">
        <v>37</v>
      </c>
      <c r="F51" s="14">
        <v>951.9</v>
      </c>
      <c r="G51" s="14">
        <f t="shared" si="9"/>
        <v>5.7</v>
      </c>
      <c r="H51" s="14">
        <f t="shared" si="10"/>
        <v>421.8</v>
      </c>
      <c r="I51" s="14">
        <f t="shared" si="5"/>
        <v>521.29999999999995</v>
      </c>
    </row>
    <row r="52" spans="1:9" x14ac:dyDescent="0.25">
      <c r="A52" s="36" t="s">
        <v>85</v>
      </c>
      <c r="B52" s="12">
        <v>1</v>
      </c>
      <c r="C52" s="12">
        <f t="shared" si="11"/>
        <v>187</v>
      </c>
      <c r="D52" s="12">
        <v>167</v>
      </c>
      <c r="E52" s="12">
        <v>20</v>
      </c>
      <c r="F52" s="14">
        <v>951.9</v>
      </c>
      <c r="G52" s="14">
        <f t="shared" si="9"/>
        <v>5.7</v>
      </c>
      <c r="H52" s="14">
        <f t="shared" si="10"/>
        <v>228</v>
      </c>
      <c r="I52" s="14">
        <f t="shared" si="5"/>
        <v>281.79000000000002</v>
      </c>
    </row>
    <row r="53" spans="1:9" x14ac:dyDescent="0.25">
      <c r="A53" s="36" t="s">
        <v>85</v>
      </c>
      <c r="B53" s="12">
        <v>1</v>
      </c>
      <c r="C53" s="12">
        <f t="shared" si="11"/>
        <v>216</v>
      </c>
      <c r="D53" s="12">
        <v>167</v>
      </c>
      <c r="E53" s="12">
        <v>49</v>
      </c>
      <c r="F53" s="14">
        <v>951.9</v>
      </c>
      <c r="G53" s="14">
        <f t="shared" si="9"/>
        <v>5.7</v>
      </c>
      <c r="H53" s="14">
        <f t="shared" si="10"/>
        <v>558.6</v>
      </c>
      <c r="I53" s="14">
        <f t="shared" si="5"/>
        <v>690.37</v>
      </c>
    </row>
    <row r="54" spans="1:9" x14ac:dyDescent="0.25">
      <c r="A54" s="36" t="s">
        <v>85</v>
      </c>
      <c r="B54" s="12">
        <v>1</v>
      </c>
      <c r="C54" s="12">
        <f t="shared" si="11"/>
        <v>190</v>
      </c>
      <c r="D54" s="12">
        <v>167</v>
      </c>
      <c r="E54" s="12">
        <v>23</v>
      </c>
      <c r="F54" s="14">
        <v>951.9</v>
      </c>
      <c r="G54" s="14">
        <f t="shared" si="9"/>
        <v>5.7</v>
      </c>
      <c r="H54" s="14">
        <f t="shared" si="10"/>
        <v>262.2</v>
      </c>
      <c r="I54" s="14">
        <f t="shared" si="5"/>
        <v>324.05</v>
      </c>
    </row>
    <row r="55" spans="1:9" x14ac:dyDescent="0.25">
      <c r="A55" s="36" t="s">
        <v>85</v>
      </c>
      <c r="B55" s="12">
        <v>1</v>
      </c>
      <c r="C55" s="12">
        <f t="shared" si="11"/>
        <v>180</v>
      </c>
      <c r="D55" s="12">
        <v>167</v>
      </c>
      <c r="E55" s="12">
        <v>13</v>
      </c>
      <c r="F55" s="14">
        <v>951.9</v>
      </c>
      <c r="G55" s="14">
        <f t="shared" si="9"/>
        <v>5.7</v>
      </c>
      <c r="H55" s="14">
        <f t="shared" si="10"/>
        <v>148.19999999999999</v>
      </c>
      <c r="I55" s="14">
        <f t="shared" si="5"/>
        <v>183.16</v>
      </c>
    </row>
    <row r="56" spans="1:9" x14ac:dyDescent="0.25">
      <c r="A56" s="36" t="s">
        <v>85</v>
      </c>
      <c r="B56" s="12">
        <v>1</v>
      </c>
      <c r="C56" s="12">
        <f t="shared" si="11"/>
        <v>186</v>
      </c>
      <c r="D56" s="12">
        <v>167</v>
      </c>
      <c r="E56" s="12">
        <v>19</v>
      </c>
      <c r="F56" s="14">
        <v>951.9</v>
      </c>
      <c r="G56" s="14">
        <f t="shared" si="9"/>
        <v>5.7</v>
      </c>
      <c r="H56" s="14">
        <f t="shared" si="10"/>
        <v>216.6</v>
      </c>
      <c r="I56" s="14">
        <f t="shared" si="5"/>
        <v>267.7</v>
      </c>
    </row>
    <row r="57" spans="1:9" x14ac:dyDescent="0.25">
      <c r="A57" s="36" t="s">
        <v>202</v>
      </c>
      <c r="B57" s="12">
        <v>1</v>
      </c>
      <c r="C57" s="12">
        <f t="shared" si="11"/>
        <v>186</v>
      </c>
      <c r="D57" s="12">
        <v>167</v>
      </c>
      <c r="E57" s="12">
        <v>19</v>
      </c>
      <c r="F57" s="14">
        <v>951.9</v>
      </c>
      <c r="G57" s="14">
        <f t="shared" si="9"/>
        <v>5.7</v>
      </c>
      <c r="H57" s="14">
        <f t="shared" si="10"/>
        <v>216.6</v>
      </c>
      <c r="I57" s="14">
        <f t="shared" si="5"/>
        <v>267.7</v>
      </c>
    </row>
    <row r="58" spans="1:9" x14ac:dyDescent="0.25">
      <c r="A58" s="36" t="s">
        <v>203</v>
      </c>
      <c r="B58" s="12">
        <v>1</v>
      </c>
      <c r="C58" s="12">
        <f t="shared" si="11"/>
        <v>176</v>
      </c>
      <c r="D58" s="12">
        <v>167</v>
      </c>
      <c r="E58" s="12">
        <v>9</v>
      </c>
      <c r="F58" s="14">
        <v>951.9</v>
      </c>
      <c r="G58" s="14">
        <f t="shared" si="9"/>
        <v>5.7</v>
      </c>
      <c r="H58" s="14">
        <f t="shared" si="10"/>
        <v>102.6</v>
      </c>
      <c r="I58" s="14">
        <f t="shared" si="5"/>
        <v>126.8</v>
      </c>
    </row>
    <row r="59" spans="1:9" x14ac:dyDescent="0.25">
      <c r="A59" s="36" t="s">
        <v>204</v>
      </c>
      <c r="B59" s="12">
        <v>1</v>
      </c>
      <c r="C59" s="12">
        <f t="shared" si="11"/>
        <v>168</v>
      </c>
      <c r="D59" s="12">
        <v>167</v>
      </c>
      <c r="E59" s="12">
        <v>1</v>
      </c>
      <c r="F59" s="14">
        <v>951.9</v>
      </c>
      <c r="G59" s="14">
        <f t="shared" si="9"/>
        <v>5.7</v>
      </c>
      <c r="H59" s="14">
        <f t="shared" si="10"/>
        <v>11.4</v>
      </c>
      <c r="I59" s="14">
        <f t="shared" si="5"/>
        <v>14.09</v>
      </c>
    </row>
    <row r="60" spans="1:9" x14ac:dyDescent="0.25">
      <c r="A60" s="36" t="s">
        <v>205</v>
      </c>
      <c r="B60" s="12">
        <v>1</v>
      </c>
      <c r="C60" s="12">
        <f t="shared" si="11"/>
        <v>172</v>
      </c>
      <c r="D60" s="12">
        <v>167</v>
      </c>
      <c r="E60" s="12">
        <v>5</v>
      </c>
      <c r="F60" s="14">
        <v>1135.5999999999999</v>
      </c>
      <c r="G60" s="14">
        <f t="shared" si="9"/>
        <v>6.8</v>
      </c>
      <c r="H60" s="14">
        <f t="shared" si="10"/>
        <v>68</v>
      </c>
      <c r="I60" s="14">
        <f t="shared" si="5"/>
        <v>84.04</v>
      </c>
    </row>
    <row r="61" spans="1:9" x14ac:dyDescent="0.25">
      <c r="A61" s="36" t="s">
        <v>206</v>
      </c>
      <c r="B61" s="12">
        <v>1</v>
      </c>
      <c r="C61" s="12">
        <f t="shared" si="11"/>
        <v>179</v>
      </c>
      <c r="D61" s="12">
        <v>167</v>
      </c>
      <c r="E61" s="12">
        <v>12</v>
      </c>
      <c r="F61" s="14">
        <v>1169</v>
      </c>
      <c r="G61" s="14">
        <f t="shared" si="9"/>
        <v>7</v>
      </c>
      <c r="H61" s="14">
        <f t="shared" si="10"/>
        <v>168</v>
      </c>
      <c r="I61" s="14">
        <f t="shared" si="5"/>
        <v>207.63</v>
      </c>
    </row>
    <row r="62" spans="1:9" x14ac:dyDescent="0.25">
      <c r="A62" s="36" t="s">
        <v>207</v>
      </c>
      <c r="B62" s="12">
        <v>1</v>
      </c>
      <c r="C62" s="12">
        <f t="shared" si="11"/>
        <v>204</v>
      </c>
      <c r="D62" s="12">
        <v>167</v>
      </c>
      <c r="E62" s="12">
        <v>37</v>
      </c>
      <c r="F62" s="14">
        <v>1346.02</v>
      </c>
      <c r="G62" s="14">
        <f t="shared" si="9"/>
        <v>8.06</v>
      </c>
      <c r="H62" s="14">
        <f t="shared" si="10"/>
        <v>596.44000000000005</v>
      </c>
      <c r="I62" s="14">
        <f t="shared" si="5"/>
        <v>737.14</v>
      </c>
    </row>
    <row r="63" spans="1:9" x14ac:dyDescent="0.25">
      <c r="A63" s="36" t="s">
        <v>85</v>
      </c>
      <c r="B63" s="12">
        <v>1</v>
      </c>
      <c r="C63" s="12">
        <f t="shared" si="11"/>
        <v>185</v>
      </c>
      <c r="D63" s="12">
        <v>167</v>
      </c>
      <c r="E63" s="12">
        <v>18</v>
      </c>
      <c r="F63" s="14">
        <v>1169</v>
      </c>
      <c r="G63" s="14">
        <f t="shared" si="9"/>
        <v>7</v>
      </c>
      <c r="H63" s="14">
        <f t="shared" si="10"/>
        <v>252</v>
      </c>
      <c r="I63" s="14">
        <f t="shared" si="5"/>
        <v>311.45</v>
      </c>
    </row>
    <row r="64" spans="1:9" x14ac:dyDescent="0.25">
      <c r="A64" s="36" t="s">
        <v>208</v>
      </c>
      <c r="B64" s="12">
        <v>1</v>
      </c>
      <c r="C64" s="12">
        <f t="shared" si="11"/>
        <v>168</v>
      </c>
      <c r="D64" s="12">
        <v>167</v>
      </c>
      <c r="E64" s="12">
        <v>1</v>
      </c>
      <c r="F64" s="14">
        <v>1169</v>
      </c>
      <c r="G64" s="14">
        <f t="shared" si="9"/>
        <v>7</v>
      </c>
      <c r="H64" s="14">
        <f t="shared" si="10"/>
        <v>14</v>
      </c>
      <c r="I64" s="14">
        <f t="shared" si="5"/>
        <v>17.3</v>
      </c>
    </row>
    <row r="65" spans="1:9" x14ac:dyDescent="0.25">
      <c r="A65" s="36" t="s">
        <v>208</v>
      </c>
      <c r="B65" s="12">
        <v>1</v>
      </c>
      <c r="C65" s="12">
        <f t="shared" si="11"/>
        <v>168</v>
      </c>
      <c r="D65" s="12">
        <v>167</v>
      </c>
      <c r="E65" s="12">
        <v>1</v>
      </c>
      <c r="F65" s="14">
        <v>1169</v>
      </c>
      <c r="G65" s="14">
        <f t="shared" si="9"/>
        <v>7</v>
      </c>
      <c r="H65" s="14">
        <f t="shared" si="10"/>
        <v>14</v>
      </c>
      <c r="I65" s="287">
        <f>ROUND(H65*1.2077,2)</f>
        <v>16.91</v>
      </c>
    </row>
    <row r="66" spans="1:9" x14ac:dyDescent="0.25">
      <c r="A66" s="36" t="s">
        <v>85</v>
      </c>
      <c r="B66" s="12">
        <v>1</v>
      </c>
      <c r="C66" s="12">
        <f t="shared" si="11"/>
        <v>187.5</v>
      </c>
      <c r="D66" s="12">
        <v>167</v>
      </c>
      <c r="E66" s="12">
        <v>20.5</v>
      </c>
      <c r="F66" s="14">
        <v>1169</v>
      </c>
      <c r="G66" s="14">
        <f t="shared" si="9"/>
        <v>7</v>
      </c>
      <c r="H66" s="14">
        <f t="shared" si="10"/>
        <v>287</v>
      </c>
      <c r="I66" s="14">
        <f t="shared" si="5"/>
        <v>354.7</v>
      </c>
    </row>
    <row r="67" spans="1:9" x14ac:dyDescent="0.25">
      <c r="A67" s="36" t="s">
        <v>85</v>
      </c>
      <c r="B67" s="12">
        <v>1</v>
      </c>
      <c r="C67" s="12">
        <f t="shared" si="11"/>
        <v>192</v>
      </c>
      <c r="D67" s="12">
        <v>167</v>
      </c>
      <c r="E67" s="12">
        <v>25</v>
      </c>
      <c r="F67" s="14">
        <v>1169</v>
      </c>
      <c r="G67" s="14">
        <f t="shared" si="9"/>
        <v>7</v>
      </c>
      <c r="H67" s="14">
        <f t="shared" si="10"/>
        <v>350</v>
      </c>
      <c r="I67" s="14">
        <f t="shared" si="5"/>
        <v>432.57</v>
      </c>
    </row>
    <row r="68" spans="1:9" x14ac:dyDescent="0.25">
      <c r="A68" s="36" t="s">
        <v>209</v>
      </c>
      <c r="B68" s="12">
        <v>1</v>
      </c>
      <c r="C68" s="12">
        <f t="shared" si="11"/>
        <v>209</v>
      </c>
      <c r="D68" s="12">
        <v>167</v>
      </c>
      <c r="E68" s="12">
        <v>42</v>
      </c>
      <c r="F68" s="14">
        <v>1169</v>
      </c>
      <c r="G68" s="14">
        <f t="shared" si="9"/>
        <v>7</v>
      </c>
      <c r="H68" s="14">
        <f t="shared" si="10"/>
        <v>588</v>
      </c>
      <c r="I68" s="14">
        <f>ROUND(H68*1.2359,2)</f>
        <v>726.71</v>
      </c>
    </row>
    <row r="69" spans="1:9" x14ac:dyDescent="0.25">
      <c r="A69" s="36" t="s">
        <v>209</v>
      </c>
      <c r="B69" s="12">
        <v>1</v>
      </c>
      <c r="C69" s="12">
        <f t="shared" si="11"/>
        <v>179</v>
      </c>
      <c r="D69" s="12">
        <v>167</v>
      </c>
      <c r="E69" s="12">
        <v>12</v>
      </c>
      <c r="F69" s="14">
        <v>1169</v>
      </c>
      <c r="G69" s="14">
        <f t="shared" si="9"/>
        <v>7</v>
      </c>
      <c r="H69" s="14">
        <f t="shared" si="10"/>
        <v>168</v>
      </c>
      <c r="I69" s="14">
        <f t="shared" si="5"/>
        <v>207.63</v>
      </c>
    </row>
    <row r="70" spans="1:9" x14ac:dyDescent="0.25">
      <c r="A70" s="36" t="s">
        <v>209</v>
      </c>
      <c r="B70" s="12">
        <v>1</v>
      </c>
      <c r="C70" s="12">
        <f t="shared" si="11"/>
        <v>183</v>
      </c>
      <c r="D70" s="12">
        <v>167</v>
      </c>
      <c r="E70" s="12">
        <v>16</v>
      </c>
      <c r="F70" s="14">
        <v>1169</v>
      </c>
      <c r="G70" s="14">
        <f t="shared" si="9"/>
        <v>7</v>
      </c>
      <c r="H70" s="14">
        <f t="shared" si="10"/>
        <v>224</v>
      </c>
      <c r="I70" s="14">
        <f t="shared" si="5"/>
        <v>276.83999999999997</v>
      </c>
    </row>
    <row r="71" spans="1:9" x14ac:dyDescent="0.25">
      <c r="A71" s="36" t="s">
        <v>210</v>
      </c>
      <c r="B71" s="12">
        <v>1</v>
      </c>
      <c r="C71" s="12">
        <f t="shared" si="11"/>
        <v>200</v>
      </c>
      <c r="D71" s="12">
        <v>167</v>
      </c>
      <c r="E71" s="12">
        <v>33</v>
      </c>
      <c r="F71" s="14">
        <v>1439.54</v>
      </c>
      <c r="G71" s="14">
        <f t="shared" si="9"/>
        <v>8.6199999999999992</v>
      </c>
      <c r="H71" s="14">
        <f t="shared" si="10"/>
        <v>568.91999999999996</v>
      </c>
      <c r="I71" s="14">
        <f t="shared" si="5"/>
        <v>703.13</v>
      </c>
    </row>
    <row r="72" spans="1:9" x14ac:dyDescent="0.25">
      <c r="A72" s="36" t="s">
        <v>211</v>
      </c>
      <c r="B72" s="12">
        <v>1</v>
      </c>
      <c r="C72" s="12">
        <f t="shared" si="11"/>
        <v>184</v>
      </c>
      <c r="D72" s="12">
        <v>167</v>
      </c>
      <c r="E72" s="12">
        <v>17</v>
      </c>
      <c r="F72" s="14">
        <v>1169</v>
      </c>
      <c r="G72" s="14">
        <f t="shared" si="9"/>
        <v>7</v>
      </c>
      <c r="H72" s="14">
        <f t="shared" si="10"/>
        <v>238</v>
      </c>
      <c r="I72" s="14">
        <f t="shared" si="5"/>
        <v>294.14</v>
      </c>
    </row>
    <row r="73" spans="1:9" x14ac:dyDescent="0.25">
      <c r="A73" s="36" t="s">
        <v>211</v>
      </c>
      <c r="B73" s="12">
        <v>1</v>
      </c>
      <c r="C73" s="12">
        <f t="shared" si="11"/>
        <v>179</v>
      </c>
      <c r="D73" s="12">
        <v>167</v>
      </c>
      <c r="E73" s="12">
        <v>12</v>
      </c>
      <c r="F73" s="14">
        <v>1169</v>
      </c>
      <c r="G73" s="14">
        <f t="shared" si="9"/>
        <v>7</v>
      </c>
      <c r="H73" s="14">
        <f t="shared" si="10"/>
        <v>168</v>
      </c>
      <c r="I73" s="287">
        <f>ROUND(H73*1.2194,2)</f>
        <v>204.86</v>
      </c>
    </row>
    <row r="74" spans="1:9" x14ac:dyDescent="0.25">
      <c r="A74" s="36" t="s">
        <v>211</v>
      </c>
      <c r="B74" s="12">
        <v>1</v>
      </c>
      <c r="C74" s="12">
        <f t="shared" si="11"/>
        <v>198</v>
      </c>
      <c r="D74" s="12">
        <v>167</v>
      </c>
      <c r="E74" s="12">
        <v>31</v>
      </c>
      <c r="F74" s="14">
        <v>1169</v>
      </c>
      <c r="G74" s="14">
        <f t="shared" si="9"/>
        <v>7</v>
      </c>
      <c r="H74" s="14">
        <f t="shared" si="10"/>
        <v>434</v>
      </c>
      <c r="I74" s="14">
        <f t="shared" si="5"/>
        <v>536.38</v>
      </c>
    </row>
    <row r="75" spans="1:9" x14ac:dyDescent="0.25">
      <c r="A75" s="36" t="s">
        <v>211</v>
      </c>
      <c r="B75" s="12">
        <v>1</v>
      </c>
      <c r="C75" s="12">
        <f t="shared" si="11"/>
        <v>170</v>
      </c>
      <c r="D75" s="12">
        <v>167</v>
      </c>
      <c r="E75" s="12">
        <v>3</v>
      </c>
      <c r="F75" s="14">
        <v>1169</v>
      </c>
      <c r="G75" s="14">
        <f t="shared" si="9"/>
        <v>7</v>
      </c>
      <c r="H75" s="14">
        <f t="shared" si="10"/>
        <v>42</v>
      </c>
      <c r="I75" s="14">
        <f t="shared" si="5"/>
        <v>51.91</v>
      </c>
    </row>
    <row r="76" spans="1:9" x14ac:dyDescent="0.25">
      <c r="A76" s="36" t="s">
        <v>201</v>
      </c>
      <c r="B76" s="12">
        <v>1</v>
      </c>
      <c r="C76" s="12">
        <f t="shared" si="11"/>
        <v>171</v>
      </c>
      <c r="D76" s="12">
        <v>167</v>
      </c>
      <c r="E76" s="12">
        <v>4</v>
      </c>
      <c r="F76" s="14">
        <v>1169</v>
      </c>
      <c r="G76" s="14">
        <f t="shared" si="9"/>
        <v>7</v>
      </c>
      <c r="H76" s="14">
        <f t="shared" si="10"/>
        <v>56</v>
      </c>
      <c r="I76" s="14">
        <f t="shared" si="5"/>
        <v>69.209999999999994</v>
      </c>
    </row>
    <row r="77" spans="1:9" x14ac:dyDescent="0.25">
      <c r="A77" s="36" t="s">
        <v>201</v>
      </c>
      <c r="B77" s="12">
        <v>1</v>
      </c>
      <c r="C77" s="12">
        <f t="shared" si="11"/>
        <v>192</v>
      </c>
      <c r="D77" s="12">
        <v>167</v>
      </c>
      <c r="E77" s="12">
        <v>25</v>
      </c>
      <c r="F77" s="14">
        <v>1169</v>
      </c>
      <c r="G77" s="14">
        <f t="shared" si="9"/>
        <v>7</v>
      </c>
      <c r="H77" s="14">
        <f t="shared" si="10"/>
        <v>350</v>
      </c>
      <c r="I77" s="14">
        <f t="shared" si="5"/>
        <v>432.57</v>
      </c>
    </row>
    <row r="78" spans="1:9" x14ac:dyDescent="0.25">
      <c r="A78" s="36" t="s">
        <v>201</v>
      </c>
      <c r="B78" s="12">
        <v>1</v>
      </c>
      <c r="C78" s="12">
        <f t="shared" si="11"/>
        <v>180</v>
      </c>
      <c r="D78" s="12">
        <v>167</v>
      </c>
      <c r="E78" s="12">
        <v>13</v>
      </c>
      <c r="F78" s="14">
        <v>1169</v>
      </c>
      <c r="G78" s="14">
        <f t="shared" si="9"/>
        <v>7</v>
      </c>
      <c r="H78" s="14">
        <f t="shared" si="10"/>
        <v>182</v>
      </c>
      <c r="I78" s="14">
        <f t="shared" si="5"/>
        <v>224.93</v>
      </c>
    </row>
    <row r="79" spans="1:9" x14ac:dyDescent="0.25">
      <c r="A79" s="36" t="s">
        <v>201</v>
      </c>
      <c r="B79" s="12">
        <v>1</v>
      </c>
      <c r="C79" s="12">
        <f t="shared" si="11"/>
        <v>176</v>
      </c>
      <c r="D79" s="12">
        <v>167</v>
      </c>
      <c r="E79" s="12">
        <v>9</v>
      </c>
      <c r="F79" s="14">
        <v>1169</v>
      </c>
      <c r="G79" s="14">
        <f t="shared" si="9"/>
        <v>7</v>
      </c>
      <c r="H79" s="14">
        <f t="shared" si="10"/>
        <v>126</v>
      </c>
      <c r="I79" s="287">
        <f>ROUND(H79*1.2194,2)</f>
        <v>153.63999999999999</v>
      </c>
    </row>
    <row r="80" spans="1:9" x14ac:dyDescent="0.25">
      <c r="A80" s="36" t="s">
        <v>201</v>
      </c>
      <c r="B80" s="12">
        <v>1</v>
      </c>
      <c r="C80" s="12">
        <f t="shared" si="11"/>
        <v>203</v>
      </c>
      <c r="D80" s="12">
        <v>167</v>
      </c>
      <c r="E80" s="12">
        <v>36</v>
      </c>
      <c r="F80" s="14">
        <v>1169</v>
      </c>
      <c r="G80" s="14">
        <f t="shared" si="9"/>
        <v>7</v>
      </c>
      <c r="H80" s="14">
        <f t="shared" si="10"/>
        <v>504</v>
      </c>
      <c r="I80" s="14">
        <f t="shared" si="5"/>
        <v>622.89</v>
      </c>
    </row>
    <row r="81" spans="1:9" x14ac:dyDescent="0.25">
      <c r="A81" s="36" t="s">
        <v>209</v>
      </c>
      <c r="B81" s="12">
        <v>1</v>
      </c>
      <c r="C81" s="12">
        <f t="shared" si="11"/>
        <v>204</v>
      </c>
      <c r="D81" s="12">
        <v>167</v>
      </c>
      <c r="E81" s="12">
        <v>37</v>
      </c>
      <c r="F81" s="14">
        <v>1169</v>
      </c>
      <c r="G81" s="14">
        <f t="shared" si="9"/>
        <v>7</v>
      </c>
      <c r="H81" s="14">
        <f t="shared" si="10"/>
        <v>518</v>
      </c>
      <c r="I81" s="14">
        <f t="shared" si="5"/>
        <v>640.20000000000005</v>
      </c>
    </row>
    <row r="82" spans="1:9" x14ac:dyDescent="0.25">
      <c r="A82" s="36" t="s">
        <v>85</v>
      </c>
      <c r="B82" s="12">
        <v>1</v>
      </c>
      <c r="C82" s="12">
        <f t="shared" si="11"/>
        <v>203</v>
      </c>
      <c r="D82" s="12">
        <v>167</v>
      </c>
      <c r="E82" s="12">
        <v>36</v>
      </c>
      <c r="F82" s="14">
        <v>1169</v>
      </c>
      <c r="G82" s="14">
        <f t="shared" si="9"/>
        <v>7</v>
      </c>
      <c r="H82" s="14">
        <f t="shared" si="10"/>
        <v>504</v>
      </c>
      <c r="I82" s="14">
        <f t="shared" si="5"/>
        <v>622.89</v>
      </c>
    </row>
    <row r="83" spans="1:9" x14ac:dyDescent="0.25">
      <c r="A83" s="36" t="s">
        <v>212</v>
      </c>
      <c r="B83" s="12">
        <v>1</v>
      </c>
      <c r="C83" s="12">
        <f t="shared" si="11"/>
        <v>172</v>
      </c>
      <c r="D83" s="12">
        <v>167</v>
      </c>
      <c r="E83" s="12">
        <v>5</v>
      </c>
      <c r="F83" s="14">
        <v>1169</v>
      </c>
      <c r="G83" s="14">
        <f t="shared" si="9"/>
        <v>7</v>
      </c>
      <c r="H83" s="14">
        <f t="shared" si="10"/>
        <v>70</v>
      </c>
      <c r="I83" s="14">
        <f t="shared" si="5"/>
        <v>86.51</v>
      </c>
    </row>
    <row r="84" spans="1:9" x14ac:dyDescent="0.25">
      <c r="A84" s="36" t="s">
        <v>212</v>
      </c>
      <c r="B84" s="12">
        <v>1</v>
      </c>
      <c r="C84" s="12">
        <f t="shared" si="11"/>
        <v>200</v>
      </c>
      <c r="D84" s="12">
        <v>167</v>
      </c>
      <c r="E84" s="12">
        <v>33</v>
      </c>
      <c r="F84" s="14">
        <v>1169</v>
      </c>
      <c r="G84" s="14">
        <f t="shared" si="9"/>
        <v>7</v>
      </c>
      <c r="H84" s="14">
        <f t="shared" si="10"/>
        <v>462</v>
      </c>
      <c r="I84" s="14">
        <f t="shared" si="5"/>
        <v>570.99</v>
      </c>
    </row>
    <row r="85" spans="1:9" x14ac:dyDescent="0.25">
      <c r="A85" s="36" t="s">
        <v>85</v>
      </c>
      <c r="B85" s="12">
        <v>1</v>
      </c>
      <c r="C85" s="12">
        <f t="shared" si="11"/>
        <v>226</v>
      </c>
      <c r="D85" s="12">
        <v>167</v>
      </c>
      <c r="E85" s="12">
        <v>59</v>
      </c>
      <c r="F85" s="14">
        <v>1169</v>
      </c>
      <c r="G85" s="14">
        <f t="shared" si="9"/>
        <v>7</v>
      </c>
      <c r="H85" s="14">
        <f t="shared" si="10"/>
        <v>826</v>
      </c>
      <c r="I85" s="14">
        <f t="shared" si="5"/>
        <v>1020.85</v>
      </c>
    </row>
    <row r="86" spans="1:9" x14ac:dyDescent="0.25">
      <c r="A86" s="36" t="s">
        <v>212</v>
      </c>
      <c r="B86" s="12">
        <v>1</v>
      </c>
      <c r="C86" s="12">
        <f t="shared" si="11"/>
        <v>176</v>
      </c>
      <c r="D86" s="12">
        <v>167</v>
      </c>
      <c r="E86" s="12">
        <v>9</v>
      </c>
      <c r="F86" s="14">
        <v>1169</v>
      </c>
      <c r="G86" s="14">
        <f t="shared" si="9"/>
        <v>7</v>
      </c>
      <c r="H86" s="14">
        <f t="shared" si="10"/>
        <v>126</v>
      </c>
      <c r="I86" s="14">
        <f t="shared" si="5"/>
        <v>155.72</v>
      </c>
    </row>
    <row r="87" spans="1:9" x14ac:dyDescent="0.25">
      <c r="A87" s="36" t="s">
        <v>212</v>
      </c>
      <c r="B87" s="12">
        <v>1</v>
      </c>
      <c r="C87" s="12">
        <f t="shared" si="11"/>
        <v>187</v>
      </c>
      <c r="D87" s="12">
        <v>167</v>
      </c>
      <c r="E87" s="12">
        <v>20</v>
      </c>
      <c r="F87" s="14">
        <v>1067.1299999999999</v>
      </c>
      <c r="G87" s="14">
        <f t="shared" si="9"/>
        <v>6.39</v>
      </c>
      <c r="H87" s="14">
        <f t="shared" si="10"/>
        <v>255.6</v>
      </c>
      <c r="I87" s="14">
        <f t="shared" si="5"/>
        <v>315.89999999999998</v>
      </c>
    </row>
    <row r="88" spans="1:9" x14ac:dyDescent="0.25">
      <c r="A88" s="36" t="s">
        <v>212</v>
      </c>
      <c r="B88" s="12">
        <v>1</v>
      </c>
      <c r="C88" s="12">
        <f t="shared" si="11"/>
        <v>188</v>
      </c>
      <c r="D88" s="12">
        <v>167</v>
      </c>
      <c r="E88" s="12">
        <v>21</v>
      </c>
      <c r="F88" s="14">
        <v>1169</v>
      </c>
      <c r="G88" s="14">
        <f t="shared" si="9"/>
        <v>7</v>
      </c>
      <c r="H88" s="14">
        <f t="shared" si="10"/>
        <v>294</v>
      </c>
      <c r="I88" s="14">
        <f t="shared" si="5"/>
        <v>363.35</v>
      </c>
    </row>
    <row r="89" spans="1:9" x14ac:dyDescent="0.25">
      <c r="A89" s="36" t="s">
        <v>212</v>
      </c>
      <c r="B89" s="12">
        <v>1</v>
      </c>
      <c r="C89" s="12">
        <f t="shared" si="11"/>
        <v>179</v>
      </c>
      <c r="D89" s="12">
        <v>167</v>
      </c>
      <c r="E89" s="12">
        <v>12</v>
      </c>
      <c r="F89" s="14">
        <v>1169</v>
      </c>
      <c r="G89" s="14">
        <f t="shared" si="9"/>
        <v>7</v>
      </c>
      <c r="H89" s="14">
        <f t="shared" si="10"/>
        <v>168</v>
      </c>
      <c r="I89" s="14">
        <f t="shared" si="5"/>
        <v>207.63</v>
      </c>
    </row>
    <row r="90" spans="1:9" x14ac:dyDescent="0.25">
      <c r="A90" s="36" t="s">
        <v>213</v>
      </c>
      <c r="B90" s="12">
        <v>1</v>
      </c>
      <c r="C90" s="12">
        <f t="shared" si="11"/>
        <v>169</v>
      </c>
      <c r="D90" s="12">
        <v>167</v>
      </c>
      <c r="E90" s="12">
        <v>2</v>
      </c>
      <c r="F90" s="14">
        <v>1169</v>
      </c>
      <c r="G90" s="14">
        <f t="shared" si="9"/>
        <v>7</v>
      </c>
      <c r="H90" s="14">
        <f t="shared" si="10"/>
        <v>28</v>
      </c>
      <c r="I90" s="14">
        <f t="shared" si="5"/>
        <v>34.61</v>
      </c>
    </row>
    <row r="91" spans="1:9" x14ac:dyDescent="0.25">
      <c r="A91" s="36" t="s">
        <v>213</v>
      </c>
      <c r="B91" s="12">
        <v>1</v>
      </c>
      <c r="C91" s="12">
        <f t="shared" si="11"/>
        <v>185</v>
      </c>
      <c r="D91" s="12">
        <v>167</v>
      </c>
      <c r="E91" s="12">
        <v>18</v>
      </c>
      <c r="F91" s="14">
        <v>1169</v>
      </c>
      <c r="G91" s="14">
        <f t="shared" si="9"/>
        <v>7</v>
      </c>
      <c r="H91" s="14">
        <f t="shared" si="10"/>
        <v>252</v>
      </c>
      <c r="I91" s="14">
        <f t="shared" si="5"/>
        <v>311.45</v>
      </c>
    </row>
    <row r="92" spans="1:9" x14ac:dyDescent="0.25">
      <c r="A92" s="36" t="s">
        <v>213</v>
      </c>
      <c r="B92" s="12">
        <v>1</v>
      </c>
      <c r="C92" s="12">
        <f t="shared" si="11"/>
        <v>172</v>
      </c>
      <c r="D92" s="12">
        <v>167</v>
      </c>
      <c r="E92" s="12">
        <v>5</v>
      </c>
      <c r="F92" s="14">
        <v>1169</v>
      </c>
      <c r="G92" s="14">
        <f t="shared" si="9"/>
        <v>7</v>
      </c>
      <c r="H92" s="14">
        <f t="shared" si="10"/>
        <v>70</v>
      </c>
      <c r="I92" s="14">
        <f t="shared" si="5"/>
        <v>86.51</v>
      </c>
    </row>
    <row r="93" spans="1:9" x14ac:dyDescent="0.25">
      <c r="A93" s="36" t="s">
        <v>206</v>
      </c>
      <c r="B93" s="12">
        <v>1</v>
      </c>
      <c r="C93" s="12">
        <f t="shared" si="11"/>
        <v>192</v>
      </c>
      <c r="D93" s="12">
        <v>167</v>
      </c>
      <c r="E93" s="12">
        <v>25</v>
      </c>
      <c r="F93" s="14">
        <v>1169</v>
      </c>
      <c r="G93" s="14">
        <f t="shared" si="9"/>
        <v>7</v>
      </c>
      <c r="H93" s="14">
        <f t="shared" si="10"/>
        <v>350</v>
      </c>
      <c r="I93" s="14">
        <f t="shared" si="5"/>
        <v>432.57</v>
      </c>
    </row>
    <row r="94" spans="1:9" x14ac:dyDescent="0.25">
      <c r="A94" s="36" t="s">
        <v>206</v>
      </c>
      <c r="B94" s="12">
        <v>1</v>
      </c>
      <c r="C94" s="12">
        <f t="shared" si="11"/>
        <v>228</v>
      </c>
      <c r="D94" s="12">
        <v>167</v>
      </c>
      <c r="E94" s="12">
        <v>61</v>
      </c>
      <c r="F94" s="14">
        <v>1169</v>
      </c>
      <c r="G94" s="14">
        <f t="shared" si="9"/>
        <v>7</v>
      </c>
      <c r="H94" s="14">
        <f t="shared" si="10"/>
        <v>854</v>
      </c>
      <c r="I94" s="14">
        <f t="shared" si="5"/>
        <v>1055.46</v>
      </c>
    </row>
    <row r="95" spans="1:9" x14ac:dyDescent="0.25">
      <c r="A95" s="36" t="s">
        <v>206</v>
      </c>
      <c r="B95" s="12">
        <v>1</v>
      </c>
      <c r="C95" s="12">
        <f t="shared" si="11"/>
        <v>192</v>
      </c>
      <c r="D95" s="12">
        <v>167</v>
      </c>
      <c r="E95" s="12">
        <v>25</v>
      </c>
      <c r="F95" s="14">
        <v>1169</v>
      </c>
      <c r="G95" s="14">
        <f t="shared" si="9"/>
        <v>7</v>
      </c>
      <c r="H95" s="14">
        <f t="shared" si="10"/>
        <v>350</v>
      </c>
      <c r="I95" s="14">
        <f t="shared" si="5"/>
        <v>432.57</v>
      </c>
    </row>
    <row r="96" spans="1:9" x14ac:dyDescent="0.25">
      <c r="A96" s="36" t="s">
        <v>206</v>
      </c>
      <c r="B96" s="12">
        <v>1</v>
      </c>
      <c r="C96" s="12">
        <f t="shared" si="11"/>
        <v>240</v>
      </c>
      <c r="D96" s="12">
        <v>167</v>
      </c>
      <c r="E96" s="12">
        <v>73</v>
      </c>
      <c r="F96" s="14">
        <v>1169</v>
      </c>
      <c r="G96" s="14">
        <f t="shared" si="9"/>
        <v>7</v>
      </c>
      <c r="H96" s="14">
        <f t="shared" si="10"/>
        <v>1022</v>
      </c>
      <c r="I96" s="14">
        <f t="shared" si="5"/>
        <v>1263.0899999999999</v>
      </c>
    </row>
    <row r="97" spans="1:9" x14ac:dyDescent="0.25">
      <c r="A97" s="36" t="s">
        <v>206</v>
      </c>
      <c r="B97" s="12">
        <v>1</v>
      </c>
      <c r="C97" s="12">
        <f t="shared" si="11"/>
        <v>216</v>
      </c>
      <c r="D97" s="12">
        <v>167</v>
      </c>
      <c r="E97" s="12">
        <v>49</v>
      </c>
      <c r="F97" s="14">
        <v>1169</v>
      </c>
      <c r="G97" s="14">
        <f t="shared" si="9"/>
        <v>7</v>
      </c>
      <c r="H97" s="14">
        <f t="shared" si="10"/>
        <v>686</v>
      </c>
      <c r="I97" s="14">
        <f t="shared" si="5"/>
        <v>847.83</v>
      </c>
    </row>
    <row r="98" spans="1:9" x14ac:dyDescent="0.25">
      <c r="A98" s="36" t="s">
        <v>206</v>
      </c>
      <c r="B98" s="12">
        <v>1</v>
      </c>
      <c r="C98" s="12">
        <f t="shared" si="11"/>
        <v>200</v>
      </c>
      <c r="D98" s="12">
        <v>167</v>
      </c>
      <c r="E98" s="12">
        <v>33</v>
      </c>
      <c r="F98" s="14">
        <v>1169</v>
      </c>
      <c r="G98" s="14">
        <f t="shared" si="9"/>
        <v>7</v>
      </c>
      <c r="H98" s="14">
        <f t="shared" si="10"/>
        <v>462</v>
      </c>
      <c r="I98" s="14">
        <f t="shared" si="5"/>
        <v>570.99</v>
      </c>
    </row>
    <row r="99" spans="1:9" x14ac:dyDescent="0.25">
      <c r="A99" s="36" t="s">
        <v>206</v>
      </c>
      <c r="B99" s="12">
        <v>1</v>
      </c>
      <c r="C99" s="12">
        <f t="shared" si="11"/>
        <v>196</v>
      </c>
      <c r="D99" s="12">
        <v>167</v>
      </c>
      <c r="E99" s="12">
        <v>29</v>
      </c>
      <c r="F99" s="14">
        <v>1169</v>
      </c>
      <c r="G99" s="14">
        <f t="shared" si="9"/>
        <v>7</v>
      </c>
      <c r="H99" s="14">
        <f t="shared" si="10"/>
        <v>406</v>
      </c>
      <c r="I99" s="14">
        <f t="shared" si="5"/>
        <v>501.78</v>
      </c>
    </row>
    <row r="100" spans="1:9" x14ac:dyDescent="0.25">
      <c r="A100" s="36" t="s">
        <v>202</v>
      </c>
      <c r="B100" s="12">
        <v>1</v>
      </c>
      <c r="C100" s="12">
        <f t="shared" si="11"/>
        <v>178</v>
      </c>
      <c r="D100" s="12">
        <v>167</v>
      </c>
      <c r="E100" s="12">
        <v>11</v>
      </c>
      <c r="F100" s="14">
        <v>1169</v>
      </c>
      <c r="G100" s="14">
        <f t="shared" si="9"/>
        <v>7</v>
      </c>
      <c r="H100" s="14">
        <f t="shared" si="10"/>
        <v>154</v>
      </c>
      <c r="I100" s="14">
        <f t="shared" si="5"/>
        <v>190.33</v>
      </c>
    </row>
    <row r="101" spans="1:9" x14ac:dyDescent="0.25">
      <c r="A101" s="36" t="s">
        <v>202</v>
      </c>
      <c r="B101" s="12">
        <v>1</v>
      </c>
      <c r="C101" s="12">
        <f t="shared" si="11"/>
        <v>168</v>
      </c>
      <c r="D101" s="12">
        <v>167</v>
      </c>
      <c r="E101" s="12">
        <v>1</v>
      </c>
      <c r="F101" s="14">
        <v>1169</v>
      </c>
      <c r="G101" s="14">
        <f t="shared" si="9"/>
        <v>7</v>
      </c>
      <c r="H101" s="14">
        <f t="shared" si="10"/>
        <v>14</v>
      </c>
      <c r="I101" s="14">
        <f t="shared" si="5"/>
        <v>17.3</v>
      </c>
    </row>
    <row r="102" spans="1:9" x14ac:dyDescent="0.25">
      <c r="A102" s="36" t="s">
        <v>202</v>
      </c>
      <c r="B102" s="12">
        <v>1</v>
      </c>
      <c r="C102" s="12">
        <f t="shared" si="11"/>
        <v>178</v>
      </c>
      <c r="D102" s="12">
        <v>167</v>
      </c>
      <c r="E102" s="12">
        <v>11</v>
      </c>
      <c r="F102" s="14">
        <v>1169</v>
      </c>
      <c r="G102" s="14">
        <f t="shared" si="9"/>
        <v>7</v>
      </c>
      <c r="H102" s="14">
        <f t="shared" si="10"/>
        <v>154</v>
      </c>
      <c r="I102" s="14">
        <f t="shared" si="5"/>
        <v>190.33</v>
      </c>
    </row>
    <row r="103" spans="1:9" x14ac:dyDescent="0.25">
      <c r="A103" s="36" t="s">
        <v>202</v>
      </c>
      <c r="B103" s="12">
        <v>1</v>
      </c>
      <c r="C103" s="12">
        <f t="shared" si="11"/>
        <v>172</v>
      </c>
      <c r="D103" s="12">
        <v>167</v>
      </c>
      <c r="E103" s="12">
        <v>5</v>
      </c>
      <c r="F103" s="14">
        <v>1169</v>
      </c>
      <c r="G103" s="14">
        <f t="shared" si="9"/>
        <v>7</v>
      </c>
      <c r="H103" s="14">
        <f t="shared" si="10"/>
        <v>70</v>
      </c>
      <c r="I103" s="14">
        <f t="shared" si="5"/>
        <v>86.51</v>
      </c>
    </row>
    <row r="104" spans="1:9" x14ac:dyDescent="0.25">
      <c r="A104" s="36" t="s">
        <v>202</v>
      </c>
      <c r="B104" s="12">
        <v>1</v>
      </c>
      <c r="C104" s="12">
        <f t="shared" si="11"/>
        <v>175</v>
      </c>
      <c r="D104" s="12">
        <v>167</v>
      </c>
      <c r="E104" s="12">
        <v>8</v>
      </c>
      <c r="F104" s="14">
        <v>1169</v>
      </c>
      <c r="G104" s="14">
        <f t="shared" si="9"/>
        <v>7</v>
      </c>
      <c r="H104" s="14">
        <f t="shared" si="10"/>
        <v>112</v>
      </c>
      <c r="I104" s="14">
        <f t="shared" si="5"/>
        <v>138.41999999999999</v>
      </c>
    </row>
    <row r="105" spans="1:9" x14ac:dyDescent="0.25">
      <c r="A105" s="36" t="s">
        <v>214</v>
      </c>
      <c r="B105" s="12">
        <v>1</v>
      </c>
      <c r="C105" s="12">
        <f t="shared" si="11"/>
        <v>188</v>
      </c>
      <c r="D105" s="12">
        <v>167</v>
      </c>
      <c r="E105" s="12">
        <v>21</v>
      </c>
      <c r="F105" s="14">
        <v>1169</v>
      </c>
      <c r="G105" s="14">
        <f t="shared" si="9"/>
        <v>7</v>
      </c>
      <c r="H105" s="14">
        <f t="shared" si="10"/>
        <v>294</v>
      </c>
      <c r="I105" s="14">
        <f t="shared" si="5"/>
        <v>363.35</v>
      </c>
    </row>
    <row r="106" spans="1:9" x14ac:dyDescent="0.25">
      <c r="A106" s="36" t="s">
        <v>203</v>
      </c>
      <c r="B106" s="12">
        <v>1</v>
      </c>
      <c r="C106" s="12">
        <f t="shared" si="11"/>
        <v>202</v>
      </c>
      <c r="D106" s="12">
        <v>167</v>
      </c>
      <c r="E106" s="12">
        <v>35</v>
      </c>
      <c r="F106" s="14">
        <v>1169</v>
      </c>
      <c r="G106" s="14">
        <f t="shared" si="9"/>
        <v>7</v>
      </c>
      <c r="H106" s="14">
        <f t="shared" si="10"/>
        <v>490</v>
      </c>
      <c r="I106" s="14">
        <f t="shared" si="5"/>
        <v>605.59</v>
      </c>
    </row>
    <row r="107" spans="1:9" x14ac:dyDescent="0.25">
      <c r="A107" s="36" t="s">
        <v>203</v>
      </c>
      <c r="B107" s="12">
        <v>1</v>
      </c>
      <c r="C107" s="12">
        <f t="shared" si="11"/>
        <v>170</v>
      </c>
      <c r="D107" s="12">
        <v>167</v>
      </c>
      <c r="E107" s="12">
        <v>3</v>
      </c>
      <c r="F107" s="14">
        <v>1169</v>
      </c>
      <c r="G107" s="14">
        <f t="shared" si="9"/>
        <v>7</v>
      </c>
      <c r="H107" s="14">
        <f t="shared" si="10"/>
        <v>42</v>
      </c>
      <c r="I107" s="14">
        <f t="shared" si="5"/>
        <v>51.91</v>
      </c>
    </row>
    <row r="108" spans="1:9" x14ac:dyDescent="0.25">
      <c r="A108" s="36" t="s">
        <v>204</v>
      </c>
      <c r="B108" s="12">
        <v>1</v>
      </c>
      <c r="C108" s="12">
        <f t="shared" si="11"/>
        <v>194</v>
      </c>
      <c r="D108" s="12">
        <v>167</v>
      </c>
      <c r="E108" s="12">
        <v>27</v>
      </c>
      <c r="F108" s="14">
        <v>1169</v>
      </c>
      <c r="G108" s="14">
        <f t="shared" si="9"/>
        <v>7</v>
      </c>
      <c r="H108" s="14">
        <f t="shared" si="10"/>
        <v>378</v>
      </c>
      <c r="I108" s="14">
        <f t="shared" si="5"/>
        <v>467.17</v>
      </c>
    </row>
    <row r="109" spans="1:9" x14ac:dyDescent="0.25">
      <c r="A109" s="36" t="s">
        <v>204</v>
      </c>
      <c r="B109" s="12">
        <v>1</v>
      </c>
      <c r="C109" s="12">
        <f t="shared" si="11"/>
        <v>231</v>
      </c>
      <c r="D109" s="12">
        <v>167</v>
      </c>
      <c r="E109" s="12">
        <v>64</v>
      </c>
      <c r="F109" s="14">
        <v>1169</v>
      </c>
      <c r="G109" s="14">
        <f t="shared" si="9"/>
        <v>7</v>
      </c>
      <c r="H109" s="14">
        <f t="shared" si="10"/>
        <v>896</v>
      </c>
      <c r="I109" s="14">
        <f t="shared" si="5"/>
        <v>1107.3699999999999</v>
      </c>
    </row>
    <row r="110" spans="1:9" x14ac:dyDescent="0.25">
      <c r="A110" s="36" t="s">
        <v>204</v>
      </c>
      <c r="B110" s="12">
        <v>1</v>
      </c>
      <c r="C110" s="12">
        <f t="shared" si="11"/>
        <v>168</v>
      </c>
      <c r="D110" s="12">
        <v>167</v>
      </c>
      <c r="E110" s="12">
        <v>1</v>
      </c>
      <c r="F110" s="14">
        <v>1169</v>
      </c>
      <c r="G110" s="14">
        <f t="shared" si="9"/>
        <v>7</v>
      </c>
      <c r="H110" s="14">
        <f t="shared" si="10"/>
        <v>14</v>
      </c>
      <c r="I110" s="14">
        <f t="shared" si="5"/>
        <v>17.3</v>
      </c>
    </row>
    <row r="111" spans="1:9" x14ac:dyDescent="0.25">
      <c r="A111" s="36" t="s">
        <v>204</v>
      </c>
      <c r="B111" s="12">
        <v>1</v>
      </c>
      <c r="C111" s="12">
        <f t="shared" si="11"/>
        <v>176</v>
      </c>
      <c r="D111" s="12">
        <v>167</v>
      </c>
      <c r="E111" s="12">
        <v>9</v>
      </c>
      <c r="F111" s="14">
        <v>1169</v>
      </c>
      <c r="G111" s="14">
        <f t="shared" si="9"/>
        <v>7</v>
      </c>
      <c r="H111" s="14">
        <f t="shared" si="10"/>
        <v>126</v>
      </c>
      <c r="I111" s="14">
        <f t="shared" si="5"/>
        <v>155.72</v>
      </c>
    </row>
    <row r="112" spans="1:9" x14ac:dyDescent="0.25">
      <c r="A112" s="36" t="s">
        <v>204</v>
      </c>
      <c r="B112" s="12">
        <v>1</v>
      </c>
      <c r="C112" s="12">
        <f t="shared" si="11"/>
        <v>176</v>
      </c>
      <c r="D112" s="12">
        <v>167</v>
      </c>
      <c r="E112" s="12">
        <v>9</v>
      </c>
      <c r="F112" s="14">
        <v>1169</v>
      </c>
      <c r="G112" s="14">
        <f t="shared" si="9"/>
        <v>7</v>
      </c>
      <c r="H112" s="14">
        <f t="shared" si="10"/>
        <v>126</v>
      </c>
      <c r="I112" s="14">
        <f t="shared" si="5"/>
        <v>155.72</v>
      </c>
    </row>
    <row r="113" spans="1:9" x14ac:dyDescent="0.25">
      <c r="A113" s="36" t="s">
        <v>204</v>
      </c>
      <c r="B113" s="12">
        <v>1</v>
      </c>
      <c r="C113" s="12">
        <f t="shared" si="11"/>
        <v>168</v>
      </c>
      <c r="D113" s="12">
        <v>167</v>
      </c>
      <c r="E113" s="12">
        <v>1</v>
      </c>
      <c r="F113" s="14">
        <v>1169</v>
      </c>
      <c r="G113" s="14">
        <f t="shared" si="9"/>
        <v>7</v>
      </c>
      <c r="H113" s="14">
        <f t="shared" si="10"/>
        <v>14</v>
      </c>
      <c r="I113" s="14">
        <f t="shared" si="5"/>
        <v>17.3</v>
      </c>
    </row>
    <row r="114" spans="1:9" x14ac:dyDescent="0.25">
      <c r="A114" s="36" t="s">
        <v>190</v>
      </c>
      <c r="B114" s="12">
        <v>1</v>
      </c>
      <c r="C114" s="12">
        <f t="shared" si="11"/>
        <v>178</v>
      </c>
      <c r="D114" s="12">
        <v>167</v>
      </c>
      <c r="E114" s="12">
        <v>11</v>
      </c>
      <c r="F114" s="14">
        <v>1202.3999999999999</v>
      </c>
      <c r="G114" s="14">
        <f t="shared" si="9"/>
        <v>7.2</v>
      </c>
      <c r="H114" s="14">
        <f t="shared" si="10"/>
        <v>158.4</v>
      </c>
      <c r="I114" s="287">
        <f>ROUND(H114*1.2077,2)</f>
        <v>191.3</v>
      </c>
    </row>
    <row r="115" spans="1:9" x14ac:dyDescent="0.25">
      <c r="A115" s="36" t="s">
        <v>190</v>
      </c>
      <c r="B115" s="12">
        <v>1</v>
      </c>
      <c r="C115" s="12">
        <f t="shared" si="11"/>
        <v>190</v>
      </c>
      <c r="D115" s="12">
        <v>167</v>
      </c>
      <c r="E115" s="12">
        <v>23</v>
      </c>
      <c r="F115" s="14">
        <v>1202.4000000000001</v>
      </c>
      <c r="G115" s="14">
        <f t="shared" si="9"/>
        <v>7.2</v>
      </c>
      <c r="H115" s="14">
        <f t="shared" si="10"/>
        <v>331.2</v>
      </c>
      <c r="I115" s="14">
        <f t="shared" si="5"/>
        <v>409.33</v>
      </c>
    </row>
    <row r="116" spans="1:9" x14ac:dyDescent="0.25">
      <c r="A116" s="36" t="s">
        <v>190</v>
      </c>
      <c r="B116" s="12">
        <v>1</v>
      </c>
      <c r="C116" s="12">
        <f t="shared" si="11"/>
        <v>168</v>
      </c>
      <c r="D116" s="12">
        <v>167</v>
      </c>
      <c r="E116" s="12">
        <v>1</v>
      </c>
      <c r="F116" s="14">
        <v>1202.3999999999999</v>
      </c>
      <c r="G116" s="14">
        <f t="shared" si="9"/>
        <v>7.2</v>
      </c>
      <c r="H116" s="14">
        <f t="shared" si="10"/>
        <v>14.4</v>
      </c>
      <c r="I116" s="14">
        <f t="shared" si="5"/>
        <v>17.8</v>
      </c>
    </row>
    <row r="117" spans="1:9" x14ac:dyDescent="0.25">
      <c r="A117" s="36" t="s">
        <v>190</v>
      </c>
      <c r="B117" s="12">
        <v>1</v>
      </c>
      <c r="C117" s="12">
        <f t="shared" si="11"/>
        <v>184</v>
      </c>
      <c r="D117" s="12">
        <v>167</v>
      </c>
      <c r="E117" s="12">
        <v>17</v>
      </c>
      <c r="F117" s="14">
        <v>1202.4000000000001</v>
      </c>
      <c r="G117" s="14">
        <f t="shared" si="9"/>
        <v>7.2</v>
      </c>
      <c r="H117" s="14">
        <f t="shared" si="10"/>
        <v>244.8</v>
      </c>
      <c r="I117" s="14">
        <f t="shared" si="5"/>
        <v>302.55</v>
      </c>
    </row>
    <row r="118" spans="1:9" x14ac:dyDescent="0.25">
      <c r="A118" s="36" t="s">
        <v>190</v>
      </c>
      <c r="B118" s="12">
        <v>1</v>
      </c>
      <c r="C118" s="12">
        <f t="shared" si="11"/>
        <v>168</v>
      </c>
      <c r="D118" s="12">
        <v>167</v>
      </c>
      <c r="E118" s="12">
        <v>1</v>
      </c>
      <c r="F118" s="14">
        <v>1202.3999999999999</v>
      </c>
      <c r="G118" s="14">
        <f t="shared" si="9"/>
        <v>7.2</v>
      </c>
      <c r="H118" s="14">
        <f t="shared" si="10"/>
        <v>14.4</v>
      </c>
      <c r="I118" s="14">
        <f t="shared" si="5"/>
        <v>17.8</v>
      </c>
    </row>
    <row r="119" spans="1:9" x14ac:dyDescent="0.25">
      <c r="A119" s="36" t="s">
        <v>215</v>
      </c>
      <c r="B119" s="12">
        <v>1</v>
      </c>
      <c r="C119" s="12">
        <f t="shared" si="11"/>
        <v>189.8</v>
      </c>
      <c r="D119" s="12">
        <v>167</v>
      </c>
      <c r="E119" s="12">
        <v>22.800000000000011</v>
      </c>
      <c r="F119" s="14">
        <v>1202.3999999999999</v>
      </c>
      <c r="G119" s="14">
        <f t="shared" si="9"/>
        <v>7.2</v>
      </c>
      <c r="H119" s="14">
        <f t="shared" si="10"/>
        <v>328.32</v>
      </c>
      <c r="I119" s="14">
        <f t="shared" si="5"/>
        <v>405.77</v>
      </c>
    </row>
    <row r="120" spans="1:9" x14ac:dyDescent="0.25">
      <c r="A120" s="36" t="s">
        <v>190</v>
      </c>
      <c r="B120" s="12">
        <v>1</v>
      </c>
      <c r="C120" s="12">
        <f t="shared" si="11"/>
        <v>176</v>
      </c>
      <c r="D120" s="12">
        <v>167</v>
      </c>
      <c r="E120" s="12">
        <v>9</v>
      </c>
      <c r="F120" s="14">
        <v>1202.3999999999999</v>
      </c>
      <c r="G120" s="14">
        <f t="shared" si="9"/>
        <v>7.2</v>
      </c>
      <c r="H120" s="14">
        <f t="shared" si="10"/>
        <v>129.6</v>
      </c>
      <c r="I120" s="14">
        <f t="shared" si="5"/>
        <v>160.16999999999999</v>
      </c>
    </row>
    <row r="121" spans="1:9" x14ac:dyDescent="0.25">
      <c r="A121" s="36" t="s">
        <v>190</v>
      </c>
      <c r="B121" s="12">
        <v>1</v>
      </c>
      <c r="C121" s="12">
        <f t="shared" si="11"/>
        <v>183</v>
      </c>
      <c r="D121" s="12">
        <v>167</v>
      </c>
      <c r="E121" s="12">
        <v>16</v>
      </c>
      <c r="F121" s="14">
        <v>1202.4000000000001</v>
      </c>
      <c r="G121" s="14">
        <f t="shared" si="9"/>
        <v>7.2</v>
      </c>
      <c r="H121" s="14">
        <f t="shared" si="10"/>
        <v>230.4</v>
      </c>
      <c r="I121" s="14">
        <f t="shared" si="5"/>
        <v>284.75</v>
      </c>
    </row>
    <row r="122" spans="1:9" x14ac:dyDescent="0.25">
      <c r="A122" s="36" t="s">
        <v>216</v>
      </c>
      <c r="B122" s="12">
        <v>1</v>
      </c>
      <c r="C122" s="12">
        <f t="shared" si="11"/>
        <v>172</v>
      </c>
      <c r="D122" s="12">
        <v>167</v>
      </c>
      <c r="E122" s="12">
        <v>5</v>
      </c>
      <c r="F122" s="14">
        <v>1169</v>
      </c>
      <c r="G122" s="14">
        <f t="shared" si="9"/>
        <v>7</v>
      </c>
      <c r="H122" s="14">
        <f t="shared" si="10"/>
        <v>70</v>
      </c>
      <c r="I122" s="14">
        <f t="shared" ref="I122:I129" si="12">ROUND(H122*1.2359,2)</f>
        <v>86.51</v>
      </c>
    </row>
    <row r="123" spans="1:9" x14ac:dyDescent="0.25">
      <c r="A123" s="36" t="s">
        <v>216</v>
      </c>
      <c r="B123" s="12">
        <v>1</v>
      </c>
      <c r="C123" s="12">
        <f t="shared" si="11"/>
        <v>176</v>
      </c>
      <c r="D123" s="12">
        <v>167</v>
      </c>
      <c r="E123" s="12">
        <v>9</v>
      </c>
      <c r="F123" s="14">
        <v>1169</v>
      </c>
      <c r="G123" s="14">
        <f t="shared" si="9"/>
        <v>7</v>
      </c>
      <c r="H123" s="14">
        <f t="shared" si="10"/>
        <v>126</v>
      </c>
      <c r="I123" s="14">
        <f t="shared" si="12"/>
        <v>155.72</v>
      </c>
    </row>
    <row r="124" spans="1:9" x14ac:dyDescent="0.25">
      <c r="A124" s="36" t="s">
        <v>216</v>
      </c>
      <c r="B124" s="12">
        <v>1</v>
      </c>
      <c r="C124" s="12">
        <f t="shared" si="11"/>
        <v>200</v>
      </c>
      <c r="D124" s="12">
        <v>167</v>
      </c>
      <c r="E124" s="12">
        <v>33</v>
      </c>
      <c r="F124" s="14">
        <v>1169</v>
      </c>
      <c r="G124" s="14">
        <f t="shared" si="9"/>
        <v>7</v>
      </c>
      <c r="H124" s="14">
        <f t="shared" si="10"/>
        <v>462</v>
      </c>
      <c r="I124" s="14">
        <f>ROUND(H124*1.2359,2)</f>
        <v>570.99</v>
      </c>
    </row>
    <row r="125" spans="1:9" x14ac:dyDescent="0.25">
      <c r="A125" s="36" t="s">
        <v>216</v>
      </c>
      <c r="B125" s="12">
        <v>1</v>
      </c>
      <c r="C125" s="12">
        <f t="shared" si="11"/>
        <v>172</v>
      </c>
      <c r="D125" s="12">
        <v>167</v>
      </c>
      <c r="E125" s="12">
        <v>5</v>
      </c>
      <c r="F125" s="14">
        <v>1169</v>
      </c>
      <c r="G125" s="14">
        <f t="shared" si="9"/>
        <v>7</v>
      </c>
      <c r="H125" s="14">
        <f t="shared" si="10"/>
        <v>70</v>
      </c>
      <c r="I125" s="14">
        <f t="shared" si="12"/>
        <v>86.51</v>
      </c>
    </row>
    <row r="126" spans="1:9" x14ac:dyDescent="0.25">
      <c r="A126" s="36" t="s">
        <v>216</v>
      </c>
      <c r="B126" s="12">
        <v>1</v>
      </c>
      <c r="C126" s="12">
        <f t="shared" si="11"/>
        <v>168</v>
      </c>
      <c r="D126" s="12">
        <v>167</v>
      </c>
      <c r="E126" s="12">
        <v>1</v>
      </c>
      <c r="F126" s="14">
        <v>1169</v>
      </c>
      <c r="G126" s="14">
        <f t="shared" si="9"/>
        <v>7</v>
      </c>
      <c r="H126" s="14">
        <f t="shared" si="10"/>
        <v>14</v>
      </c>
      <c r="I126" s="14">
        <f t="shared" si="12"/>
        <v>17.3</v>
      </c>
    </row>
    <row r="127" spans="1:9" x14ac:dyDescent="0.25">
      <c r="A127" s="36" t="s">
        <v>216</v>
      </c>
      <c r="B127" s="12">
        <v>1</v>
      </c>
      <c r="C127" s="12">
        <f t="shared" si="11"/>
        <v>206</v>
      </c>
      <c r="D127" s="12">
        <v>167</v>
      </c>
      <c r="E127" s="12">
        <v>39</v>
      </c>
      <c r="F127" s="14">
        <v>1169</v>
      </c>
      <c r="G127" s="14">
        <f t="shared" si="9"/>
        <v>7</v>
      </c>
      <c r="H127" s="14">
        <f t="shared" si="10"/>
        <v>546</v>
      </c>
      <c r="I127" s="14">
        <f t="shared" si="12"/>
        <v>674.8</v>
      </c>
    </row>
    <row r="128" spans="1:9" x14ac:dyDescent="0.25">
      <c r="A128" s="36" t="s">
        <v>217</v>
      </c>
      <c r="B128" s="12">
        <v>1</v>
      </c>
      <c r="C128" s="12">
        <f t="shared" si="11"/>
        <v>187</v>
      </c>
      <c r="D128" s="12">
        <v>167</v>
      </c>
      <c r="E128" s="12">
        <v>20</v>
      </c>
      <c r="F128" s="14">
        <v>1439.5400000000002</v>
      </c>
      <c r="G128" s="14">
        <f t="shared" si="9"/>
        <v>8.6199999999999992</v>
      </c>
      <c r="H128" s="14">
        <f t="shared" si="10"/>
        <v>344.8</v>
      </c>
      <c r="I128" s="14">
        <f t="shared" si="12"/>
        <v>426.14</v>
      </c>
    </row>
    <row r="129" spans="1:9" x14ac:dyDescent="0.25">
      <c r="A129" s="36" t="s">
        <v>218</v>
      </c>
      <c r="B129" s="12">
        <v>1</v>
      </c>
      <c r="C129" s="12">
        <f t="shared" si="11"/>
        <v>170</v>
      </c>
      <c r="D129" s="12">
        <v>167</v>
      </c>
      <c r="E129" s="12">
        <v>3</v>
      </c>
      <c r="F129" s="14">
        <v>1302.5999999999999</v>
      </c>
      <c r="G129" s="14">
        <f t="shared" si="9"/>
        <v>7.8</v>
      </c>
      <c r="H129" s="14">
        <f t="shared" si="10"/>
        <v>46.8</v>
      </c>
      <c r="I129" s="14">
        <f t="shared" si="12"/>
        <v>57.84</v>
      </c>
    </row>
    <row r="130" spans="1:9" ht="33" x14ac:dyDescent="0.25">
      <c r="A130" s="123" t="s">
        <v>648</v>
      </c>
      <c r="B130" s="288">
        <f>SUM(B131:B198)</f>
        <v>68</v>
      </c>
      <c r="C130" s="288"/>
      <c r="D130" s="288"/>
      <c r="E130" s="288">
        <f t="shared" ref="E130:I130" si="13">SUM(E131:E198)</f>
        <v>1450.5</v>
      </c>
      <c r="F130" s="286"/>
      <c r="G130" s="286"/>
      <c r="H130" s="286">
        <f t="shared" si="13"/>
        <v>14138.399999999998</v>
      </c>
      <c r="I130" s="286">
        <f t="shared" si="13"/>
        <v>17462.88</v>
      </c>
    </row>
    <row r="131" spans="1:9" x14ac:dyDescent="0.25">
      <c r="A131" s="36" t="s">
        <v>219</v>
      </c>
      <c r="B131" s="12">
        <v>1</v>
      </c>
      <c r="C131" s="12">
        <f t="shared" ref="C131:C198" si="14">D131+E131</f>
        <v>172</v>
      </c>
      <c r="D131" s="12">
        <v>167</v>
      </c>
      <c r="E131" s="12">
        <v>5</v>
      </c>
      <c r="F131" s="14">
        <v>693.05000000000007</v>
      </c>
      <c r="G131" s="14">
        <f t="shared" ref="G131:G198" si="15">ROUND(F131/D131,2)</f>
        <v>4.1500000000000004</v>
      </c>
      <c r="H131" s="14">
        <f>ROUND(E131*G131*2,2)</f>
        <v>41.5</v>
      </c>
      <c r="I131" s="14">
        <f>ROUND(H131*1.2359,2)</f>
        <v>51.29</v>
      </c>
    </row>
    <row r="132" spans="1:9" x14ac:dyDescent="0.25">
      <c r="A132" s="36" t="s">
        <v>219</v>
      </c>
      <c r="B132" s="12">
        <v>1</v>
      </c>
      <c r="C132" s="12">
        <f t="shared" si="14"/>
        <v>204</v>
      </c>
      <c r="D132" s="12">
        <v>167</v>
      </c>
      <c r="E132" s="12">
        <v>37</v>
      </c>
      <c r="F132" s="14">
        <v>693.05000000000007</v>
      </c>
      <c r="G132" s="14">
        <f t="shared" si="15"/>
        <v>4.1500000000000004</v>
      </c>
      <c r="H132" s="14">
        <f t="shared" ref="H132:H198" si="16">ROUND(E132*G132*2,2)</f>
        <v>307.10000000000002</v>
      </c>
      <c r="I132" s="14">
        <f t="shared" ref="I132:I198" si="17">ROUND(H132*1.2359,2)</f>
        <v>379.54</v>
      </c>
    </row>
    <row r="133" spans="1:9" x14ac:dyDescent="0.25">
      <c r="A133" s="36" t="s">
        <v>219</v>
      </c>
      <c r="B133" s="12">
        <v>1</v>
      </c>
      <c r="C133" s="12">
        <f t="shared" si="14"/>
        <v>176</v>
      </c>
      <c r="D133" s="12">
        <v>167</v>
      </c>
      <c r="E133" s="12">
        <v>9</v>
      </c>
      <c r="F133" s="14">
        <v>693.05</v>
      </c>
      <c r="G133" s="14">
        <f t="shared" si="15"/>
        <v>4.1500000000000004</v>
      </c>
      <c r="H133" s="14">
        <f t="shared" si="16"/>
        <v>74.7</v>
      </c>
      <c r="I133" s="14">
        <f t="shared" si="17"/>
        <v>92.32</v>
      </c>
    </row>
    <row r="134" spans="1:9" x14ac:dyDescent="0.25">
      <c r="A134" s="36" t="s">
        <v>219</v>
      </c>
      <c r="B134" s="12">
        <v>1</v>
      </c>
      <c r="C134" s="12">
        <f t="shared" si="14"/>
        <v>168</v>
      </c>
      <c r="D134" s="12">
        <v>167</v>
      </c>
      <c r="E134" s="12">
        <v>1</v>
      </c>
      <c r="F134" s="14">
        <v>818.30000000000007</v>
      </c>
      <c r="G134" s="14">
        <f t="shared" si="15"/>
        <v>4.9000000000000004</v>
      </c>
      <c r="H134" s="14">
        <f t="shared" si="16"/>
        <v>9.8000000000000007</v>
      </c>
      <c r="I134" s="14">
        <f t="shared" si="17"/>
        <v>12.11</v>
      </c>
    </row>
    <row r="135" spans="1:9" x14ac:dyDescent="0.25">
      <c r="A135" s="36" t="s">
        <v>219</v>
      </c>
      <c r="B135" s="12">
        <v>1</v>
      </c>
      <c r="C135" s="12">
        <f t="shared" si="14"/>
        <v>168</v>
      </c>
      <c r="D135" s="12">
        <v>167</v>
      </c>
      <c r="E135" s="12">
        <v>1</v>
      </c>
      <c r="F135" s="14">
        <v>818.30000000000007</v>
      </c>
      <c r="G135" s="14">
        <f t="shared" si="15"/>
        <v>4.9000000000000004</v>
      </c>
      <c r="H135" s="14">
        <f t="shared" si="16"/>
        <v>9.8000000000000007</v>
      </c>
      <c r="I135" s="14">
        <f t="shared" si="17"/>
        <v>12.11</v>
      </c>
    </row>
    <row r="136" spans="1:9" x14ac:dyDescent="0.25">
      <c r="A136" s="36" t="s">
        <v>219</v>
      </c>
      <c r="B136" s="12">
        <v>1</v>
      </c>
      <c r="C136" s="12">
        <f t="shared" si="14"/>
        <v>168</v>
      </c>
      <c r="D136" s="12">
        <v>167</v>
      </c>
      <c r="E136" s="12">
        <v>1</v>
      </c>
      <c r="F136" s="14">
        <v>818.30000000000007</v>
      </c>
      <c r="G136" s="14">
        <f t="shared" si="15"/>
        <v>4.9000000000000004</v>
      </c>
      <c r="H136" s="14">
        <f t="shared" si="16"/>
        <v>9.8000000000000007</v>
      </c>
      <c r="I136" s="287">
        <f>ROUND(H136*1.2077,2)</f>
        <v>11.84</v>
      </c>
    </row>
    <row r="137" spans="1:9" x14ac:dyDescent="0.25">
      <c r="A137" s="36" t="s">
        <v>219</v>
      </c>
      <c r="B137" s="12">
        <v>1</v>
      </c>
      <c r="C137" s="12">
        <f t="shared" si="14"/>
        <v>168</v>
      </c>
      <c r="D137" s="12">
        <v>167</v>
      </c>
      <c r="E137" s="12">
        <v>1</v>
      </c>
      <c r="F137" s="14">
        <v>818.30000000000007</v>
      </c>
      <c r="G137" s="14">
        <f t="shared" si="15"/>
        <v>4.9000000000000004</v>
      </c>
      <c r="H137" s="14">
        <f t="shared" si="16"/>
        <v>9.8000000000000007</v>
      </c>
      <c r="I137" s="14">
        <f t="shared" si="17"/>
        <v>12.11</v>
      </c>
    </row>
    <row r="138" spans="1:9" x14ac:dyDescent="0.25">
      <c r="A138" s="36" t="s">
        <v>219</v>
      </c>
      <c r="B138" s="12">
        <v>1</v>
      </c>
      <c r="C138" s="12">
        <f t="shared" si="14"/>
        <v>228</v>
      </c>
      <c r="D138" s="12">
        <v>167</v>
      </c>
      <c r="E138" s="12">
        <v>61</v>
      </c>
      <c r="F138" s="14">
        <v>818.30000000000007</v>
      </c>
      <c r="G138" s="14">
        <f t="shared" si="15"/>
        <v>4.9000000000000004</v>
      </c>
      <c r="H138" s="14">
        <f t="shared" si="16"/>
        <v>597.79999999999995</v>
      </c>
      <c r="I138" s="14">
        <f t="shared" si="17"/>
        <v>738.82</v>
      </c>
    </row>
    <row r="139" spans="1:9" x14ac:dyDescent="0.25">
      <c r="A139" s="36" t="s">
        <v>219</v>
      </c>
      <c r="B139" s="12">
        <v>1</v>
      </c>
      <c r="C139" s="12">
        <f t="shared" si="14"/>
        <v>204</v>
      </c>
      <c r="D139" s="12">
        <v>167</v>
      </c>
      <c r="E139" s="12">
        <v>37</v>
      </c>
      <c r="F139" s="14">
        <v>818.30000000000007</v>
      </c>
      <c r="G139" s="14">
        <f t="shared" si="15"/>
        <v>4.9000000000000004</v>
      </c>
      <c r="H139" s="14">
        <f t="shared" si="16"/>
        <v>362.6</v>
      </c>
      <c r="I139" s="14">
        <f t="shared" si="17"/>
        <v>448.14</v>
      </c>
    </row>
    <row r="140" spans="1:9" x14ac:dyDescent="0.25">
      <c r="A140" s="36" t="s">
        <v>219</v>
      </c>
      <c r="B140" s="12">
        <v>1</v>
      </c>
      <c r="C140" s="12">
        <f t="shared" si="14"/>
        <v>220</v>
      </c>
      <c r="D140" s="12">
        <v>167</v>
      </c>
      <c r="E140" s="12">
        <v>53</v>
      </c>
      <c r="F140" s="14">
        <v>818.30000000000007</v>
      </c>
      <c r="G140" s="14">
        <f t="shared" si="15"/>
        <v>4.9000000000000004</v>
      </c>
      <c r="H140" s="14">
        <f t="shared" si="16"/>
        <v>519.4</v>
      </c>
      <c r="I140" s="14">
        <f t="shared" si="17"/>
        <v>641.92999999999995</v>
      </c>
    </row>
    <row r="141" spans="1:9" x14ac:dyDescent="0.25">
      <c r="A141" s="36" t="s">
        <v>219</v>
      </c>
      <c r="B141" s="12">
        <v>1</v>
      </c>
      <c r="C141" s="12">
        <f t="shared" si="14"/>
        <v>204</v>
      </c>
      <c r="D141" s="12">
        <v>167</v>
      </c>
      <c r="E141" s="12">
        <v>37</v>
      </c>
      <c r="F141" s="14">
        <v>818.30000000000007</v>
      </c>
      <c r="G141" s="14">
        <f t="shared" si="15"/>
        <v>4.9000000000000004</v>
      </c>
      <c r="H141" s="14">
        <f t="shared" si="16"/>
        <v>362.6</v>
      </c>
      <c r="I141" s="287">
        <f>ROUND(H141*1.2077,2)</f>
        <v>437.91</v>
      </c>
    </row>
    <row r="142" spans="1:9" x14ac:dyDescent="0.25">
      <c r="A142" s="36" t="s">
        <v>219</v>
      </c>
      <c r="B142" s="12">
        <v>1</v>
      </c>
      <c r="C142" s="12">
        <f t="shared" si="14"/>
        <v>187</v>
      </c>
      <c r="D142" s="12">
        <v>167</v>
      </c>
      <c r="E142" s="12">
        <v>20</v>
      </c>
      <c r="F142" s="14">
        <v>818.30000000000007</v>
      </c>
      <c r="G142" s="14">
        <f t="shared" si="15"/>
        <v>4.9000000000000004</v>
      </c>
      <c r="H142" s="14">
        <f t="shared" si="16"/>
        <v>196</v>
      </c>
      <c r="I142" s="14">
        <f t="shared" si="17"/>
        <v>242.24</v>
      </c>
    </row>
    <row r="143" spans="1:9" x14ac:dyDescent="0.25">
      <c r="A143" s="36" t="s">
        <v>219</v>
      </c>
      <c r="B143" s="12">
        <v>1</v>
      </c>
      <c r="C143" s="12">
        <f t="shared" si="14"/>
        <v>192</v>
      </c>
      <c r="D143" s="12">
        <v>167</v>
      </c>
      <c r="E143" s="12">
        <v>25</v>
      </c>
      <c r="F143" s="14">
        <v>818.3</v>
      </c>
      <c r="G143" s="14">
        <f t="shared" si="15"/>
        <v>4.9000000000000004</v>
      </c>
      <c r="H143" s="14">
        <f t="shared" si="16"/>
        <v>245</v>
      </c>
      <c r="I143" s="14">
        <f t="shared" si="17"/>
        <v>302.8</v>
      </c>
    </row>
    <row r="144" spans="1:9" x14ac:dyDescent="0.25">
      <c r="A144" s="36" t="s">
        <v>219</v>
      </c>
      <c r="B144" s="12">
        <v>1</v>
      </c>
      <c r="C144" s="12">
        <f t="shared" si="14"/>
        <v>178.5</v>
      </c>
      <c r="D144" s="12">
        <v>167</v>
      </c>
      <c r="E144" s="12">
        <v>11.5</v>
      </c>
      <c r="F144" s="14">
        <v>818.30000000000007</v>
      </c>
      <c r="G144" s="14">
        <f t="shared" si="15"/>
        <v>4.9000000000000004</v>
      </c>
      <c r="H144" s="14">
        <f t="shared" si="16"/>
        <v>112.7</v>
      </c>
      <c r="I144" s="14">
        <f t="shared" si="17"/>
        <v>139.29</v>
      </c>
    </row>
    <row r="145" spans="1:9" x14ac:dyDescent="0.25">
      <c r="A145" s="36" t="s">
        <v>219</v>
      </c>
      <c r="B145" s="12">
        <v>1</v>
      </c>
      <c r="C145" s="12">
        <f t="shared" si="14"/>
        <v>181</v>
      </c>
      <c r="D145" s="12">
        <v>167</v>
      </c>
      <c r="E145" s="12">
        <v>14</v>
      </c>
      <c r="F145" s="14">
        <v>818.3</v>
      </c>
      <c r="G145" s="14">
        <f t="shared" si="15"/>
        <v>4.9000000000000004</v>
      </c>
      <c r="H145" s="14">
        <f t="shared" si="16"/>
        <v>137.19999999999999</v>
      </c>
      <c r="I145" s="14">
        <f t="shared" si="17"/>
        <v>169.57</v>
      </c>
    </row>
    <row r="146" spans="1:9" x14ac:dyDescent="0.25">
      <c r="A146" s="36" t="s">
        <v>219</v>
      </c>
      <c r="B146" s="12">
        <v>1</v>
      </c>
      <c r="C146" s="12">
        <f t="shared" si="14"/>
        <v>177</v>
      </c>
      <c r="D146" s="12">
        <v>167</v>
      </c>
      <c r="E146" s="12">
        <v>10</v>
      </c>
      <c r="F146" s="14">
        <v>818.3</v>
      </c>
      <c r="G146" s="14">
        <f t="shared" si="15"/>
        <v>4.9000000000000004</v>
      </c>
      <c r="H146" s="14">
        <f t="shared" si="16"/>
        <v>98</v>
      </c>
      <c r="I146" s="14">
        <f t="shared" si="17"/>
        <v>121.12</v>
      </c>
    </row>
    <row r="147" spans="1:9" x14ac:dyDescent="0.25">
      <c r="A147" s="36" t="s">
        <v>219</v>
      </c>
      <c r="B147" s="12">
        <v>1</v>
      </c>
      <c r="C147" s="12">
        <f t="shared" si="14"/>
        <v>176</v>
      </c>
      <c r="D147" s="12">
        <v>167</v>
      </c>
      <c r="E147" s="12">
        <v>9</v>
      </c>
      <c r="F147" s="14">
        <v>818.30000000000007</v>
      </c>
      <c r="G147" s="14">
        <f t="shared" si="15"/>
        <v>4.9000000000000004</v>
      </c>
      <c r="H147" s="14">
        <f t="shared" si="16"/>
        <v>88.2</v>
      </c>
      <c r="I147" s="14">
        <f t="shared" si="17"/>
        <v>109.01</v>
      </c>
    </row>
    <row r="148" spans="1:9" x14ac:dyDescent="0.25">
      <c r="A148" s="36" t="s">
        <v>219</v>
      </c>
      <c r="B148" s="12">
        <v>1</v>
      </c>
      <c r="C148" s="12">
        <f t="shared" si="14"/>
        <v>172</v>
      </c>
      <c r="D148" s="12">
        <v>167</v>
      </c>
      <c r="E148" s="12">
        <v>5</v>
      </c>
      <c r="F148" s="14">
        <v>818.3</v>
      </c>
      <c r="G148" s="14">
        <f t="shared" si="15"/>
        <v>4.9000000000000004</v>
      </c>
      <c r="H148" s="14">
        <f t="shared" si="16"/>
        <v>49</v>
      </c>
      <c r="I148" s="14">
        <f t="shared" si="17"/>
        <v>60.56</v>
      </c>
    </row>
    <row r="149" spans="1:9" x14ac:dyDescent="0.25">
      <c r="A149" s="36" t="s">
        <v>219</v>
      </c>
      <c r="B149" s="12">
        <v>1</v>
      </c>
      <c r="C149" s="12">
        <f t="shared" si="14"/>
        <v>168</v>
      </c>
      <c r="D149" s="12">
        <v>167</v>
      </c>
      <c r="E149" s="12">
        <v>1</v>
      </c>
      <c r="F149" s="14">
        <v>818.30000000000007</v>
      </c>
      <c r="G149" s="14">
        <f t="shared" si="15"/>
        <v>4.9000000000000004</v>
      </c>
      <c r="H149" s="14">
        <f t="shared" si="16"/>
        <v>9.8000000000000007</v>
      </c>
      <c r="I149" s="14">
        <f t="shared" si="17"/>
        <v>12.11</v>
      </c>
    </row>
    <row r="150" spans="1:9" x14ac:dyDescent="0.25">
      <c r="A150" s="36" t="s">
        <v>219</v>
      </c>
      <c r="B150" s="12">
        <v>1</v>
      </c>
      <c r="C150" s="12">
        <f t="shared" si="14"/>
        <v>190</v>
      </c>
      <c r="D150" s="12">
        <v>167</v>
      </c>
      <c r="E150" s="12">
        <v>23</v>
      </c>
      <c r="F150" s="14">
        <v>818.30000000000007</v>
      </c>
      <c r="G150" s="14">
        <f t="shared" si="15"/>
        <v>4.9000000000000004</v>
      </c>
      <c r="H150" s="14">
        <f t="shared" si="16"/>
        <v>225.4</v>
      </c>
      <c r="I150" s="14">
        <f t="shared" si="17"/>
        <v>278.57</v>
      </c>
    </row>
    <row r="151" spans="1:9" x14ac:dyDescent="0.25">
      <c r="A151" s="36" t="s">
        <v>219</v>
      </c>
      <c r="B151" s="12">
        <v>1</v>
      </c>
      <c r="C151" s="12">
        <f t="shared" si="14"/>
        <v>215</v>
      </c>
      <c r="D151" s="12">
        <v>167</v>
      </c>
      <c r="E151" s="12">
        <v>48</v>
      </c>
      <c r="F151" s="14">
        <v>818.3</v>
      </c>
      <c r="G151" s="14">
        <f t="shared" si="15"/>
        <v>4.9000000000000004</v>
      </c>
      <c r="H151" s="14">
        <f t="shared" si="16"/>
        <v>470.4</v>
      </c>
      <c r="I151" s="14">
        <f t="shared" si="17"/>
        <v>581.37</v>
      </c>
    </row>
    <row r="152" spans="1:9" x14ac:dyDescent="0.25">
      <c r="A152" s="36" t="s">
        <v>219</v>
      </c>
      <c r="B152" s="12">
        <v>1</v>
      </c>
      <c r="C152" s="12">
        <f t="shared" si="14"/>
        <v>208</v>
      </c>
      <c r="D152" s="12">
        <v>167</v>
      </c>
      <c r="E152" s="12">
        <v>41</v>
      </c>
      <c r="F152" s="14">
        <v>818.30000000000007</v>
      </c>
      <c r="G152" s="14">
        <f t="shared" si="15"/>
        <v>4.9000000000000004</v>
      </c>
      <c r="H152" s="14">
        <f t="shared" si="16"/>
        <v>401.8</v>
      </c>
      <c r="I152" s="14">
        <f t="shared" si="17"/>
        <v>496.58</v>
      </c>
    </row>
    <row r="153" spans="1:9" x14ac:dyDescent="0.25">
      <c r="A153" s="36" t="s">
        <v>219</v>
      </c>
      <c r="B153" s="12">
        <v>1</v>
      </c>
      <c r="C153" s="12">
        <f t="shared" si="14"/>
        <v>216</v>
      </c>
      <c r="D153" s="12">
        <v>167</v>
      </c>
      <c r="E153" s="12">
        <v>49</v>
      </c>
      <c r="F153" s="14">
        <v>818.30000000000007</v>
      </c>
      <c r="G153" s="14">
        <f t="shared" si="15"/>
        <v>4.9000000000000004</v>
      </c>
      <c r="H153" s="14">
        <f t="shared" si="16"/>
        <v>480.2</v>
      </c>
      <c r="I153" s="14">
        <f t="shared" si="17"/>
        <v>593.48</v>
      </c>
    </row>
    <row r="154" spans="1:9" x14ac:dyDescent="0.25">
      <c r="A154" s="36" t="s">
        <v>219</v>
      </c>
      <c r="B154" s="12">
        <v>1</v>
      </c>
      <c r="C154" s="12">
        <f t="shared" si="14"/>
        <v>216</v>
      </c>
      <c r="D154" s="12">
        <v>167</v>
      </c>
      <c r="E154" s="12">
        <v>49</v>
      </c>
      <c r="F154" s="14">
        <v>818.30000000000007</v>
      </c>
      <c r="G154" s="14">
        <f t="shared" si="15"/>
        <v>4.9000000000000004</v>
      </c>
      <c r="H154" s="14">
        <f t="shared" si="16"/>
        <v>480.2</v>
      </c>
      <c r="I154" s="14">
        <f t="shared" si="17"/>
        <v>593.48</v>
      </c>
    </row>
    <row r="155" spans="1:9" x14ac:dyDescent="0.25">
      <c r="A155" s="36" t="s">
        <v>219</v>
      </c>
      <c r="B155" s="12">
        <v>1</v>
      </c>
      <c r="C155" s="12">
        <f t="shared" si="14"/>
        <v>224</v>
      </c>
      <c r="D155" s="12">
        <v>167</v>
      </c>
      <c r="E155" s="12">
        <v>57</v>
      </c>
      <c r="F155" s="14">
        <v>818.3</v>
      </c>
      <c r="G155" s="14">
        <f t="shared" si="15"/>
        <v>4.9000000000000004</v>
      </c>
      <c r="H155" s="14">
        <f t="shared" si="16"/>
        <v>558.6</v>
      </c>
      <c r="I155" s="14">
        <f t="shared" si="17"/>
        <v>690.37</v>
      </c>
    </row>
    <row r="156" spans="1:9" x14ac:dyDescent="0.25">
      <c r="A156" s="36" t="s">
        <v>219</v>
      </c>
      <c r="B156" s="12">
        <v>1</v>
      </c>
      <c r="C156" s="12">
        <f t="shared" si="14"/>
        <v>200</v>
      </c>
      <c r="D156" s="12">
        <v>167</v>
      </c>
      <c r="E156" s="12">
        <v>33</v>
      </c>
      <c r="F156" s="14">
        <v>818.30000000000007</v>
      </c>
      <c r="G156" s="14">
        <f t="shared" si="15"/>
        <v>4.9000000000000004</v>
      </c>
      <c r="H156" s="14">
        <f t="shared" si="16"/>
        <v>323.39999999999998</v>
      </c>
      <c r="I156" s="14">
        <f t="shared" si="17"/>
        <v>399.69</v>
      </c>
    </row>
    <row r="157" spans="1:9" x14ac:dyDescent="0.25">
      <c r="A157" s="36" t="s">
        <v>219</v>
      </c>
      <c r="B157" s="12">
        <v>1</v>
      </c>
      <c r="C157" s="12">
        <f t="shared" si="14"/>
        <v>224</v>
      </c>
      <c r="D157" s="12">
        <v>167</v>
      </c>
      <c r="E157" s="12">
        <v>57</v>
      </c>
      <c r="F157" s="14">
        <v>818.3</v>
      </c>
      <c r="G157" s="14">
        <f t="shared" si="15"/>
        <v>4.9000000000000004</v>
      </c>
      <c r="H157" s="14">
        <f t="shared" si="16"/>
        <v>558.6</v>
      </c>
      <c r="I157" s="14">
        <f t="shared" si="17"/>
        <v>690.37</v>
      </c>
    </row>
    <row r="158" spans="1:9" x14ac:dyDescent="0.25">
      <c r="A158" s="36" t="s">
        <v>219</v>
      </c>
      <c r="B158" s="12">
        <v>1</v>
      </c>
      <c r="C158" s="12">
        <f t="shared" si="14"/>
        <v>174</v>
      </c>
      <c r="D158" s="12">
        <v>167</v>
      </c>
      <c r="E158" s="12">
        <v>7</v>
      </c>
      <c r="F158" s="14">
        <v>818.3</v>
      </c>
      <c r="G158" s="14">
        <f t="shared" si="15"/>
        <v>4.9000000000000004</v>
      </c>
      <c r="H158" s="14">
        <f t="shared" si="16"/>
        <v>68.599999999999994</v>
      </c>
      <c r="I158" s="14">
        <f t="shared" si="17"/>
        <v>84.78</v>
      </c>
    </row>
    <row r="159" spans="1:9" x14ac:dyDescent="0.25">
      <c r="A159" s="36" t="s">
        <v>219</v>
      </c>
      <c r="B159" s="12">
        <v>1</v>
      </c>
      <c r="C159" s="12">
        <f t="shared" si="14"/>
        <v>175</v>
      </c>
      <c r="D159" s="12">
        <v>167</v>
      </c>
      <c r="E159" s="12">
        <v>8</v>
      </c>
      <c r="F159" s="14">
        <v>818.30000000000007</v>
      </c>
      <c r="G159" s="14">
        <f t="shared" si="15"/>
        <v>4.9000000000000004</v>
      </c>
      <c r="H159" s="14">
        <f t="shared" si="16"/>
        <v>78.400000000000006</v>
      </c>
      <c r="I159" s="14">
        <f t="shared" si="17"/>
        <v>96.89</v>
      </c>
    </row>
    <row r="160" spans="1:9" x14ac:dyDescent="0.25">
      <c r="A160" s="36" t="s">
        <v>219</v>
      </c>
      <c r="B160" s="12">
        <v>1</v>
      </c>
      <c r="C160" s="12">
        <f t="shared" si="14"/>
        <v>184</v>
      </c>
      <c r="D160" s="12">
        <v>167</v>
      </c>
      <c r="E160" s="12">
        <v>17</v>
      </c>
      <c r="F160" s="14">
        <v>818.30000000000007</v>
      </c>
      <c r="G160" s="14">
        <f t="shared" si="15"/>
        <v>4.9000000000000004</v>
      </c>
      <c r="H160" s="14">
        <f t="shared" si="16"/>
        <v>166.6</v>
      </c>
      <c r="I160" s="14">
        <f t="shared" si="17"/>
        <v>205.9</v>
      </c>
    </row>
    <row r="161" spans="1:9" x14ac:dyDescent="0.25">
      <c r="A161" s="36" t="s">
        <v>219</v>
      </c>
      <c r="B161" s="12">
        <v>1</v>
      </c>
      <c r="C161" s="12">
        <f t="shared" si="14"/>
        <v>168</v>
      </c>
      <c r="D161" s="12">
        <v>167</v>
      </c>
      <c r="E161" s="12">
        <v>1</v>
      </c>
      <c r="F161" s="14">
        <v>818.30000000000007</v>
      </c>
      <c r="G161" s="14">
        <f t="shared" si="15"/>
        <v>4.9000000000000004</v>
      </c>
      <c r="H161" s="14">
        <f t="shared" si="16"/>
        <v>9.8000000000000007</v>
      </c>
      <c r="I161" s="14">
        <f t="shared" si="17"/>
        <v>12.11</v>
      </c>
    </row>
    <row r="162" spans="1:9" x14ac:dyDescent="0.25">
      <c r="A162" s="36" t="s">
        <v>219</v>
      </c>
      <c r="B162" s="12">
        <v>1</v>
      </c>
      <c r="C162" s="12">
        <f t="shared" si="14"/>
        <v>224</v>
      </c>
      <c r="D162" s="12">
        <v>167</v>
      </c>
      <c r="E162" s="12">
        <v>57</v>
      </c>
      <c r="F162" s="14">
        <v>818.30000000000007</v>
      </c>
      <c r="G162" s="14">
        <f t="shared" si="15"/>
        <v>4.9000000000000004</v>
      </c>
      <c r="H162" s="14">
        <f t="shared" si="16"/>
        <v>558.6</v>
      </c>
      <c r="I162" s="14">
        <f t="shared" si="17"/>
        <v>690.37</v>
      </c>
    </row>
    <row r="163" spans="1:9" x14ac:dyDescent="0.25">
      <c r="A163" s="36" t="s">
        <v>219</v>
      </c>
      <c r="B163" s="12">
        <v>1</v>
      </c>
      <c r="C163" s="12">
        <f t="shared" si="14"/>
        <v>192</v>
      </c>
      <c r="D163" s="12">
        <v>167</v>
      </c>
      <c r="E163" s="12">
        <v>25</v>
      </c>
      <c r="F163" s="14">
        <v>818.3</v>
      </c>
      <c r="G163" s="14">
        <f t="shared" si="15"/>
        <v>4.9000000000000004</v>
      </c>
      <c r="H163" s="14">
        <f t="shared" si="16"/>
        <v>245</v>
      </c>
      <c r="I163" s="14">
        <f t="shared" si="17"/>
        <v>302.8</v>
      </c>
    </row>
    <row r="164" spans="1:9" x14ac:dyDescent="0.25">
      <c r="A164" s="36" t="s">
        <v>219</v>
      </c>
      <c r="B164" s="12">
        <v>1</v>
      </c>
      <c r="C164" s="12">
        <f t="shared" si="14"/>
        <v>192</v>
      </c>
      <c r="D164" s="12">
        <v>167</v>
      </c>
      <c r="E164" s="12">
        <v>25</v>
      </c>
      <c r="F164" s="14">
        <v>818.3</v>
      </c>
      <c r="G164" s="14">
        <f t="shared" si="15"/>
        <v>4.9000000000000004</v>
      </c>
      <c r="H164" s="14">
        <f t="shared" si="16"/>
        <v>245</v>
      </c>
      <c r="I164" s="14">
        <f t="shared" si="17"/>
        <v>302.8</v>
      </c>
    </row>
    <row r="165" spans="1:9" x14ac:dyDescent="0.25">
      <c r="A165" s="36" t="s">
        <v>219</v>
      </c>
      <c r="B165" s="12">
        <v>1</v>
      </c>
      <c r="C165" s="12">
        <f t="shared" si="14"/>
        <v>180</v>
      </c>
      <c r="D165" s="12">
        <v>167</v>
      </c>
      <c r="E165" s="12">
        <v>13</v>
      </c>
      <c r="F165" s="14">
        <v>818.30000000000007</v>
      </c>
      <c r="G165" s="14">
        <f t="shared" si="15"/>
        <v>4.9000000000000004</v>
      </c>
      <c r="H165" s="14">
        <f t="shared" si="16"/>
        <v>127.4</v>
      </c>
      <c r="I165" s="14">
        <f t="shared" si="17"/>
        <v>157.44999999999999</v>
      </c>
    </row>
    <row r="166" spans="1:9" x14ac:dyDescent="0.25">
      <c r="A166" s="36" t="s">
        <v>219</v>
      </c>
      <c r="B166" s="12">
        <v>1</v>
      </c>
      <c r="C166" s="12">
        <f t="shared" si="14"/>
        <v>168</v>
      </c>
      <c r="D166" s="12">
        <v>167</v>
      </c>
      <c r="E166" s="12">
        <v>1</v>
      </c>
      <c r="F166" s="14">
        <v>818.30000000000007</v>
      </c>
      <c r="G166" s="14">
        <f t="shared" si="15"/>
        <v>4.9000000000000004</v>
      </c>
      <c r="H166" s="14">
        <f t="shared" si="16"/>
        <v>9.8000000000000007</v>
      </c>
      <c r="I166" s="14">
        <f>ROUND(H166*1.2359,2)</f>
        <v>12.11</v>
      </c>
    </row>
    <row r="167" spans="1:9" x14ac:dyDescent="0.25">
      <c r="A167" s="36" t="s">
        <v>219</v>
      </c>
      <c r="B167" s="12">
        <v>1</v>
      </c>
      <c r="C167" s="12">
        <f t="shared" si="14"/>
        <v>182</v>
      </c>
      <c r="D167" s="12">
        <v>167</v>
      </c>
      <c r="E167" s="12">
        <v>15</v>
      </c>
      <c r="F167" s="14">
        <v>818.3</v>
      </c>
      <c r="G167" s="14">
        <f t="shared" si="15"/>
        <v>4.9000000000000004</v>
      </c>
      <c r="H167" s="14">
        <f t="shared" si="16"/>
        <v>147</v>
      </c>
      <c r="I167" s="14">
        <f t="shared" si="17"/>
        <v>181.68</v>
      </c>
    </row>
    <row r="168" spans="1:9" x14ac:dyDescent="0.25">
      <c r="A168" s="36" t="s">
        <v>219</v>
      </c>
      <c r="B168" s="12">
        <v>1</v>
      </c>
      <c r="C168" s="12">
        <f t="shared" si="14"/>
        <v>168</v>
      </c>
      <c r="D168" s="12">
        <v>167</v>
      </c>
      <c r="E168" s="12">
        <v>1</v>
      </c>
      <c r="F168" s="14">
        <v>818.30000000000007</v>
      </c>
      <c r="G168" s="14">
        <f t="shared" si="15"/>
        <v>4.9000000000000004</v>
      </c>
      <c r="H168" s="14">
        <f t="shared" si="16"/>
        <v>9.8000000000000007</v>
      </c>
      <c r="I168" s="287">
        <f>ROUND(H168*1.2077,2)</f>
        <v>11.84</v>
      </c>
    </row>
    <row r="169" spans="1:9" x14ac:dyDescent="0.25">
      <c r="A169" s="36" t="s">
        <v>219</v>
      </c>
      <c r="B169" s="12">
        <v>1</v>
      </c>
      <c r="C169" s="12">
        <f t="shared" si="14"/>
        <v>200</v>
      </c>
      <c r="D169" s="12">
        <v>167</v>
      </c>
      <c r="E169" s="12">
        <v>33</v>
      </c>
      <c r="F169" s="14">
        <v>818.30000000000007</v>
      </c>
      <c r="G169" s="14">
        <f t="shared" si="15"/>
        <v>4.9000000000000004</v>
      </c>
      <c r="H169" s="14">
        <f t="shared" si="16"/>
        <v>323.39999999999998</v>
      </c>
      <c r="I169" s="14">
        <f t="shared" si="17"/>
        <v>399.69</v>
      </c>
    </row>
    <row r="170" spans="1:9" x14ac:dyDescent="0.25">
      <c r="A170" s="36" t="s">
        <v>219</v>
      </c>
      <c r="B170" s="12">
        <v>1</v>
      </c>
      <c r="C170" s="12">
        <f t="shared" si="14"/>
        <v>184</v>
      </c>
      <c r="D170" s="12">
        <v>167</v>
      </c>
      <c r="E170" s="12">
        <v>17</v>
      </c>
      <c r="F170" s="14">
        <v>818.30000000000007</v>
      </c>
      <c r="G170" s="14">
        <f t="shared" si="15"/>
        <v>4.9000000000000004</v>
      </c>
      <c r="H170" s="14">
        <f t="shared" si="16"/>
        <v>166.6</v>
      </c>
      <c r="I170" s="14">
        <f t="shared" si="17"/>
        <v>205.9</v>
      </c>
    </row>
    <row r="171" spans="1:9" x14ac:dyDescent="0.25">
      <c r="A171" s="36" t="s">
        <v>219</v>
      </c>
      <c r="B171" s="12">
        <v>1</v>
      </c>
      <c r="C171" s="12">
        <f t="shared" si="14"/>
        <v>216</v>
      </c>
      <c r="D171" s="12">
        <v>167</v>
      </c>
      <c r="E171" s="12">
        <v>49</v>
      </c>
      <c r="F171" s="14">
        <v>818.3</v>
      </c>
      <c r="G171" s="14">
        <f t="shared" si="15"/>
        <v>4.9000000000000004</v>
      </c>
      <c r="H171" s="14">
        <f t="shared" si="16"/>
        <v>480.2</v>
      </c>
      <c r="I171" s="14">
        <f t="shared" si="17"/>
        <v>593.48</v>
      </c>
    </row>
    <row r="172" spans="1:9" x14ac:dyDescent="0.25">
      <c r="A172" s="36" t="s">
        <v>219</v>
      </c>
      <c r="B172" s="12">
        <v>1</v>
      </c>
      <c r="C172" s="12">
        <f t="shared" si="14"/>
        <v>192</v>
      </c>
      <c r="D172" s="12">
        <v>167</v>
      </c>
      <c r="E172" s="12">
        <v>25</v>
      </c>
      <c r="F172" s="14">
        <v>818.3</v>
      </c>
      <c r="G172" s="14">
        <f t="shared" si="15"/>
        <v>4.9000000000000004</v>
      </c>
      <c r="H172" s="14">
        <f t="shared" si="16"/>
        <v>245</v>
      </c>
      <c r="I172" s="14">
        <f t="shared" si="17"/>
        <v>302.8</v>
      </c>
    </row>
    <row r="173" spans="1:9" x14ac:dyDescent="0.25">
      <c r="A173" s="36" t="s">
        <v>219</v>
      </c>
      <c r="B173" s="12">
        <v>1</v>
      </c>
      <c r="C173" s="12">
        <f t="shared" si="14"/>
        <v>231</v>
      </c>
      <c r="D173" s="12">
        <v>167</v>
      </c>
      <c r="E173" s="12">
        <v>64</v>
      </c>
      <c r="F173" s="14">
        <v>818.30000000000007</v>
      </c>
      <c r="G173" s="14">
        <f t="shared" si="15"/>
        <v>4.9000000000000004</v>
      </c>
      <c r="H173" s="14">
        <f t="shared" si="16"/>
        <v>627.20000000000005</v>
      </c>
      <c r="I173" s="14">
        <f t="shared" si="17"/>
        <v>775.16</v>
      </c>
    </row>
    <row r="174" spans="1:9" x14ac:dyDescent="0.25">
      <c r="A174" s="36" t="s">
        <v>219</v>
      </c>
      <c r="B174" s="12">
        <v>1</v>
      </c>
      <c r="C174" s="12">
        <f t="shared" si="14"/>
        <v>173</v>
      </c>
      <c r="D174" s="12">
        <v>167</v>
      </c>
      <c r="E174" s="12">
        <v>6</v>
      </c>
      <c r="F174" s="14">
        <v>818.30000000000007</v>
      </c>
      <c r="G174" s="14">
        <f t="shared" si="15"/>
        <v>4.9000000000000004</v>
      </c>
      <c r="H174" s="14">
        <f t="shared" si="16"/>
        <v>58.8</v>
      </c>
      <c r="I174" s="14">
        <f t="shared" si="17"/>
        <v>72.67</v>
      </c>
    </row>
    <row r="175" spans="1:9" x14ac:dyDescent="0.25">
      <c r="A175" s="36" t="s">
        <v>219</v>
      </c>
      <c r="B175" s="12">
        <v>1</v>
      </c>
      <c r="C175" s="12">
        <f t="shared" si="14"/>
        <v>176</v>
      </c>
      <c r="D175" s="12">
        <v>167</v>
      </c>
      <c r="E175" s="12">
        <v>9</v>
      </c>
      <c r="F175" s="14">
        <v>818.3</v>
      </c>
      <c r="G175" s="14">
        <f t="shared" si="15"/>
        <v>4.9000000000000004</v>
      </c>
      <c r="H175" s="14">
        <f t="shared" si="16"/>
        <v>88.2</v>
      </c>
      <c r="I175" s="14">
        <f t="shared" si="17"/>
        <v>109.01</v>
      </c>
    </row>
    <row r="176" spans="1:9" x14ac:dyDescent="0.25">
      <c r="A176" s="36" t="s">
        <v>219</v>
      </c>
      <c r="B176" s="12">
        <v>1</v>
      </c>
      <c r="C176" s="12">
        <f t="shared" si="14"/>
        <v>186</v>
      </c>
      <c r="D176" s="12">
        <v>167</v>
      </c>
      <c r="E176" s="12">
        <v>19</v>
      </c>
      <c r="F176" s="14">
        <v>818.3</v>
      </c>
      <c r="G176" s="14">
        <f t="shared" si="15"/>
        <v>4.9000000000000004</v>
      </c>
      <c r="H176" s="14">
        <f t="shared" si="16"/>
        <v>186.2</v>
      </c>
      <c r="I176" s="14">
        <f t="shared" si="17"/>
        <v>230.12</v>
      </c>
    </row>
    <row r="177" spans="1:9" x14ac:dyDescent="0.25">
      <c r="A177" s="36" t="s">
        <v>219</v>
      </c>
      <c r="B177" s="12">
        <v>1</v>
      </c>
      <c r="C177" s="12">
        <f t="shared" si="14"/>
        <v>188</v>
      </c>
      <c r="D177" s="12">
        <v>167</v>
      </c>
      <c r="E177" s="12">
        <v>21</v>
      </c>
      <c r="F177" s="14">
        <v>818.30000000000007</v>
      </c>
      <c r="G177" s="14">
        <f t="shared" si="15"/>
        <v>4.9000000000000004</v>
      </c>
      <c r="H177" s="14">
        <f t="shared" si="16"/>
        <v>205.8</v>
      </c>
      <c r="I177" s="14">
        <f t="shared" si="17"/>
        <v>254.35</v>
      </c>
    </row>
    <row r="178" spans="1:9" x14ac:dyDescent="0.25">
      <c r="A178" s="36" t="s">
        <v>219</v>
      </c>
      <c r="B178" s="12">
        <v>1</v>
      </c>
      <c r="C178" s="12">
        <f t="shared" si="14"/>
        <v>208</v>
      </c>
      <c r="D178" s="12">
        <v>167</v>
      </c>
      <c r="E178" s="12">
        <v>41</v>
      </c>
      <c r="F178" s="14">
        <v>818.30000000000007</v>
      </c>
      <c r="G178" s="14">
        <f t="shared" si="15"/>
        <v>4.9000000000000004</v>
      </c>
      <c r="H178" s="14">
        <f t="shared" si="16"/>
        <v>401.8</v>
      </c>
      <c r="I178" s="14">
        <f t="shared" si="17"/>
        <v>496.58</v>
      </c>
    </row>
    <row r="179" spans="1:9" x14ac:dyDescent="0.25">
      <c r="A179" s="36" t="s">
        <v>219</v>
      </c>
      <c r="B179" s="12">
        <v>1</v>
      </c>
      <c r="C179" s="12">
        <f t="shared" si="14"/>
        <v>200</v>
      </c>
      <c r="D179" s="12">
        <v>167</v>
      </c>
      <c r="E179" s="12">
        <v>33</v>
      </c>
      <c r="F179" s="14">
        <v>818.30000000000007</v>
      </c>
      <c r="G179" s="14">
        <f t="shared" si="15"/>
        <v>4.9000000000000004</v>
      </c>
      <c r="H179" s="14">
        <f t="shared" si="16"/>
        <v>323.39999999999998</v>
      </c>
      <c r="I179" s="14">
        <f>ROUND(H179*1.2359,2)</f>
        <v>399.69</v>
      </c>
    </row>
    <row r="180" spans="1:9" x14ac:dyDescent="0.25">
      <c r="A180" s="36" t="s">
        <v>219</v>
      </c>
      <c r="B180" s="12">
        <v>1</v>
      </c>
      <c r="C180" s="12">
        <f t="shared" si="14"/>
        <v>174</v>
      </c>
      <c r="D180" s="12">
        <v>167</v>
      </c>
      <c r="E180" s="12">
        <v>7</v>
      </c>
      <c r="F180" s="14">
        <v>818.3</v>
      </c>
      <c r="G180" s="14">
        <f t="shared" si="15"/>
        <v>4.9000000000000004</v>
      </c>
      <c r="H180" s="14">
        <f t="shared" si="16"/>
        <v>68.599999999999994</v>
      </c>
      <c r="I180" s="14">
        <f t="shared" si="17"/>
        <v>84.78</v>
      </c>
    </row>
    <row r="181" spans="1:9" x14ac:dyDescent="0.25">
      <c r="A181" s="36" t="s">
        <v>219</v>
      </c>
      <c r="B181" s="12">
        <v>1</v>
      </c>
      <c r="C181" s="12">
        <f t="shared" si="14"/>
        <v>168</v>
      </c>
      <c r="D181" s="12">
        <v>167</v>
      </c>
      <c r="E181" s="12">
        <v>1</v>
      </c>
      <c r="F181" s="14">
        <v>818.30000000000007</v>
      </c>
      <c r="G181" s="14">
        <f t="shared" si="15"/>
        <v>4.9000000000000004</v>
      </c>
      <c r="H181" s="14">
        <f t="shared" si="16"/>
        <v>9.8000000000000007</v>
      </c>
      <c r="I181" s="14">
        <f t="shared" si="17"/>
        <v>12.11</v>
      </c>
    </row>
    <row r="182" spans="1:9" x14ac:dyDescent="0.25">
      <c r="A182" s="36" t="s">
        <v>219</v>
      </c>
      <c r="B182" s="12">
        <v>1</v>
      </c>
      <c r="C182" s="12">
        <f t="shared" si="14"/>
        <v>191</v>
      </c>
      <c r="D182" s="12">
        <v>167</v>
      </c>
      <c r="E182" s="12">
        <v>24</v>
      </c>
      <c r="F182" s="14">
        <v>818.30000000000007</v>
      </c>
      <c r="G182" s="14">
        <f t="shared" si="15"/>
        <v>4.9000000000000004</v>
      </c>
      <c r="H182" s="14">
        <f t="shared" si="16"/>
        <v>235.2</v>
      </c>
      <c r="I182" s="14">
        <f t="shared" si="17"/>
        <v>290.68</v>
      </c>
    </row>
    <row r="183" spans="1:9" x14ac:dyDescent="0.25">
      <c r="A183" s="36" t="s">
        <v>219</v>
      </c>
      <c r="B183" s="12">
        <v>1</v>
      </c>
      <c r="C183" s="12">
        <f t="shared" si="14"/>
        <v>168</v>
      </c>
      <c r="D183" s="12">
        <v>167</v>
      </c>
      <c r="E183" s="12">
        <v>1</v>
      </c>
      <c r="F183" s="14">
        <v>818.30000000000007</v>
      </c>
      <c r="G183" s="14">
        <f t="shared" si="15"/>
        <v>4.9000000000000004</v>
      </c>
      <c r="H183" s="14">
        <f t="shared" si="16"/>
        <v>9.8000000000000007</v>
      </c>
      <c r="I183" s="14">
        <f t="shared" si="17"/>
        <v>12.11</v>
      </c>
    </row>
    <row r="184" spans="1:9" x14ac:dyDescent="0.25">
      <c r="A184" s="36" t="s">
        <v>219</v>
      </c>
      <c r="B184" s="12">
        <v>1</v>
      </c>
      <c r="C184" s="12">
        <f t="shared" si="14"/>
        <v>187</v>
      </c>
      <c r="D184" s="12">
        <v>167</v>
      </c>
      <c r="E184" s="12">
        <v>20</v>
      </c>
      <c r="F184" s="14">
        <v>818.30000000000007</v>
      </c>
      <c r="G184" s="14">
        <f t="shared" si="15"/>
        <v>4.9000000000000004</v>
      </c>
      <c r="H184" s="14">
        <f t="shared" si="16"/>
        <v>196</v>
      </c>
      <c r="I184" s="14">
        <f t="shared" si="17"/>
        <v>242.24</v>
      </c>
    </row>
    <row r="185" spans="1:9" x14ac:dyDescent="0.25">
      <c r="A185" s="36" t="s">
        <v>219</v>
      </c>
      <c r="B185" s="12">
        <v>1</v>
      </c>
      <c r="C185" s="12">
        <f t="shared" si="14"/>
        <v>176</v>
      </c>
      <c r="D185" s="12">
        <v>167</v>
      </c>
      <c r="E185" s="12">
        <v>9</v>
      </c>
      <c r="F185" s="14">
        <v>818.3</v>
      </c>
      <c r="G185" s="14">
        <f t="shared" si="15"/>
        <v>4.9000000000000004</v>
      </c>
      <c r="H185" s="14">
        <f t="shared" si="16"/>
        <v>88.2</v>
      </c>
      <c r="I185" s="14">
        <f t="shared" si="17"/>
        <v>109.01</v>
      </c>
    </row>
    <row r="186" spans="1:9" x14ac:dyDescent="0.25">
      <c r="A186" s="36" t="s">
        <v>219</v>
      </c>
      <c r="B186" s="12">
        <v>1</v>
      </c>
      <c r="C186" s="12">
        <f t="shared" si="14"/>
        <v>192</v>
      </c>
      <c r="D186" s="12">
        <v>167</v>
      </c>
      <c r="E186" s="12">
        <v>25</v>
      </c>
      <c r="F186" s="14">
        <v>818.30000000000007</v>
      </c>
      <c r="G186" s="14">
        <f t="shared" si="15"/>
        <v>4.9000000000000004</v>
      </c>
      <c r="H186" s="14">
        <f t="shared" si="16"/>
        <v>245</v>
      </c>
      <c r="I186" s="14">
        <f t="shared" si="17"/>
        <v>302.8</v>
      </c>
    </row>
    <row r="187" spans="1:9" x14ac:dyDescent="0.25">
      <c r="A187" s="36" t="s">
        <v>219</v>
      </c>
      <c r="B187" s="12">
        <v>1</v>
      </c>
      <c r="C187" s="12">
        <f t="shared" si="14"/>
        <v>184</v>
      </c>
      <c r="D187" s="12">
        <v>167</v>
      </c>
      <c r="E187" s="12">
        <v>17</v>
      </c>
      <c r="F187" s="14">
        <v>818.30000000000007</v>
      </c>
      <c r="G187" s="14">
        <f t="shared" si="15"/>
        <v>4.9000000000000004</v>
      </c>
      <c r="H187" s="14">
        <f t="shared" si="16"/>
        <v>166.6</v>
      </c>
      <c r="I187" s="14">
        <f>ROUND(H187*1.2359,2)</f>
        <v>205.9</v>
      </c>
    </row>
    <row r="188" spans="1:9" x14ac:dyDescent="0.25">
      <c r="A188" s="36" t="s">
        <v>219</v>
      </c>
      <c r="B188" s="12">
        <v>1</v>
      </c>
      <c r="C188" s="12">
        <f t="shared" si="14"/>
        <v>168</v>
      </c>
      <c r="D188" s="12">
        <v>167</v>
      </c>
      <c r="E188" s="12">
        <v>1</v>
      </c>
      <c r="F188" s="14">
        <v>818.30000000000007</v>
      </c>
      <c r="G188" s="14">
        <f t="shared" si="15"/>
        <v>4.9000000000000004</v>
      </c>
      <c r="H188" s="14">
        <f t="shared" si="16"/>
        <v>9.8000000000000007</v>
      </c>
      <c r="I188" s="14">
        <f t="shared" si="17"/>
        <v>12.11</v>
      </c>
    </row>
    <row r="189" spans="1:9" x14ac:dyDescent="0.25">
      <c r="A189" s="36" t="s">
        <v>219</v>
      </c>
      <c r="B189" s="12">
        <v>1</v>
      </c>
      <c r="C189" s="12">
        <f t="shared" si="14"/>
        <v>210</v>
      </c>
      <c r="D189" s="12">
        <v>167</v>
      </c>
      <c r="E189" s="12">
        <v>43</v>
      </c>
      <c r="F189" s="14">
        <v>818.30000000000007</v>
      </c>
      <c r="G189" s="14">
        <f t="shared" si="15"/>
        <v>4.9000000000000004</v>
      </c>
      <c r="H189" s="14">
        <f t="shared" si="16"/>
        <v>421.4</v>
      </c>
      <c r="I189" s="14">
        <f t="shared" si="17"/>
        <v>520.80999999999995</v>
      </c>
    </row>
    <row r="190" spans="1:9" x14ac:dyDescent="0.25">
      <c r="A190" s="36" t="s">
        <v>219</v>
      </c>
      <c r="B190" s="12">
        <v>1</v>
      </c>
      <c r="C190" s="12">
        <f t="shared" si="14"/>
        <v>168</v>
      </c>
      <c r="D190" s="12">
        <v>167</v>
      </c>
      <c r="E190" s="12">
        <v>1</v>
      </c>
      <c r="F190" s="14">
        <v>818.30000000000007</v>
      </c>
      <c r="G190" s="14">
        <f t="shared" si="15"/>
        <v>4.9000000000000004</v>
      </c>
      <c r="H190" s="14">
        <f t="shared" si="16"/>
        <v>9.8000000000000007</v>
      </c>
      <c r="I190" s="14">
        <f t="shared" si="17"/>
        <v>12.11</v>
      </c>
    </row>
    <row r="191" spans="1:9" x14ac:dyDescent="0.25">
      <c r="A191" s="36" t="s">
        <v>219</v>
      </c>
      <c r="B191" s="12">
        <v>1</v>
      </c>
      <c r="C191" s="12">
        <f t="shared" si="14"/>
        <v>200</v>
      </c>
      <c r="D191" s="12">
        <v>167</v>
      </c>
      <c r="E191" s="12">
        <v>33</v>
      </c>
      <c r="F191" s="14">
        <v>818.30000000000007</v>
      </c>
      <c r="G191" s="14">
        <f t="shared" si="15"/>
        <v>4.9000000000000004</v>
      </c>
      <c r="H191" s="14">
        <f t="shared" si="16"/>
        <v>323.39999999999998</v>
      </c>
      <c r="I191" s="14">
        <f t="shared" si="17"/>
        <v>399.69</v>
      </c>
    </row>
    <row r="192" spans="1:9" x14ac:dyDescent="0.25">
      <c r="A192" s="36" t="s">
        <v>219</v>
      </c>
      <c r="B192" s="12">
        <v>1</v>
      </c>
      <c r="C192" s="12">
        <f t="shared" si="14"/>
        <v>184</v>
      </c>
      <c r="D192" s="12">
        <v>167</v>
      </c>
      <c r="E192" s="12">
        <v>17</v>
      </c>
      <c r="F192" s="14">
        <v>818.30000000000007</v>
      </c>
      <c r="G192" s="14">
        <f t="shared" si="15"/>
        <v>4.9000000000000004</v>
      </c>
      <c r="H192" s="14">
        <f t="shared" si="16"/>
        <v>166.6</v>
      </c>
      <c r="I192" s="14">
        <f t="shared" si="17"/>
        <v>205.9</v>
      </c>
    </row>
    <row r="193" spans="1:9" x14ac:dyDescent="0.25">
      <c r="A193" s="36" t="s">
        <v>219</v>
      </c>
      <c r="B193" s="12">
        <v>1</v>
      </c>
      <c r="C193" s="12">
        <f t="shared" si="14"/>
        <v>168</v>
      </c>
      <c r="D193" s="12">
        <v>167</v>
      </c>
      <c r="E193" s="12">
        <v>1</v>
      </c>
      <c r="F193" s="14">
        <v>818.30000000000007</v>
      </c>
      <c r="G193" s="14">
        <f t="shared" si="15"/>
        <v>4.9000000000000004</v>
      </c>
      <c r="H193" s="14">
        <f t="shared" si="16"/>
        <v>9.8000000000000007</v>
      </c>
      <c r="I193" s="14">
        <f t="shared" si="17"/>
        <v>12.11</v>
      </c>
    </row>
    <row r="194" spans="1:9" x14ac:dyDescent="0.25">
      <c r="A194" s="36" t="s">
        <v>219</v>
      </c>
      <c r="B194" s="12">
        <v>1</v>
      </c>
      <c r="C194" s="12">
        <f t="shared" si="14"/>
        <v>192</v>
      </c>
      <c r="D194" s="12">
        <v>167</v>
      </c>
      <c r="E194" s="12">
        <v>25</v>
      </c>
      <c r="F194" s="14">
        <v>818.3</v>
      </c>
      <c r="G194" s="14">
        <f t="shared" si="15"/>
        <v>4.9000000000000004</v>
      </c>
      <c r="H194" s="14">
        <f t="shared" si="16"/>
        <v>245</v>
      </c>
      <c r="I194" s="14">
        <f t="shared" si="17"/>
        <v>302.8</v>
      </c>
    </row>
    <row r="195" spans="1:9" x14ac:dyDescent="0.25">
      <c r="A195" s="36" t="s">
        <v>219</v>
      </c>
      <c r="B195" s="12">
        <v>1</v>
      </c>
      <c r="C195" s="12">
        <f t="shared" si="14"/>
        <v>168</v>
      </c>
      <c r="D195" s="12">
        <v>167</v>
      </c>
      <c r="E195" s="12">
        <v>1</v>
      </c>
      <c r="F195" s="14">
        <v>818.30000000000007</v>
      </c>
      <c r="G195" s="14">
        <f t="shared" si="15"/>
        <v>4.9000000000000004</v>
      </c>
      <c r="H195" s="14">
        <f t="shared" si="16"/>
        <v>9.8000000000000007</v>
      </c>
      <c r="I195" s="14">
        <f t="shared" si="17"/>
        <v>12.11</v>
      </c>
    </row>
    <row r="196" spans="1:9" x14ac:dyDescent="0.25">
      <c r="A196" s="36" t="s">
        <v>219</v>
      </c>
      <c r="B196" s="12">
        <v>1</v>
      </c>
      <c r="C196" s="12">
        <f t="shared" si="14"/>
        <v>175</v>
      </c>
      <c r="D196" s="12">
        <v>167</v>
      </c>
      <c r="E196" s="12">
        <v>8</v>
      </c>
      <c r="F196" s="14">
        <v>818.3</v>
      </c>
      <c r="G196" s="14">
        <f t="shared" si="15"/>
        <v>4.9000000000000004</v>
      </c>
      <c r="H196" s="14">
        <f t="shared" si="16"/>
        <v>78.400000000000006</v>
      </c>
      <c r="I196" s="14">
        <f t="shared" si="17"/>
        <v>96.89</v>
      </c>
    </row>
    <row r="197" spans="1:9" x14ac:dyDescent="0.25">
      <c r="A197" s="36" t="s">
        <v>219</v>
      </c>
      <c r="B197" s="12">
        <v>1</v>
      </c>
      <c r="C197" s="12">
        <f t="shared" si="14"/>
        <v>192</v>
      </c>
      <c r="D197" s="12">
        <v>167</v>
      </c>
      <c r="E197" s="12">
        <v>25</v>
      </c>
      <c r="F197" s="14">
        <v>818.3</v>
      </c>
      <c r="G197" s="14">
        <f t="shared" si="15"/>
        <v>4.9000000000000004</v>
      </c>
      <c r="H197" s="14">
        <f t="shared" si="16"/>
        <v>245</v>
      </c>
      <c r="I197" s="14">
        <f t="shared" si="17"/>
        <v>302.8</v>
      </c>
    </row>
    <row r="198" spans="1:9" x14ac:dyDescent="0.25">
      <c r="A198" s="36" t="s">
        <v>219</v>
      </c>
      <c r="B198" s="12">
        <v>1</v>
      </c>
      <c r="C198" s="12">
        <f t="shared" si="14"/>
        <v>176</v>
      </c>
      <c r="D198" s="12">
        <v>167</v>
      </c>
      <c r="E198" s="12">
        <v>9</v>
      </c>
      <c r="F198" s="14">
        <v>818.3</v>
      </c>
      <c r="G198" s="14">
        <f t="shared" si="15"/>
        <v>4.9000000000000004</v>
      </c>
      <c r="H198" s="14">
        <f t="shared" si="16"/>
        <v>88.2</v>
      </c>
      <c r="I198" s="14">
        <f t="shared" si="17"/>
        <v>109.01</v>
      </c>
    </row>
    <row r="200" spans="1:9" x14ac:dyDescent="0.25">
      <c r="A200" s="396" t="s">
        <v>735</v>
      </c>
      <c r="B200" s="396"/>
    </row>
  </sheetData>
  <mergeCells count="13">
    <mergeCell ref="A200:B200"/>
    <mergeCell ref="H1:I1"/>
    <mergeCell ref="A2:I2"/>
    <mergeCell ref="A7:A9"/>
    <mergeCell ref="B7:B9"/>
    <mergeCell ref="C7:E7"/>
    <mergeCell ref="F7:F9"/>
    <mergeCell ref="G7:G9"/>
    <mergeCell ref="H7:H9"/>
    <mergeCell ref="I7:I9"/>
    <mergeCell ref="C8:C9"/>
    <mergeCell ref="D8:D9"/>
    <mergeCell ref="E8:E9"/>
  </mergeCells>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2FE8C0-C206-473A-8BCE-DF2242CB9B25}">
  <sheetPr>
    <tabColor theme="5" tint="0.59999389629810485"/>
  </sheetPr>
  <dimension ref="A1:ALQ167"/>
  <sheetViews>
    <sheetView zoomScale="80" zoomScaleNormal="80" workbookViewId="0">
      <selection activeCell="B183" sqref="B183"/>
    </sheetView>
  </sheetViews>
  <sheetFormatPr defaultRowHeight="16.5" x14ac:dyDescent="0.25"/>
  <cols>
    <col min="1" max="1" width="69.42578125" style="455" customWidth="1"/>
    <col min="2" max="2" width="16.140625" style="455" customWidth="1"/>
    <col min="3" max="3" width="15.42578125" style="455" customWidth="1"/>
    <col min="4" max="4" width="15.5703125" style="455" customWidth="1"/>
    <col min="5" max="5" width="19.42578125" style="455" customWidth="1"/>
    <col min="6" max="6" width="18.42578125" style="455" customWidth="1"/>
    <col min="7" max="7" width="21.28515625" style="455" customWidth="1"/>
    <col min="8" max="8" width="18.5703125" style="455" customWidth="1"/>
    <col min="9" max="9" width="17.28515625" style="455" customWidth="1"/>
    <col min="10" max="1005" width="9.7109375" style="455" customWidth="1"/>
  </cols>
  <sheetData>
    <row r="1" spans="1:9" x14ac:dyDescent="0.25">
      <c r="H1" s="421" t="s">
        <v>809</v>
      </c>
      <c r="I1" s="421"/>
    </row>
    <row r="2" spans="1:9" s="457" customFormat="1" ht="39.75" customHeight="1" x14ac:dyDescent="0.25">
      <c r="A2" s="456" t="s">
        <v>720</v>
      </c>
      <c r="B2" s="456"/>
      <c r="C2" s="456"/>
      <c r="D2" s="456"/>
      <c r="E2" s="456"/>
      <c r="F2" s="456"/>
      <c r="G2" s="456"/>
      <c r="H2" s="456"/>
      <c r="I2" s="456"/>
    </row>
    <row r="4" spans="1:9" x14ac:dyDescent="0.25">
      <c r="A4" s="455" t="s">
        <v>788</v>
      </c>
    </row>
    <row r="5" spans="1:9" x14ac:dyDescent="0.25">
      <c r="A5" s="455" t="s">
        <v>789</v>
      </c>
    </row>
    <row r="6" spans="1:9" x14ac:dyDescent="0.25">
      <c r="E6" s="458"/>
      <c r="H6" s="210"/>
    </row>
    <row r="7" spans="1:9" ht="30" customHeight="1" x14ac:dyDescent="0.25">
      <c r="A7" s="459"/>
      <c r="B7" s="460" t="s">
        <v>4</v>
      </c>
      <c r="C7" s="461" t="s">
        <v>5</v>
      </c>
      <c r="D7" s="461"/>
      <c r="E7" s="461"/>
      <c r="F7" s="461" t="s">
        <v>3</v>
      </c>
      <c r="G7" s="461" t="s">
        <v>728</v>
      </c>
      <c r="H7" s="462" t="s">
        <v>6</v>
      </c>
      <c r="I7" s="463" t="s">
        <v>2</v>
      </c>
    </row>
    <row r="8" spans="1:9" ht="24" customHeight="1" x14ac:dyDescent="0.25">
      <c r="A8" s="459"/>
      <c r="B8" s="460"/>
      <c r="C8" s="461" t="s">
        <v>81</v>
      </c>
      <c r="D8" s="461" t="s">
        <v>732</v>
      </c>
      <c r="E8" s="461" t="s">
        <v>7</v>
      </c>
      <c r="F8" s="461"/>
      <c r="G8" s="461"/>
      <c r="H8" s="462"/>
      <c r="I8" s="463"/>
    </row>
    <row r="9" spans="1:9" ht="34.5" customHeight="1" x14ac:dyDescent="0.25">
      <c r="A9" s="459"/>
      <c r="B9" s="460"/>
      <c r="C9" s="461"/>
      <c r="D9" s="461"/>
      <c r="E9" s="461"/>
      <c r="F9" s="461"/>
      <c r="G9" s="461"/>
      <c r="H9" s="462"/>
      <c r="I9" s="463"/>
    </row>
    <row r="10" spans="1:9" x14ac:dyDescent="0.25">
      <c r="A10" s="464">
        <v>1</v>
      </c>
      <c r="B10" s="464">
        <v>2</v>
      </c>
      <c r="C10" s="464" t="s">
        <v>82</v>
      </c>
      <c r="D10" s="464">
        <v>4</v>
      </c>
      <c r="E10" s="464">
        <v>5</v>
      </c>
      <c r="F10" s="464">
        <v>6</v>
      </c>
      <c r="G10" s="464">
        <v>7</v>
      </c>
      <c r="H10" s="464">
        <v>8</v>
      </c>
      <c r="I10" s="464" t="s">
        <v>567</v>
      </c>
    </row>
    <row r="11" spans="1:9" s="457" customFormat="1" x14ac:dyDescent="0.25">
      <c r="A11" s="465" t="s">
        <v>0</v>
      </c>
      <c r="B11" s="475">
        <f>B12+B40+B119</f>
        <v>151</v>
      </c>
      <c r="C11" s="475"/>
      <c r="D11" s="475"/>
      <c r="E11" s="475">
        <f>E12+E40+E119</f>
        <v>3671.3</v>
      </c>
      <c r="F11" s="466"/>
      <c r="G11" s="466"/>
      <c r="H11" s="466">
        <f>H12+H40+H119</f>
        <v>52796.95</v>
      </c>
      <c r="I11" s="466">
        <f>I12+I40+I119</f>
        <v>65223.670000000006</v>
      </c>
    </row>
    <row r="12" spans="1:9" x14ac:dyDescent="0.25">
      <c r="A12" s="467" t="s">
        <v>568</v>
      </c>
      <c r="B12" s="474">
        <f>SUM(B13:B39)</f>
        <v>27</v>
      </c>
      <c r="C12" s="474"/>
      <c r="D12" s="474"/>
      <c r="E12" s="474">
        <f>SUM(E13:E39)</f>
        <v>875.9</v>
      </c>
      <c r="F12" s="468"/>
      <c r="G12" s="468"/>
      <c r="H12" s="468">
        <f>SUM(H13:H39)</f>
        <v>17052.05</v>
      </c>
      <c r="I12" s="468">
        <f>SUM(I13:I39)</f>
        <v>21059.630000000005</v>
      </c>
    </row>
    <row r="13" spans="1:9" x14ac:dyDescent="0.25">
      <c r="A13" s="469" t="s">
        <v>192</v>
      </c>
      <c r="B13" s="470">
        <v>1</v>
      </c>
      <c r="C13" s="470">
        <f t="shared" ref="C13:C39" si="0">D13+E13</f>
        <v>176</v>
      </c>
      <c r="D13" s="470">
        <v>166</v>
      </c>
      <c r="E13" s="470">
        <v>10</v>
      </c>
      <c r="F13" s="471">
        <v>1701.5</v>
      </c>
      <c r="G13" s="472">
        <f>ROUND(F13/166,2)</f>
        <v>10.25</v>
      </c>
      <c r="H13" s="471">
        <f t="shared" ref="H13:H39" si="1">ROUND(E13*G13*2,2)</f>
        <v>205</v>
      </c>
      <c r="I13" s="473">
        <f>ROUND(H13*1.2077,2)</f>
        <v>247.58</v>
      </c>
    </row>
    <row r="14" spans="1:9" x14ac:dyDescent="0.25">
      <c r="A14" s="469" t="s">
        <v>192</v>
      </c>
      <c r="B14" s="470">
        <v>1</v>
      </c>
      <c r="C14" s="470">
        <f t="shared" si="0"/>
        <v>168</v>
      </c>
      <c r="D14" s="470">
        <v>166</v>
      </c>
      <c r="E14" s="470">
        <v>2</v>
      </c>
      <c r="F14" s="471">
        <v>1701.5</v>
      </c>
      <c r="G14" s="472">
        <f t="shared" ref="G14:G77" si="2">ROUND(F14/166,2)</f>
        <v>10.25</v>
      </c>
      <c r="H14" s="471">
        <f t="shared" si="1"/>
        <v>41</v>
      </c>
      <c r="I14" s="471">
        <f t="shared" ref="I14:I25" si="3">ROUND(H14*1.2359,2)</f>
        <v>50.67</v>
      </c>
    </row>
    <row r="15" spans="1:9" x14ac:dyDescent="0.25">
      <c r="A15" s="469" t="s">
        <v>192</v>
      </c>
      <c r="B15" s="470">
        <v>1</v>
      </c>
      <c r="C15" s="470">
        <f t="shared" si="0"/>
        <v>199</v>
      </c>
      <c r="D15" s="470">
        <v>166</v>
      </c>
      <c r="E15" s="470">
        <v>33</v>
      </c>
      <c r="F15" s="471">
        <v>1510.6</v>
      </c>
      <c r="G15" s="472">
        <f t="shared" si="2"/>
        <v>9.1</v>
      </c>
      <c r="H15" s="471">
        <f t="shared" si="1"/>
        <v>600.6</v>
      </c>
      <c r="I15" s="471">
        <f t="shared" si="3"/>
        <v>742.28</v>
      </c>
    </row>
    <row r="16" spans="1:9" x14ac:dyDescent="0.25">
      <c r="A16" s="469" t="s">
        <v>192</v>
      </c>
      <c r="B16" s="470">
        <v>1</v>
      </c>
      <c r="C16" s="470">
        <f t="shared" si="0"/>
        <v>186</v>
      </c>
      <c r="D16" s="470">
        <v>166</v>
      </c>
      <c r="E16" s="470">
        <v>20</v>
      </c>
      <c r="F16" s="471">
        <v>1510.6</v>
      </c>
      <c r="G16" s="472">
        <f t="shared" si="2"/>
        <v>9.1</v>
      </c>
      <c r="H16" s="471">
        <f t="shared" si="1"/>
        <v>364</v>
      </c>
      <c r="I16" s="471">
        <f t="shared" si="3"/>
        <v>449.87</v>
      </c>
    </row>
    <row r="17" spans="1:9" x14ac:dyDescent="0.25">
      <c r="A17" s="469" t="s">
        <v>199</v>
      </c>
      <c r="B17" s="470">
        <v>1</v>
      </c>
      <c r="C17" s="470">
        <f t="shared" si="0"/>
        <v>167.4</v>
      </c>
      <c r="D17" s="470">
        <v>166</v>
      </c>
      <c r="E17" s="470">
        <v>1.4000000000000099</v>
      </c>
      <c r="F17" s="471">
        <v>1701.5</v>
      </c>
      <c r="G17" s="472">
        <f t="shared" si="2"/>
        <v>10.25</v>
      </c>
      <c r="H17" s="471">
        <f t="shared" si="1"/>
        <v>28.7</v>
      </c>
      <c r="I17" s="471">
        <f t="shared" si="3"/>
        <v>35.47</v>
      </c>
    </row>
    <row r="18" spans="1:9" x14ac:dyDescent="0.25">
      <c r="A18" s="469" t="s">
        <v>193</v>
      </c>
      <c r="B18" s="470">
        <v>1</v>
      </c>
      <c r="C18" s="470">
        <f t="shared" si="0"/>
        <v>208</v>
      </c>
      <c r="D18" s="470">
        <v>166</v>
      </c>
      <c r="E18" s="470">
        <v>42</v>
      </c>
      <c r="F18" s="471">
        <v>1701.5</v>
      </c>
      <c r="G18" s="472">
        <f t="shared" si="2"/>
        <v>10.25</v>
      </c>
      <c r="H18" s="471">
        <f t="shared" si="1"/>
        <v>861</v>
      </c>
      <c r="I18" s="471">
        <f t="shared" si="3"/>
        <v>1064.1099999999999</v>
      </c>
    </row>
    <row r="19" spans="1:9" x14ac:dyDescent="0.25">
      <c r="A19" s="469" t="s">
        <v>193</v>
      </c>
      <c r="B19" s="470">
        <v>1</v>
      </c>
      <c r="C19" s="470">
        <f t="shared" si="0"/>
        <v>203</v>
      </c>
      <c r="D19" s="470">
        <v>166</v>
      </c>
      <c r="E19" s="470">
        <v>37</v>
      </c>
      <c r="F19" s="471">
        <v>1510.6</v>
      </c>
      <c r="G19" s="472">
        <f t="shared" si="2"/>
        <v>9.1</v>
      </c>
      <c r="H19" s="471">
        <f t="shared" si="1"/>
        <v>673.4</v>
      </c>
      <c r="I19" s="471">
        <f t="shared" si="3"/>
        <v>832.26</v>
      </c>
    </row>
    <row r="20" spans="1:9" x14ac:dyDescent="0.25">
      <c r="A20" s="469" t="s">
        <v>416</v>
      </c>
      <c r="B20" s="470">
        <v>1</v>
      </c>
      <c r="C20" s="470">
        <f t="shared" si="0"/>
        <v>211</v>
      </c>
      <c r="D20" s="470">
        <v>166</v>
      </c>
      <c r="E20" s="470">
        <v>45</v>
      </c>
      <c r="F20" s="471">
        <v>1701.5</v>
      </c>
      <c r="G20" s="472">
        <f t="shared" si="2"/>
        <v>10.25</v>
      </c>
      <c r="H20" s="471">
        <f t="shared" si="1"/>
        <v>922.5</v>
      </c>
      <c r="I20" s="471">
        <f t="shared" si="3"/>
        <v>1140.1199999999999</v>
      </c>
    </row>
    <row r="21" spans="1:9" x14ac:dyDescent="0.25">
      <c r="A21" s="469" t="s">
        <v>199</v>
      </c>
      <c r="B21" s="470">
        <v>1</v>
      </c>
      <c r="C21" s="470">
        <f t="shared" si="0"/>
        <v>182</v>
      </c>
      <c r="D21" s="470">
        <v>166</v>
      </c>
      <c r="E21" s="470">
        <v>16</v>
      </c>
      <c r="F21" s="471">
        <v>1701.5</v>
      </c>
      <c r="G21" s="472">
        <f t="shared" si="2"/>
        <v>10.25</v>
      </c>
      <c r="H21" s="471">
        <f t="shared" si="1"/>
        <v>328</v>
      </c>
      <c r="I21" s="471">
        <f t="shared" si="3"/>
        <v>405.38</v>
      </c>
    </row>
    <row r="22" spans="1:9" x14ac:dyDescent="0.25">
      <c r="A22" s="469" t="s">
        <v>199</v>
      </c>
      <c r="B22" s="470">
        <v>1</v>
      </c>
      <c r="C22" s="470">
        <f t="shared" si="0"/>
        <v>168</v>
      </c>
      <c r="D22" s="470">
        <v>166</v>
      </c>
      <c r="E22" s="470">
        <v>2</v>
      </c>
      <c r="F22" s="471">
        <v>1701.5</v>
      </c>
      <c r="G22" s="472">
        <f t="shared" si="2"/>
        <v>10.25</v>
      </c>
      <c r="H22" s="471">
        <f t="shared" si="1"/>
        <v>41</v>
      </c>
      <c r="I22" s="471">
        <f t="shared" si="3"/>
        <v>50.67</v>
      </c>
    </row>
    <row r="23" spans="1:9" x14ac:dyDescent="0.25">
      <c r="A23" s="469" t="s">
        <v>199</v>
      </c>
      <c r="B23" s="470">
        <v>1</v>
      </c>
      <c r="C23" s="470">
        <f t="shared" si="0"/>
        <v>172</v>
      </c>
      <c r="D23" s="470">
        <v>166</v>
      </c>
      <c r="E23" s="470">
        <v>6</v>
      </c>
      <c r="F23" s="471">
        <v>1701.5</v>
      </c>
      <c r="G23" s="472">
        <f t="shared" si="2"/>
        <v>10.25</v>
      </c>
      <c r="H23" s="471">
        <f t="shared" si="1"/>
        <v>123</v>
      </c>
      <c r="I23" s="471">
        <f t="shared" si="3"/>
        <v>152.02000000000001</v>
      </c>
    </row>
    <row r="24" spans="1:9" x14ac:dyDescent="0.25">
      <c r="A24" s="469" t="s">
        <v>200</v>
      </c>
      <c r="B24" s="470">
        <v>1</v>
      </c>
      <c r="C24" s="470">
        <f t="shared" si="0"/>
        <v>178.5</v>
      </c>
      <c r="D24" s="470">
        <v>166</v>
      </c>
      <c r="E24" s="470">
        <v>12.5</v>
      </c>
      <c r="F24" s="471">
        <v>1701.5</v>
      </c>
      <c r="G24" s="472">
        <f t="shared" si="2"/>
        <v>10.25</v>
      </c>
      <c r="H24" s="471">
        <f t="shared" si="1"/>
        <v>256.25</v>
      </c>
      <c r="I24" s="471">
        <f t="shared" si="3"/>
        <v>316.7</v>
      </c>
    </row>
    <row r="25" spans="1:9" x14ac:dyDescent="0.25">
      <c r="A25" s="469" t="s">
        <v>194</v>
      </c>
      <c r="B25" s="470">
        <v>1</v>
      </c>
      <c r="C25" s="470">
        <f t="shared" si="0"/>
        <v>188.5</v>
      </c>
      <c r="D25" s="470">
        <v>166</v>
      </c>
      <c r="E25" s="470">
        <v>22.5</v>
      </c>
      <c r="F25" s="471">
        <v>1701.5</v>
      </c>
      <c r="G25" s="472">
        <f t="shared" si="2"/>
        <v>10.25</v>
      </c>
      <c r="H25" s="471">
        <f t="shared" si="1"/>
        <v>461.25</v>
      </c>
      <c r="I25" s="471">
        <f t="shared" si="3"/>
        <v>570.05999999999995</v>
      </c>
    </row>
    <row r="26" spans="1:9" x14ac:dyDescent="0.25">
      <c r="A26" s="469" t="s">
        <v>194</v>
      </c>
      <c r="B26" s="470">
        <v>1</v>
      </c>
      <c r="C26" s="470">
        <f t="shared" si="0"/>
        <v>182</v>
      </c>
      <c r="D26" s="470">
        <v>166</v>
      </c>
      <c r="E26" s="470">
        <v>16</v>
      </c>
      <c r="F26" s="471">
        <v>1701.5</v>
      </c>
      <c r="G26" s="472">
        <f t="shared" si="2"/>
        <v>10.25</v>
      </c>
      <c r="H26" s="471">
        <f t="shared" si="1"/>
        <v>328</v>
      </c>
      <c r="I26" s="473">
        <f>ROUND(H26*1.2077,2)</f>
        <v>396.13</v>
      </c>
    </row>
    <row r="27" spans="1:9" x14ac:dyDescent="0.25">
      <c r="A27" s="469" t="s">
        <v>194</v>
      </c>
      <c r="B27" s="470">
        <v>1</v>
      </c>
      <c r="C27" s="470">
        <f t="shared" si="0"/>
        <v>238.5</v>
      </c>
      <c r="D27" s="470">
        <v>166</v>
      </c>
      <c r="E27" s="470">
        <v>72.5</v>
      </c>
      <c r="F27" s="471">
        <v>1701.5</v>
      </c>
      <c r="G27" s="472">
        <f t="shared" si="2"/>
        <v>10.25</v>
      </c>
      <c r="H27" s="471">
        <f t="shared" si="1"/>
        <v>1486.25</v>
      </c>
      <c r="I27" s="471">
        <f t="shared" ref="I27:I39" si="4">ROUND(H27*1.2359,2)</f>
        <v>1836.86</v>
      </c>
    </row>
    <row r="28" spans="1:9" x14ac:dyDescent="0.25">
      <c r="A28" s="469" t="s">
        <v>195</v>
      </c>
      <c r="B28" s="470">
        <v>1</v>
      </c>
      <c r="C28" s="470">
        <f t="shared" si="0"/>
        <v>240</v>
      </c>
      <c r="D28" s="470">
        <v>166</v>
      </c>
      <c r="E28" s="470">
        <v>74</v>
      </c>
      <c r="F28" s="471">
        <v>1701.5</v>
      </c>
      <c r="G28" s="472">
        <f t="shared" si="2"/>
        <v>10.25</v>
      </c>
      <c r="H28" s="471">
        <f t="shared" si="1"/>
        <v>1517</v>
      </c>
      <c r="I28" s="471">
        <f t="shared" si="4"/>
        <v>1874.86</v>
      </c>
    </row>
    <row r="29" spans="1:9" x14ac:dyDescent="0.25">
      <c r="A29" s="469" t="s">
        <v>196</v>
      </c>
      <c r="B29" s="470">
        <v>1</v>
      </c>
      <c r="C29" s="470">
        <f t="shared" si="0"/>
        <v>199</v>
      </c>
      <c r="D29" s="470">
        <v>166</v>
      </c>
      <c r="E29" s="470">
        <v>33</v>
      </c>
      <c r="F29" s="471">
        <v>1510.6</v>
      </c>
      <c r="G29" s="472">
        <f t="shared" si="2"/>
        <v>9.1</v>
      </c>
      <c r="H29" s="471">
        <f t="shared" si="1"/>
        <v>600.6</v>
      </c>
      <c r="I29" s="471">
        <f t="shared" si="4"/>
        <v>742.28</v>
      </c>
    </row>
    <row r="30" spans="1:9" x14ac:dyDescent="0.25">
      <c r="A30" s="469" t="s">
        <v>197</v>
      </c>
      <c r="B30" s="470">
        <v>1</v>
      </c>
      <c r="C30" s="470">
        <f t="shared" si="0"/>
        <v>218</v>
      </c>
      <c r="D30" s="470">
        <v>166</v>
      </c>
      <c r="E30" s="470">
        <v>52</v>
      </c>
      <c r="F30" s="471">
        <v>1510.6</v>
      </c>
      <c r="G30" s="472">
        <f t="shared" si="2"/>
        <v>9.1</v>
      </c>
      <c r="H30" s="471">
        <f t="shared" si="1"/>
        <v>946.4</v>
      </c>
      <c r="I30" s="471">
        <f t="shared" si="4"/>
        <v>1169.6600000000001</v>
      </c>
    </row>
    <row r="31" spans="1:9" x14ac:dyDescent="0.25">
      <c r="A31" s="469" t="s">
        <v>197</v>
      </c>
      <c r="B31" s="470">
        <v>1</v>
      </c>
      <c r="C31" s="470">
        <f t="shared" si="0"/>
        <v>170</v>
      </c>
      <c r="D31" s="470">
        <v>166</v>
      </c>
      <c r="E31" s="470">
        <v>4</v>
      </c>
      <c r="F31" s="471">
        <v>1701.5</v>
      </c>
      <c r="G31" s="472">
        <f t="shared" si="2"/>
        <v>10.25</v>
      </c>
      <c r="H31" s="471">
        <f t="shared" si="1"/>
        <v>82</v>
      </c>
      <c r="I31" s="471">
        <f t="shared" si="4"/>
        <v>101.34</v>
      </c>
    </row>
    <row r="32" spans="1:9" x14ac:dyDescent="0.25">
      <c r="A32" s="469" t="s">
        <v>197</v>
      </c>
      <c r="B32" s="470">
        <v>1</v>
      </c>
      <c r="C32" s="470">
        <f t="shared" si="0"/>
        <v>191</v>
      </c>
      <c r="D32" s="470">
        <v>166</v>
      </c>
      <c r="E32" s="470">
        <v>25</v>
      </c>
      <c r="F32" s="471">
        <v>1701.5</v>
      </c>
      <c r="G32" s="472">
        <f t="shared" si="2"/>
        <v>10.25</v>
      </c>
      <c r="H32" s="471">
        <f t="shared" si="1"/>
        <v>512.5</v>
      </c>
      <c r="I32" s="471">
        <f t="shared" si="4"/>
        <v>633.4</v>
      </c>
    </row>
    <row r="33" spans="1:9" x14ac:dyDescent="0.25">
      <c r="A33" s="469" t="s">
        <v>197</v>
      </c>
      <c r="B33" s="470">
        <v>1</v>
      </c>
      <c r="C33" s="470">
        <f t="shared" si="0"/>
        <v>208</v>
      </c>
      <c r="D33" s="470">
        <v>166</v>
      </c>
      <c r="E33" s="470">
        <v>42</v>
      </c>
      <c r="F33" s="471">
        <v>1701.5</v>
      </c>
      <c r="G33" s="472">
        <f t="shared" si="2"/>
        <v>10.25</v>
      </c>
      <c r="H33" s="471">
        <f t="shared" si="1"/>
        <v>861</v>
      </c>
      <c r="I33" s="471">
        <f t="shared" si="4"/>
        <v>1064.1099999999999</v>
      </c>
    </row>
    <row r="34" spans="1:9" x14ac:dyDescent="0.25">
      <c r="A34" s="469" t="s">
        <v>197</v>
      </c>
      <c r="B34" s="470">
        <v>1</v>
      </c>
      <c r="C34" s="470">
        <f t="shared" si="0"/>
        <v>203</v>
      </c>
      <c r="D34" s="470">
        <v>166</v>
      </c>
      <c r="E34" s="470">
        <v>37</v>
      </c>
      <c r="F34" s="471">
        <v>1701.5</v>
      </c>
      <c r="G34" s="472">
        <f t="shared" si="2"/>
        <v>10.25</v>
      </c>
      <c r="H34" s="471">
        <f t="shared" si="1"/>
        <v>758.5</v>
      </c>
      <c r="I34" s="471">
        <f t="shared" si="4"/>
        <v>937.43</v>
      </c>
    </row>
    <row r="35" spans="1:9" x14ac:dyDescent="0.25">
      <c r="A35" s="469" t="s">
        <v>197</v>
      </c>
      <c r="B35" s="470">
        <v>1</v>
      </c>
      <c r="C35" s="470">
        <f t="shared" si="0"/>
        <v>230</v>
      </c>
      <c r="D35" s="470">
        <v>166</v>
      </c>
      <c r="E35" s="470">
        <v>64</v>
      </c>
      <c r="F35" s="471">
        <v>1510.6</v>
      </c>
      <c r="G35" s="472">
        <f t="shared" si="2"/>
        <v>9.1</v>
      </c>
      <c r="H35" s="471">
        <f t="shared" si="1"/>
        <v>1164.8</v>
      </c>
      <c r="I35" s="471">
        <f t="shared" si="4"/>
        <v>1439.58</v>
      </c>
    </row>
    <row r="36" spans="1:9" x14ac:dyDescent="0.25">
      <c r="A36" s="469" t="s">
        <v>197</v>
      </c>
      <c r="B36" s="470">
        <v>1</v>
      </c>
      <c r="C36" s="470">
        <f t="shared" si="0"/>
        <v>198</v>
      </c>
      <c r="D36" s="470">
        <v>166</v>
      </c>
      <c r="E36" s="470">
        <v>32</v>
      </c>
      <c r="F36" s="471">
        <v>1510.6</v>
      </c>
      <c r="G36" s="472">
        <f t="shared" si="2"/>
        <v>9.1</v>
      </c>
      <c r="H36" s="471">
        <f t="shared" si="1"/>
        <v>582.4</v>
      </c>
      <c r="I36" s="471">
        <f t="shared" si="4"/>
        <v>719.79</v>
      </c>
    </row>
    <row r="37" spans="1:9" x14ac:dyDescent="0.25">
      <c r="A37" s="469" t="s">
        <v>195</v>
      </c>
      <c r="B37" s="470">
        <v>1</v>
      </c>
      <c r="C37" s="470">
        <f t="shared" si="0"/>
        <v>219</v>
      </c>
      <c r="D37" s="470">
        <v>166</v>
      </c>
      <c r="E37" s="470">
        <v>53</v>
      </c>
      <c r="F37" s="471">
        <v>1701.5</v>
      </c>
      <c r="G37" s="472">
        <f t="shared" si="2"/>
        <v>10.25</v>
      </c>
      <c r="H37" s="471">
        <f t="shared" si="1"/>
        <v>1086.5</v>
      </c>
      <c r="I37" s="471">
        <f t="shared" si="4"/>
        <v>1342.81</v>
      </c>
    </row>
    <row r="38" spans="1:9" x14ac:dyDescent="0.25">
      <c r="A38" s="469" t="s">
        <v>198</v>
      </c>
      <c r="B38" s="470">
        <v>1</v>
      </c>
      <c r="C38" s="470">
        <f t="shared" si="0"/>
        <v>219</v>
      </c>
      <c r="D38" s="470">
        <v>166</v>
      </c>
      <c r="E38" s="470">
        <v>53</v>
      </c>
      <c r="F38" s="471">
        <v>1510.6</v>
      </c>
      <c r="G38" s="472">
        <f t="shared" si="2"/>
        <v>9.1</v>
      </c>
      <c r="H38" s="471">
        <f t="shared" si="1"/>
        <v>964.6</v>
      </c>
      <c r="I38" s="471">
        <f t="shared" si="4"/>
        <v>1192.1500000000001</v>
      </c>
    </row>
    <row r="39" spans="1:9" x14ac:dyDescent="0.25">
      <c r="A39" s="469" t="s">
        <v>198</v>
      </c>
      <c r="B39" s="470">
        <v>1</v>
      </c>
      <c r="C39" s="470">
        <f t="shared" si="0"/>
        <v>235</v>
      </c>
      <c r="D39" s="470">
        <v>166</v>
      </c>
      <c r="E39" s="470">
        <v>69</v>
      </c>
      <c r="F39" s="471">
        <v>1510.6</v>
      </c>
      <c r="G39" s="472">
        <f t="shared" si="2"/>
        <v>9.1</v>
      </c>
      <c r="H39" s="471">
        <f t="shared" si="1"/>
        <v>1255.8</v>
      </c>
      <c r="I39" s="471">
        <f t="shared" si="4"/>
        <v>1552.04</v>
      </c>
    </row>
    <row r="40" spans="1:9" ht="33" x14ac:dyDescent="0.25">
      <c r="A40" s="467" t="s">
        <v>629</v>
      </c>
      <c r="B40" s="474">
        <f>SUM(B41:B118)</f>
        <v>78</v>
      </c>
      <c r="C40" s="474"/>
      <c r="D40" s="474"/>
      <c r="E40" s="474">
        <f>SUM(E41:E118)</f>
        <v>2015.9</v>
      </c>
      <c r="F40" s="468"/>
      <c r="G40" s="472"/>
      <c r="H40" s="468">
        <f>SUM(H41:H118)</f>
        <v>28105.8</v>
      </c>
      <c r="I40" s="468">
        <f>SUM(I41:I118)</f>
        <v>34722.89</v>
      </c>
    </row>
    <row r="41" spans="1:9" x14ac:dyDescent="0.25">
      <c r="A41" s="469" t="s">
        <v>206</v>
      </c>
      <c r="B41" s="470">
        <v>1</v>
      </c>
      <c r="C41" s="470">
        <f t="shared" ref="C41:C104" si="5">D41+E41</f>
        <v>167</v>
      </c>
      <c r="D41" s="470">
        <v>166</v>
      </c>
      <c r="E41" s="470">
        <v>1</v>
      </c>
      <c r="F41" s="471">
        <v>1162</v>
      </c>
      <c r="G41" s="472">
        <f t="shared" si="2"/>
        <v>7</v>
      </c>
      <c r="H41" s="471">
        <f t="shared" ref="H41:H104" si="6">ROUND(E41*G41*2,2)</f>
        <v>14</v>
      </c>
      <c r="I41" s="471">
        <f t="shared" ref="I41:I46" si="7">ROUND(H41*1.2359,2)</f>
        <v>17.3</v>
      </c>
    </row>
    <row r="42" spans="1:9" x14ac:dyDescent="0.25">
      <c r="A42" s="469" t="s">
        <v>206</v>
      </c>
      <c r="B42" s="470">
        <v>1</v>
      </c>
      <c r="C42" s="470">
        <f t="shared" si="5"/>
        <v>183</v>
      </c>
      <c r="D42" s="470">
        <v>166</v>
      </c>
      <c r="E42" s="470">
        <v>17</v>
      </c>
      <c r="F42" s="471">
        <v>1162</v>
      </c>
      <c r="G42" s="472">
        <f t="shared" si="2"/>
        <v>7</v>
      </c>
      <c r="H42" s="471">
        <f t="shared" si="6"/>
        <v>238</v>
      </c>
      <c r="I42" s="471">
        <f t="shared" si="7"/>
        <v>294.14</v>
      </c>
    </row>
    <row r="43" spans="1:9" x14ac:dyDescent="0.25">
      <c r="A43" s="469" t="s">
        <v>211</v>
      </c>
      <c r="B43" s="470">
        <v>1</v>
      </c>
      <c r="C43" s="470">
        <f t="shared" si="5"/>
        <v>208</v>
      </c>
      <c r="D43" s="470">
        <v>166</v>
      </c>
      <c r="E43" s="470">
        <v>42</v>
      </c>
      <c r="F43" s="471">
        <v>1162</v>
      </c>
      <c r="G43" s="472">
        <f t="shared" si="2"/>
        <v>7</v>
      </c>
      <c r="H43" s="471">
        <f t="shared" si="6"/>
        <v>588</v>
      </c>
      <c r="I43" s="471">
        <f t="shared" si="7"/>
        <v>726.71</v>
      </c>
    </row>
    <row r="44" spans="1:9" x14ac:dyDescent="0.25">
      <c r="A44" s="469" t="s">
        <v>85</v>
      </c>
      <c r="B44" s="470">
        <v>1</v>
      </c>
      <c r="C44" s="470">
        <f t="shared" si="5"/>
        <v>180</v>
      </c>
      <c r="D44" s="470">
        <v>166</v>
      </c>
      <c r="E44" s="470">
        <v>14</v>
      </c>
      <c r="F44" s="471">
        <v>1162</v>
      </c>
      <c r="G44" s="472">
        <f t="shared" si="2"/>
        <v>7</v>
      </c>
      <c r="H44" s="471">
        <f t="shared" si="6"/>
        <v>196</v>
      </c>
      <c r="I44" s="471">
        <f t="shared" si="7"/>
        <v>242.24</v>
      </c>
    </row>
    <row r="45" spans="1:9" x14ac:dyDescent="0.25">
      <c r="A45" s="469" t="s">
        <v>217</v>
      </c>
      <c r="B45" s="470">
        <v>1</v>
      </c>
      <c r="C45" s="470">
        <f t="shared" si="5"/>
        <v>216</v>
      </c>
      <c r="D45" s="470">
        <v>166</v>
      </c>
      <c r="E45" s="470">
        <v>50</v>
      </c>
      <c r="F45" s="471">
        <v>1430.92</v>
      </c>
      <c r="G45" s="472">
        <f t="shared" si="2"/>
        <v>8.6199999999999992</v>
      </c>
      <c r="H45" s="471">
        <f t="shared" si="6"/>
        <v>862</v>
      </c>
      <c r="I45" s="471">
        <f t="shared" si="7"/>
        <v>1065.3499999999999</v>
      </c>
    </row>
    <row r="46" spans="1:9" x14ac:dyDescent="0.25">
      <c r="A46" s="469" t="s">
        <v>205</v>
      </c>
      <c r="B46" s="470">
        <v>1</v>
      </c>
      <c r="C46" s="470">
        <f t="shared" si="5"/>
        <v>213</v>
      </c>
      <c r="D46" s="470">
        <v>166</v>
      </c>
      <c r="E46" s="470">
        <v>47</v>
      </c>
      <c r="F46" s="471">
        <v>1128.8</v>
      </c>
      <c r="G46" s="472">
        <f t="shared" si="2"/>
        <v>6.8</v>
      </c>
      <c r="H46" s="471">
        <f t="shared" si="6"/>
        <v>639.20000000000005</v>
      </c>
      <c r="I46" s="471">
        <f t="shared" si="7"/>
        <v>789.99</v>
      </c>
    </row>
    <row r="47" spans="1:9" x14ac:dyDescent="0.25">
      <c r="A47" s="469" t="s">
        <v>205</v>
      </c>
      <c r="B47" s="470">
        <v>1</v>
      </c>
      <c r="C47" s="470">
        <f t="shared" si="5"/>
        <v>188</v>
      </c>
      <c r="D47" s="470">
        <v>166</v>
      </c>
      <c r="E47" s="470">
        <v>22</v>
      </c>
      <c r="F47" s="471">
        <v>1045.8</v>
      </c>
      <c r="G47" s="472">
        <f t="shared" si="2"/>
        <v>6.3</v>
      </c>
      <c r="H47" s="471">
        <f t="shared" si="6"/>
        <v>277.2</v>
      </c>
      <c r="I47" s="473">
        <f>ROUND(H47*1.2077,2)</f>
        <v>334.77</v>
      </c>
    </row>
    <row r="48" spans="1:9" x14ac:dyDescent="0.25">
      <c r="A48" s="469" t="s">
        <v>205</v>
      </c>
      <c r="B48" s="470">
        <v>1</v>
      </c>
      <c r="C48" s="470">
        <f t="shared" si="5"/>
        <v>228</v>
      </c>
      <c r="D48" s="470">
        <v>166</v>
      </c>
      <c r="E48" s="470">
        <v>62</v>
      </c>
      <c r="F48" s="471">
        <v>1294.8</v>
      </c>
      <c r="G48" s="472">
        <f t="shared" si="2"/>
        <v>7.8</v>
      </c>
      <c r="H48" s="471">
        <f t="shared" si="6"/>
        <v>967.2</v>
      </c>
      <c r="I48" s="471">
        <f>ROUND(H48*1.2359,2)</f>
        <v>1195.3599999999999</v>
      </c>
    </row>
    <row r="49" spans="1:9" x14ac:dyDescent="0.25">
      <c r="A49" s="469" t="s">
        <v>218</v>
      </c>
      <c r="B49" s="470">
        <v>1</v>
      </c>
      <c r="C49" s="470">
        <f t="shared" si="5"/>
        <v>178</v>
      </c>
      <c r="D49" s="470">
        <v>166</v>
      </c>
      <c r="E49" s="470">
        <v>12</v>
      </c>
      <c r="F49" s="471">
        <v>1294.8</v>
      </c>
      <c r="G49" s="472">
        <f t="shared" si="2"/>
        <v>7.8</v>
      </c>
      <c r="H49" s="471">
        <f t="shared" si="6"/>
        <v>187.2</v>
      </c>
      <c r="I49" s="471">
        <f>ROUND(H49*1.2359,2)</f>
        <v>231.36</v>
      </c>
    </row>
    <row r="50" spans="1:9" x14ac:dyDescent="0.25">
      <c r="A50" s="469" t="s">
        <v>208</v>
      </c>
      <c r="B50" s="470">
        <v>1</v>
      </c>
      <c r="C50" s="470">
        <f t="shared" si="5"/>
        <v>176</v>
      </c>
      <c r="D50" s="470">
        <v>166</v>
      </c>
      <c r="E50" s="470">
        <v>10</v>
      </c>
      <c r="F50" s="471">
        <v>1162</v>
      </c>
      <c r="G50" s="472">
        <f t="shared" si="2"/>
        <v>7</v>
      </c>
      <c r="H50" s="471">
        <f t="shared" si="6"/>
        <v>140</v>
      </c>
      <c r="I50" s="471">
        <f>ROUND(H50*1.2359,2)</f>
        <v>173.03</v>
      </c>
    </row>
    <row r="51" spans="1:9" x14ac:dyDescent="0.25">
      <c r="A51" s="469" t="s">
        <v>190</v>
      </c>
      <c r="B51" s="470">
        <v>1</v>
      </c>
      <c r="C51" s="470">
        <f t="shared" si="5"/>
        <v>168</v>
      </c>
      <c r="D51" s="470">
        <v>166</v>
      </c>
      <c r="E51" s="470">
        <v>2</v>
      </c>
      <c r="F51" s="471">
        <v>1195.2</v>
      </c>
      <c r="G51" s="472">
        <f t="shared" si="2"/>
        <v>7.2</v>
      </c>
      <c r="H51" s="471">
        <f t="shared" si="6"/>
        <v>28.8</v>
      </c>
      <c r="I51" s="473">
        <f>ROUND(H51*1.2077,2)</f>
        <v>34.78</v>
      </c>
    </row>
    <row r="52" spans="1:9" x14ac:dyDescent="0.25">
      <c r="A52" s="469" t="s">
        <v>190</v>
      </c>
      <c r="B52" s="470">
        <v>1</v>
      </c>
      <c r="C52" s="470">
        <f t="shared" si="5"/>
        <v>184</v>
      </c>
      <c r="D52" s="470">
        <v>166</v>
      </c>
      <c r="E52" s="470">
        <v>18</v>
      </c>
      <c r="F52" s="471">
        <v>1195.2</v>
      </c>
      <c r="G52" s="472">
        <f t="shared" si="2"/>
        <v>7.2</v>
      </c>
      <c r="H52" s="471">
        <f t="shared" si="6"/>
        <v>259.2</v>
      </c>
      <c r="I52" s="471">
        <f t="shared" ref="I52:I57" si="8">ROUND(H52*1.2359,2)</f>
        <v>320.35000000000002</v>
      </c>
    </row>
    <row r="53" spans="1:9" x14ac:dyDescent="0.25">
      <c r="A53" s="469" t="s">
        <v>190</v>
      </c>
      <c r="B53" s="470">
        <v>1</v>
      </c>
      <c r="C53" s="470">
        <f t="shared" si="5"/>
        <v>184</v>
      </c>
      <c r="D53" s="470">
        <v>166</v>
      </c>
      <c r="E53" s="470">
        <v>18</v>
      </c>
      <c r="F53" s="471">
        <v>1195.2</v>
      </c>
      <c r="G53" s="472">
        <f t="shared" si="2"/>
        <v>7.2</v>
      </c>
      <c r="H53" s="471">
        <f t="shared" si="6"/>
        <v>259.2</v>
      </c>
      <c r="I53" s="471">
        <f t="shared" si="8"/>
        <v>320.35000000000002</v>
      </c>
    </row>
    <row r="54" spans="1:9" x14ac:dyDescent="0.25">
      <c r="A54" s="469" t="s">
        <v>190</v>
      </c>
      <c r="B54" s="470">
        <v>1</v>
      </c>
      <c r="C54" s="470">
        <f t="shared" si="5"/>
        <v>192</v>
      </c>
      <c r="D54" s="470">
        <v>166</v>
      </c>
      <c r="E54" s="470">
        <v>26</v>
      </c>
      <c r="F54" s="471">
        <v>1195.2</v>
      </c>
      <c r="G54" s="472">
        <f t="shared" si="2"/>
        <v>7.2</v>
      </c>
      <c r="H54" s="471">
        <f t="shared" si="6"/>
        <v>374.4</v>
      </c>
      <c r="I54" s="471">
        <f t="shared" si="8"/>
        <v>462.72</v>
      </c>
    </row>
    <row r="55" spans="1:9" x14ac:dyDescent="0.25">
      <c r="A55" s="469" t="s">
        <v>190</v>
      </c>
      <c r="B55" s="470">
        <v>1</v>
      </c>
      <c r="C55" s="470">
        <f t="shared" si="5"/>
        <v>168</v>
      </c>
      <c r="D55" s="470">
        <v>166</v>
      </c>
      <c r="E55" s="470">
        <v>2</v>
      </c>
      <c r="F55" s="471">
        <v>1195.2</v>
      </c>
      <c r="G55" s="472">
        <f t="shared" si="2"/>
        <v>7.2</v>
      </c>
      <c r="H55" s="471">
        <f t="shared" si="6"/>
        <v>28.8</v>
      </c>
      <c r="I55" s="471">
        <f t="shared" si="8"/>
        <v>35.590000000000003</v>
      </c>
    </row>
    <row r="56" spans="1:9" x14ac:dyDescent="0.25">
      <c r="A56" s="469" t="s">
        <v>190</v>
      </c>
      <c r="B56" s="470">
        <v>1</v>
      </c>
      <c r="C56" s="470">
        <f t="shared" si="5"/>
        <v>181.4</v>
      </c>
      <c r="D56" s="470">
        <v>166</v>
      </c>
      <c r="E56" s="470">
        <v>15.4</v>
      </c>
      <c r="F56" s="471">
        <v>1195.2</v>
      </c>
      <c r="G56" s="472">
        <f t="shared" si="2"/>
        <v>7.2</v>
      </c>
      <c r="H56" s="471">
        <f t="shared" si="6"/>
        <v>221.76</v>
      </c>
      <c r="I56" s="471">
        <f t="shared" si="8"/>
        <v>274.07</v>
      </c>
    </row>
    <row r="57" spans="1:9" x14ac:dyDescent="0.25">
      <c r="A57" s="469" t="s">
        <v>190</v>
      </c>
      <c r="B57" s="470">
        <v>1</v>
      </c>
      <c r="C57" s="470">
        <f t="shared" si="5"/>
        <v>184</v>
      </c>
      <c r="D57" s="470">
        <v>166</v>
      </c>
      <c r="E57" s="470">
        <v>18</v>
      </c>
      <c r="F57" s="471">
        <v>1195.2</v>
      </c>
      <c r="G57" s="472">
        <f t="shared" si="2"/>
        <v>7.2</v>
      </c>
      <c r="H57" s="471">
        <f t="shared" si="6"/>
        <v>259.2</v>
      </c>
      <c r="I57" s="471">
        <f t="shared" si="8"/>
        <v>320.35000000000002</v>
      </c>
    </row>
    <row r="58" spans="1:9" x14ac:dyDescent="0.25">
      <c r="A58" s="469" t="s">
        <v>208</v>
      </c>
      <c r="B58" s="470">
        <v>1</v>
      </c>
      <c r="C58" s="470">
        <f t="shared" si="5"/>
        <v>168</v>
      </c>
      <c r="D58" s="470">
        <v>166</v>
      </c>
      <c r="E58" s="470">
        <v>2</v>
      </c>
      <c r="F58" s="471">
        <v>1162</v>
      </c>
      <c r="G58" s="472">
        <f t="shared" si="2"/>
        <v>7</v>
      </c>
      <c r="H58" s="471">
        <f t="shared" si="6"/>
        <v>28</v>
      </c>
      <c r="I58" s="473">
        <f>ROUND(H58*1.2077,2)</f>
        <v>33.82</v>
      </c>
    </row>
    <row r="59" spans="1:9" x14ac:dyDescent="0.25">
      <c r="A59" s="469" t="s">
        <v>190</v>
      </c>
      <c r="B59" s="470">
        <v>1</v>
      </c>
      <c r="C59" s="470">
        <f t="shared" si="5"/>
        <v>169</v>
      </c>
      <c r="D59" s="470">
        <v>166</v>
      </c>
      <c r="E59" s="470">
        <v>3</v>
      </c>
      <c r="F59" s="471">
        <v>1195.2</v>
      </c>
      <c r="G59" s="472">
        <f t="shared" si="2"/>
        <v>7.2</v>
      </c>
      <c r="H59" s="471">
        <f t="shared" si="6"/>
        <v>43.2</v>
      </c>
      <c r="I59" s="471">
        <f t="shared" ref="I59:I68" si="9">ROUND(H59*1.2359,2)</f>
        <v>53.39</v>
      </c>
    </row>
    <row r="60" spans="1:9" x14ac:dyDescent="0.25">
      <c r="A60" s="469" t="s">
        <v>417</v>
      </c>
      <c r="B60" s="470">
        <v>1</v>
      </c>
      <c r="C60" s="470">
        <f t="shared" si="5"/>
        <v>174</v>
      </c>
      <c r="D60" s="470">
        <v>166</v>
      </c>
      <c r="E60" s="470">
        <v>8</v>
      </c>
      <c r="F60" s="471">
        <v>946.2</v>
      </c>
      <c r="G60" s="472">
        <f t="shared" si="2"/>
        <v>5.7</v>
      </c>
      <c r="H60" s="471">
        <f t="shared" si="6"/>
        <v>91.2</v>
      </c>
      <c r="I60" s="471">
        <f t="shared" si="9"/>
        <v>112.71</v>
      </c>
    </row>
    <row r="61" spans="1:9" x14ac:dyDescent="0.25">
      <c r="A61" s="469" t="s">
        <v>417</v>
      </c>
      <c r="B61" s="470">
        <v>1</v>
      </c>
      <c r="C61" s="470">
        <f t="shared" si="5"/>
        <v>182</v>
      </c>
      <c r="D61" s="470">
        <v>166</v>
      </c>
      <c r="E61" s="470">
        <v>16</v>
      </c>
      <c r="F61" s="471">
        <v>1162</v>
      </c>
      <c r="G61" s="472">
        <f t="shared" si="2"/>
        <v>7</v>
      </c>
      <c r="H61" s="471">
        <f t="shared" si="6"/>
        <v>224</v>
      </c>
      <c r="I61" s="471">
        <f t="shared" si="9"/>
        <v>276.83999999999997</v>
      </c>
    </row>
    <row r="62" spans="1:9" x14ac:dyDescent="0.25">
      <c r="A62" s="469" t="s">
        <v>85</v>
      </c>
      <c r="B62" s="470">
        <v>1</v>
      </c>
      <c r="C62" s="470">
        <f t="shared" si="5"/>
        <v>172</v>
      </c>
      <c r="D62" s="470">
        <v>166</v>
      </c>
      <c r="E62" s="470">
        <v>6</v>
      </c>
      <c r="F62" s="471">
        <v>1162</v>
      </c>
      <c r="G62" s="472">
        <f t="shared" si="2"/>
        <v>7</v>
      </c>
      <c r="H62" s="471">
        <f t="shared" si="6"/>
        <v>84</v>
      </c>
      <c r="I62" s="471">
        <f t="shared" si="9"/>
        <v>103.82</v>
      </c>
    </row>
    <row r="63" spans="1:9" x14ac:dyDescent="0.25">
      <c r="A63" s="469" t="s">
        <v>85</v>
      </c>
      <c r="B63" s="470">
        <v>1</v>
      </c>
      <c r="C63" s="470">
        <f t="shared" si="5"/>
        <v>200</v>
      </c>
      <c r="D63" s="470">
        <v>166</v>
      </c>
      <c r="E63" s="470">
        <v>34</v>
      </c>
      <c r="F63" s="471">
        <v>946.2</v>
      </c>
      <c r="G63" s="472">
        <f t="shared" si="2"/>
        <v>5.7</v>
      </c>
      <c r="H63" s="471">
        <f t="shared" si="6"/>
        <v>387.6</v>
      </c>
      <c r="I63" s="471">
        <f t="shared" si="9"/>
        <v>479.03</v>
      </c>
    </row>
    <row r="64" spans="1:9" x14ac:dyDescent="0.25">
      <c r="A64" s="469" t="s">
        <v>210</v>
      </c>
      <c r="B64" s="470">
        <v>1</v>
      </c>
      <c r="C64" s="470">
        <f t="shared" si="5"/>
        <v>206</v>
      </c>
      <c r="D64" s="470">
        <v>166</v>
      </c>
      <c r="E64" s="470">
        <v>40</v>
      </c>
      <c r="F64" s="471">
        <v>1430.92</v>
      </c>
      <c r="G64" s="472">
        <f t="shared" si="2"/>
        <v>8.6199999999999992</v>
      </c>
      <c r="H64" s="471">
        <f t="shared" si="6"/>
        <v>689.6</v>
      </c>
      <c r="I64" s="471">
        <f t="shared" si="9"/>
        <v>852.28</v>
      </c>
    </row>
    <row r="65" spans="1:9" x14ac:dyDescent="0.25">
      <c r="A65" s="469" t="s">
        <v>209</v>
      </c>
      <c r="B65" s="470">
        <v>1</v>
      </c>
      <c r="C65" s="470">
        <f t="shared" si="5"/>
        <v>182</v>
      </c>
      <c r="D65" s="470">
        <v>166</v>
      </c>
      <c r="E65" s="470">
        <v>16</v>
      </c>
      <c r="F65" s="471">
        <v>1162</v>
      </c>
      <c r="G65" s="472">
        <f t="shared" si="2"/>
        <v>7</v>
      </c>
      <c r="H65" s="471">
        <f t="shared" si="6"/>
        <v>224</v>
      </c>
      <c r="I65" s="471">
        <f t="shared" si="9"/>
        <v>276.83999999999997</v>
      </c>
    </row>
    <row r="66" spans="1:9" x14ac:dyDescent="0.25">
      <c r="A66" s="469" t="s">
        <v>209</v>
      </c>
      <c r="B66" s="470">
        <v>1</v>
      </c>
      <c r="C66" s="470">
        <f t="shared" si="5"/>
        <v>220</v>
      </c>
      <c r="D66" s="470">
        <v>166</v>
      </c>
      <c r="E66" s="470">
        <v>54</v>
      </c>
      <c r="F66" s="471">
        <v>1162</v>
      </c>
      <c r="G66" s="472">
        <f t="shared" si="2"/>
        <v>7</v>
      </c>
      <c r="H66" s="471">
        <f t="shared" si="6"/>
        <v>756</v>
      </c>
      <c r="I66" s="471">
        <f t="shared" si="9"/>
        <v>934.34</v>
      </c>
    </row>
    <row r="67" spans="1:9" x14ac:dyDescent="0.25">
      <c r="A67" s="469" t="s">
        <v>209</v>
      </c>
      <c r="B67" s="470">
        <v>1</v>
      </c>
      <c r="C67" s="470">
        <f t="shared" si="5"/>
        <v>168</v>
      </c>
      <c r="D67" s="470">
        <v>166</v>
      </c>
      <c r="E67" s="470">
        <v>2</v>
      </c>
      <c r="F67" s="471">
        <v>1162</v>
      </c>
      <c r="G67" s="472">
        <f t="shared" si="2"/>
        <v>7</v>
      </c>
      <c r="H67" s="471">
        <f t="shared" si="6"/>
        <v>28</v>
      </c>
      <c r="I67" s="471">
        <f t="shared" si="9"/>
        <v>34.61</v>
      </c>
    </row>
    <row r="68" spans="1:9" x14ac:dyDescent="0.25">
      <c r="A68" s="469" t="s">
        <v>210</v>
      </c>
      <c r="B68" s="470">
        <v>1</v>
      </c>
      <c r="C68" s="470">
        <f t="shared" si="5"/>
        <v>202</v>
      </c>
      <c r="D68" s="470">
        <v>166</v>
      </c>
      <c r="E68" s="470">
        <v>36</v>
      </c>
      <c r="F68" s="471">
        <v>1430.92</v>
      </c>
      <c r="G68" s="472">
        <f t="shared" si="2"/>
        <v>8.6199999999999992</v>
      </c>
      <c r="H68" s="471">
        <f t="shared" si="6"/>
        <v>620.64</v>
      </c>
      <c r="I68" s="471">
        <f t="shared" si="9"/>
        <v>767.05</v>
      </c>
    </row>
    <row r="69" spans="1:9" x14ac:dyDescent="0.25">
      <c r="A69" s="469" t="s">
        <v>211</v>
      </c>
      <c r="B69" s="470">
        <v>1</v>
      </c>
      <c r="C69" s="470">
        <f t="shared" si="5"/>
        <v>176</v>
      </c>
      <c r="D69" s="470">
        <v>166</v>
      </c>
      <c r="E69" s="470">
        <v>10</v>
      </c>
      <c r="F69" s="471">
        <v>1162</v>
      </c>
      <c r="G69" s="472">
        <f t="shared" si="2"/>
        <v>7</v>
      </c>
      <c r="H69" s="471">
        <f t="shared" si="6"/>
        <v>140</v>
      </c>
      <c r="I69" s="473">
        <f>ROUND(H69*1.2194,2)</f>
        <v>170.72</v>
      </c>
    </row>
    <row r="70" spans="1:9" x14ac:dyDescent="0.25">
      <c r="A70" s="469" t="s">
        <v>211</v>
      </c>
      <c r="B70" s="470">
        <v>1</v>
      </c>
      <c r="C70" s="470">
        <f t="shared" si="5"/>
        <v>190</v>
      </c>
      <c r="D70" s="470">
        <v>166</v>
      </c>
      <c r="E70" s="470">
        <v>24</v>
      </c>
      <c r="F70" s="471">
        <v>1162</v>
      </c>
      <c r="G70" s="472">
        <f t="shared" si="2"/>
        <v>7</v>
      </c>
      <c r="H70" s="471">
        <f t="shared" si="6"/>
        <v>336</v>
      </c>
      <c r="I70" s="471">
        <f t="shared" ref="I70:I75" si="10">ROUND(H70*1.2359,2)</f>
        <v>415.26</v>
      </c>
    </row>
    <row r="71" spans="1:9" x14ac:dyDescent="0.25">
      <c r="A71" s="469" t="s">
        <v>211</v>
      </c>
      <c r="B71" s="470">
        <v>1</v>
      </c>
      <c r="C71" s="470">
        <f t="shared" si="5"/>
        <v>200</v>
      </c>
      <c r="D71" s="470">
        <v>166</v>
      </c>
      <c r="E71" s="470">
        <v>34</v>
      </c>
      <c r="F71" s="471">
        <v>1162</v>
      </c>
      <c r="G71" s="472">
        <f t="shared" si="2"/>
        <v>7</v>
      </c>
      <c r="H71" s="471">
        <f t="shared" si="6"/>
        <v>476</v>
      </c>
      <c r="I71" s="471">
        <f t="shared" si="10"/>
        <v>588.29</v>
      </c>
    </row>
    <row r="72" spans="1:9" x14ac:dyDescent="0.25">
      <c r="A72" s="469" t="s">
        <v>201</v>
      </c>
      <c r="B72" s="470">
        <v>1</v>
      </c>
      <c r="C72" s="470">
        <f t="shared" si="5"/>
        <v>212</v>
      </c>
      <c r="D72" s="470">
        <v>166</v>
      </c>
      <c r="E72" s="470">
        <v>46</v>
      </c>
      <c r="F72" s="471">
        <v>1162</v>
      </c>
      <c r="G72" s="472">
        <f t="shared" si="2"/>
        <v>7</v>
      </c>
      <c r="H72" s="471">
        <f t="shared" si="6"/>
        <v>644</v>
      </c>
      <c r="I72" s="471">
        <f t="shared" si="10"/>
        <v>795.92</v>
      </c>
    </row>
    <row r="73" spans="1:9" x14ac:dyDescent="0.25">
      <c r="A73" s="469" t="s">
        <v>201</v>
      </c>
      <c r="B73" s="470">
        <v>1</v>
      </c>
      <c r="C73" s="470">
        <f t="shared" si="5"/>
        <v>200</v>
      </c>
      <c r="D73" s="470">
        <v>166</v>
      </c>
      <c r="E73" s="470">
        <v>34</v>
      </c>
      <c r="F73" s="471">
        <v>1162</v>
      </c>
      <c r="G73" s="472">
        <f t="shared" si="2"/>
        <v>7</v>
      </c>
      <c r="H73" s="471">
        <f t="shared" si="6"/>
        <v>476</v>
      </c>
      <c r="I73" s="471">
        <f t="shared" si="10"/>
        <v>588.29</v>
      </c>
    </row>
    <row r="74" spans="1:9" x14ac:dyDescent="0.25">
      <c r="A74" s="469" t="s">
        <v>201</v>
      </c>
      <c r="B74" s="470">
        <v>1</v>
      </c>
      <c r="C74" s="470">
        <f t="shared" si="5"/>
        <v>195</v>
      </c>
      <c r="D74" s="470">
        <v>166</v>
      </c>
      <c r="E74" s="470">
        <v>29</v>
      </c>
      <c r="F74" s="471">
        <v>1162</v>
      </c>
      <c r="G74" s="472">
        <f t="shared" si="2"/>
        <v>7</v>
      </c>
      <c r="H74" s="471">
        <f t="shared" si="6"/>
        <v>406</v>
      </c>
      <c r="I74" s="471">
        <f t="shared" si="10"/>
        <v>501.78</v>
      </c>
    </row>
    <row r="75" spans="1:9" x14ac:dyDescent="0.25">
      <c r="A75" s="469" t="s">
        <v>201</v>
      </c>
      <c r="B75" s="470">
        <v>1</v>
      </c>
      <c r="C75" s="470">
        <f t="shared" si="5"/>
        <v>207</v>
      </c>
      <c r="D75" s="470">
        <v>166</v>
      </c>
      <c r="E75" s="470">
        <v>41</v>
      </c>
      <c r="F75" s="471">
        <v>946.2</v>
      </c>
      <c r="G75" s="472">
        <f t="shared" si="2"/>
        <v>5.7</v>
      </c>
      <c r="H75" s="471">
        <f t="shared" si="6"/>
        <v>467.4</v>
      </c>
      <c r="I75" s="471">
        <f t="shared" si="10"/>
        <v>577.66</v>
      </c>
    </row>
    <row r="76" spans="1:9" x14ac:dyDescent="0.25">
      <c r="A76" s="469" t="s">
        <v>201</v>
      </c>
      <c r="B76" s="470">
        <v>1</v>
      </c>
      <c r="C76" s="470">
        <f t="shared" si="5"/>
        <v>172</v>
      </c>
      <c r="D76" s="470">
        <v>166</v>
      </c>
      <c r="E76" s="470">
        <v>6</v>
      </c>
      <c r="F76" s="471">
        <v>1162</v>
      </c>
      <c r="G76" s="472">
        <f t="shared" si="2"/>
        <v>7</v>
      </c>
      <c r="H76" s="471">
        <f t="shared" si="6"/>
        <v>84</v>
      </c>
      <c r="I76" s="473">
        <f>ROUND(H76*1.2194,2)</f>
        <v>102.43</v>
      </c>
    </row>
    <row r="77" spans="1:9" x14ac:dyDescent="0.25">
      <c r="A77" s="469" t="s">
        <v>201</v>
      </c>
      <c r="B77" s="470">
        <v>1</v>
      </c>
      <c r="C77" s="470">
        <f t="shared" si="5"/>
        <v>192</v>
      </c>
      <c r="D77" s="470">
        <v>166</v>
      </c>
      <c r="E77" s="470">
        <v>26</v>
      </c>
      <c r="F77" s="471">
        <v>1162</v>
      </c>
      <c r="G77" s="472">
        <f t="shared" si="2"/>
        <v>7</v>
      </c>
      <c r="H77" s="471">
        <f t="shared" si="6"/>
        <v>364</v>
      </c>
      <c r="I77" s="471">
        <f t="shared" ref="I77:I118" si="11">ROUND(H77*1.2359,2)</f>
        <v>449.87</v>
      </c>
    </row>
    <row r="78" spans="1:9" x14ac:dyDescent="0.25">
      <c r="A78" s="469" t="s">
        <v>418</v>
      </c>
      <c r="B78" s="470">
        <v>1</v>
      </c>
      <c r="C78" s="470">
        <f t="shared" si="5"/>
        <v>176</v>
      </c>
      <c r="D78" s="470">
        <v>166</v>
      </c>
      <c r="E78" s="470">
        <v>10</v>
      </c>
      <c r="F78" s="471">
        <v>1162</v>
      </c>
      <c r="G78" s="472">
        <f t="shared" ref="G78:G141" si="12">ROUND(F78/166,2)</f>
        <v>7</v>
      </c>
      <c r="H78" s="471">
        <f t="shared" si="6"/>
        <v>140</v>
      </c>
      <c r="I78" s="471">
        <f t="shared" si="11"/>
        <v>173.03</v>
      </c>
    </row>
    <row r="79" spans="1:9" x14ac:dyDescent="0.25">
      <c r="A79" s="469" t="s">
        <v>418</v>
      </c>
      <c r="B79" s="470">
        <v>1</v>
      </c>
      <c r="C79" s="470">
        <f t="shared" si="5"/>
        <v>184</v>
      </c>
      <c r="D79" s="470">
        <v>166</v>
      </c>
      <c r="E79" s="470">
        <v>18</v>
      </c>
      <c r="F79" s="471">
        <v>1162</v>
      </c>
      <c r="G79" s="472">
        <f t="shared" si="12"/>
        <v>7</v>
      </c>
      <c r="H79" s="471">
        <f t="shared" si="6"/>
        <v>252</v>
      </c>
      <c r="I79" s="471">
        <f t="shared" si="11"/>
        <v>311.45</v>
      </c>
    </row>
    <row r="80" spans="1:9" x14ac:dyDescent="0.25">
      <c r="A80" s="469" t="s">
        <v>418</v>
      </c>
      <c r="B80" s="470">
        <v>1</v>
      </c>
      <c r="C80" s="470">
        <f t="shared" si="5"/>
        <v>174</v>
      </c>
      <c r="D80" s="470">
        <v>166</v>
      </c>
      <c r="E80" s="470">
        <v>8</v>
      </c>
      <c r="F80" s="471">
        <v>1162</v>
      </c>
      <c r="G80" s="472">
        <f t="shared" si="12"/>
        <v>7</v>
      </c>
      <c r="H80" s="471">
        <f t="shared" si="6"/>
        <v>112</v>
      </c>
      <c r="I80" s="471">
        <f t="shared" si="11"/>
        <v>138.41999999999999</v>
      </c>
    </row>
    <row r="81" spans="1:9" x14ac:dyDescent="0.25">
      <c r="A81" s="469" t="s">
        <v>418</v>
      </c>
      <c r="B81" s="470">
        <v>1</v>
      </c>
      <c r="C81" s="470">
        <f t="shared" si="5"/>
        <v>182</v>
      </c>
      <c r="D81" s="470">
        <v>166</v>
      </c>
      <c r="E81" s="470">
        <v>16</v>
      </c>
      <c r="F81" s="471">
        <v>1162</v>
      </c>
      <c r="G81" s="472">
        <f t="shared" si="12"/>
        <v>7</v>
      </c>
      <c r="H81" s="471">
        <f t="shared" si="6"/>
        <v>224</v>
      </c>
      <c r="I81" s="471">
        <f t="shared" si="11"/>
        <v>276.83999999999997</v>
      </c>
    </row>
    <row r="82" spans="1:9" x14ac:dyDescent="0.25">
      <c r="A82" s="469" t="s">
        <v>209</v>
      </c>
      <c r="B82" s="470">
        <v>1</v>
      </c>
      <c r="C82" s="470">
        <f t="shared" si="5"/>
        <v>197</v>
      </c>
      <c r="D82" s="470">
        <v>166</v>
      </c>
      <c r="E82" s="470">
        <v>31</v>
      </c>
      <c r="F82" s="471">
        <v>1162</v>
      </c>
      <c r="G82" s="472">
        <f t="shared" si="12"/>
        <v>7</v>
      </c>
      <c r="H82" s="471">
        <f t="shared" si="6"/>
        <v>434</v>
      </c>
      <c r="I82" s="471">
        <f t="shared" si="11"/>
        <v>536.38</v>
      </c>
    </row>
    <row r="83" spans="1:9" x14ac:dyDescent="0.25">
      <c r="A83" s="469" t="s">
        <v>85</v>
      </c>
      <c r="B83" s="470">
        <v>1</v>
      </c>
      <c r="C83" s="470">
        <f t="shared" si="5"/>
        <v>181</v>
      </c>
      <c r="D83" s="470">
        <v>166</v>
      </c>
      <c r="E83" s="470">
        <v>15</v>
      </c>
      <c r="F83" s="471">
        <v>1162</v>
      </c>
      <c r="G83" s="472">
        <f t="shared" si="12"/>
        <v>7</v>
      </c>
      <c r="H83" s="471">
        <f t="shared" si="6"/>
        <v>210</v>
      </c>
      <c r="I83" s="471">
        <f t="shared" si="11"/>
        <v>259.54000000000002</v>
      </c>
    </row>
    <row r="84" spans="1:9" x14ac:dyDescent="0.25">
      <c r="A84" s="469" t="s">
        <v>209</v>
      </c>
      <c r="B84" s="470">
        <v>1</v>
      </c>
      <c r="C84" s="470">
        <f t="shared" si="5"/>
        <v>197</v>
      </c>
      <c r="D84" s="470">
        <v>166</v>
      </c>
      <c r="E84" s="470">
        <v>31</v>
      </c>
      <c r="F84" s="471">
        <v>1162</v>
      </c>
      <c r="G84" s="472">
        <f t="shared" si="12"/>
        <v>7</v>
      </c>
      <c r="H84" s="471">
        <f t="shared" si="6"/>
        <v>434</v>
      </c>
      <c r="I84" s="471">
        <f t="shared" si="11"/>
        <v>536.38</v>
      </c>
    </row>
    <row r="85" spans="1:9" x14ac:dyDescent="0.25">
      <c r="A85" s="469" t="s">
        <v>212</v>
      </c>
      <c r="B85" s="470">
        <v>1</v>
      </c>
      <c r="C85" s="470">
        <f t="shared" si="5"/>
        <v>224</v>
      </c>
      <c r="D85" s="470">
        <v>166</v>
      </c>
      <c r="E85" s="470">
        <v>58</v>
      </c>
      <c r="F85" s="471">
        <v>1162</v>
      </c>
      <c r="G85" s="472">
        <f t="shared" si="12"/>
        <v>7</v>
      </c>
      <c r="H85" s="471">
        <f t="shared" si="6"/>
        <v>812</v>
      </c>
      <c r="I85" s="471">
        <f t="shared" si="11"/>
        <v>1003.55</v>
      </c>
    </row>
    <row r="86" spans="1:9" x14ac:dyDescent="0.25">
      <c r="A86" s="469" t="s">
        <v>216</v>
      </c>
      <c r="B86" s="470">
        <v>1</v>
      </c>
      <c r="C86" s="470">
        <f t="shared" si="5"/>
        <v>204</v>
      </c>
      <c r="D86" s="470">
        <v>166</v>
      </c>
      <c r="E86" s="470">
        <v>38</v>
      </c>
      <c r="F86" s="471">
        <v>1162</v>
      </c>
      <c r="G86" s="472">
        <f t="shared" si="12"/>
        <v>7</v>
      </c>
      <c r="H86" s="471">
        <f t="shared" si="6"/>
        <v>532</v>
      </c>
      <c r="I86" s="471">
        <f t="shared" si="11"/>
        <v>657.5</v>
      </c>
    </row>
    <row r="87" spans="1:9" x14ac:dyDescent="0.25">
      <c r="A87" s="469" t="s">
        <v>216</v>
      </c>
      <c r="B87" s="470">
        <v>1</v>
      </c>
      <c r="C87" s="470">
        <f t="shared" si="5"/>
        <v>215</v>
      </c>
      <c r="D87" s="470">
        <v>166</v>
      </c>
      <c r="E87" s="470">
        <v>49</v>
      </c>
      <c r="F87" s="471">
        <v>1162</v>
      </c>
      <c r="G87" s="472">
        <f t="shared" si="12"/>
        <v>7</v>
      </c>
      <c r="H87" s="471">
        <f t="shared" si="6"/>
        <v>686</v>
      </c>
      <c r="I87" s="471">
        <f t="shared" si="11"/>
        <v>847.83</v>
      </c>
    </row>
    <row r="88" spans="1:9" x14ac:dyDescent="0.25">
      <c r="A88" s="469" t="s">
        <v>188</v>
      </c>
      <c r="B88" s="470">
        <v>1</v>
      </c>
      <c r="C88" s="470">
        <f t="shared" si="5"/>
        <v>168</v>
      </c>
      <c r="D88" s="470">
        <v>166</v>
      </c>
      <c r="E88" s="470">
        <v>2</v>
      </c>
      <c r="F88" s="471">
        <v>1162</v>
      </c>
      <c r="G88" s="472">
        <f t="shared" si="12"/>
        <v>7</v>
      </c>
      <c r="H88" s="471">
        <f t="shared" si="6"/>
        <v>28</v>
      </c>
      <c r="I88" s="471">
        <f t="shared" si="11"/>
        <v>34.61</v>
      </c>
    </row>
    <row r="89" spans="1:9" x14ac:dyDescent="0.25">
      <c r="A89" s="469" t="s">
        <v>212</v>
      </c>
      <c r="B89" s="470">
        <v>1</v>
      </c>
      <c r="C89" s="470">
        <f t="shared" si="5"/>
        <v>188</v>
      </c>
      <c r="D89" s="470">
        <v>166</v>
      </c>
      <c r="E89" s="470">
        <v>22</v>
      </c>
      <c r="F89" s="471">
        <v>1162</v>
      </c>
      <c r="G89" s="472">
        <f t="shared" si="12"/>
        <v>7</v>
      </c>
      <c r="H89" s="471">
        <f t="shared" si="6"/>
        <v>308</v>
      </c>
      <c r="I89" s="471">
        <f t="shared" si="11"/>
        <v>380.66</v>
      </c>
    </row>
    <row r="90" spans="1:9" x14ac:dyDescent="0.25">
      <c r="A90" s="469" t="s">
        <v>216</v>
      </c>
      <c r="B90" s="470">
        <v>1</v>
      </c>
      <c r="C90" s="470">
        <f t="shared" si="5"/>
        <v>211</v>
      </c>
      <c r="D90" s="470">
        <v>166</v>
      </c>
      <c r="E90" s="470">
        <v>45</v>
      </c>
      <c r="F90" s="471">
        <v>1162</v>
      </c>
      <c r="G90" s="472">
        <f t="shared" si="12"/>
        <v>7</v>
      </c>
      <c r="H90" s="471">
        <f t="shared" si="6"/>
        <v>630</v>
      </c>
      <c r="I90" s="471">
        <f t="shared" si="11"/>
        <v>778.62</v>
      </c>
    </row>
    <row r="91" spans="1:9" x14ac:dyDescent="0.25">
      <c r="A91" s="469" t="s">
        <v>85</v>
      </c>
      <c r="B91" s="470">
        <v>1</v>
      </c>
      <c r="C91" s="470">
        <f t="shared" si="5"/>
        <v>248</v>
      </c>
      <c r="D91" s="470">
        <v>166</v>
      </c>
      <c r="E91" s="470">
        <v>82</v>
      </c>
      <c r="F91" s="471">
        <v>1162</v>
      </c>
      <c r="G91" s="472">
        <f t="shared" si="12"/>
        <v>7</v>
      </c>
      <c r="H91" s="471">
        <f t="shared" si="6"/>
        <v>1148</v>
      </c>
      <c r="I91" s="471">
        <f t="shared" si="11"/>
        <v>1418.81</v>
      </c>
    </row>
    <row r="92" spans="1:9" x14ac:dyDescent="0.25">
      <c r="A92" s="469" t="s">
        <v>212</v>
      </c>
      <c r="B92" s="470">
        <v>1</v>
      </c>
      <c r="C92" s="470">
        <f t="shared" si="5"/>
        <v>188</v>
      </c>
      <c r="D92" s="470">
        <v>166</v>
      </c>
      <c r="E92" s="470">
        <v>22</v>
      </c>
      <c r="F92" s="471">
        <v>1162</v>
      </c>
      <c r="G92" s="472">
        <f t="shared" si="12"/>
        <v>7</v>
      </c>
      <c r="H92" s="471">
        <f t="shared" si="6"/>
        <v>308</v>
      </c>
      <c r="I92" s="471">
        <f t="shared" si="11"/>
        <v>380.66</v>
      </c>
    </row>
    <row r="93" spans="1:9" x14ac:dyDescent="0.25">
      <c r="A93" s="469" t="s">
        <v>212</v>
      </c>
      <c r="B93" s="470">
        <v>1</v>
      </c>
      <c r="C93" s="470">
        <f t="shared" si="5"/>
        <v>200</v>
      </c>
      <c r="D93" s="470">
        <v>166</v>
      </c>
      <c r="E93" s="470">
        <v>34</v>
      </c>
      <c r="F93" s="471">
        <v>1162</v>
      </c>
      <c r="G93" s="472">
        <f t="shared" si="12"/>
        <v>7</v>
      </c>
      <c r="H93" s="471">
        <f t="shared" si="6"/>
        <v>476</v>
      </c>
      <c r="I93" s="471">
        <f t="shared" si="11"/>
        <v>588.29</v>
      </c>
    </row>
    <row r="94" spans="1:9" x14ac:dyDescent="0.25">
      <c r="A94" s="469" t="s">
        <v>216</v>
      </c>
      <c r="B94" s="470">
        <v>1</v>
      </c>
      <c r="C94" s="470">
        <f t="shared" si="5"/>
        <v>175</v>
      </c>
      <c r="D94" s="470">
        <v>166</v>
      </c>
      <c r="E94" s="470">
        <v>9</v>
      </c>
      <c r="F94" s="471">
        <v>1162</v>
      </c>
      <c r="G94" s="472">
        <f t="shared" si="12"/>
        <v>7</v>
      </c>
      <c r="H94" s="471">
        <f t="shared" si="6"/>
        <v>126</v>
      </c>
      <c r="I94" s="471">
        <f t="shared" si="11"/>
        <v>155.72</v>
      </c>
    </row>
    <row r="95" spans="1:9" x14ac:dyDescent="0.25">
      <c r="A95" s="469" t="s">
        <v>213</v>
      </c>
      <c r="B95" s="470">
        <v>1</v>
      </c>
      <c r="C95" s="470">
        <f t="shared" si="5"/>
        <v>183</v>
      </c>
      <c r="D95" s="470">
        <v>166</v>
      </c>
      <c r="E95" s="470">
        <v>17</v>
      </c>
      <c r="F95" s="471">
        <v>1162</v>
      </c>
      <c r="G95" s="472">
        <f t="shared" si="12"/>
        <v>7</v>
      </c>
      <c r="H95" s="471">
        <f t="shared" si="6"/>
        <v>238</v>
      </c>
      <c r="I95" s="471">
        <f t="shared" si="11"/>
        <v>294.14</v>
      </c>
    </row>
    <row r="96" spans="1:9" x14ac:dyDescent="0.25">
      <c r="A96" s="469" t="s">
        <v>213</v>
      </c>
      <c r="B96" s="470">
        <v>1</v>
      </c>
      <c r="C96" s="470">
        <f t="shared" si="5"/>
        <v>168</v>
      </c>
      <c r="D96" s="470">
        <v>166</v>
      </c>
      <c r="E96" s="470">
        <v>2</v>
      </c>
      <c r="F96" s="471">
        <v>1162</v>
      </c>
      <c r="G96" s="472">
        <f t="shared" si="12"/>
        <v>7</v>
      </c>
      <c r="H96" s="471">
        <f t="shared" si="6"/>
        <v>28</v>
      </c>
      <c r="I96" s="471">
        <f t="shared" si="11"/>
        <v>34.61</v>
      </c>
    </row>
    <row r="97" spans="1:9" x14ac:dyDescent="0.25">
      <c r="A97" s="469" t="s">
        <v>213</v>
      </c>
      <c r="B97" s="470">
        <v>1</v>
      </c>
      <c r="C97" s="470">
        <f t="shared" si="5"/>
        <v>181.5</v>
      </c>
      <c r="D97" s="470">
        <v>166</v>
      </c>
      <c r="E97" s="470">
        <v>15.5</v>
      </c>
      <c r="F97" s="471">
        <v>1162</v>
      </c>
      <c r="G97" s="472">
        <f t="shared" si="12"/>
        <v>7</v>
      </c>
      <c r="H97" s="471">
        <f t="shared" si="6"/>
        <v>217</v>
      </c>
      <c r="I97" s="471">
        <f t="shared" si="11"/>
        <v>268.19</v>
      </c>
    </row>
    <row r="98" spans="1:9" x14ac:dyDescent="0.25">
      <c r="A98" s="469" t="s">
        <v>213</v>
      </c>
      <c r="B98" s="470">
        <v>1</v>
      </c>
      <c r="C98" s="470">
        <f t="shared" si="5"/>
        <v>200</v>
      </c>
      <c r="D98" s="470">
        <v>166</v>
      </c>
      <c r="E98" s="470">
        <v>34</v>
      </c>
      <c r="F98" s="471">
        <v>1162</v>
      </c>
      <c r="G98" s="472">
        <f t="shared" si="12"/>
        <v>7</v>
      </c>
      <c r="H98" s="471">
        <f t="shared" si="6"/>
        <v>476</v>
      </c>
      <c r="I98" s="471">
        <f t="shared" si="11"/>
        <v>588.29</v>
      </c>
    </row>
    <row r="99" spans="1:9" x14ac:dyDescent="0.25">
      <c r="A99" s="469" t="s">
        <v>206</v>
      </c>
      <c r="B99" s="470">
        <v>1</v>
      </c>
      <c r="C99" s="470">
        <f t="shared" si="5"/>
        <v>192</v>
      </c>
      <c r="D99" s="470">
        <v>166</v>
      </c>
      <c r="E99" s="470">
        <v>26</v>
      </c>
      <c r="F99" s="471">
        <v>1162</v>
      </c>
      <c r="G99" s="472">
        <f t="shared" si="12"/>
        <v>7</v>
      </c>
      <c r="H99" s="471">
        <f t="shared" si="6"/>
        <v>364</v>
      </c>
      <c r="I99" s="471">
        <f t="shared" si="11"/>
        <v>449.87</v>
      </c>
    </row>
    <row r="100" spans="1:9" x14ac:dyDescent="0.25">
      <c r="A100" s="469" t="s">
        <v>189</v>
      </c>
      <c r="B100" s="470">
        <v>1</v>
      </c>
      <c r="C100" s="470">
        <f t="shared" si="5"/>
        <v>179</v>
      </c>
      <c r="D100" s="470">
        <v>166</v>
      </c>
      <c r="E100" s="470">
        <v>13</v>
      </c>
      <c r="F100" s="471">
        <v>946.2</v>
      </c>
      <c r="G100" s="472">
        <f t="shared" si="12"/>
        <v>5.7</v>
      </c>
      <c r="H100" s="471">
        <f t="shared" si="6"/>
        <v>148.19999999999999</v>
      </c>
      <c r="I100" s="471">
        <f t="shared" si="11"/>
        <v>183.16</v>
      </c>
    </row>
    <row r="101" spans="1:9" x14ac:dyDescent="0.25">
      <c r="A101" s="469" t="s">
        <v>206</v>
      </c>
      <c r="B101" s="470">
        <v>1</v>
      </c>
      <c r="C101" s="470">
        <f t="shared" si="5"/>
        <v>192</v>
      </c>
      <c r="D101" s="470">
        <v>166</v>
      </c>
      <c r="E101" s="470">
        <v>26</v>
      </c>
      <c r="F101" s="471">
        <v>1162</v>
      </c>
      <c r="G101" s="472">
        <f t="shared" si="12"/>
        <v>7</v>
      </c>
      <c r="H101" s="471">
        <f t="shared" si="6"/>
        <v>364</v>
      </c>
      <c r="I101" s="471">
        <f t="shared" si="11"/>
        <v>449.87</v>
      </c>
    </row>
    <row r="102" spans="1:9" x14ac:dyDescent="0.25">
      <c r="A102" s="469" t="s">
        <v>206</v>
      </c>
      <c r="B102" s="470">
        <v>1</v>
      </c>
      <c r="C102" s="470">
        <f t="shared" si="5"/>
        <v>220</v>
      </c>
      <c r="D102" s="470">
        <v>166</v>
      </c>
      <c r="E102" s="470">
        <v>54</v>
      </c>
      <c r="F102" s="471">
        <v>1361.2</v>
      </c>
      <c r="G102" s="472">
        <f t="shared" si="12"/>
        <v>8.1999999999999993</v>
      </c>
      <c r="H102" s="471">
        <f t="shared" si="6"/>
        <v>885.6</v>
      </c>
      <c r="I102" s="471">
        <f t="shared" si="11"/>
        <v>1094.51</v>
      </c>
    </row>
    <row r="103" spans="1:9" x14ac:dyDescent="0.25">
      <c r="A103" s="469" t="s">
        <v>85</v>
      </c>
      <c r="B103" s="470">
        <v>1</v>
      </c>
      <c r="C103" s="470">
        <f t="shared" si="5"/>
        <v>206</v>
      </c>
      <c r="D103" s="470">
        <v>166</v>
      </c>
      <c r="E103" s="470">
        <v>40</v>
      </c>
      <c r="F103" s="471">
        <v>946.2</v>
      </c>
      <c r="G103" s="472">
        <f t="shared" si="12"/>
        <v>5.7</v>
      </c>
      <c r="H103" s="471">
        <f t="shared" si="6"/>
        <v>456</v>
      </c>
      <c r="I103" s="471">
        <f t="shared" si="11"/>
        <v>563.57000000000005</v>
      </c>
    </row>
    <row r="104" spans="1:9" x14ac:dyDescent="0.25">
      <c r="A104" s="469" t="s">
        <v>206</v>
      </c>
      <c r="B104" s="470">
        <v>1</v>
      </c>
      <c r="C104" s="470">
        <f t="shared" si="5"/>
        <v>200</v>
      </c>
      <c r="D104" s="470">
        <v>166</v>
      </c>
      <c r="E104" s="470">
        <v>34</v>
      </c>
      <c r="F104" s="471">
        <v>1162</v>
      </c>
      <c r="G104" s="472">
        <f t="shared" si="12"/>
        <v>7</v>
      </c>
      <c r="H104" s="471">
        <f t="shared" si="6"/>
        <v>476</v>
      </c>
      <c r="I104" s="471">
        <f t="shared" si="11"/>
        <v>588.29</v>
      </c>
    </row>
    <row r="105" spans="1:9" x14ac:dyDescent="0.25">
      <c r="A105" s="469" t="s">
        <v>206</v>
      </c>
      <c r="B105" s="470">
        <v>1</v>
      </c>
      <c r="C105" s="470">
        <f t="shared" ref="C105:C118" si="13">D105+E105</f>
        <v>200</v>
      </c>
      <c r="D105" s="470">
        <v>166</v>
      </c>
      <c r="E105" s="470">
        <v>34</v>
      </c>
      <c r="F105" s="471">
        <v>1162</v>
      </c>
      <c r="G105" s="472">
        <f t="shared" si="12"/>
        <v>7</v>
      </c>
      <c r="H105" s="471">
        <f t="shared" ref="H105:H118" si="14">ROUND(E105*G105*2,2)</f>
        <v>476</v>
      </c>
      <c r="I105" s="471">
        <f t="shared" si="11"/>
        <v>588.29</v>
      </c>
    </row>
    <row r="106" spans="1:9" x14ac:dyDescent="0.25">
      <c r="A106" s="469" t="s">
        <v>85</v>
      </c>
      <c r="B106" s="470">
        <v>1</v>
      </c>
      <c r="C106" s="470">
        <f t="shared" si="13"/>
        <v>197</v>
      </c>
      <c r="D106" s="470">
        <v>166</v>
      </c>
      <c r="E106" s="470">
        <v>31</v>
      </c>
      <c r="F106" s="471">
        <v>946.2</v>
      </c>
      <c r="G106" s="472">
        <f t="shared" si="12"/>
        <v>5.7</v>
      </c>
      <c r="H106" s="471">
        <f t="shared" si="14"/>
        <v>353.4</v>
      </c>
      <c r="I106" s="471">
        <f t="shared" si="11"/>
        <v>436.77</v>
      </c>
    </row>
    <row r="107" spans="1:9" x14ac:dyDescent="0.25">
      <c r="A107" s="469" t="s">
        <v>85</v>
      </c>
      <c r="B107" s="470">
        <v>1</v>
      </c>
      <c r="C107" s="470">
        <f t="shared" si="13"/>
        <v>257</v>
      </c>
      <c r="D107" s="470">
        <v>166</v>
      </c>
      <c r="E107" s="470">
        <v>91</v>
      </c>
      <c r="F107" s="471">
        <v>946.2</v>
      </c>
      <c r="G107" s="472">
        <f t="shared" si="12"/>
        <v>5.7</v>
      </c>
      <c r="H107" s="471">
        <f t="shared" si="14"/>
        <v>1037.4000000000001</v>
      </c>
      <c r="I107" s="471">
        <f t="shared" si="11"/>
        <v>1282.1199999999999</v>
      </c>
    </row>
    <row r="108" spans="1:9" x14ac:dyDescent="0.25">
      <c r="A108" s="469" t="s">
        <v>202</v>
      </c>
      <c r="B108" s="470">
        <v>1</v>
      </c>
      <c r="C108" s="470">
        <f t="shared" si="13"/>
        <v>192</v>
      </c>
      <c r="D108" s="470">
        <v>166</v>
      </c>
      <c r="E108" s="470">
        <v>26</v>
      </c>
      <c r="F108" s="471">
        <v>1162</v>
      </c>
      <c r="G108" s="472">
        <f t="shared" si="12"/>
        <v>7</v>
      </c>
      <c r="H108" s="471">
        <f t="shared" si="14"/>
        <v>364</v>
      </c>
      <c r="I108" s="471">
        <f t="shared" si="11"/>
        <v>449.87</v>
      </c>
    </row>
    <row r="109" spans="1:9" x14ac:dyDescent="0.25">
      <c r="A109" s="469" t="s">
        <v>202</v>
      </c>
      <c r="B109" s="470">
        <v>1</v>
      </c>
      <c r="C109" s="470">
        <f t="shared" si="13"/>
        <v>168</v>
      </c>
      <c r="D109" s="470">
        <v>166</v>
      </c>
      <c r="E109" s="470">
        <v>2</v>
      </c>
      <c r="F109" s="471">
        <v>946.2</v>
      </c>
      <c r="G109" s="472">
        <f t="shared" si="12"/>
        <v>5.7</v>
      </c>
      <c r="H109" s="471">
        <f t="shared" si="14"/>
        <v>22.8</v>
      </c>
      <c r="I109" s="471">
        <f t="shared" si="11"/>
        <v>28.18</v>
      </c>
    </row>
    <row r="110" spans="1:9" x14ac:dyDescent="0.25">
      <c r="A110" s="469" t="s">
        <v>202</v>
      </c>
      <c r="B110" s="470">
        <v>1</v>
      </c>
      <c r="C110" s="470">
        <f t="shared" si="13"/>
        <v>176</v>
      </c>
      <c r="D110" s="470">
        <v>166</v>
      </c>
      <c r="E110" s="470">
        <v>10</v>
      </c>
      <c r="F110" s="471">
        <v>1162</v>
      </c>
      <c r="G110" s="472">
        <f t="shared" si="12"/>
        <v>7</v>
      </c>
      <c r="H110" s="471">
        <f t="shared" si="14"/>
        <v>140</v>
      </c>
      <c r="I110" s="471">
        <f t="shared" si="11"/>
        <v>173.03</v>
      </c>
    </row>
    <row r="111" spans="1:9" x14ac:dyDescent="0.25">
      <c r="A111" s="469" t="s">
        <v>202</v>
      </c>
      <c r="B111" s="470">
        <v>1</v>
      </c>
      <c r="C111" s="470">
        <f t="shared" si="13"/>
        <v>190</v>
      </c>
      <c r="D111" s="470">
        <v>166</v>
      </c>
      <c r="E111" s="470">
        <v>24</v>
      </c>
      <c r="F111" s="471">
        <v>1162</v>
      </c>
      <c r="G111" s="472">
        <f t="shared" si="12"/>
        <v>7</v>
      </c>
      <c r="H111" s="471">
        <f t="shared" si="14"/>
        <v>336</v>
      </c>
      <c r="I111" s="471">
        <f t="shared" si="11"/>
        <v>415.26</v>
      </c>
    </row>
    <row r="112" spans="1:9" x14ac:dyDescent="0.25">
      <c r="A112" s="469" t="s">
        <v>85</v>
      </c>
      <c r="B112" s="470">
        <v>1</v>
      </c>
      <c r="C112" s="470">
        <f t="shared" si="13"/>
        <v>176</v>
      </c>
      <c r="D112" s="470">
        <v>166</v>
      </c>
      <c r="E112" s="470">
        <v>10</v>
      </c>
      <c r="F112" s="471">
        <v>946.2</v>
      </c>
      <c r="G112" s="472">
        <f t="shared" si="12"/>
        <v>5.7</v>
      </c>
      <c r="H112" s="471">
        <f t="shared" si="14"/>
        <v>114</v>
      </c>
      <c r="I112" s="471">
        <f t="shared" si="11"/>
        <v>140.88999999999999</v>
      </c>
    </row>
    <row r="113" spans="1:9" x14ac:dyDescent="0.25">
      <c r="A113" s="469" t="s">
        <v>214</v>
      </c>
      <c r="B113" s="470">
        <v>1</v>
      </c>
      <c r="C113" s="470">
        <f t="shared" si="13"/>
        <v>186</v>
      </c>
      <c r="D113" s="470">
        <v>166</v>
      </c>
      <c r="E113" s="470">
        <v>20</v>
      </c>
      <c r="F113" s="471">
        <v>1162</v>
      </c>
      <c r="G113" s="472">
        <f t="shared" si="12"/>
        <v>7</v>
      </c>
      <c r="H113" s="471">
        <f t="shared" si="14"/>
        <v>280</v>
      </c>
      <c r="I113" s="471">
        <f t="shared" si="11"/>
        <v>346.05</v>
      </c>
    </row>
    <row r="114" spans="1:9" x14ac:dyDescent="0.25">
      <c r="A114" s="469" t="s">
        <v>203</v>
      </c>
      <c r="B114" s="470">
        <v>1</v>
      </c>
      <c r="C114" s="470">
        <f t="shared" si="13"/>
        <v>186</v>
      </c>
      <c r="D114" s="470">
        <v>166</v>
      </c>
      <c r="E114" s="470">
        <v>20</v>
      </c>
      <c r="F114" s="471">
        <v>1162</v>
      </c>
      <c r="G114" s="472">
        <f t="shared" si="12"/>
        <v>7</v>
      </c>
      <c r="H114" s="471">
        <f t="shared" si="14"/>
        <v>280</v>
      </c>
      <c r="I114" s="471">
        <f t="shared" si="11"/>
        <v>346.05</v>
      </c>
    </row>
    <row r="115" spans="1:9" x14ac:dyDescent="0.25">
      <c r="A115" s="469" t="s">
        <v>203</v>
      </c>
      <c r="B115" s="470">
        <v>1</v>
      </c>
      <c r="C115" s="470">
        <f t="shared" si="13"/>
        <v>190</v>
      </c>
      <c r="D115" s="470">
        <v>166</v>
      </c>
      <c r="E115" s="470">
        <v>24</v>
      </c>
      <c r="F115" s="471">
        <v>946.2</v>
      </c>
      <c r="G115" s="472">
        <f t="shared" si="12"/>
        <v>5.7</v>
      </c>
      <c r="H115" s="471">
        <f t="shared" si="14"/>
        <v>273.60000000000002</v>
      </c>
      <c r="I115" s="471">
        <f t="shared" si="11"/>
        <v>338.14</v>
      </c>
    </row>
    <row r="116" spans="1:9" x14ac:dyDescent="0.25">
      <c r="A116" s="469" t="s">
        <v>204</v>
      </c>
      <c r="B116" s="470">
        <v>1</v>
      </c>
      <c r="C116" s="470">
        <f t="shared" si="13"/>
        <v>252</v>
      </c>
      <c r="D116" s="470">
        <v>166</v>
      </c>
      <c r="E116" s="470">
        <v>86</v>
      </c>
      <c r="F116" s="471">
        <v>1162</v>
      </c>
      <c r="G116" s="472">
        <f t="shared" si="12"/>
        <v>7</v>
      </c>
      <c r="H116" s="471">
        <f t="shared" si="14"/>
        <v>1204</v>
      </c>
      <c r="I116" s="471">
        <f t="shared" si="11"/>
        <v>1488.02</v>
      </c>
    </row>
    <row r="117" spans="1:9" x14ac:dyDescent="0.25">
      <c r="A117" s="469" t="s">
        <v>204</v>
      </c>
      <c r="B117" s="470">
        <v>1</v>
      </c>
      <c r="C117" s="470">
        <f t="shared" si="13"/>
        <v>207</v>
      </c>
      <c r="D117" s="470">
        <v>166</v>
      </c>
      <c r="E117" s="470">
        <v>41</v>
      </c>
      <c r="F117" s="471">
        <v>1162</v>
      </c>
      <c r="G117" s="472">
        <f t="shared" si="12"/>
        <v>7</v>
      </c>
      <c r="H117" s="471">
        <f t="shared" si="14"/>
        <v>574</v>
      </c>
      <c r="I117" s="471">
        <f t="shared" si="11"/>
        <v>709.41</v>
      </c>
    </row>
    <row r="118" spans="1:9" x14ac:dyDescent="0.25">
      <c r="A118" s="469" t="s">
        <v>204</v>
      </c>
      <c r="B118" s="470">
        <v>1</v>
      </c>
      <c r="C118" s="470">
        <f t="shared" si="13"/>
        <v>168</v>
      </c>
      <c r="D118" s="470">
        <v>166</v>
      </c>
      <c r="E118" s="470">
        <v>2</v>
      </c>
      <c r="F118" s="471">
        <v>1162</v>
      </c>
      <c r="G118" s="472">
        <f t="shared" si="12"/>
        <v>7</v>
      </c>
      <c r="H118" s="471">
        <f t="shared" si="14"/>
        <v>28</v>
      </c>
      <c r="I118" s="471">
        <f t="shared" si="11"/>
        <v>34.61</v>
      </c>
    </row>
    <row r="119" spans="1:9" ht="33" x14ac:dyDescent="0.25">
      <c r="A119" s="467" t="s">
        <v>648</v>
      </c>
      <c r="B119" s="474">
        <f>SUM(B120:B165)</f>
        <v>46</v>
      </c>
      <c r="C119" s="474"/>
      <c r="D119" s="474"/>
      <c r="E119" s="474">
        <f>SUM(E120:E165)</f>
        <v>779.5</v>
      </c>
      <c r="F119" s="468"/>
      <c r="G119" s="472"/>
      <c r="H119" s="468">
        <f>SUM(H120:H165)</f>
        <v>7639.1000000000013</v>
      </c>
      <c r="I119" s="468">
        <f>SUM(I120:I165)</f>
        <v>9441.15</v>
      </c>
    </row>
    <row r="120" spans="1:9" x14ac:dyDescent="0.25">
      <c r="A120" s="469" t="s">
        <v>219</v>
      </c>
      <c r="B120" s="470">
        <v>1</v>
      </c>
      <c r="C120" s="470">
        <f t="shared" ref="C120:C165" si="15">D120+E120</f>
        <v>232</v>
      </c>
      <c r="D120" s="470">
        <v>166</v>
      </c>
      <c r="E120" s="470">
        <v>66</v>
      </c>
      <c r="F120" s="471">
        <v>813.4</v>
      </c>
      <c r="G120" s="472">
        <f t="shared" si="12"/>
        <v>4.9000000000000004</v>
      </c>
      <c r="H120" s="471">
        <f t="shared" ref="H120:H165" si="16">ROUND(E120*G120*2,2)</f>
        <v>646.79999999999995</v>
      </c>
      <c r="I120" s="471">
        <f t="shared" ref="I120:I165" si="17">ROUND(H120*1.2359,2)</f>
        <v>799.38</v>
      </c>
    </row>
    <row r="121" spans="1:9" x14ac:dyDescent="0.25">
      <c r="A121" s="469" t="s">
        <v>219</v>
      </c>
      <c r="B121" s="470">
        <v>1</v>
      </c>
      <c r="C121" s="470">
        <f t="shared" si="15"/>
        <v>192</v>
      </c>
      <c r="D121" s="470">
        <v>166</v>
      </c>
      <c r="E121" s="470">
        <v>26</v>
      </c>
      <c r="F121" s="471">
        <v>813.4</v>
      </c>
      <c r="G121" s="472">
        <f t="shared" si="12"/>
        <v>4.9000000000000004</v>
      </c>
      <c r="H121" s="471">
        <f t="shared" si="16"/>
        <v>254.8</v>
      </c>
      <c r="I121" s="471">
        <f t="shared" si="17"/>
        <v>314.91000000000003</v>
      </c>
    </row>
    <row r="122" spans="1:9" x14ac:dyDescent="0.25">
      <c r="A122" s="469" t="s">
        <v>219</v>
      </c>
      <c r="B122" s="470">
        <v>1</v>
      </c>
      <c r="C122" s="470">
        <f t="shared" si="15"/>
        <v>224</v>
      </c>
      <c r="D122" s="470">
        <v>166</v>
      </c>
      <c r="E122" s="470">
        <v>58</v>
      </c>
      <c r="F122" s="471">
        <v>813.4</v>
      </c>
      <c r="G122" s="472">
        <f t="shared" si="12"/>
        <v>4.9000000000000004</v>
      </c>
      <c r="H122" s="471">
        <f t="shared" si="16"/>
        <v>568.4</v>
      </c>
      <c r="I122" s="471">
        <f t="shared" si="17"/>
        <v>702.49</v>
      </c>
    </row>
    <row r="123" spans="1:9" x14ac:dyDescent="0.25">
      <c r="A123" s="469" t="s">
        <v>219</v>
      </c>
      <c r="B123" s="470">
        <v>1</v>
      </c>
      <c r="C123" s="470">
        <f t="shared" si="15"/>
        <v>168</v>
      </c>
      <c r="D123" s="470">
        <v>166</v>
      </c>
      <c r="E123" s="470">
        <v>2</v>
      </c>
      <c r="F123" s="471">
        <v>813.4</v>
      </c>
      <c r="G123" s="472">
        <f t="shared" si="12"/>
        <v>4.9000000000000004</v>
      </c>
      <c r="H123" s="471">
        <f t="shared" si="16"/>
        <v>19.600000000000001</v>
      </c>
      <c r="I123" s="471">
        <f t="shared" si="17"/>
        <v>24.22</v>
      </c>
    </row>
    <row r="124" spans="1:9" x14ac:dyDescent="0.25">
      <c r="A124" s="469" t="s">
        <v>219</v>
      </c>
      <c r="B124" s="470">
        <v>1</v>
      </c>
      <c r="C124" s="470">
        <f t="shared" si="15"/>
        <v>168.5</v>
      </c>
      <c r="D124" s="470">
        <v>166</v>
      </c>
      <c r="E124" s="470">
        <v>2.5</v>
      </c>
      <c r="F124" s="471">
        <v>813.4</v>
      </c>
      <c r="G124" s="472">
        <f t="shared" si="12"/>
        <v>4.9000000000000004</v>
      </c>
      <c r="H124" s="471">
        <f t="shared" si="16"/>
        <v>24.5</v>
      </c>
      <c r="I124" s="471">
        <f t="shared" si="17"/>
        <v>30.28</v>
      </c>
    </row>
    <row r="125" spans="1:9" x14ac:dyDescent="0.25">
      <c r="A125" s="469" t="s">
        <v>219</v>
      </c>
      <c r="B125" s="470">
        <v>1</v>
      </c>
      <c r="C125" s="470">
        <f t="shared" si="15"/>
        <v>168</v>
      </c>
      <c r="D125" s="470">
        <v>166</v>
      </c>
      <c r="E125" s="470">
        <v>2</v>
      </c>
      <c r="F125" s="471">
        <v>813.4</v>
      </c>
      <c r="G125" s="472">
        <f t="shared" si="12"/>
        <v>4.9000000000000004</v>
      </c>
      <c r="H125" s="471">
        <f t="shared" si="16"/>
        <v>19.600000000000001</v>
      </c>
      <c r="I125" s="471">
        <f t="shared" si="17"/>
        <v>24.22</v>
      </c>
    </row>
    <row r="126" spans="1:9" x14ac:dyDescent="0.25">
      <c r="A126" s="469" t="s">
        <v>219</v>
      </c>
      <c r="B126" s="470">
        <v>1</v>
      </c>
      <c r="C126" s="470">
        <f t="shared" si="15"/>
        <v>168</v>
      </c>
      <c r="D126" s="470">
        <v>166</v>
      </c>
      <c r="E126" s="470">
        <v>2</v>
      </c>
      <c r="F126" s="471">
        <v>813.4</v>
      </c>
      <c r="G126" s="472">
        <f t="shared" si="12"/>
        <v>4.9000000000000004</v>
      </c>
      <c r="H126" s="471">
        <f t="shared" si="16"/>
        <v>19.600000000000001</v>
      </c>
      <c r="I126" s="471">
        <f t="shared" si="17"/>
        <v>24.22</v>
      </c>
    </row>
    <row r="127" spans="1:9" x14ac:dyDescent="0.25">
      <c r="A127" s="469" t="s">
        <v>219</v>
      </c>
      <c r="B127" s="470">
        <v>1</v>
      </c>
      <c r="C127" s="470">
        <f t="shared" si="15"/>
        <v>179</v>
      </c>
      <c r="D127" s="470">
        <v>166</v>
      </c>
      <c r="E127" s="470">
        <v>13</v>
      </c>
      <c r="F127" s="471">
        <v>813.4</v>
      </c>
      <c r="G127" s="472">
        <f t="shared" si="12"/>
        <v>4.9000000000000004</v>
      </c>
      <c r="H127" s="471">
        <f t="shared" si="16"/>
        <v>127.4</v>
      </c>
      <c r="I127" s="471">
        <f t="shared" si="17"/>
        <v>157.44999999999999</v>
      </c>
    </row>
    <row r="128" spans="1:9" x14ac:dyDescent="0.25">
      <c r="A128" s="469" t="s">
        <v>219</v>
      </c>
      <c r="B128" s="470">
        <v>1</v>
      </c>
      <c r="C128" s="470">
        <f t="shared" si="15"/>
        <v>173</v>
      </c>
      <c r="D128" s="470">
        <v>166</v>
      </c>
      <c r="E128" s="470">
        <v>7</v>
      </c>
      <c r="F128" s="471">
        <v>813.4</v>
      </c>
      <c r="G128" s="472">
        <f t="shared" si="12"/>
        <v>4.9000000000000004</v>
      </c>
      <c r="H128" s="471">
        <f t="shared" si="16"/>
        <v>68.599999999999994</v>
      </c>
      <c r="I128" s="471">
        <f t="shared" si="17"/>
        <v>84.78</v>
      </c>
    </row>
    <row r="129" spans="1:9" x14ac:dyDescent="0.25">
      <c r="A129" s="469" t="s">
        <v>219</v>
      </c>
      <c r="B129" s="470">
        <v>1</v>
      </c>
      <c r="C129" s="470">
        <f t="shared" si="15"/>
        <v>172</v>
      </c>
      <c r="D129" s="470">
        <v>166</v>
      </c>
      <c r="E129" s="470">
        <v>6</v>
      </c>
      <c r="F129" s="471">
        <v>813.4</v>
      </c>
      <c r="G129" s="472">
        <f t="shared" si="12"/>
        <v>4.9000000000000004</v>
      </c>
      <c r="H129" s="471">
        <f t="shared" si="16"/>
        <v>58.8</v>
      </c>
      <c r="I129" s="471">
        <f t="shared" si="17"/>
        <v>72.67</v>
      </c>
    </row>
    <row r="130" spans="1:9" x14ac:dyDescent="0.25">
      <c r="A130" s="469" t="s">
        <v>219</v>
      </c>
      <c r="B130" s="470">
        <v>1</v>
      </c>
      <c r="C130" s="470">
        <f t="shared" si="15"/>
        <v>178</v>
      </c>
      <c r="D130" s="470">
        <v>166</v>
      </c>
      <c r="E130" s="470">
        <v>12</v>
      </c>
      <c r="F130" s="471">
        <v>813.4</v>
      </c>
      <c r="G130" s="472">
        <f t="shared" si="12"/>
        <v>4.9000000000000004</v>
      </c>
      <c r="H130" s="471">
        <f t="shared" si="16"/>
        <v>117.6</v>
      </c>
      <c r="I130" s="471">
        <f t="shared" si="17"/>
        <v>145.34</v>
      </c>
    </row>
    <row r="131" spans="1:9" x14ac:dyDescent="0.25">
      <c r="A131" s="469" t="s">
        <v>219</v>
      </c>
      <c r="B131" s="470">
        <v>1</v>
      </c>
      <c r="C131" s="470">
        <f t="shared" si="15"/>
        <v>204</v>
      </c>
      <c r="D131" s="470">
        <v>166</v>
      </c>
      <c r="E131" s="470">
        <v>38</v>
      </c>
      <c r="F131" s="471">
        <v>813.4</v>
      </c>
      <c r="G131" s="472">
        <f t="shared" si="12"/>
        <v>4.9000000000000004</v>
      </c>
      <c r="H131" s="471">
        <f t="shared" si="16"/>
        <v>372.4</v>
      </c>
      <c r="I131" s="471">
        <f t="shared" si="17"/>
        <v>460.25</v>
      </c>
    </row>
    <row r="132" spans="1:9" x14ac:dyDescent="0.25">
      <c r="A132" s="469" t="s">
        <v>219</v>
      </c>
      <c r="B132" s="470">
        <v>1</v>
      </c>
      <c r="C132" s="470">
        <f t="shared" si="15"/>
        <v>180</v>
      </c>
      <c r="D132" s="470">
        <v>166</v>
      </c>
      <c r="E132" s="470">
        <v>14</v>
      </c>
      <c r="F132" s="471">
        <v>813.4</v>
      </c>
      <c r="G132" s="472">
        <f t="shared" si="12"/>
        <v>4.9000000000000004</v>
      </c>
      <c r="H132" s="471">
        <f t="shared" si="16"/>
        <v>137.19999999999999</v>
      </c>
      <c r="I132" s="471">
        <f t="shared" si="17"/>
        <v>169.57</v>
      </c>
    </row>
    <row r="133" spans="1:9" x14ac:dyDescent="0.25">
      <c r="A133" s="469" t="s">
        <v>219</v>
      </c>
      <c r="B133" s="470">
        <v>1</v>
      </c>
      <c r="C133" s="470">
        <f t="shared" si="15"/>
        <v>169</v>
      </c>
      <c r="D133" s="470">
        <v>166</v>
      </c>
      <c r="E133" s="470">
        <v>3</v>
      </c>
      <c r="F133" s="471">
        <v>813.4</v>
      </c>
      <c r="G133" s="472">
        <f t="shared" si="12"/>
        <v>4.9000000000000004</v>
      </c>
      <c r="H133" s="471">
        <f t="shared" si="16"/>
        <v>29.4</v>
      </c>
      <c r="I133" s="471">
        <f t="shared" si="17"/>
        <v>36.340000000000003</v>
      </c>
    </row>
    <row r="134" spans="1:9" x14ac:dyDescent="0.25">
      <c r="A134" s="469" t="s">
        <v>219</v>
      </c>
      <c r="B134" s="470">
        <v>1</v>
      </c>
      <c r="C134" s="470">
        <f t="shared" si="15"/>
        <v>186</v>
      </c>
      <c r="D134" s="470">
        <v>166</v>
      </c>
      <c r="E134" s="470">
        <v>20</v>
      </c>
      <c r="F134" s="471">
        <v>813.4</v>
      </c>
      <c r="G134" s="472">
        <f t="shared" si="12"/>
        <v>4.9000000000000004</v>
      </c>
      <c r="H134" s="471">
        <f t="shared" si="16"/>
        <v>196</v>
      </c>
      <c r="I134" s="471">
        <f t="shared" si="17"/>
        <v>242.24</v>
      </c>
    </row>
    <row r="135" spans="1:9" x14ac:dyDescent="0.25">
      <c r="A135" s="469" t="s">
        <v>219</v>
      </c>
      <c r="B135" s="470">
        <v>1</v>
      </c>
      <c r="C135" s="470">
        <f t="shared" si="15"/>
        <v>176</v>
      </c>
      <c r="D135" s="470">
        <v>166</v>
      </c>
      <c r="E135" s="470">
        <v>10</v>
      </c>
      <c r="F135" s="471">
        <v>813.4</v>
      </c>
      <c r="G135" s="472">
        <f t="shared" si="12"/>
        <v>4.9000000000000004</v>
      </c>
      <c r="H135" s="471">
        <f t="shared" si="16"/>
        <v>98</v>
      </c>
      <c r="I135" s="471">
        <f t="shared" si="17"/>
        <v>121.12</v>
      </c>
    </row>
    <row r="136" spans="1:9" x14ac:dyDescent="0.25">
      <c r="A136" s="469" t="s">
        <v>219</v>
      </c>
      <c r="B136" s="470">
        <v>1</v>
      </c>
      <c r="C136" s="470">
        <f t="shared" si="15"/>
        <v>176</v>
      </c>
      <c r="D136" s="470">
        <v>166</v>
      </c>
      <c r="E136" s="470">
        <v>10</v>
      </c>
      <c r="F136" s="471">
        <v>813.4</v>
      </c>
      <c r="G136" s="472">
        <f t="shared" si="12"/>
        <v>4.9000000000000004</v>
      </c>
      <c r="H136" s="471">
        <f t="shared" si="16"/>
        <v>98</v>
      </c>
      <c r="I136" s="471">
        <f t="shared" si="17"/>
        <v>121.12</v>
      </c>
    </row>
    <row r="137" spans="1:9" x14ac:dyDescent="0.25">
      <c r="A137" s="469" t="s">
        <v>219</v>
      </c>
      <c r="B137" s="470">
        <v>1</v>
      </c>
      <c r="C137" s="470">
        <f t="shared" si="15"/>
        <v>168</v>
      </c>
      <c r="D137" s="470">
        <v>166</v>
      </c>
      <c r="E137" s="470">
        <v>2</v>
      </c>
      <c r="F137" s="471">
        <v>813.4</v>
      </c>
      <c r="G137" s="472">
        <f t="shared" si="12"/>
        <v>4.9000000000000004</v>
      </c>
      <c r="H137" s="471">
        <f t="shared" si="16"/>
        <v>19.600000000000001</v>
      </c>
      <c r="I137" s="471">
        <f t="shared" si="17"/>
        <v>24.22</v>
      </c>
    </row>
    <row r="138" spans="1:9" x14ac:dyDescent="0.25">
      <c r="A138" s="469" t="s">
        <v>219</v>
      </c>
      <c r="B138" s="470">
        <v>1</v>
      </c>
      <c r="C138" s="470">
        <f t="shared" si="15"/>
        <v>172</v>
      </c>
      <c r="D138" s="470">
        <v>166</v>
      </c>
      <c r="E138" s="470">
        <v>6</v>
      </c>
      <c r="F138" s="471">
        <v>813.4</v>
      </c>
      <c r="G138" s="472">
        <f t="shared" si="12"/>
        <v>4.9000000000000004</v>
      </c>
      <c r="H138" s="471">
        <f t="shared" si="16"/>
        <v>58.8</v>
      </c>
      <c r="I138" s="471">
        <f t="shared" si="17"/>
        <v>72.67</v>
      </c>
    </row>
    <row r="139" spans="1:9" x14ac:dyDescent="0.25">
      <c r="A139" s="469" t="s">
        <v>219</v>
      </c>
      <c r="B139" s="470">
        <v>1</v>
      </c>
      <c r="C139" s="470">
        <f t="shared" si="15"/>
        <v>176</v>
      </c>
      <c r="D139" s="470">
        <v>166</v>
      </c>
      <c r="E139" s="470">
        <v>10</v>
      </c>
      <c r="F139" s="471">
        <v>813.4</v>
      </c>
      <c r="G139" s="472">
        <f t="shared" si="12"/>
        <v>4.9000000000000004</v>
      </c>
      <c r="H139" s="471">
        <f t="shared" si="16"/>
        <v>98</v>
      </c>
      <c r="I139" s="471">
        <f t="shared" si="17"/>
        <v>121.12</v>
      </c>
    </row>
    <row r="140" spans="1:9" x14ac:dyDescent="0.25">
      <c r="A140" s="469" t="s">
        <v>219</v>
      </c>
      <c r="B140" s="470">
        <v>1</v>
      </c>
      <c r="C140" s="470">
        <f t="shared" si="15"/>
        <v>184</v>
      </c>
      <c r="D140" s="470">
        <v>166</v>
      </c>
      <c r="E140" s="470">
        <v>18</v>
      </c>
      <c r="F140" s="471">
        <v>813.4</v>
      </c>
      <c r="G140" s="472">
        <f t="shared" si="12"/>
        <v>4.9000000000000004</v>
      </c>
      <c r="H140" s="471">
        <f t="shared" si="16"/>
        <v>176.4</v>
      </c>
      <c r="I140" s="471">
        <f t="shared" si="17"/>
        <v>218.01</v>
      </c>
    </row>
    <row r="141" spans="1:9" x14ac:dyDescent="0.25">
      <c r="A141" s="469" t="s">
        <v>219</v>
      </c>
      <c r="B141" s="470">
        <v>1</v>
      </c>
      <c r="C141" s="470">
        <f t="shared" si="15"/>
        <v>168</v>
      </c>
      <c r="D141" s="470">
        <v>166</v>
      </c>
      <c r="E141" s="470">
        <v>2</v>
      </c>
      <c r="F141" s="471">
        <v>813.4</v>
      </c>
      <c r="G141" s="472">
        <f t="shared" si="12"/>
        <v>4.9000000000000004</v>
      </c>
      <c r="H141" s="471">
        <f t="shared" si="16"/>
        <v>19.600000000000001</v>
      </c>
      <c r="I141" s="471">
        <f t="shared" si="17"/>
        <v>24.22</v>
      </c>
    </row>
    <row r="142" spans="1:9" x14ac:dyDescent="0.25">
      <c r="A142" s="469" t="s">
        <v>219</v>
      </c>
      <c r="B142" s="470">
        <v>1</v>
      </c>
      <c r="C142" s="470">
        <f t="shared" si="15"/>
        <v>168</v>
      </c>
      <c r="D142" s="470">
        <v>166</v>
      </c>
      <c r="E142" s="470">
        <v>2</v>
      </c>
      <c r="F142" s="471">
        <v>813.4</v>
      </c>
      <c r="G142" s="472">
        <f t="shared" ref="G142:G165" si="18">ROUND(F142/166,2)</f>
        <v>4.9000000000000004</v>
      </c>
      <c r="H142" s="471">
        <f t="shared" si="16"/>
        <v>19.600000000000001</v>
      </c>
      <c r="I142" s="471">
        <f t="shared" si="17"/>
        <v>24.22</v>
      </c>
    </row>
    <row r="143" spans="1:9" x14ac:dyDescent="0.25">
      <c r="A143" s="469" t="s">
        <v>219</v>
      </c>
      <c r="B143" s="470">
        <v>1</v>
      </c>
      <c r="C143" s="470">
        <f t="shared" si="15"/>
        <v>205</v>
      </c>
      <c r="D143" s="470">
        <v>166</v>
      </c>
      <c r="E143" s="470">
        <v>39</v>
      </c>
      <c r="F143" s="471">
        <v>813.4</v>
      </c>
      <c r="G143" s="472">
        <f t="shared" si="18"/>
        <v>4.9000000000000004</v>
      </c>
      <c r="H143" s="471">
        <f t="shared" si="16"/>
        <v>382.2</v>
      </c>
      <c r="I143" s="471">
        <f t="shared" si="17"/>
        <v>472.36</v>
      </c>
    </row>
    <row r="144" spans="1:9" x14ac:dyDescent="0.25">
      <c r="A144" s="469" t="s">
        <v>219</v>
      </c>
      <c r="B144" s="470">
        <v>1</v>
      </c>
      <c r="C144" s="470">
        <f t="shared" si="15"/>
        <v>177</v>
      </c>
      <c r="D144" s="470">
        <v>166</v>
      </c>
      <c r="E144" s="470">
        <v>11</v>
      </c>
      <c r="F144" s="471">
        <v>813.4</v>
      </c>
      <c r="G144" s="472">
        <f t="shared" si="18"/>
        <v>4.9000000000000004</v>
      </c>
      <c r="H144" s="471">
        <f t="shared" si="16"/>
        <v>107.8</v>
      </c>
      <c r="I144" s="471">
        <f t="shared" si="17"/>
        <v>133.22999999999999</v>
      </c>
    </row>
    <row r="145" spans="1:9" x14ac:dyDescent="0.25">
      <c r="A145" s="469" t="s">
        <v>219</v>
      </c>
      <c r="B145" s="470">
        <v>1</v>
      </c>
      <c r="C145" s="470">
        <f t="shared" si="15"/>
        <v>178</v>
      </c>
      <c r="D145" s="470">
        <v>166</v>
      </c>
      <c r="E145" s="470">
        <v>12</v>
      </c>
      <c r="F145" s="471">
        <v>813.4</v>
      </c>
      <c r="G145" s="472">
        <f t="shared" si="18"/>
        <v>4.9000000000000004</v>
      </c>
      <c r="H145" s="471">
        <f t="shared" si="16"/>
        <v>117.6</v>
      </c>
      <c r="I145" s="471">
        <f t="shared" si="17"/>
        <v>145.34</v>
      </c>
    </row>
    <row r="146" spans="1:9" x14ac:dyDescent="0.25">
      <c r="A146" s="469" t="s">
        <v>219</v>
      </c>
      <c r="B146" s="470">
        <v>1</v>
      </c>
      <c r="C146" s="470">
        <f t="shared" si="15"/>
        <v>176</v>
      </c>
      <c r="D146" s="470">
        <v>166</v>
      </c>
      <c r="E146" s="470">
        <v>10</v>
      </c>
      <c r="F146" s="471">
        <v>813.4</v>
      </c>
      <c r="G146" s="472">
        <f t="shared" si="18"/>
        <v>4.9000000000000004</v>
      </c>
      <c r="H146" s="471">
        <f t="shared" si="16"/>
        <v>98</v>
      </c>
      <c r="I146" s="471">
        <f t="shared" si="17"/>
        <v>121.12</v>
      </c>
    </row>
    <row r="147" spans="1:9" x14ac:dyDescent="0.25">
      <c r="A147" s="469" t="s">
        <v>219</v>
      </c>
      <c r="B147" s="470">
        <v>1</v>
      </c>
      <c r="C147" s="470">
        <f t="shared" si="15"/>
        <v>238</v>
      </c>
      <c r="D147" s="470">
        <v>166</v>
      </c>
      <c r="E147" s="470">
        <v>72</v>
      </c>
      <c r="F147" s="471">
        <v>813.4</v>
      </c>
      <c r="G147" s="472">
        <f t="shared" si="18"/>
        <v>4.9000000000000004</v>
      </c>
      <c r="H147" s="471">
        <f t="shared" si="16"/>
        <v>705.6</v>
      </c>
      <c r="I147" s="471">
        <f t="shared" si="17"/>
        <v>872.05</v>
      </c>
    </row>
    <row r="148" spans="1:9" x14ac:dyDescent="0.25">
      <c r="A148" s="469" t="s">
        <v>219</v>
      </c>
      <c r="B148" s="470">
        <v>1</v>
      </c>
      <c r="C148" s="470">
        <f t="shared" si="15"/>
        <v>176</v>
      </c>
      <c r="D148" s="470">
        <v>166</v>
      </c>
      <c r="E148" s="470">
        <v>10</v>
      </c>
      <c r="F148" s="471">
        <v>813.4</v>
      </c>
      <c r="G148" s="472">
        <f t="shared" si="18"/>
        <v>4.9000000000000004</v>
      </c>
      <c r="H148" s="471">
        <f t="shared" si="16"/>
        <v>98</v>
      </c>
      <c r="I148" s="471">
        <f t="shared" si="17"/>
        <v>121.12</v>
      </c>
    </row>
    <row r="149" spans="1:9" x14ac:dyDescent="0.25">
      <c r="A149" s="469" t="s">
        <v>219</v>
      </c>
      <c r="B149" s="470">
        <v>1</v>
      </c>
      <c r="C149" s="470">
        <f t="shared" si="15"/>
        <v>211</v>
      </c>
      <c r="D149" s="470">
        <v>166</v>
      </c>
      <c r="E149" s="470">
        <v>45</v>
      </c>
      <c r="F149" s="471">
        <v>813.4</v>
      </c>
      <c r="G149" s="472">
        <f t="shared" si="18"/>
        <v>4.9000000000000004</v>
      </c>
      <c r="H149" s="471">
        <f t="shared" si="16"/>
        <v>441</v>
      </c>
      <c r="I149" s="471">
        <f t="shared" si="17"/>
        <v>545.03</v>
      </c>
    </row>
    <row r="150" spans="1:9" x14ac:dyDescent="0.25">
      <c r="A150" s="469" t="s">
        <v>219</v>
      </c>
      <c r="B150" s="470">
        <v>1</v>
      </c>
      <c r="C150" s="470">
        <f t="shared" si="15"/>
        <v>184</v>
      </c>
      <c r="D150" s="470">
        <v>166</v>
      </c>
      <c r="E150" s="470">
        <v>18</v>
      </c>
      <c r="F150" s="471">
        <v>813.4</v>
      </c>
      <c r="G150" s="472">
        <f t="shared" si="18"/>
        <v>4.9000000000000004</v>
      </c>
      <c r="H150" s="471">
        <f t="shared" si="16"/>
        <v>176.4</v>
      </c>
      <c r="I150" s="471">
        <f t="shared" si="17"/>
        <v>218.01</v>
      </c>
    </row>
    <row r="151" spans="1:9" x14ac:dyDescent="0.25">
      <c r="A151" s="469" t="s">
        <v>219</v>
      </c>
      <c r="B151" s="470">
        <v>1</v>
      </c>
      <c r="C151" s="470">
        <f t="shared" si="15"/>
        <v>187</v>
      </c>
      <c r="D151" s="470">
        <v>166</v>
      </c>
      <c r="E151" s="470">
        <v>21</v>
      </c>
      <c r="F151" s="471">
        <v>813.4</v>
      </c>
      <c r="G151" s="472">
        <f t="shared" si="18"/>
        <v>4.9000000000000004</v>
      </c>
      <c r="H151" s="471">
        <f t="shared" si="16"/>
        <v>205.8</v>
      </c>
      <c r="I151" s="471">
        <f t="shared" si="17"/>
        <v>254.35</v>
      </c>
    </row>
    <row r="152" spans="1:9" x14ac:dyDescent="0.25">
      <c r="A152" s="469" t="s">
        <v>219</v>
      </c>
      <c r="B152" s="470">
        <v>1</v>
      </c>
      <c r="C152" s="470">
        <f t="shared" si="15"/>
        <v>176</v>
      </c>
      <c r="D152" s="470">
        <v>166</v>
      </c>
      <c r="E152" s="470">
        <v>10</v>
      </c>
      <c r="F152" s="471">
        <v>813.4</v>
      </c>
      <c r="G152" s="472">
        <f t="shared" si="18"/>
        <v>4.9000000000000004</v>
      </c>
      <c r="H152" s="471">
        <f t="shared" si="16"/>
        <v>98</v>
      </c>
      <c r="I152" s="471">
        <f t="shared" si="17"/>
        <v>121.12</v>
      </c>
    </row>
    <row r="153" spans="1:9" x14ac:dyDescent="0.25">
      <c r="A153" s="469" t="s">
        <v>219</v>
      </c>
      <c r="B153" s="470">
        <v>1</v>
      </c>
      <c r="C153" s="470">
        <f t="shared" si="15"/>
        <v>167</v>
      </c>
      <c r="D153" s="470">
        <v>166</v>
      </c>
      <c r="E153" s="470">
        <v>1</v>
      </c>
      <c r="F153" s="471">
        <v>813.4</v>
      </c>
      <c r="G153" s="472">
        <f t="shared" si="18"/>
        <v>4.9000000000000004</v>
      </c>
      <c r="H153" s="471">
        <f t="shared" si="16"/>
        <v>9.8000000000000007</v>
      </c>
      <c r="I153" s="471">
        <f t="shared" si="17"/>
        <v>12.11</v>
      </c>
    </row>
    <row r="154" spans="1:9" x14ac:dyDescent="0.25">
      <c r="A154" s="469" t="s">
        <v>219</v>
      </c>
      <c r="B154" s="470">
        <v>1</v>
      </c>
      <c r="C154" s="470">
        <f t="shared" si="15"/>
        <v>176</v>
      </c>
      <c r="D154" s="470">
        <v>166</v>
      </c>
      <c r="E154" s="470">
        <v>10</v>
      </c>
      <c r="F154" s="471">
        <v>813.4</v>
      </c>
      <c r="G154" s="472">
        <f t="shared" si="18"/>
        <v>4.9000000000000004</v>
      </c>
      <c r="H154" s="471">
        <f t="shared" si="16"/>
        <v>98</v>
      </c>
      <c r="I154" s="471">
        <f t="shared" si="17"/>
        <v>121.12</v>
      </c>
    </row>
    <row r="155" spans="1:9" x14ac:dyDescent="0.25">
      <c r="A155" s="469" t="s">
        <v>219</v>
      </c>
      <c r="B155" s="470">
        <v>1</v>
      </c>
      <c r="C155" s="470">
        <f t="shared" si="15"/>
        <v>168</v>
      </c>
      <c r="D155" s="470">
        <v>166</v>
      </c>
      <c r="E155" s="470">
        <v>2</v>
      </c>
      <c r="F155" s="471">
        <v>813.4</v>
      </c>
      <c r="G155" s="472">
        <f t="shared" si="18"/>
        <v>4.9000000000000004</v>
      </c>
      <c r="H155" s="471">
        <f t="shared" si="16"/>
        <v>19.600000000000001</v>
      </c>
      <c r="I155" s="471">
        <f t="shared" si="17"/>
        <v>24.22</v>
      </c>
    </row>
    <row r="156" spans="1:9" x14ac:dyDescent="0.25">
      <c r="A156" s="469" t="s">
        <v>219</v>
      </c>
      <c r="B156" s="470">
        <v>1</v>
      </c>
      <c r="C156" s="470">
        <f t="shared" si="15"/>
        <v>168</v>
      </c>
      <c r="D156" s="470">
        <v>166</v>
      </c>
      <c r="E156" s="470">
        <v>2</v>
      </c>
      <c r="F156" s="471">
        <v>813.4</v>
      </c>
      <c r="G156" s="472">
        <f t="shared" si="18"/>
        <v>4.9000000000000004</v>
      </c>
      <c r="H156" s="471">
        <f t="shared" si="16"/>
        <v>19.600000000000001</v>
      </c>
      <c r="I156" s="471">
        <f t="shared" si="17"/>
        <v>24.22</v>
      </c>
    </row>
    <row r="157" spans="1:9" x14ac:dyDescent="0.25">
      <c r="A157" s="469" t="s">
        <v>219</v>
      </c>
      <c r="B157" s="470">
        <v>1</v>
      </c>
      <c r="C157" s="470">
        <f t="shared" si="15"/>
        <v>216</v>
      </c>
      <c r="D157" s="470">
        <v>166</v>
      </c>
      <c r="E157" s="470">
        <v>50</v>
      </c>
      <c r="F157" s="471">
        <v>813.4</v>
      </c>
      <c r="G157" s="472">
        <f t="shared" si="18"/>
        <v>4.9000000000000004</v>
      </c>
      <c r="H157" s="471">
        <f t="shared" si="16"/>
        <v>490</v>
      </c>
      <c r="I157" s="471">
        <f t="shared" si="17"/>
        <v>605.59</v>
      </c>
    </row>
    <row r="158" spans="1:9" x14ac:dyDescent="0.25">
      <c r="A158" s="469" t="s">
        <v>219</v>
      </c>
      <c r="B158" s="470">
        <v>1</v>
      </c>
      <c r="C158" s="470">
        <f t="shared" si="15"/>
        <v>178</v>
      </c>
      <c r="D158" s="470">
        <v>166</v>
      </c>
      <c r="E158" s="470">
        <v>12</v>
      </c>
      <c r="F158" s="471">
        <v>813.4</v>
      </c>
      <c r="G158" s="472">
        <f t="shared" si="18"/>
        <v>4.9000000000000004</v>
      </c>
      <c r="H158" s="471">
        <f t="shared" si="16"/>
        <v>117.6</v>
      </c>
      <c r="I158" s="471">
        <f t="shared" si="17"/>
        <v>145.34</v>
      </c>
    </row>
    <row r="159" spans="1:9" x14ac:dyDescent="0.25">
      <c r="A159" s="469" t="s">
        <v>219</v>
      </c>
      <c r="B159" s="470">
        <v>1</v>
      </c>
      <c r="C159" s="470">
        <f t="shared" si="15"/>
        <v>176</v>
      </c>
      <c r="D159" s="470">
        <v>166</v>
      </c>
      <c r="E159" s="470">
        <v>10</v>
      </c>
      <c r="F159" s="471">
        <v>813.4</v>
      </c>
      <c r="G159" s="472">
        <f t="shared" si="18"/>
        <v>4.9000000000000004</v>
      </c>
      <c r="H159" s="471">
        <f t="shared" si="16"/>
        <v>98</v>
      </c>
      <c r="I159" s="471">
        <f t="shared" si="17"/>
        <v>121.12</v>
      </c>
    </row>
    <row r="160" spans="1:9" x14ac:dyDescent="0.25">
      <c r="A160" s="469" t="s">
        <v>219</v>
      </c>
      <c r="B160" s="470">
        <v>1</v>
      </c>
      <c r="C160" s="470">
        <f t="shared" si="15"/>
        <v>176</v>
      </c>
      <c r="D160" s="470">
        <v>166</v>
      </c>
      <c r="E160" s="470">
        <v>10</v>
      </c>
      <c r="F160" s="471">
        <v>813.4</v>
      </c>
      <c r="G160" s="472">
        <f t="shared" si="18"/>
        <v>4.9000000000000004</v>
      </c>
      <c r="H160" s="471">
        <f t="shared" si="16"/>
        <v>98</v>
      </c>
      <c r="I160" s="471">
        <f t="shared" si="17"/>
        <v>121.12</v>
      </c>
    </row>
    <row r="161" spans="1:9" x14ac:dyDescent="0.25">
      <c r="A161" s="469" t="s">
        <v>219</v>
      </c>
      <c r="B161" s="470">
        <v>1</v>
      </c>
      <c r="C161" s="470">
        <f t="shared" si="15"/>
        <v>178</v>
      </c>
      <c r="D161" s="470">
        <v>166</v>
      </c>
      <c r="E161" s="470">
        <v>12</v>
      </c>
      <c r="F161" s="471">
        <v>813.4</v>
      </c>
      <c r="G161" s="472">
        <f t="shared" si="18"/>
        <v>4.9000000000000004</v>
      </c>
      <c r="H161" s="471">
        <f t="shared" si="16"/>
        <v>117.6</v>
      </c>
      <c r="I161" s="471">
        <f t="shared" si="17"/>
        <v>145.34</v>
      </c>
    </row>
    <row r="162" spans="1:9" x14ac:dyDescent="0.25">
      <c r="A162" s="469" t="s">
        <v>219</v>
      </c>
      <c r="B162" s="470">
        <v>1</v>
      </c>
      <c r="C162" s="470">
        <f t="shared" si="15"/>
        <v>176</v>
      </c>
      <c r="D162" s="470">
        <v>166</v>
      </c>
      <c r="E162" s="470">
        <v>10</v>
      </c>
      <c r="F162" s="471">
        <v>813.4</v>
      </c>
      <c r="G162" s="472">
        <f t="shared" si="18"/>
        <v>4.9000000000000004</v>
      </c>
      <c r="H162" s="471">
        <f t="shared" si="16"/>
        <v>98</v>
      </c>
      <c r="I162" s="471">
        <f t="shared" si="17"/>
        <v>121.12</v>
      </c>
    </row>
    <row r="163" spans="1:9" x14ac:dyDescent="0.25">
      <c r="A163" s="469" t="s">
        <v>219</v>
      </c>
      <c r="B163" s="470">
        <v>1</v>
      </c>
      <c r="C163" s="470">
        <f t="shared" si="15"/>
        <v>180</v>
      </c>
      <c r="D163" s="470">
        <v>166</v>
      </c>
      <c r="E163" s="470">
        <v>14</v>
      </c>
      <c r="F163" s="471">
        <v>813.4</v>
      </c>
      <c r="G163" s="472">
        <f t="shared" si="18"/>
        <v>4.9000000000000004</v>
      </c>
      <c r="H163" s="471">
        <f t="shared" si="16"/>
        <v>137.19999999999999</v>
      </c>
      <c r="I163" s="471">
        <f t="shared" si="17"/>
        <v>169.57</v>
      </c>
    </row>
    <row r="164" spans="1:9" x14ac:dyDescent="0.25">
      <c r="A164" s="469" t="s">
        <v>219</v>
      </c>
      <c r="B164" s="470">
        <v>1</v>
      </c>
      <c r="C164" s="470">
        <f t="shared" si="15"/>
        <v>192</v>
      </c>
      <c r="D164" s="470">
        <v>166</v>
      </c>
      <c r="E164" s="470">
        <v>26</v>
      </c>
      <c r="F164" s="471">
        <v>813.4</v>
      </c>
      <c r="G164" s="472">
        <f t="shared" si="18"/>
        <v>4.9000000000000004</v>
      </c>
      <c r="H164" s="471">
        <f t="shared" si="16"/>
        <v>254.8</v>
      </c>
      <c r="I164" s="471">
        <f t="shared" si="17"/>
        <v>314.91000000000003</v>
      </c>
    </row>
    <row r="165" spans="1:9" x14ac:dyDescent="0.25">
      <c r="A165" s="469" t="s">
        <v>219</v>
      </c>
      <c r="B165" s="470">
        <v>1</v>
      </c>
      <c r="C165" s="470">
        <f t="shared" si="15"/>
        <v>207</v>
      </c>
      <c r="D165" s="470">
        <v>166</v>
      </c>
      <c r="E165" s="470">
        <v>41</v>
      </c>
      <c r="F165" s="471">
        <v>813.4</v>
      </c>
      <c r="G165" s="472">
        <f t="shared" si="18"/>
        <v>4.9000000000000004</v>
      </c>
      <c r="H165" s="471">
        <f t="shared" si="16"/>
        <v>401.8</v>
      </c>
      <c r="I165" s="471">
        <f t="shared" si="17"/>
        <v>496.58</v>
      </c>
    </row>
    <row r="167" spans="1:9" x14ac:dyDescent="0.25">
      <c r="A167" s="396" t="s">
        <v>735</v>
      </c>
      <c r="B167" s="396"/>
    </row>
  </sheetData>
  <mergeCells count="13">
    <mergeCell ref="A167:B167"/>
    <mergeCell ref="H1:I1"/>
    <mergeCell ref="A2:I2"/>
    <mergeCell ref="A7:A9"/>
    <mergeCell ref="B7:B9"/>
    <mergeCell ref="C7:E7"/>
    <mergeCell ref="F7:F9"/>
    <mergeCell ref="G7:G9"/>
    <mergeCell ref="H7:H9"/>
    <mergeCell ref="I7:I9"/>
    <mergeCell ref="C8:C9"/>
    <mergeCell ref="D8:D9"/>
    <mergeCell ref="E8:E9"/>
  </mergeCells>
  <pageMargins left="0.7" right="0.7" top="0.75" bottom="0.75" header="0.3" footer="0.3"/>
  <pageSetup orientation="portrait" horizontalDpi="90" verticalDpi="90"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1C7A34-AC66-4BA3-AA31-B64B497CE01D}">
  <sheetPr>
    <tabColor theme="9" tint="0.59999389629810485"/>
  </sheetPr>
  <dimension ref="A1:I200"/>
  <sheetViews>
    <sheetView zoomScale="80" zoomScaleNormal="80" workbookViewId="0">
      <selection activeCell="K13" sqref="K13"/>
    </sheetView>
  </sheetViews>
  <sheetFormatPr defaultColWidth="9.140625" defaultRowHeight="16.5" x14ac:dyDescent="0.25"/>
  <cols>
    <col min="1" max="1" width="67.7109375" style="1" customWidth="1"/>
    <col min="2" max="2" width="15.28515625" style="1" customWidth="1"/>
    <col min="3" max="3" width="14.5703125" style="1" customWidth="1"/>
    <col min="4" max="4" width="14.7109375" style="1" customWidth="1"/>
    <col min="5" max="5" width="18.42578125" style="1" customWidth="1"/>
    <col min="6" max="6" width="16.140625" style="1" customWidth="1"/>
    <col min="7" max="7" width="20.140625" style="1" customWidth="1"/>
    <col min="8" max="8" width="23.42578125" style="1" customWidth="1"/>
    <col min="9" max="9" width="16" style="1" customWidth="1"/>
    <col min="10" max="16384" width="9.140625" style="1"/>
  </cols>
  <sheetData>
    <row r="1" spans="1:9" x14ac:dyDescent="0.25">
      <c r="H1" s="384" t="s">
        <v>810</v>
      </c>
      <c r="I1" s="384"/>
    </row>
    <row r="2" spans="1:9" s="3" customFormat="1" ht="39.75" customHeight="1" x14ac:dyDescent="0.25">
      <c r="A2" s="361" t="s">
        <v>720</v>
      </c>
      <c r="B2" s="361"/>
      <c r="C2" s="361"/>
      <c r="D2" s="361"/>
      <c r="E2" s="361"/>
      <c r="F2" s="361"/>
      <c r="G2" s="361"/>
      <c r="H2" s="361"/>
      <c r="I2" s="361"/>
    </row>
    <row r="4" spans="1:9" x14ac:dyDescent="0.25">
      <c r="A4" s="1" t="s">
        <v>762</v>
      </c>
    </row>
    <row r="5" spans="1:9" x14ac:dyDescent="0.25">
      <c r="A5" s="1" t="s">
        <v>763</v>
      </c>
    </row>
    <row r="6" spans="1:9" x14ac:dyDescent="0.25">
      <c r="E6" s="32"/>
      <c r="H6" s="279"/>
      <c r="I6" s="277"/>
    </row>
    <row r="7" spans="1:9" ht="33" customHeight="1" x14ac:dyDescent="0.25">
      <c r="A7" s="387"/>
      <c r="B7" s="387" t="s">
        <v>4</v>
      </c>
      <c r="C7" s="388" t="s">
        <v>5</v>
      </c>
      <c r="D7" s="388"/>
      <c r="E7" s="388"/>
      <c r="F7" s="388" t="s">
        <v>3</v>
      </c>
      <c r="G7" s="388" t="s">
        <v>728</v>
      </c>
      <c r="H7" s="389" t="s">
        <v>6</v>
      </c>
      <c r="I7" s="390" t="s">
        <v>2</v>
      </c>
    </row>
    <row r="8" spans="1:9" ht="24" customHeight="1" x14ac:dyDescent="0.25">
      <c r="A8" s="387"/>
      <c r="B8" s="387"/>
      <c r="C8" s="391" t="s">
        <v>81</v>
      </c>
      <c r="D8" s="391" t="s">
        <v>732</v>
      </c>
      <c r="E8" s="388" t="s">
        <v>7</v>
      </c>
      <c r="F8" s="388"/>
      <c r="G8" s="388"/>
      <c r="H8" s="389"/>
      <c r="I8" s="390"/>
    </row>
    <row r="9" spans="1:9" ht="37.5" customHeight="1" x14ac:dyDescent="0.25">
      <c r="A9" s="387"/>
      <c r="B9" s="387"/>
      <c r="C9" s="392"/>
      <c r="D9" s="392"/>
      <c r="E9" s="388"/>
      <c r="F9" s="388"/>
      <c r="G9" s="388"/>
      <c r="H9" s="389"/>
      <c r="I9" s="390"/>
    </row>
    <row r="10" spans="1:9" x14ac:dyDescent="0.25">
      <c r="A10" s="273">
        <v>1</v>
      </c>
      <c r="B10" s="273">
        <v>2</v>
      </c>
      <c r="C10" s="273" t="s">
        <v>82</v>
      </c>
      <c r="D10" s="273">
        <v>4</v>
      </c>
      <c r="E10" s="273">
        <v>5</v>
      </c>
      <c r="F10" s="273">
        <v>6</v>
      </c>
      <c r="G10" s="273">
        <v>7</v>
      </c>
      <c r="H10" s="273">
        <v>8</v>
      </c>
      <c r="I10" s="273" t="s">
        <v>567</v>
      </c>
    </row>
    <row r="11" spans="1:9" s="3" customFormat="1" x14ac:dyDescent="0.25">
      <c r="A11" s="33" t="s">
        <v>0</v>
      </c>
      <c r="B11" s="5">
        <f>B12+B41+B134</f>
        <v>184</v>
      </c>
      <c r="C11" s="5"/>
      <c r="D11" s="5"/>
      <c r="E11" s="5">
        <f t="shared" ref="E11:I11" si="0">E12+E41+E134</f>
        <v>14236</v>
      </c>
      <c r="F11" s="6"/>
      <c r="G11" s="6"/>
      <c r="H11" s="6">
        <f t="shared" si="0"/>
        <v>180248.00000000003</v>
      </c>
      <c r="I11" s="6">
        <f t="shared" si="0"/>
        <v>222487.69999999995</v>
      </c>
    </row>
    <row r="12" spans="1:9" x14ac:dyDescent="0.25">
      <c r="A12" s="123" t="s">
        <v>568</v>
      </c>
      <c r="B12" s="288">
        <f>SUM(B13:B40)</f>
        <v>28</v>
      </c>
      <c r="C12" s="288"/>
      <c r="D12" s="288"/>
      <c r="E12" s="288">
        <f t="shared" ref="E12:I12" si="1">SUM(E13:E40)</f>
        <v>1194.5</v>
      </c>
      <c r="F12" s="286"/>
      <c r="G12" s="286"/>
      <c r="H12" s="286">
        <f t="shared" si="1"/>
        <v>25607.500000000004</v>
      </c>
      <c r="I12" s="286">
        <f t="shared" si="1"/>
        <v>31611.019999999997</v>
      </c>
    </row>
    <row r="13" spans="1:9" s="74" customFormat="1" ht="17.25" x14ac:dyDescent="0.3">
      <c r="A13" s="289" t="s">
        <v>361</v>
      </c>
      <c r="B13" s="242">
        <v>1</v>
      </c>
      <c r="C13" s="242">
        <f>D13+E13</f>
        <v>590</v>
      </c>
      <c r="D13" s="242">
        <v>438</v>
      </c>
      <c r="E13" s="245">
        <v>152</v>
      </c>
      <c r="F13" s="252" t="s">
        <v>362</v>
      </c>
      <c r="G13" s="249">
        <f>ROUND(F13*3/D13,2)</f>
        <v>10.199999999999999</v>
      </c>
      <c r="H13" s="249">
        <f>ROUND(E13*G13*2,2)</f>
        <v>3100.8</v>
      </c>
      <c r="I13" s="249">
        <f>ROUND(H13*1.2359,2)</f>
        <v>3832.28</v>
      </c>
    </row>
    <row r="14" spans="1:9" s="74" customFormat="1" ht="17.25" x14ac:dyDescent="0.3">
      <c r="A14" s="290" t="s">
        <v>361</v>
      </c>
      <c r="B14" s="242">
        <v>1</v>
      </c>
      <c r="C14" s="242">
        <f t="shared" ref="C14:C40" si="2">D14+E14</f>
        <v>722</v>
      </c>
      <c r="D14" s="242">
        <v>438</v>
      </c>
      <c r="E14" s="292">
        <v>284</v>
      </c>
      <c r="F14" s="252" t="s">
        <v>362</v>
      </c>
      <c r="G14" s="249">
        <f>ROUND(F14*3/D14,2)</f>
        <v>10.199999999999999</v>
      </c>
      <c r="H14" s="249">
        <f t="shared" ref="H14:H40" si="3">ROUND(E14*G14*2,2)</f>
        <v>5793.6</v>
      </c>
      <c r="I14" s="249">
        <f t="shared" ref="I14:I40" si="4">ROUND(H14*1.2359,2)</f>
        <v>7160.31</v>
      </c>
    </row>
    <row r="15" spans="1:9" s="74" customFormat="1" ht="17.25" x14ac:dyDescent="0.3">
      <c r="A15" s="289" t="s">
        <v>363</v>
      </c>
      <c r="B15" s="242">
        <v>1</v>
      </c>
      <c r="C15" s="242">
        <f t="shared" si="2"/>
        <v>442</v>
      </c>
      <c r="D15" s="242">
        <v>438</v>
      </c>
      <c r="E15" s="245">
        <v>4</v>
      </c>
      <c r="F15" s="252" t="s">
        <v>362</v>
      </c>
      <c r="G15" s="249">
        <f t="shared" ref="G15:G40" si="5">ROUND(F15*3/D15,2)</f>
        <v>10.199999999999999</v>
      </c>
      <c r="H15" s="249">
        <f t="shared" si="3"/>
        <v>81.599999999999994</v>
      </c>
      <c r="I15" s="249">
        <f t="shared" si="4"/>
        <v>100.85</v>
      </c>
    </row>
    <row r="16" spans="1:9" s="74" customFormat="1" ht="17.25" x14ac:dyDescent="0.3">
      <c r="A16" s="290" t="s">
        <v>364</v>
      </c>
      <c r="B16" s="242">
        <v>1</v>
      </c>
      <c r="C16" s="242">
        <f t="shared" si="2"/>
        <v>544</v>
      </c>
      <c r="D16" s="242">
        <v>501</v>
      </c>
      <c r="E16" s="292">
        <v>43</v>
      </c>
      <c r="F16" s="252" t="s">
        <v>365</v>
      </c>
      <c r="G16" s="249">
        <f t="shared" si="5"/>
        <v>11.98</v>
      </c>
      <c r="H16" s="249">
        <f t="shared" si="3"/>
        <v>1030.28</v>
      </c>
      <c r="I16" s="249">
        <f t="shared" si="4"/>
        <v>1273.32</v>
      </c>
    </row>
    <row r="17" spans="1:9" s="74" customFormat="1" ht="17.25" x14ac:dyDescent="0.3">
      <c r="A17" s="290" t="s">
        <v>364</v>
      </c>
      <c r="B17" s="242">
        <v>1</v>
      </c>
      <c r="C17" s="242">
        <f t="shared" si="2"/>
        <v>517</v>
      </c>
      <c r="D17" s="242">
        <v>501</v>
      </c>
      <c r="E17" s="292">
        <v>16</v>
      </c>
      <c r="F17" s="252" t="s">
        <v>366</v>
      </c>
      <c r="G17" s="249">
        <f t="shared" si="5"/>
        <v>35.93</v>
      </c>
      <c r="H17" s="249">
        <f t="shared" si="3"/>
        <v>1149.76</v>
      </c>
      <c r="I17" s="249">
        <f t="shared" si="4"/>
        <v>1420.99</v>
      </c>
    </row>
    <row r="18" spans="1:9" s="74" customFormat="1" ht="17.25" x14ac:dyDescent="0.3">
      <c r="A18" s="290" t="s">
        <v>367</v>
      </c>
      <c r="B18" s="242">
        <v>1</v>
      </c>
      <c r="C18" s="242">
        <f t="shared" si="2"/>
        <v>567</v>
      </c>
      <c r="D18" s="242">
        <v>501</v>
      </c>
      <c r="E18" s="292">
        <v>66</v>
      </c>
      <c r="F18" s="252">
        <v>1858.28</v>
      </c>
      <c r="G18" s="249">
        <f t="shared" si="5"/>
        <v>11.13</v>
      </c>
      <c r="H18" s="249">
        <f t="shared" si="3"/>
        <v>1469.16</v>
      </c>
      <c r="I18" s="249">
        <f t="shared" si="4"/>
        <v>1815.73</v>
      </c>
    </row>
    <row r="19" spans="1:9" s="74" customFormat="1" ht="17.25" x14ac:dyDescent="0.3">
      <c r="A19" s="290" t="s">
        <v>367</v>
      </c>
      <c r="B19" s="242">
        <v>1</v>
      </c>
      <c r="C19" s="242">
        <f t="shared" si="2"/>
        <v>537</v>
      </c>
      <c r="D19" s="242">
        <v>501</v>
      </c>
      <c r="E19" s="292">
        <v>36</v>
      </c>
      <c r="F19" s="252">
        <v>1858.28</v>
      </c>
      <c r="G19" s="249">
        <f t="shared" si="5"/>
        <v>11.13</v>
      </c>
      <c r="H19" s="249">
        <f t="shared" si="3"/>
        <v>801.36</v>
      </c>
      <c r="I19" s="249">
        <f t="shared" si="4"/>
        <v>990.4</v>
      </c>
    </row>
    <row r="20" spans="1:9" s="74" customFormat="1" ht="17.25" x14ac:dyDescent="0.3">
      <c r="A20" s="290" t="s">
        <v>367</v>
      </c>
      <c r="B20" s="242">
        <v>1</v>
      </c>
      <c r="C20" s="242">
        <f t="shared" si="2"/>
        <v>586</v>
      </c>
      <c r="D20" s="242">
        <v>501</v>
      </c>
      <c r="E20" s="292">
        <v>85</v>
      </c>
      <c r="F20" s="252">
        <v>1858.28</v>
      </c>
      <c r="G20" s="249">
        <f t="shared" si="5"/>
        <v>11.13</v>
      </c>
      <c r="H20" s="249">
        <f t="shared" si="3"/>
        <v>1892.1</v>
      </c>
      <c r="I20" s="249">
        <f t="shared" si="4"/>
        <v>2338.4499999999998</v>
      </c>
    </row>
    <row r="21" spans="1:9" s="74" customFormat="1" ht="17.25" x14ac:dyDescent="0.3">
      <c r="A21" s="290" t="s">
        <v>367</v>
      </c>
      <c r="B21" s="242">
        <v>1</v>
      </c>
      <c r="C21" s="242">
        <f t="shared" si="2"/>
        <v>593</v>
      </c>
      <c r="D21" s="242">
        <v>501</v>
      </c>
      <c r="E21" s="292">
        <v>92</v>
      </c>
      <c r="F21" s="252">
        <v>2044.11</v>
      </c>
      <c r="G21" s="249">
        <f t="shared" si="5"/>
        <v>12.24</v>
      </c>
      <c r="H21" s="249">
        <f t="shared" si="3"/>
        <v>2252.16</v>
      </c>
      <c r="I21" s="249">
        <f t="shared" si="4"/>
        <v>2783.44</v>
      </c>
    </row>
    <row r="22" spans="1:9" s="74" customFormat="1" ht="17.25" x14ac:dyDescent="0.3">
      <c r="A22" s="290" t="s">
        <v>367</v>
      </c>
      <c r="B22" s="242">
        <v>1</v>
      </c>
      <c r="C22" s="242">
        <f t="shared" si="2"/>
        <v>507</v>
      </c>
      <c r="D22" s="242">
        <v>501</v>
      </c>
      <c r="E22" s="292">
        <v>6</v>
      </c>
      <c r="F22" s="252">
        <v>2044.11</v>
      </c>
      <c r="G22" s="249">
        <f t="shared" si="5"/>
        <v>12.24</v>
      </c>
      <c r="H22" s="249">
        <f t="shared" si="3"/>
        <v>146.88</v>
      </c>
      <c r="I22" s="249">
        <f t="shared" si="4"/>
        <v>181.53</v>
      </c>
    </row>
    <row r="23" spans="1:9" s="74" customFormat="1" ht="17.25" x14ac:dyDescent="0.3">
      <c r="A23" s="290" t="s">
        <v>367</v>
      </c>
      <c r="B23" s="242">
        <v>1</v>
      </c>
      <c r="C23" s="242">
        <f t="shared" si="2"/>
        <v>567</v>
      </c>
      <c r="D23" s="242">
        <v>501</v>
      </c>
      <c r="E23" s="292">
        <v>66</v>
      </c>
      <c r="F23" s="252">
        <v>1858.28</v>
      </c>
      <c r="G23" s="249">
        <f t="shared" si="5"/>
        <v>11.13</v>
      </c>
      <c r="H23" s="249">
        <f t="shared" si="3"/>
        <v>1469.16</v>
      </c>
      <c r="I23" s="249">
        <f t="shared" si="4"/>
        <v>1815.73</v>
      </c>
    </row>
    <row r="24" spans="1:9" s="74" customFormat="1" ht="17.25" x14ac:dyDescent="0.3">
      <c r="A24" s="289" t="s">
        <v>368</v>
      </c>
      <c r="B24" s="242">
        <v>1</v>
      </c>
      <c r="C24" s="242">
        <f t="shared" si="2"/>
        <v>517</v>
      </c>
      <c r="D24" s="242">
        <v>501</v>
      </c>
      <c r="E24" s="292">
        <v>16</v>
      </c>
      <c r="F24" s="252" t="s">
        <v>362</v>
      </c>
      <c r="G24" s="249">
        <f t="shared" si="5"/>
        <v>8.92</v>
      </c>
      <c r="H24" s="249">
        <f t="shared" si="3"/>
        <v>285.44</v>
      </c>
      <c r="I24" s="249">
        <f t="shared" si="4"/>
        <v>352.78</v>
      </c>
    </row>
    <row r="25" spans="1:9" s="74" customFormat="1" ht="17.25" x14ac:dyDescent="0.3">
      <c r="A25" s="289" t="s">
        <v>368</v>
      </c>
      <c r="B25" s="242">
        <v>1</v>
      </c>
      <c r="C25" s="242">
        <f t="shared" si="2"/>
        <v>524</v>
      </c>
      <c r="D25" s="242">
        <v>501</v>
      </c>
      <c r="E25" s="292">
        <v>23</v>
      </c>
      <c r="F25" s="252" t="s">
        <v>362</v>
      </c>
      <c r="G25" s="249">
        <f t="shared" si="5"/>
        <v>8.92</v>
      </c>
      <c r="H25" s="249">
        <f t="shared" si="3"/>
        <v>410.32</v>
      </c>
      <c r="I25" s="249">
        <f t="shared" si="4"/>
        <v>507.11</v>
      </c>
    </row>
    <row r="26" spans="1:9" s="74" customFormat="1" ht="17.25" x14ac:dyDescent="0.3">
      <c r="A26" s="289" t="s">
        <v>368</v>
      </c>
      <c r="B26" s="242">
        <v>1</v>
      </c>
      <c r="C26" s="242">
        <f t="shared" si="2"/>
        <v>502</v>
      </c>
      <c r="D26" s="242">
        <v>501</v>
      </c>
      <c r="E26" s="292">
        <v>1</v>
      </c>
      <c r="F26" s="252" t="s">
        <v>362</v>
      </c>
      <c r="G26" s="249">
        <f t="shared" si="5"/>
        <v>8.92</v>
      </c>
      <c r="H26" s="249">
        <f t="shared" si="3"/>
        <v>17.84</v>
      </c>
      <c r="I26" s="249">
        <f t="shared" si="4"/>
        <v>22.05</v>
      </c>
    </row>
    <row r="27" spans="1:9" s="74" customFormat="1" ht="17.25" x14ac:dyDescent="0.3">
      <c r="A27" s="289" t="s">
        <v>368</v>
      </c>
      <c r="B27" s="242">
        <v>1</v>
      </c>
      <c r="C27" s="242">
        <f t="shared" si="2"/>
        <v>517</v>
      </c>
      <c r="D27" s="242">
        <v>501</v>
      </c>
      <c r="E27" s="292">
        <v>16</v>
      </c>
      <c r="F27" s="252" t="s">
        <v>362</v>
      </c>
      <c r="G27" s="249">
        <f t="shared" si="5"/>
        <v>8.92</v>
      </c>
      <c r="H27" s="249">
        <f t="shared" si="3"/>
        <v>285.44</v>
      </c>
      <c r="I27" s="249">
        <f t="shared" si="4"/>
        <v>352.78</v>
      </c>
    </row>
    <row r="28" spans="1:9" s="74" customFormat="1" ht="17.25" x14ac:dyDescent="0.3">
      <c r="A28" s="289" t="s">
        <v>369</v>
      </c>
      <c r="B28" s="242">
        <v>1</v>
      </c>
      <c r="C28" s="242">
        <f t="shared" si="2"/>
        <v>504</v>
      </c>
      <c r="D28" s="242">
        <v>501</v>
      </c>
      <c r="E28" s="292">
        <v>3</v>
      </c>
      <c r="F28" s="252" t="s">
        <v>370</v>
      </c>
      <c r="G28" s="249">
        <f>ROUND(F28*3/D28,2)</f>
        <v>9.58</v>
      </c>
      <c r="H28" s="249">
        <f t="shared" si="3"/>
        <v>57.48</v>
      </c>
      <c r="I28" s="256">
        <f>ROUND(H28*1.2077,2)</f>
        <v>69.42</v>
      </c>
    </row>
    <row r="29" spans="1:9" s="74" customFormat="1" ht="17.25" x14ac:dyDescent="0.3">
      <c r="A29" s="289" t="s">
        <v>369</v>
      </c>
      <c r="B29" s="242">
        <v>1</v>
      </c>
      <c r="C29" s="242">
        <f t="shared" si="2"/>
        <v>502</v>
      </c>
      <c r="D29" s="242">
        <v>501</v>
      </c>
      <c r="E29" s="292">
        <v>1</v>
      </c>
      <c r="F29" s="252" t="s">
        <v>370</v>
      </c>
      <c r="G29" s="249">
        <f t="shared" si="5"/>
        <v>9.58</v>
      </c>
      <c r="H29" s="249">
        <f t="shared" si="3"/>
        <v>19.16</v>
      </c>
      <c r="I29" s="249">
        <f t="shared" si="4"/>
        <v>23.68</v>
      </c>
    </row>
    <row r="30" spans="1:9" s="74" customFormat="1" ht="17.25" x14ac:dyDescent="0.3">
      <c r="A30" s="289" t="s">
        <v>369</v>
      </c>
      <c r="B30" s="242">
        <v>1</v>
      </c>
      <c r="C30" s="242">
        <f t="shared" si="2"/>
        <v>504.5</v>
      </c>
      <c r="D30" s="242">
        <v>501</v>
      </c>
      <c r="E30" s="292">
        <v>3.5</v>
      </c>
      <c r="F30" s="252" t="s">
        <v>370</v>
      </c>
      <c r="G30" s="249">
        <f t="shared" si="5"/>
        <v>9.58</v>
      </c>
      <c r="H30" s="249">
        <f t="shared" si="3"/>
        <v>67.06</v>
      </c>
      <c r="I30" s="249">
        <f t="shared" si="4"/>
        <v>82.88</v>
      </c>
    </row>
    <row r="31" spans="1:9" s="74" customFormat="1" ht="17.25" x14ac:dyDescent="0.3">
      <c r="A31" s="289" t="s">
        <v>363</v>
      </c>
      <c r="B31" s="242">
        <v>1</v>
      </c>
      <c r="C31" s="242">
        <f t="shared" si="2"/>
        <v>445</v>
      </c>
      <c r="D31" s="242">
        <v>438</v>
      </c>
      <c r="E31" s="245">
        <v>7</v>
      </c>
      <c r="F31" s="252" t="s">
        <v>362</v>
      </c>
      <c r="G31" s="249">
        <f>ROUND(F31*3/D31,2)</f>
        <v>10.199999999999999</v>
      </c>
      <c r="H31" s="249">
        <f t="shared" si="3"/>
        <v>142.80000000000001</v>
      </c>
      <c r="I31" s="249">
        <f t="shared" si="4"/>
        <v>176.49</v>
      </c>
    </row>
    <row r="32" spans="1:9" s="74" customFormat="1" ht="17.25" x14ac:dyDescent="0.3">
      <c r="A32" s="289" t="s">
        <v>371</v>
      </c>
      <c r="B32" s="242">
        <v>1</v>
      </c>
      <c r="C32" s="242">
        <f t="shared" si="2"/>
        <v>527</v>
      </c>
      <c r="D32" s="242">
        <v>501</v>
      </c>
      <c r="E32" s="245">
        <v>26</v>
      </c>
      <c r="F32" s="252" t="s">
        <v>372</v>
      </c>
      <c r="G32" s="249">
        <f t="shared" si="5"/>
        <v>7.85</v>
      </c>
      <c r="H32" s="249">
        <f t="shared" si="3"/>
        <v>408.2</v>
      </c>
      <c r="I32" s="249">
        <f t="shared" si="4"/>
        <v>504.49</v>
      </c>
    </row>
    <row r="33" spans="1:9" s="74" customFormat="1" ht="17.25" x14ac:dyDescent="0.3">
      <c r="A33" s="289" t="s">
        <v>368</v>
      </c>
      <c r="B33" s="242">
        <v>1</v>
      </c>
      <c r="C33" s="242">
        <f t="shared" si="2"/>
        <v>512</v>
      </c>
      <c r="D33" s="242">
        <v>501</v>
      </c>
      <c r="E33" s="245">
        <v>11</v>
      </c>
      <c r="F33" s="252" t="s">
        <v>362</v>
      </c>
      <c r="G33" s="249">
        <f t="shared" si="5"/>
        <v>8.92</v>
      </c>
      <c r="H33" s="249">
        <f t="shared" si="3"/>
        <v>196.24</v>
      </c>
      <c r="I33" s="249">
        <f t="shared" si="4"/>
        <v>242.53</v>
      </c>
    </row>
    <row r="34" spans="1:9" s="74" customFormat="1" ht="17.25" x14ac:dyDescent="0.3">
      <c r="A34" s="289" t="s">
        <v>364</v>
      </c>
      <c r="B34" s="242">
        <v>1</v>
      </c>
      <c r="C34" s="242">
        <f t="shared" si="2"/>
        <v>522</v>
      </c>
      <c r="D34" s="242">
        <v>501</v>
      </c>
      <c r="E34" s="245">
        <v>21</v>
      </c>
      <c r="F34" s="252" t="s">
        <v>362</v>
      </c>
      <c r="G34" s="249">
        <f t="shared" si="5"/>
        <v>8.92</v>
      </c>
      <c r="H34" s="249">
        <f t="shared" si="3"/>
        <v>374.64</v>
      </c>
      <c r="I34" s="249">
        <f t="shared" si="4"/>
        <v>463.02</v>
      </c>
    </row>
    <row r="35" spans="1:9" s="74" customFormat="1" ht="17.25" x14ac:dyDescent="0.3">
      <c r="A35" s="289" t="s">
        <v>364</v>
      </c>
      <c r="B35" s="242">
        <v>1</v>
      </c>
      <c r="C35" s="242">
        <f t="shared" si="2"/>
        <v>500</v>
      </c>
      <c r="D35" s="242">
        <v>438</v>
      </c>
      <c r="E35" s="245">
        <v>62</v>
      </c>
      <c r="F35" s="252" t="s">
        <v>362</v>
      </c>
      <c r="G35" s="249">
        <f t="shared" si="5"/>
        <v>10.199999999999999</v>
      </c>
      <c r="H35" s="249">
        <f t="shared" si="3"/>
        <v>1264.8</v>
      </c>
      <c r="I35" s="256">
        <f>ROUND(H35*1.2077,2)</f>
        <v>1527.5</v>
      </c>
    </row>
    <row r="36" spans="1:9" s="74" customFormat="1" ht="17.25" x14ac:dyDescent="0.3">
      <c r="A36" s="289" t="s">
        <v>364</v>
      </c>
      <c r="B36" s="242">
        <v>1</v>
      </c>
      <c r="C36" s="242">
        <f t="shared" si="2"/>
        <v>505</v>
      </c>
      <c r="D36" s="242">
        <v>501</v>
      </c>
      <c r="E36" s="245">
        <v>4</v>
      </c>
      <c r="F36" s="252" t="s">
        <v>362</v>
      </c>
      <c r="G36" s="249">
        <f t="shared" si="5"/>
        <v>8.92</v>
      </c>
      <c r="H36" s="249">
        <f t="shared" si="3"/>
        <v>71.36</v>
      </c>
      <c r="I36" s="249">
        <f t="shared" si="4"/>
        <v>88.19</v>
      </c>
    </row>
    <row r="37" spans="1:9" s="74" customFormat="1" ht="17.25" x14ac:dyDescent="0.3">
      <c r="A37" s="290" t="s">
        <v>373</v>
      </c>
      <c r="B37" s="242">
        <v>1</v>
      </c>
      <c r="C37" s="242">
        <f t="shared" si="2"/>
        <v>566</v>
      </c>
      <c r="D37" s="242">
        <v>501</v>
      </c>
      <c r="E37" s="292">
        <v>65</v>
      </c>
      <c r="F37" s="252" t="s">
        <v>372</v>
      </c>
      <c r="G37" s="249">
        <f t="shared" si="5"/>
        <v>7.85</v>
      </c>
      <c r="H37" s="249">
        <f t="shared" si="3"/>
        <v>1020.5</v>
      </c>
      <c r="I37" s="249">
        <f t="shared" si="4"/>
        <v>1261.24</v>
      </c>
    </row>
    <row r="38" spans="1:9" s="74" customFormat="1" ht="17.25" x14ac:dyDescent="0.3">
      <c r="A38" s="290" t="s">
        <v>373</v>
      </c>
      <c r="B38" s="242">
        <v>1</v>
      </c>
      <c r="C38" s="242">
        <f t="shared" si="2"/>
        <v>481</v>
      </c>
      <c r="D38" s="242">
        <v>438</v>
      </c>
      <c r="E38" s="292">
        <v>43</v>
      </c>
      <c r="F38" s="252" t="s">
        <v>370</v>
      </c>
      <c r="G38" s="249">
        <f t="shared" si="5"/>
        <v>10.96</v>
      </c>
      <c r="H38" s="249">
        <f t="shared" si="3"/>
        <v>942.56</v>
      </c>
      <c r="I38" s="249">
        <f t="shared" si="4"/>
        <v>1164.9100000000001</v>
      </c>
    </row>
    <row r="39" spans="1:9" s="74" customFormat="1" ht="17.25" x14ac:dyDescent="0.3">
      <c r="A39" s="290" t="s">
        <v>363</v>
      </c>
      <c r="B39" s="242">
        <v>1</v>
      </c>
      <c r="C39" s="242">
        <f t="shared" si="2"/>
        <v>453</v>
      </c>
      <c r="D39" s="242">
        <v>438</v>
      </c>
      <c r="E39" s="292">
        <v>15</v>
      </c>
      <c r="F39" s="252" t="s">
        <v>362</v>
      </c>
      <c r="G39" s="249">
        <f t="shared" si="5"/>
        <v>10.199999999999999</v>
      </c>
      <c r="H39" s="249">
        <f t="shared" si="3"/>
        <v>306</v>
      </c>
      <c r="I39" s="249">
        <f t="shared" si="4"/>
        <v>378.19</v>
      </c>
    </row>
    <row r="40" spans="1:9" s="74" customFormat="1" ht="17.25" x14ac:dyDescent="0.3">
      <c r="A40" s="289" t="s">
        <v>363</v>
      </c>
      <c r="B40" s="242">
        <v>1</v>
      </c>
      <c r="C40" s="242">
        <f t="shared" si="2"/>
        <v>465</v>
      </c>
      <c r="D40" s="242">
        <v>438</v>
      </c>
      <c r="E40" s="292">
        <v>27</v>
      </c>
      <c r="F40" s="252" t="s">
        <v>362</v>
      </c>
      <c r="G40" s="249">
        <f t="shared" si="5"/>
        <v>10.199999999999999</v>
      </c>
      <c r="H40" s="249">
        <f t="shared" si="3"/>
        <v>550.79999999999995</v>
      </c>
      <c r="I40" s="249">
        <f t="shared" si="4"/>
        <v>680.73</v>
      </c>
    </row>
    <row r="41" spans="1:9" ht="33" x14ac:dyDescent="0.25">
      <c r="A41" s="123" t="s">
        <v>629</v>
      </c>
      <c r="B41" s="288">
        <f>SUM(B42:B133)</f>
        <v>92</v>
      </c>
      <c r="C41" s="288"/>
      <c r="D41" s="288"/>
      <c r="E41" s="288">
        <f>SUM(E42:E133)</f>
        <v>8100.5</v>
      </c>
      <c r="F41" s="286"/>
      <c r="G41" s="286"/>
      <c r="H41" s="286">
        <f>SUM(H42:H133)</f>
        <v>105897.82000000002</v>
      </c>
      <c r="I41" s="286">
        <f>SUM(I42:I133)</f>
        <v>130676.68999999997</v>
      </c>
    </row>
    <row r="42" spans="1:9" s="74" customFormat="1" ht="17.25" x14ac:dyDescent="0.3">
      <c r="A42" s="289" t="s">
        <v>375</v>
      </c>
      <c r="B42" s="242">
        <v>1</v>
      </c>
      <c r="C42" s="242">
        <f t="shared" ref="C42:C109" si="6">D42+E42</f>
        <v>535</v>
      </c>
      <c r="D42" s="242">
        <v>501</v>
      </c>
      <c r="E42" s="292">
        <v>34</v>
      </c>
      <c r="F42" s="294" t="s">
        <v>376</v>
      </c>
      <c r="G42" s="249">
        <f t="shared" ref="G42:G109" si="7">ROUND(F42*3/D42,2)</f>
        <v>5.19</v>
      </c>
      <c r="H42" s="249">
        <f>ROUND(E42*G42*2,2)</f>
        <v>352.92</v>
      </c>
      <c r="I42" s="249">
        <f t="shared" ref="I42:I109" si="8">ROUND(H42*1.2359,2)</f>
        <v>436.17</v>
      </c>
    </row>
    <row r="43" spans="1:9" s="74" customFormat="1" ht="17.25" x14ac:dyDescent="0.3">
      <c r="A43" s="289" t="s">
        <v>375</v>
      </c>
      <c r="B43" s="242">
        <v>1</v>
      </c>
      <c r="C43" s="242">
        <f t="shared" si="6"/>
        <v>497</v>
      </c>
      <c r="D43" s="242">
        <v>438</v>
      </c>
      <c r="E43" s="292">
        <v>59</v>
      </c>
      <c r="F43" s="294" t="s">
        <v>376</v>
      </c>
      <c r="G43" s="249">
        <f t="shared" si="7"/>
        <v>5.94</v>
      </c>
      <c r="H43" s="249">
        <f>ROUND(E43*G43*2,2)</f>
        <v>700.92</v>
      </c>
      <c r="I43" s="249">
        <f t="shared" si="8"/>
        <v>866.27</v>
      </c>
    </row>
    <row r="44" spans="1:9" s="74" customFormat="1" ht="17.25" x14ac:dyDescent="0.3">
      <c r="A44" s="289" t="s">
        <v>375</v>
      </c>
      <c r="B44" s="242">
        <v>1</v>
      </c>
      <c r="C44" s="242">
        <f t="shared" si="6"/>
        <v>554</v>
      </c>
      <c r="D44" s="242">
        <v>438</v>
      </c>
      <c r="E44" s="292">
        <v>116</v>
      </c>
      <c r="F44" s="294" t="s">
        <v>376</v>
      </c>
      <c r="G44" s="249">
        <f t="shared" si="7"/>
        <v>5.94</v>
      </c>
      <c r="H44" s="249">
        <f>ROUND(E44*G44*2,2)</f>
        <v>1378.08</v>
      </c>
      <c r="I44" s="249">
        <f t="shared" si="8"/>
        <v>1703.17</v>
      </c>
    </row>
    <row r="45" spans="1:9" s="74" customFormat="1" ht="17.25" x14ac:dyDescent="0.3">
      <c r="A45" s="289" t="s">
        <v>375</v>
      </c>
      <c r="B45" s="242">
        <v>1</v>
      </c>
      <c r="C45" s="242">
        <f t="shared" si="6"/>
        <v>608</v>
      </c>
      <c r="D45" s="242">
        <v>438</v>
      </c>
      <c r="E45" s="292">
        <v>170</v>
      </c>
      <c r="F45" s="294" t="s">
        <v>376</v>
      </c>
      <c r="G45" s="249">
        <f t="shared" si="7"/>
        <v>5.94</v>
      </c>
      <c r="H45" s="249">
        <f t="shared" ref="H45:H108" si="9">ROUND(E45*G45*2,2)</f>
        <v>2019.6</v>
      </c>
      <c r="I45" s="249">
        <f t="shared" si="8"/>
        <v>2496.02</v>
      </c>
    </row>
    <row r="46" spans="1:9" s="74" customFormat="1" ht="17.25" x14ac:dyDescent="0.3">
      <c r="A46" s="289" t="s">
        <v>375</v>
      </c>
      <c r="B46" s="242">
        <v>1</v>
      </c>
      <c r="C46" s="242">
        <f t="shared" si="6"/>
        <v>718</v>
      </c>
      <c r="D46" s="242">
        <v>438</v>
      </c>
      <c r="E46" s="292">
        <v>280</v>
      </c>
      <c r="F46" s="294" t="s">
        <v>376</v>
      </c>
      <c r="G46" s="249">
        <f t="shared" si="7"/>
        <v>5.94</v>
      </c>
      <c r="H46" s="249">
        <f t="shared" si="9"/>
        <v>3326.4</v>
      </c>
      <c r="I46" s="249">
        <f t="shared" si="8"/>
        <v>4111.1000000000004</v>
      </c>
    </row>
    <row r="47" spans="1:9" s="74" customFormat="1" ht="17.25" x14ac:dyDescent="0.3">
      <c r="A47" s="291" t="s">
        <v>377</v>
      </c>
      <c r="B47" s="242">
        <v>1</v>
      </c>
      <c r="C47" s="242">
        <f t="shared" si="6"/>
        <v>502</v>
      </c>
      <c r="D47" s="242">
        <v>501</v>
      </c>
      <c r="E47" s="292">
        <v>1</v>
      </c>
      <c r="F47" s="294" t="s">
        <v>374</v>
      </c>
      <c r="G47" s="249">
        <f t="shared" si="7"/>
        <v>5.9</v>
      </c>
      <c r="H47" s="249">
        <f t="shared" si="9"/>
        <v>11.8</v>
      </c>
      <c r="I47" s="249">
        <f t="shared" si="8"/>
        <v>14.58</v>
      </c>
    </row>
    <row r="48" spans="1:9" s="74" customFormat="1" ht="17.25" x14ac:dyDescent="0.3">
      <c r="A48" s="291" t="s">
        <v>377</v>
      </c>
      <c r="B48" s="242">
        <v>1</v>
      </c>
      <c r="C48" s="242">
        <f t="shared" si="6"/>
        <v>464</v>
      </c>
      <c r="D48" s="242">
        <v>438</v>
      </c>
      <c r="E48" s="292">
        <v>26</v>
      </c>
      <c r="F48" s="294" t="s">
        <v>374</v>
      </c>
      <c r="G48" s="249">
        <f t="shared" si="7"/>
        <v>6.75</v>
      </c>
      <c r="H48" s="249">
        <f t="shared" si="9"/>
        <v>351</v>
      </c>
      <c r="I48" s="249">
        <f t="shared" si="8"/>
        <v>433.8</v>
      </c>
    </row>
    <row r="49" spans="1:9" s="74" customFormat="1" ht="17.25" x14ac:dyDescent="0.3">
      <c r="A49" s="291" t="s">
        <v>377</v>
      </c>
      <c r="B49" s="242">
        <v>1</v>
      </c>
      <c r="C49" s="242">
        <f t="shared" si="6"/>
        <v>502</v>
      </c>
      <c r="D49" s="242">
        <v>501</v>
      </c>
      <c r="E49" s="292">
        <v>1</v>
      </c>
      <c r="F49" s="294" t="s">
        <v>374</v>
      </c>
      <c r="G49" s="249">
        <f t="shared" si="7"/>
        <v>5.9</v>
      </c>
      <c r="H49" s="249">
        <f t="shared" si="9"/>
        <v>11.8</v>
      </c>
      <c r="I49" s="249">
        <f t="shared" si="8"/>
        <v>14.58</v>
      </c>
    </row>
    <row r="50" spans="1:9" s="74" customFormat="1" ht="17.25" x14ac:dyDescent="0.3">
      <c r="A50" s="291" t="s">
        <v>377</v>
      </c>
      <c r="B50" s="242">
        <v>1</v>
      </c>
      <c r="C50" s="242">
        <f t="shared" si="6"/>
        <v>525</v>
      </c>
      <c r="D50" s="242">
        <v>501</v>
      </c>
      <c r="E50" s="292">
        <v>24</v>
      </c>
      <c r="F50" s="294" t="s">
        <v>374</v>
      </c>
      <c r="G50" s="249">
        <f t="shared" si="7"/>
        <v>5.9</v>
      </c>
      <c r="H50" s="249">
        <f t="shared" si="9"/>
        <v>283.2</v>
      </c>
      <c r="I50" s="249">
        <f t="shared" si="8"/>
        <v>350.01</v>
      </c>
    </row>
    <row r="51" spans="1:9" s="74" customFormat="1" ht="17.25" x14ac:dyDescent="0.3">
      <c r="A51" s="291" t="s">
        <v>377</v>
      </c>
      <c r="B51" s="242">
        <v>1</v>
      </c>
      <c r="C51" s="242">
        <f t="shared" si="6"/>
        <v>442</v>
      </c>
      <c r="D51" s="242">
        <v>438</v>
      </c>
      <c r="E51" s="292">
        <v>4</v>
      </c>
      <c r="F51" s="294" t="s">
        <v>378</v>
      </c>
      <c r="G51" s="249">
        <f t="shared" si="7"/>
        <v>6.82</v>
      </c>
      <c r="H51" s="249">
        <f t="shared" si="9"/>
        <v>54.56</v>
      </c>
      <c r="I51" s="249">
        <f t="shared" si="8"/>
        <v>67.430000000000007</v>
      </c>
    </row>
    <row r="52" spans="1:9" s="74" customFormat="1" ht="17.25" x14ac:dyDescent="0.3">
      <c r="A52" s="291" t="s">
        <v>377</v>
      </c>
      <c r="B52" s="242">
        <v>1</v>
      </c>
      <c r="C52" s="242">
        <f t="shared" si="6"/>
        <v>451</v>
      </c>
      <c r="D52" s="242">
        <v>438</v>
      </c>
      <c r="E52" s="292">
        <v>13</v>
      </c>
      <c r="F52" s="294" t="s">
        <v>374</v>
      </c>
      <c r="G52" s="249">
        <f t="shared" si="7"/>
        <v>6.75</v>
      </c>
      <c r="H52" s="249">
        <f t="shared" si="9"/>
        <v>175.5</v>
      </c>
      <c r="I52" s="249">
        <f t="shared" si="8"/>
        <v>216.9</v>
      </c>
    </row>
    <row r="53" spans="1:9" s="74" customFormat="1" ht="17.25" x14ac:dyDescent="0.3">
      <c r="A53" s="291" t="s">
        <v>377</v>
      </c>
      <c r="B53" s="242">
        <v>1</v>
      </c>
      <c r="C53" s="242">
        <f t="shared" si="6"/>
        <v>502</v>
      </c>
      <c r="D53" s="242">
        <v>501</v>
      </c>
      <c r="E53" s="292">
        <v>1</v>
      </c>
      <c r="F53" s="294" t="s">
        <v>376</v>
      </c>
      <c r="G53" s="249">
        <f t="shared" si="7"/>
        <v>5.19</v>
      </c>
      <c r="H53" s="249">
        <f t="shared" si="9"/>
        <v>10.38</v>
      </c>
      <c r="I53" s="249">
        <f t="shared" si="8"/>
        <v>12.83</v>
      </c>
    </row>
    <row r="54" spans="1:9" s="74" customFormat="1" ht="17.25" x14ac:dyDescent="0.3">
      <c r="A54" s="291" t="s">
        <v>377</v>
      </c>
      <c r="B54" s="242">
        <v>1</v>
      </c>
      <c r="C54" s="242">
        <f t="shared" si="6"/>
        <v>503</v>
      </c>
      <c r="D54" s="242">
        <v>501</v>
      </c>
      <c r="E54" s="292">
        <v>2</v>
      </c>
      <c r="F54" s="294" t="s">
        <v>376</v>
      </c>
      <c r="G54" s="249">
        <f t="shared" si="7"/>
        <v>5.19</v>
      </c>
      <c r="H54" s="249">
        <f t="shared" si="9"/>
        <v>20.76</v>
      </c>
      <c r="I54" s="249">
        <f t="shared" si="8"/>
        <v>25.66</v>
      </c>
    </row>
    <row r="55" spans="1:9" s="74" customFormat="1" ht="17.25" x14ac:dyDescent="0.3">
      <c r="A55" s="291" t="s">
        <v>377</v>
      </c>
      <c r="B55" s="242">
        <v>1</v>
      </c>
      <c r="C55" s="242">
        <f t="shared" si="6"/>
        <v>446</v>
      </c>
      <c r="D55" s="242">
        <v>438</v>
      </c>
      <c r="E55" s="292">
        <v>8</v>
      </c>
      <c r="F55" s="294" t="s">
        <v>378</v>
      </c>
      <c r="G55" s="249">
        <f t="shared" si="7"/>
        <v>6.82</v>
      </c>
      <c r="H55" s="249">
        <f t="shared" si="9"/>
        <v>109.12</v>
      </c>
      <c r="I55" s="249">
        <f t="shared" si="8"/>
        <v>134.86000000000001</v>
      </c>
    </row>
    <row r="56" spans="1:9" s="74" customFormat="1" ht="17.25" x14ac:dyDescent="0.3">
      <c r="A56" s="291" t="s">
        <v>377</v>
      </c>
      <c r="B56" s="242">
        <v>1</v>
      </c>
      <c r="C56" s="242">
        <f t="shared" si="6"/>
        <v>476</v>
      </c>
      <c r="D56" s="242">
        <v>438</v>
      </c>
      <c r="E56" s="292">
        <v>38</v>
      </c>
      <c r="F56" s="294" t="s">
        <v>378</v>
      </c>
      <c r="G56" s="249">
        <f t="shared" si="7"/>
        <v>6.82</v>
      </c>
      <c r="H56" s="249">
        <f t="shared" si="9"/>
        <v>518.32000000000005</v>
      </c>
      <c r="I56" s="249">
        <f t="shared" si="8"/>
        <v>640.59</v>
      </c>
    </row>
    <row r="57" spans="1:9" s="74" customFormat="1" ht="17.25" x14ac:dyDescent="0.3">
      <c r="A57" s="291" t="s">
        <v>377</v>
      </c>
      <c r="B57" s="242">
        <v>1</v>
      </c>
      <c r="C57" s="242">
        <f t="shared" si="6"/>
        <v>478</v>
      </c>
      <c r="D57" s="242">
        <v>438</v>
      </c>
      <c r="E57" s="292">
        <v>40</v>
      </c>
      <c r="F57" s="294" t="s">
        <v>378</v>
      </c>
      <c r="G57" s="249">
        <f t="shared" si="7"/>
        <v>6.82</v>
      </c>
      <c r="H57" s="249">
        <f t="shared" si="9"/>
        <v>545.6</v>
      </c>
      <c r="I57" s="249">
        <f t="shared" si="8"/>
        <v>674.31</v>
      </c>
    </row>
    <row r="58" spans="1:9" s="74" customFormat="1" ht="17.25" x14ac:dyDescent="0.3">
      <c r="A58" s="289" t="s">
        <v>379</v>
      </c>
      <c r="B58" s="242">
        <v>1</v>
      </c>
      <c r="C58" s="242">
        <f t="shared" si="6"/>
        <v>515</v>
      </c>
      <c r="D58" s="242">
        <v>501</v>
      </c>
      <c r="E58" s="292">
        <v>14</v>
      </c>
      <c r="F58" s="294" t="s">
        <v>380</v>
      </c>
      <c r="G58" s="249">
        <f t="shared" si="7"/>
        <v>5.99</v>
      </c>
      <c r="H58" s="249">
        <f t="shared" si="9"/>
        <v>167.72</v>
      </c>
      <c r="I58" s="249">
        <f t="shared" si="8"/>
        <v>207.29</v>
      </c>
    </row>
    <row r="59" spans="1:9" s="74" customFormat="1" ht="17.25" x14ac:dyDescent="0.3">
      <c r="A59" s="289" t="s">
        <v>379</v>
      </c>
      <c r="B59" s="242">
        <v>1</v>
      </c>
      <c r="C59" s="242">
        <f t="shared" si="6"/>
        <v>517</v>
      </c>
      <c r="D59" s="242">
        <v>501</v>
      </c>
      <c r="E59" s="292">
        <v>16</v>
      </c>
      <c r="F59" s="294" t="s">
        <v>380</v>
      </c>
      <c r="G59" s="249">
        <f t="shared" si="7"/>
        <v>5.99</v>
      </c>
      <c r="H59" s="249">
        <f t="shared" si="9"/>
        <v>191.68</v>
      </c>
      <c r="I59" s="249">
        <f t="shared" si="8"/>
        <v>236.9</v>
      </c>
    </row>
    <row r="60" spans="1:9" s="74" customFormat="1" ht="17.25" x14ac:dyDescent="0.3">
      <c r="A60" s="289" t="s">
        <v>379</v>
      </c>
      <c r="B60" s="242">
        <v>1</v>
      </c>
      <c r="C60" s="242">
        <f t="shared" si="6"/>
        <v>514</v>
      </c>
      <c r="D60" s="242">
        <v>501</v>
      </c>
      <c r="E60" s="292">
        <v>13</v>
      </c>
      <c r="F60" s="294" t="s">
        <v>380</v>
      </c>
      <c r="G60" s="249">
        <f t="shared" si="7"/>
        <v>5.99</v>
      </c>
      <c r="H60" s="249">
        <f t="shared" si="9"/>
        <v>155.74</v>
      </c>
      <c r="I60" s="249">
        <f t="shared" si="8"/>
        <v>192.48</v>
      </c>
    </row>
    <row r="61" spans="1:9" s="74" customFormat="1" ht="17.25" x14ac:dyDescent="0.3">
      <c r="A61" s="289" t="s">
        <v>379</v>
      </c>
      <c r="B61" s="242">
        <v>1</v>
      </c>
      <c r="C61" s="242">
        <f t="shared" si="6"/>
        <v>508</v>
      </c>
      <c r="D61" s="242">
        <v>501</v>
      </c>
      <c r="E61" s="292">
        <v>7</v>
      </c>
      <c r="F61" s="294" t="s">
        <v>380</v>
      </c>
      <c r="G61" s="249">
        <f t="shared" si="7"/>
        <v>5.99</v>
      </c>
      <c r="H61" s="249">
        <f t="shared" si="9"/>
        <v>83.86</v>
      </c>
      <c r="I61" s="249">
        <f t="shared" si="8"/>
        <v>103.64</v>
      </c>
    </row>
    <row r="62" spans="1:9" s="74" customFormat="1" ht="17.25" x14ac:dyDescent="0.3">
      <c r="A62" s="289" t="s">
        <v>379</v>
      </c>
      <c r="B62" s="242">
        <v>1</v>
      </c>
      <c r="C62" s="242">
        <f t="shared" si="6"/>
        <v>504</v>
      </c>
      <c r="D62" s="242">
        <v>501</v>
      </c>
      <c r="E62" s="292">
        <v>3</v>
      </c>
      <c r="F62" s="294" t="s">
        <v>380</v>
      </c>
      <c r="G62" s="249">
        <f t="shared" si="7"/>
        <v>5.99</v>
      </c>
      <c r="H62" s="249">
        <f t="shared" si="9"/>
        <v>35.94</v>
      </c>
      <c r="I62" s="249">
        <f t="shared" si="8"/>
        <v>44.42</v>
      </c>
    </row>
    <row r="63" spans="1:9" s="74" customFormat="1" ht="17.25" x14ac:dyDescent="0.3">
      <c r="A63" s="289" t="s">
        <v>379</v>
      </c>
      <c r="B63" s="242">
        <v>1</v>
      </c>
      <c r="C63" s="242">
        <f t="shared" si="6"/>
        <v>503</v>
      </c>
      <c r="D63" s="242">
        <v>501</v>
      </c>
      <c r="E63" s="292">
        <v>2</v>
      </c>
      <c r="F63" s="294" t="s">
        <v>380</v>
      </c>
      <c r="G63" s="249">
        <f t="shared" si="7"/>
        <v>5.99</v>
      </c>
      <c r="H63" s="249">
        <f t="shared" si="9"/>
        <v>23.96</v>
      </c>
      <c r="I63" s="249">
        <f t="shared" si="8"/>
        <v>29.61</v>
      </c>
    </row>
    <row r="64" spans="1:9" s="74" customFormat="1" ht="17.25" x14ac:dyDescent="0.3">
      <c r="A64" s="289" t="s">
        <v>379</v>
      </c>
      <c r="B64" s="242">
        <v>1</v>
      </c>
      <c r="C64" s="242">
        <f t="shared" si="6"/>
        <v>504</v>
      </c>
      <c r="D64" s="242">
        <v>501</v>
      </c>
      <c r="E64" s="292">
        <v>3</v>
      </c>
      <c r="F64" s="294" t="s">
        <v>380</v>
      </c>
      <c r="G64" s="249">
        <f t="shared" si="7"/>
        <v>5.99</v>
      </c>
      <c r="H64" s="249">
        <f t="shared" si="9"/>
        <v>35.94</v>
      </c>
      <c r="I64" s="249">
        <f t="shared" si="8"/>
        <v>44.42</v>
      </c>
    </row>
    <row r="65" spans="1:9" s="74" customFormat="1" ht="17.25" x14ac:dyDescent="0.3">
      <c r="A65" s="289" t="s">
        <v>381</v>
      </c>
      <c r="B65" s="242">
        <v>1</v>
      </c>
      <c r="C65" s="242">
        <f t="shared" si="6"/>
        <v>504</v>
      </c>
      <c r="D65" s="242">
        <v>501</v>
      </c>
      <c r="E65" s="292">
        <v>3</v>
      </c>
      <c r="F65" s="294" t="s">
        <v>380</v>
      </c>
      <c r="G65" s="249">
        <f t="shared" si="7"/>
        <v>5.99</v>
      </c>
      <c r="H65" s="249">
        <f t="shared" si="9"/>
        <v>35.94</v>
      </c>
      <c r="I65" s="256">
        <f>ROUND(H65*1.2077,2)</f>
        <v>43.4</v>
      </c>
    </row>
    <row r="66" spans="1:9" s="74" customFormat="1" ht="17.25" x14ac:dyDescent="0.3">
      <c r="A66" s="289" t="s">
        <v>381</v>
      </c>
      <c r="B66" s="242">
        <v>1</v>
      </c>
      <c r="C66" s="242">
        <f t="shared" si="6"/>
        <v>509</v>
      </c>
      <c r="D66" s="242">
        <v>501</v>
      </c>
      <c r="E66" s="292">
        <v>8</v>
      </c>
      <c r="F66" s="294" t="s">
        <v>380</v>
      </c>
      <c r="G66" s="249">
        <f t="shared" si="7"/>
        <v>5.99</v>
      </c>
      <c r="H66" s="249">
        <f t="shared" si="9"/>
        <v>95.84</v>
      </c>
      <c r="I66" s="256">
        <f>ROUND(H66*1.2077,2)</f>
        <v>115.75</v>
      </c>
    </row>
    <row r="67" spans="1:9" s="74" customFormat="1" ht="17.25" x14ac:dyDescent="0.3">
      <c r="A67" s="289" t="s">
        <v>381</v>
      </c>
      <c r="B67" s="242">
        <v>1</v>
      </c>
      <c r="C67" s="242">
        <f t="shared" si="6"/>
        <v>504</v>
      </c>
      <c r="D67" s="242">
        <v>501</v>
      </c>
      <c r="E67" s="292">
        <v>3</v>
      </c>
      <c r="F67" s="294" t="s">
        <v>380</v>
      </c>
      <c r="G67" s="249">
        <f t="shared" si="7"/>
        <v>5.99</v>
      </c>
      <c r="H67" s="249">
        <f t="shared" si="9"/>
        <v>35.94</v>
      </c>
      <c r="I67" s="249">
        <f t="shared" si="8"/>
        <v>44.42</v>
      </c>
    </row>
    <row r="68" spans="1:9" s="74" customFormat="1" ht="17.25" x14ac:dyDescent="0.3">
      <c r="A68" s="289" t="s">
        <v>381</v>
      </c>
      <c r="B68" s="242">
        <v>1</v>
      </c>
      <c r="C68" s="242">
        <f t="shared" si="6"/>
        <v>506</v>
      </c>
      <c r="D68" s="242">
        <v>501</v>
      </c>
      <c r="E68" s="292">
        <v>5</v>
      </c>
      <c r="F68" s="294" t="s">
        <v>380</v>
      </c>
      <c r="G68" s="249">
        <f t="shared" si="7"/>
        <v>5.99</v>
      </c>
      <c r="H68" s="249">
        <f t="shared" si="9"/>
        <v>59.9</v>
      </c>
      <c r="I68" s="249">
        <f t="shared" si="8"/>
        <v>74.03</v>
      </c>
    </row>
    <row r="69" spans="1:9" s="74" customFormat="1" ht="17.25" x14ac:dyDescent="0.3">
      <c r="A69" s="289" t="s">
        <v>382</v>
      </c>
      <c r="B69" s="242">
        <v>1</v>
      </c>
      <c r="C69" s="242">
        <f t="shared" si="6"/>
        <v>511</v>
      </c>
      <c r="D69" s="242">
        <v>501</v>
      </c>
      <c r="E69" s="292">
        <v>10</v>
      </c>
      <c r="F69" s="294" t="s">
        <v>374</v>
      </c>
      <c r="G69" s="249">
        <f t="shared" si="7"/>
        <v>5.9</v>
      </c>
      <c r="H69" s="249">
        <f t="shared" si="9"/>
        <v>118</v>
      </c>
      <c r="I69" s="249">
        <f t="shared" si="8"/>
        <v>145.84</v>
      </c>
    </row>
    <row r="70" spans="1:9" s="74" customFormat="1" ht="17.25" x14ac:dyDescent="0.3">
      <c r="A70" s="289" t="s">
        <v>382</v>
      </c>
      <c r="B70" s="242">
        <v>1</v>
      </c>
      <c r="C70" s="242">
        <f t="shared" si="6"/>
        <v>509</v>
      </c>
      <c r="D70" s="242">
        <v>501</v>
      </c>
      <c r="E70" s="292">
        <v>8</v>
      </c>
      <c r="F70" s="294" t="s">
        <v>374</v>
      </c>
      <c r="G70" s="249">
        <f t="shared" si="7"/>
        <v>5.9</v>
      </c>
      <c r="H70" s="249">
        <f t="shared" si="9"/>
        <v>94.4</v>
      </c>
      <c r="I70" s="249">
        <f t="shared" si="8"/>
        <v>116.67</v>
      </c>
    </row>
    <row r="71" spans="1:9" s="74" customFormat="1" ht="17.25" x14ac:dyDescent="0.3">
      <c r="A71" s="289" t="s">
        <v>382</v>
      </c>
      <c r="B71" s="242">
        <v>1</v>
      </c>
      <c r="C71" s="242">
        <f t="shared" si="6"/>
        <v>509</v>
      </c>
      <c r="D71" s="242">
        <v>501</v>
      </c>
      <c r="E71" s="292">
        <v>8</v>
      </c>
      <c r="F71" s="294" t="s">
        <v>374</v>
      </c>
      <c r="G71" s="249">
        <f t="shared" si="7"/>
        <v>5.9</v>
      </c>
      <c r="H71" s="249">
        <f t="shared" si="9"/>
        <v>94.4</v>
      </c>
      <c r="I71" s="249">
        <f t="shared" si="8"/>
        <v>116.67</v>
      </c>
    </row>
    <row r="72" spans="1:9" s="74" customFormat="1" ht="17.25" x14ac:dyDescent="0.3">
      <c r="A72" s="289" t="s">
        <v>383</v>
      </c>
      <c r="B72" s="242">
        <v>1</v>
      </c>
      <c r="C72" s="242">
        <f t="shared" si="6"/>
        <v>513</v>
      </c>
      <c r="D72" s="242">
        <v>501</v>
      </c>
      <c r="E72" s="292">
        <v>12</v>
      </c>
      <c r="F72" s="294" t="s">
        <v>374</v>
      </c>
      <c r="G72" s="249">
        <f t="shared" si="7"/>
        <v>5.9</v>
      </c>
      <c r="H72" s="249">
        <f t="shared" si="9"/>
        <v>141.6</v>
      </c>
      <c r="I72" s="249">
        <f t="shared" si="8"/>
        <v>175</v>
      </c>
    </row>
    <row r="73" spans="1:9" s="74" customFormat="1" ht="17.25" x14ac:dyDescent="0.3">
      <c r="A73" s="289" t="s">
        <v>383</v>
      </c>
      <c r="B73" s="242">
        <v>1</v>
      </c>
      <c r="C73" s="242">
        <f t="shared" si="6"/>
        <v>525</v>
      </c>
      <c r="D73" s="242">
        <v>501</v>
      </c>
      <c r="E73" s="292">
        <v>24</v>
      </c>
      <c r="F73" s="294" t="s">
        <v>378</v>
      </c>
      <c r="G73" s="249">
        <f t="shared" si="7"/>
        <v>5.96</v>
      </c>
      <c r="H73" s="249">
        <f t="shared" si="9"/>
        <v>286.08</v>
      </c>
      <c r="I73" s="249">
        <f t="shared" si="8"/>
        <v>353.57</v>
      </c>
    </row>
    <row r="74" spans="1:9" s="74" customFormat="1" ht="17.25" x14ac:dyDescent="0.3">
      <c r="A74" s="289" t="s">
        <v>383</v>
      </c>
      <c r="B74" s="242">
        <v>1</v>
      </c>
      <c r="C74" s="242">
        <f t="shared" si="6"/>
        <v>515</v>
      </c>
      <c r="D74" s="242">
        <v>501</v>
      </c>
      <c r="E74" s="292">
        <v>14</v>
      </c>
      <c r="F74" s="294" t="s">
        <v>374</v>
      </c>
      <c r="G74" s="249">
        <f t="shared" si="7"/>
        <v>5.9</v>
      </c>
      <c r="H74" s="249">
        <f t="shared" si="9"/>
        <v>165.2</v>
      </c>
      <c r="I74" s="249">
        <f t="shared" si="8"/>
        <v>204.17</v>
      </c>
    </row>
    <row r="75" spans="1:9" s="74" customFormat="1" ht="17.25" x14ac:dyDescent="0.3">
      <c r="A75" s="289" t="s">
        <v>383</v>
      </c>
      <c r="B75" s="242">
        <v>1</v>
      </c>
      <c r="C75" s="242">
        <f t="shared" si="6"/>
        <v>508</v>
      </c>
      <c r="D75" s="242">
        <v>501</v>
      </c>
      <c r="E75" s="292">
        <v>7</v>
      </c>
      <c r="F75" s="294" t="s">
        <v>376</v>
      </c>
      <c r="G75" s="249">
        <f t="shared" si="7"/>
        <v>5.19</v>
      </c>
      <c r="H75" s="249">
        <f t="shared" si="9"/>
        <v>72.66</v>
      </c>
      <c r="I75" s="249">
        <f t="shared" si="8"/>
        <v>89.8</v>
      </c>
    </row>
    <row r="76" spans="1:9" s="74" customFormat="1" ht="17.25" x14ac:dyDescent="0.3">
      <c r="A76" s="289" t="s">
        <v>383</v>
      </c>
      <c r="B76" s="242">
        <v>1</v>
      </c>
      <c r="C76" s="242">
        <f t="shared" si="6"/>
        <v>509</v>
      </c>
      <c r="D76" s="242">
        <v>501</v>
      </c>
      <c r="E76" s="292">
        <v>8</v>
      </c>
      <c r="F76" s="294" t="s">
        <v>376</v>
      </c>
      <c r="G76" s="249">
        <f t="shared" si="7"/>
        <v>5.19</v>
      </c>
      <c r="H76" s="249">
        <f t="shared" si="9"/>
        <v>83.04</v>
      </c>
      <c r="I76" s="249">
        <f t="shared" si="8"/>
        <v>102.63</v>
      </c>
    </row>
    <row r="77" spans="1:9" s="74" customFormat="1" ht="17.25" x14ac:dyDescent="0.3">
      <c r="A77" s="289" t="s">
        <v>384</v>
      </c>
      <c r="B77" s="242">
        <v>1</v>
      </c>
      <c r="C77" s="242">
        <f t="shared" si="6"/>
        <v>503</v>
      </c>
      <c r="D77" s="242">
        <v>501</v>
      </c>
      <c r="E77" s="292">
        <v>2</v>
      </c>
      <c r="F77" s="294" t="s">
        <v>374</v>
      </c>
      <c r="G77" s="249">
        <f t="shared" si="7"/>
        <v>5.9</v>
      </c>
      <c r="H77" s="249">
        <f t="shared" si="9"/>
        <v>23.6</v>
      </c>
      <c r="I77" s="249">
        <f t="shared" si="8"/>
        <v>29.17</v>
      </c>
    </row>
    <row r="78" spans="1:9" s="74" customFormat="1" ht="17.25" x14ac:dyDescent="0.3">
      <c r="A78" s="289" t="s">
        <v>385</v>
      </c>
      <c r="B78" s="242">
        <v>1</v>
      </c>
      <c r="C78" s="242">
        <f t="shared" si="6"/>
        <v>576</v>
      </c>
      <c r="D78" s="242">
        <v>438</v>
      </c>
      <c r="E78" s="245">
        <v>138</v>
      </c>
      <c r="F78" s="252" t="s">
        <v>376</v>
      </c>
      <c r="G78" s="249">
        <f t="shared" si="7"/>
        <v>5.94</v>
      </c>
      <c r="H78" s="249">
        <f t="shared" si="9"/>
        <v>1639.44</v>
      </c>
      <c r="I78" s="249">
        <f t="shared" si="8"/>
        <v>2026.18</v>
      </c>
    </row>
    <row r="79" spans="1:9" s="74" customFormat="1" ht="17.25" x14ac:dyDescent="0.3">
      <c r="A79" s="289" t="s">
        <v>385</v>
      </c>
      <c r="B79" s="242">
        <v>1</v>
      </c>
      <c r="C79" s="242">
        <f t="shared" si="6"/>
        <v>489</v>
      </c>
      <c r="D79" s="242">
        <v>438</v>
      </c>
      <c r="E79" s="245">
        <v>51</v>
      </c>
      <c r="F79" s="252" t="s">
        <v>374</v>
      </c>
      <c r="G79" s="249">
        <f t="shared" si="7"/>
        <v>6.75</v>
      </c>
      <c r="H79" s="249">
        <f t="shared" si="9"/>
        <v>688.5</v>
      </c>
      <c r="I79" s="249">
        <f t="shared" si="8"/>
        <v>850.92</v>
      </c>
    </row>
    <row r="80" spans="1:9" s="74" customFormat="1" ht="17.25" x14ac:dyDescent="0.3">
      <c r="A80" s="289" t="s">
        <v>385</v>
      </c>
      <c r="B80" s="242">
        <v>1</v>
      </c>
      <c r="C80" s="242">
        <f t="shared" si="6"/>
        <v>516</v>
      </c>
      <c r="D80" s="242">
        <v>438</v>
      </c>
      <c r="E80" s="245">
        <v>78</v>
      </c>
      <c r="F80" s="252" t="s">
        <v>374</v>
      </c>
      <c r="G80" s="249">
        <f t="shared" si="7"/>
        <v>6.75</v>
      </c>
      <c r="H80" s="249">
        <f t="shared" si="9"/>
        <v>1053</v>
      </c>
      <c r="I80" s="249">
        <f t="shared" si="8"/>
        <v>1301.4000000000001</v>
      </c>
    </row>
    <row r="81" spans="1:9" s="74" customFormat="1" ht="17.25" x14ac:dyDescent="0.3">
      <c r="A81" s="289" t="s">
        <v>385</v>
      </c>
      <c r="B81" s="242">
        <v>1</v>
      </c>
      <c r="C81" s="242">
        <f t="shared" si="6"/>
        <v>476</v>
      </c>
      <c r="D81" s="242">
        <v>438</v>
      </c>
      <c r="E81" s="245">
        <v>38</v>
      </c>
      <c r="F81" s="252" t="s">
        <v>376</v>
      </c>
      <c r="G81" s="249">
        <f t="shared" si="7"/>
        <v>5.94</v>
      </c>
      <c r="H81" s="249">
        <f t="shared" si="9"/>
        <v>451.44</v>
      </c>
      <c r="I81" s="249">
        <f t="shared" si="8"/>
        <v>557.92999999999995</v>
      </c>
    </row>
    <row r="82" spans="1:9" s="74" customFormat="1" ht="17.25" x14ac:dyDescent="0.3">
      <c r="A82" s="289" t="s">
        <v>385</v>
      </c>
      <c r="B82" s="242">
        <v>1</v>
      </c>
      <c r="C82" s="242">
        <f t="shared" si="6"/>
        <v>489</v>
      </c>
      <c r="D82" s="242">
        <v>438</v>
      </c>
      <c r="E82" s="245">
        <v>51</v>
      </c>
      <c r="F82" s="252" t="s">
        <v>374</v>
      </c>
      <c r="G82" s="249">
        <f t="shared" si="7"/>
        <v>6.75</v>
      </c>
      <c r="H82" s="249">
        <f t="shared" si="9"/>
        <v>688.5</v>
      </c>
      <c r="I82" s="256">
        <f>ROUND(H82*1.2077,2)</f>
        <v>831.5</v>
      </c>
    </row>
    <row r="83" spans="1:9" s="74" customFormat="1" ht="17.25" x14ac:dyDescent="0.3">
      <c r="A83" s="289" t="s">
        <v>385</v>
      </c>
      <c r="B83" s="242">
        <v>1</v>
      </c>
      <c r="C83" s="242">
        <f t="shared" si="6"/>
        <v>528</v>
      </c>
      <c r="D83" s="242">
        <v>438</v>
      </c>
      <c r="E83" s="245">
        <v>90</v>
      </c>
      <c r="F83" s="252" t="s">
        <v>374</v>
      </c>
      <c r="G83" s="249">
        <f t="shared" si="7"/>
        <v>6.75</v>
      </c>
      <c r="H83" s="249">
        <f t="shared" si="9"/>
        <v>1215</v>
      </c>
      <c r="I83" s="249">
        <f t="shared" si="8"/>
        <v>1501.62</v>
      </c>
    </row>
    <row r="84" spans="1:9" s="74" customFormat="1" ht="17.25" x14ac:dyDescent="0.3">
      <c r="A84" s="289" t="s">
        <v>385</v>
      </c>
      <c r="B84" s="242">
        <v>1</v>
      </c>
      <c r="C84" s="242">
        <f t="shared" si="6"/>
        <v>509</v>
      </c>
      <c r="D84" s="242">
        <v>438</v>
      </c>
      <c r="E84" s="245">
        <v>71</v>
      </c>
      <c r="F84" s="252" t="s">
        <v>378</v>
      </c>
      <c r="G84" s="249">
        <f t="shared" si="7"/>
        <v>6.82</v>
      </c>
      <c r="H84" s="249">
        <f t="shared" si="9"/>
        <v>968.44</v>
      </c>
      <c r="I84" s="249">
        <f t="shared" si="8"/>
        <v>1196.8900000000001</v>
      </c>
    </row>
    <row r="85" spans="1:9" s="74" customFormat="1" ht="17.25" x14ac:dyDescent="0.3">
      <c r="A85" s="289" t="s">
        <v>385</v>
      </c>
      <c r="B85" s="242">
        <v>1</v>
      </c>
      <c r="C85" s="242">
        <f t="shared" si="6"/>
        <v>454</v>
      </c>
      <c r="D85" s="242">
        <v>438</v>
      </c>
      <c r="E85" s="245">
        <v>16</v>
      </c>
      <c r="F85" s="252" t="s">
        <v>378</v>
      </c>
      <c r="G85" s="249">
        <f t="shared" si="7"/>
        <v>6.82</v>
      </c>
      <c r="H85" s="249">
        <f t="shared" si="9"/>
        <v>218.24</v>
      </c>
      <c r="I85" s="249">
        <f t="shared" si="8"/>
        <v>269.72000000000003</v>
      </c>
    </row>
    <row r="86" spans="1:9" s="74" customFormat="1" ht="17.25" x14ac:dyDescent="0.3">
      <c r="A86" s="289" t="s">
        <v>385</v>
      </c>
      <c r="B86" s="242">
        <v>1</v>
      </c>
      <c r="C86" s="242">
        <f t="shared" si="6"/>
        <v>489</v>
      </c>
      <c r="D86" s="242">
        <v>438</v>
      </c>
      <c r="E86" s="245">
        <v>51</v>
      </c>
      <c r="F86" s="252" t="s">
        <v>374</v>
      </c>
      <c r="G86" s="249">
        <f t="shared" si="7"/>
        <v>6.75</v>
      </c>
      <c r="H86" s="249">
        <f t="shared" si="9"/>
        <v>688.5</v>
      </c>
      <c r="I86" s="249">
        <f t="shared" si="8"/>
        <v>850.92</v>
      </c>
    </row>
    <row r="87" spans="1:9" s="74" customFormat="1" ht="17.25" x14ac:dyDescent="0.3">
      <c r="A87" s="289" t="s">
        <v>385</v>
      </c>
      <c r="B87" s="242">
        <v>1</v>
      </c>
      <c r="C87" s="242">
        <f t="shared" si="6"/>
        <v>603</v>
      </c>
      <c r="D87" s="242">
        <v>501</v>
      </c>
      <c r="E87" s="245">
        <v>102</v>
      </c>
      <c r="F87" s="252" t="s">
        <v>374</v>
      </c>
      <c r="G87" s="249">
        <f t="shared" si="7"/>
        <v>5.9</v>
      </c>
      <c r="H87" s="249">
        <f t="shared" si="9"/>
        <v>1203.5999999999999</v>
      </c>
      <c r="I87" s="249">
        <f t="shared" si="8"/>
        <v>1487.53</v>
      </c>
    </row>
    <row r="88" spans="1:9" s="74" customFormat="1" ht="17.25" x14ac:dyDescent="0.3">
      <c r="A88" s="290" t="s">
        <v>386</v>
      </c>
      <c r="B88" s="242">
        <v>1</v>
      </c>
      <c r="C88" s="242">
        <f t="shared" si="6"/>
        <v>628</v>
      </c>
      <c r="D88" s="242">
        <v>438</v>
      </c>
      <c r="E88" s="245">
        <v>190</v>
      </c>
      <c r="F88" s="252" t="s">
        <v>374</v>
      </c>
      <c r="G88" s="249">
        <f t="shared" si="7"/>
        <v>6.75</v>
      </c>
      <c r="H88" s="249">
        <f t="shared" si="9"/>
        <v>2565</v>
      </c>
      <c r="I88" s="249">
        <f t="shared" si="8"/>
        <v>3170.08</v>
      </c>
    </row>
    <row r="89" spans="1:9" s="74" customFormat="1" ht="17.25" x14ac:dyDescent="0.3">
      <c r="A89" s="290" t="s">
        <v>386</v>
      </c>
      <c r="B89" s="242">
        <v>1</v>
      </c>
      <c r="C89" s="242">
        <f t="shared" si="6"/>
        <v>503</v>
      </c>
      <c r="D89" s="242">
        <v>501</v>
      </c>
      <c r="E89" s="245">
        <v>2</v>
      </c>
      <c r="F89" s="252" t="s">
        <v>374</v>
      </c>
      <c r="G89" s="249">
        <f t="shared" si="7"/>
        <v>5.9</v>
      </c>
      <c r="H89" s="249">
        <f t="shared" si="9"/>
        <v>23.6</v>
      </c>
      <c r="I89" s="249">
        <f t="shared" si="8"/>
        <v>29.17</v>
      </c>
    </row>
    <row r="90" spans="1:9" s="74" customFormat="1" ht="17.25" x14ac:dyDescent="0.3">
      <c r="A90" s="290" t="s">
        <v>386</v>
      </c>
      <c r="B90" s="242">
        <v>1</v>
      </c>
      <c r="C90" s="242">
        <f t="shared" si="6"/>
        <v>509</v>
      </c>
      <c r="D90" s="242">
        <v>501</v>
      </c>
      <c r="E90" s="245">
        <v>8</v>
      </c>
      <c r="F90" s="252" t="s">
        <v>374</v>
      </c>
      <c r="G90" s="249">
        <f t="shared" si="7"/>
        <v>5.9</v>
      </c>
      <c r="H90" s="249">
        <f t="shared" si="9"/>
        <v>94.4</v>
      </c>
      <c r="I90" s="249">
        <f t="shared" si="8"/>
        <v>116.67</v>
      </c>
    </row>
    <row r="91" spans="1:9" s="74" customFormat="1" ht="17.25" x14ac:dyDescent="0.3">
      <c r="A91" s="290" t="s">
        <v>385</v>
      </c>
      <c r="B91" s="242">
        <v>1</v>
      </c>
      <c r="C91" s="242">
        <f t="shared" si="6"/>
        <v>684</v>
      </c>
      <c r="D91" s="242">
        <v>438</v>
      </c>
      <c r="E91" s="293">
        <v>246</v>
      </c>
      <c r="F91" s="252" t="s">
        <v>378</v>
      </c>
      <c r="G91" s="249">
        <f t="shared" si="7"/>
        <v>6.82</v>
      </c>
      <c r="H91" s="249">
        <f t="shared" si="9"/>
        <v>3355.44</v>
      </c>
      <c r="I91" s="249">
        <f t="shared" si="8"/>
        <v>4146.99</v>
      </c>
    </row>
    <row r="92" spans="1:9" s="74" customFormat="1" ht="17.25" x14ac:dyDescent="0.3">
      <c r="A92" s="289" t="s">
        <v>387</v>
      </c>
      <c r="B92" s="242">
        <v>1</v>
      </c>
      <c r="C92" s="242">
        <f t="shared" si="6"/>
        <v>628</v>
      </c>
      <c r="D92" s="242">
        <v>438</v>
      </c>
      <c r="E92" s="245">
        <v>190</v>
      </c>
      <c r="F92" s="252" t="s">
        <v>376</v>
      </c>
      <c r="G92" s="249">
        <f t="shared" si="7"/>
        <v>5.94</v>
      </c>
      <c r="H92" s="249">
        <f t="shared" si="9"/>
        <v>2257.1999999999998</v>
      </c>
      <c r="I92" s="249">
        <f t="shared" si="8"/>
        <v>2789.67</v>
      </c>
    </row>
    <row r="93" spans="1:9" s="74" customFormat="1" ht="17.25" x14ac:dyDescent="0.3">
      <c r="A93" s="289" t="s">
        <v>387</v>
      </c>
      <c r="B93" s="242">
        <v>1</v>
      </c>
      <c r="C93" s="242">
        <f t="shared" si="6"/>
        <v>503</v>
      </c>
      <c r="D93" s="242">
        <v>438</v>
      </c>
      <c r="E93" s="293">
        <v>65</v>
      </c>
      <c r="F93" s="252" t="s">
        <v>388</v>
      </c>
      <c r="G93" s="249">
        <f t="shared" si="7"/>
        <v>6.92</v>
      </c>
      <c r="H93" s="249">
        <f t="shared" si="9"/>
        <v>899.6</v>
      </c>
      <c r="I93" s="249">
        <f t="shared" si="8"/>
        <v>1111.82</v>
      </c>
    </row>
    <row r="94" spans="1:9" s="74" customFormat="1" ht="17.25" x14ac:dyDescent="0.3">
      <c r="A94" s="289" t="s">
        <v>387</v>
      </c>
      <c r="B94" s="242">
        <v>1</v>
      </c>
      <c r="C94" s="242">
        <f t="shared" si="6"/>
        <v>576</v>
      </c>
      <c r="D94" s="242">
        <v>438</v>
      </c>
      <c r="E94" s="293">
        <v>138</v>
      </c>
      <c r="F94" s="252" t="s">
        <v>374</v>
      </c>
      <c r="G94" s="249">
        <f t="shared" si="7"/>
        <v>6.75</v>
      </c>
      <c r="H94" s="249">
        <f t="shared" si="9"/>
        <v>1863</v>
      </c>
      <c r="I94" s="249">
        <f t="shared" si="8"/>
        <v>2302.48</v>
      </c>
    </row>
    <row r="95" spans="1:9" s="74" customFormat="1" ht="17.25" x14ac:dyDescent="0.3">
      <c r="A95" s="289" t="s">
        <v>387</v>
      </c>
      <c r="B95" s="242">
        <v>1</v>
      </c>
      <c r="C95" s="242">
        <f t="shared" si="6"/>
        <v>509</v>
      </c>
      <c r="D95" s="242">
        <v>501</v>
      </c>
      <c r="E95" s="293">
        <v>8</v>
      </c>
      <c r="F95" s="252" t="s">
        <v>376</v>
      </c>
      <c r="G95" s="249">
        <f t="shared" si="7"/>
        <v>5.19</v>
      </c>
      <c r="H95" s="249">
        <f t="shared" si="9"/>
        <v>83.04</v>
      </c>
      <c r="I95" s="249">
        <f t="shared" si="8"/>
        <v>102.63</v>
      </c>
    </row>
    <row r="96" spans="1:9" s="74" customFormat="1" ht="17.25" x14ac:dyDescent="0.3">
      <c r="A96" s="289" t="s">
        <v>387</v>
      </c>
      <c r="B96" s="242">
        <v>1</v>
      </c>
      <c r="C96" s="242">
        <f t="shared" si="6"/>
        <v>504</v>
      </c>
      <c r="D96" s="242">
        <v>501</v>
      </c>
      <c r="E96" s="293">
        <v>3</v>
      </c>
      <c r="F96" s="252" t="s">
        <v>376</v>
      </c>
      <c r="G96" s="249">
        <f t="shared" si="7"/>
        <v>5.19</v>
      </c>
      <c r="H96" s="249">
        <f t="shared" si="9"/>
        <v>31.14</v>
      </c>
      <c r="I96" s="249">
        <f t="shared" si="8"/>
        <v>38.49</v>
      </c>
    </row>
    <row r="97" spans="1:9" s="74" customFormat="1" ht="17.25" x14ac:dyDescent="0.3">
      <c r="A97" s="289" t="s">
        <v>387</v>
      </c>
      <c r="B97" s="242">
        <v>1</v>
      </c>
      <c r="C97" s="242">
        <f t="shared" si="6"/>
        <v>511</v>
      </c>
      <c r="D97" s="242">
        <v>501</v>
      </c>
      <c r="E97" s="293">
        <v>10</v>
      </c>
      <c r="F97" s="252" t="s">
        <v>378</v>
      </c>
      <c r="G97" s="249">
        <f t="shared" si="7"/>
        <v>5.96</v>
      </c>
      <c r="H97" s="249">
        <f t="shared" si="9"/>
        <v>119.2</v>
      </c>
      <c r="I97" s="249">
        <f t="shared" si="8"/>
        <v>147.32</v>
      </c>
    </row>
    <row r="98" spans="1:9" s="74" customFormat="1" ht="17.25" x14ac:dyDescent="0.3">
      <c r="A98" s="289" t="s">
        <v>387</v>
      </c>
      <c r="B98" s="242">
        <v>1</v>
      </c>
      <c r="C98" s="242">
        <f t="shared" si="6"/>
        <v>602</v>
      </c>
      <c r="D98" s="242">
        <v>438</v>
      </c>
      <c r="E98" s="245">
        <v>164</v>
      </c>
      <c r="F98" s="252" t="s">
        <v>376</v>
      </c>
      <c r="G98" s="249">
        <f t="shared" si="7"/>
        <v>5.94</v>
      </c>
      <c r="H98" s="249">
        <f t="shared" si="9"/>
        <v>1948.32</v>
      </c>
      <c r="I98" s="249">
        <f t="shared" si="8"/>
        <v>2407.9299999999998</v>
      </c>
    </row>
    <row r="99" spans="1:9" s="74" customFormat="1" ht="17.25" x14ac:dyDescent="0.3">
      <c r="A99" s="289" t="s">
        <v>387</v>
      </c>
      <c r="B99" s="242">
        <v>1</v>
      </c>
      <c r="C99" s="242">
        <f t="shared" si="6"/>
        <v>547</v>
      </c>
      <c r="D99" s="242">
        <v>438</v>
      </c>
      <c r="E99" s="245">
        <v>109</v>
      </c>
      <c r="F99" s="252" t="s">
        <v>378</v>
      </c>
      <c r="G99" s="249">
        <f t="shared" si="7"/>
        <v>6.82</v>
      </c>
      <c r="H99" s="249">
        <f t="shared" si="9"/>
        <v>1486.76</v>
      </c>
      <c r="I99" s="249">
        <f t="shared" si="8"/>
        <v>1837.49</v>
      </c>
    </row>
    <row r="100" spans="1:9" s="74" customFormat="1" ht="17.25" x14ac:dyDescent="0.3">
      <c r="A100" s="289" t="s">
        <v>387</v>
      </c>
      <c r="B100" s="242">
        <v>1</v>
      </c>
      <c r="C100" s="242">
        <f t="shared" si="6"/>
        <v>500</v>
      </c>
      <c r="D100" s="242">
        <v>438</v>
      </c>
      <c r="E100" s="245">
        <v>62</v>
      </c>
      <c r="F100" s="252" t="s">
        <v>374</v>
      </c>
      <c r="G100" s="249">
        <f t="shared" si="7"/>
        <v>6.75</v>
      </c>
      <c r="H100" s="249">
        <f t="shared" si="9"/>
        <v>837</v>
      </c>
      <c r="I100" s="249">
        <f t="shared" si="8"/>
        <v>1034.45</v>
      </c>
    </row>
    <row r="101" spans="1:9" s="74" customFormat="1" ht="17.25" x14ac:dyDescent="0.3">
      <c r="A101" s="289" t="s">
        <v>387</v>
      </c>
      <c r="B101" s="242">
        <v>1</v>
      </c>
      <c r="C101" s="242">
        <f t="shared" si="6"/>
        <v>448</v>
      </c>
      <c r="D101" s="242">
        <v>438</v>
      </c>
      <c r="E101" s="245">
        <v>10</v>
      </c>
      <c r="F101" s="252" t="s">
        <v>378</v>
      </c>
      <c r="G101" s="249">
        <f t="shared" si="7"/>
        <v>6.82</v>
      </c>
      <c r="H101" s="249">
        <f t="shared" si="9"/>
        <v>136.4</v>
      </c>
      <c r="I101" s="249">
        <f t="shared" si="8"/>
        <v>168.58</v>
      </c>
    </row>
    <row r="102" spans="1:9" s="74" customFormat="1" ht="17.25" x14ac:dyDescent="0.3">
      <c r="A102" s="289" t="s">
        <v>387</v>
      </c>
      <c r="B102" s="242">
        <v>1</v>
      </c>
      <c r="C102" s="242">
        <f t="shared" si="6"/>
        <v>504</v>
      </c>
      <c r="D102" s="242">
        <v>501</v>
      </c>
      <c r="E102" s="245">
        <v>3</v>
      </c>
      <c r="F102" s="252" t="s">
        <v>378</v>
      </c>
      <c r="G102" s="249">
        <f t="shared" si="7"/>
        <v>5.96</v>
      </c>
      <c r="H102" s="249">
        <f t="shared" si="9"/>
        <v>35.76</v>
      </c>
      <c r="I102" s="249">
        <f t="shared" si="8"/>
        <v>44.2</v>
      </c>
    </row>
    <row r="103" spans="1:9" s="74" customFormat="1" ht="17.25" x14ac:dyDescent="0.3">
      <c r="A103" s="289" t="s">
        <v>384</v>
      </c>
      <c r="B103" s="242">
        <v>1</v>
      </c>
      <c r="C103" s="242">
        <f t="shared" si="6"/>
        <v>581</v>
      </c>
      <c r="D103" s="242">
        <v>438</v>
      </c>
      <c r="E103" s="245">
        <v>143</v>
      </c>
      <c r="F103" s="252" t="s">
        <v>374</v>
      </c>
      <c r="G103" s="249">
        <f t="shared" si="7"/>
        <v>6.75</v>
      </c>
      <c r="H103" s="249">
        <f t="shared" si="9"/>
        <v>1930.5</v>
      </c>
      <c r="I103" s="249">
        <f t="shared" si="8"/>
        <v>2385.9</v>
      </c>
    </row>
    <row r="104" spans="1:9" s="74" customFormat="1" ht="17.25" x14ac:dyDescent="0.3">
      <c r="A104" s="289" t="s">
        <v>384</v>
      </c>
      <c r="B104" s="242">
        <v>1</v>
      </c>
      <c r="C104" s="242">
        <f t="shared" si="6"/>
        <v>552</v>
      </c>
      <c r="D104" s="242">
        <v>438</v>
      </c>
      <c r="E104" s="245">
        <v>114</v>
      </c>
      <c r="F104" s="252" t="s">
        <v>374</v>
      </c>
      <c r="G104" s="249">
        <f t="shared" si="7"/>
        <v>6.75</v>
      </c>
      <c r="H104" s="249">
        <f t="shared" si="9"/>
        <v>1539</v>
      </c>
      <c r="I104" s="249">
        <f t="shared" si="8"/>
        <v>1902.05</v>
      </c>
    </row>
    <row r="105" spans="1:9" s="74" customFormat="1" ht="17.25" x14ac:dyDescent="0.3">
      <c r="A105" s="289" t="s">
        <v>389</v>
      </c>
      <c r="B105" s="242">
        <v>1</v>
      </c>
      <c r="C105" s="242">
        <f t="shared" si="6"/>
        <v>518</v>
      </c>
      <c r="D105" s="242">
        <v>438</v>
      </c>
      <c r="E105" s="245">
        <v>80</v>
      </c>
      <c r="F105" s="252" t="s">
        <v>374</v>
      </c>
      <c r="G105" s="249">
        <f t="shared" si="7"/>
        <v>6.75</v>
      </c>
      <c r="H105" s="249">
        <f t="shared" si="9"/>
        <v>1080</v>
      </c>
      <c r="I105" s="249">
        <f t="shared" si="8"/>
        <v>1334.77</v>
      </c>
    </row>
    <row r="106" spans="1:9" s="74" customFormat="1" ht="17.25" x14ac:dyDescent="0.3">
      <c r="A106" s="289" t="s">
        <v>389</v>
      </c>
      <c r="B106" s="242">
        <v>1</v>
      </c>
      <c r="C106" s="242">
        <f t="shared" si="6"/>
        <v>489</v>
      </c>
      <c r="D106" s="242">
        <v>438</v>
      </c>
      <c r="E106" s="245">
        <v>51</v>
      </c>
      <c r="F106" s="252" t="s">
        <v>374</v>
      </c>
      <c r="G106" s="249">
        <f t="shared" si="7"/>
        <v>6.75</v>
      </c>
      <c r="H106" s="249">
        <f t="shared" si="9"/>
        <v>688.5</v>
      </c>
      <c r="I106" s="256">
        <f>ROUND(H106*1.2077,2)</f>
        <v>831.5</v>
      </c>
    </row>
    <row r="107" spans="1:9" s="74" customFormat="1" ht="17.25" x14ac:dyDescent="0.3">
      <c r="A107" s="289" t="s">
        <v>389</v>
      </c>
      <c r="B107" s="242">
        <v>1</v>
      </c>
      <c r="C107" s="242">
        <f t="shared" si="6"/>
        <v>523</v>
      </c>
      <c r="D107" s="242">
        <v>438</v>
      </c>
      <c r="E107" s="245">
        <v>85</v>
      </c>
      <c r="F107" s="252" t="s">
        <v>374</v>
      </c>
      <c r="G107" s="249">
        <f t="shared" si="7"/>
        <v>6.75</v>
      </c>
      <c r="H107" s="249">
        <f t="shared" si="9"/>
        <v>1147.5</v>
      </c>
      <c r="I107" s="249">
        <f t="shared" si="8"/>
        <v>1418.2</v>
      </c>
    </row>
    <row r="108" spans="1:9" s="74" customFormat="1" ht="17.25" x14ac:dyDescent="0.3">
      <c r="A108" s="289" t="s">
        <v>389</v>
      </c>
      <c r="B108" s="242">
        <v>1</v>
      </c>
      <c r="C108" s="242">
        <f t="shared" si="6"/>
        <v>450</v>
      </c>
      <c r="D108" s="242">
        <v>438</v>
      </c>
      <c r="E108" s="245">
        <v>12</v>
      </c>
      <c r="F108" s="252" t="s">
        <v>378</v>
      </c>
      <c r="G108" s="249">
        <f t="shared" si="7"/>
        <v>6.82</v>
      </c>
      <c r="H108" s="249">
        <f t="shared" si="9"/>
        <v>163.68</v>
      </c>
      <c r="I108" s="249">
        <f t="shared" si="8"/>
        <v>202.29</v>
      </c>
    </row>
    <row r="109" spans="1:9" s="74" customFormat="1" ht="17.25" x14ac:dyDescent="0.3">
      <c r="A109" s="289" t="s">
        <v>389</v>
      </c>
      <c r="B109" s="242">
        <v>1</v>
      </c>
      <c r="C109" s="242">
        <f t="shared" si="6"/>
        <v>528</v>
      </c>
      <c r="D109" s="242">
        <v>438</v>
      </c>
      <c r="E109" s="245">
        <v>90</v>
      </c>
      <c r="F109" s="252" t="s">
        <v>378</v>
      </c>
      <c r="G109" s="249">
        <f t="shared" si="7"/>
        <v>6.82</v>
      </c>
      <c r="H109" s="249">
        <f t="shared" ref="H109:H133" si="10">ROUND(E109*G109*2,2)</f>
        <v>1227.5999999999999</v>
      </c>
      <c r="I109" s="249">
        <f t="shared" si="8"/>
        <v>1517.19</v>
      </c>
    </row>
    <row r="110" spans="1:9" s="74" customFormat="1" ht="17.25" x14ac:dyDescent="0.3">
      <c r="A110" s="289" t="s">
        <v>389</v>
      </c>
      <c r="B110" s="242">
        <v>1</v>
      </c>
      <c r="C110" s="242">
        <f t="shared" ref="C110:C172" si="11">D110+E110</f>
        <v>519</v>
      </c>
      <c r="D110" s="242">
        <v>438</v>
      </c>
      <c r="E110" s="245">
        <v>81</v>
      </c>
      <c r="F110" s="252" t="s">
        <v>378</v>
      </c>
      <c r="G110" s="249">
        <f t="shared" ref="G110:G133" si="12">ROUND(F110*3/D110,2)</f>
        <v>6.82</v>
      </c>
      <c r="H110" s="249">
        <f t="shared" si="10"/>
        <v>1104.8399999999999</v>
      </c>
      <c r="I110" s="249">
        <f t="shared" ref="I110:I133" si="13">ROUND(H110*1.2359,2)</f>
        <v>1365.47</v>
      </c>
    </row>
    <row r="111" spans="1:9" s="74" customFormat="1" ht="17.25" x14ac:dyDescent="0.3">
      <c r="A111" s="289" t="s">
        <v>389</v>
      </c>
      <c r="B111" s="242">
        <v>1</v>
      </c>
      <c r="C111" s="242">
        <f t="shared" si="11"/>
        <v>566</v>
      </c>
      <c r="D111" s="242">
        <v>438</v>
      </c>
      <c r="E111" s="245">
        <v>128</v>
      </c>
      <c r="F111" s="252" t="s">
        <v>374</v>
      </c>
      <c r="G111" s="249">
        <f t="shared" si="12"/>
        <v>6.75</v>
      </c>
      <c r="H111" s="249">
        <f t="shared" si="10"/>
        <v>1728</v>
      </c>
      <c r="I111" s="249">
        <f t="shared" si="13"/>
        <v>2135.64</v>
      </c>
    </row>
    <row r="112" spans="1:9" s="74" customFormat="1" ht="17.25" x14ac:dyDescent="0.3">
      <c r="A112" s="289" t="s">
        <v>389</v>
      </c>
      <c r="B112" s="242">
        <v>1</v>
      </c>
      <c r="C112" s="242">
        <f t="shared" si="11"/>
        <v>495</v>
      </c>
      <c r="D112" s="242">
        <v>438</v>
      </c>
      <c r="E112" s="245">
        <v>57</v>
      </c>
      <c r="F112" s="252" t="s">
        <v>374</v>
      </c>
      <c r="G112" s="249">
        <f t="shared" si="12"/>
        <v>6.75</v>
      </c>
      <c r="H112" s="249">
        <f t="shared" si="10"/>
        <v>769.5</v>
      </c>
      <c r="I112" s="249">
        <f t="shared" si="13"/>
        <v>951.03</v>
      </c>
    </row>
    <row r="113" spans="1:9" s="74" customFormat="1" ht="17.25" x14ac:dyDescent="0.3">
      <c r="A113" s="289" t="s">
        <v>389</v>
      </c>
      <c r="B113" s="242">
        <v>1</v>
      </c>
      <c r="C113" s="242">
        <f t="shared" si="11"/>
        <v>515</v>
      </c>
      <c r="D113" s="242">
        <v>438</v>
      </c>
      <c r="E113" s="245">
        <v>77</v>
      </c>
      <c r="F113" s="252" t="s">
        <v>376</v>
      </c>
      <c r="G113" s="249">
        <f t="shared" si="12"/>
        <v>5.94</v>
      </c>
      <c r="H113" s="249">
        <f t="shared" si="10"/>
        <v>914.76</v>
      </c>
      <c r="I113" s="249">
        <f t="shared" si="13"/>
        <v>1130.55</v>
      </c>
    </row>
    <row r="114" spans="1:9" s="74" customFormat="1" ht="17.25" x14ac:dyDescent="0.3">
      <c r="A114" s="290" t="s">
        <v>390</v>
      </c>
      <c r="B114" s="242">
        <v>1</v>
      </c>
      <c r="C114" s="242">
        <f t="shared" si="11"/>
        <v>746</v>
      </c>
      <c r="D114" s="242">
        <v>438</v>
      </c>
      <c r="E114" s="292">
        <v>308</v>
      </c>
      <c r="F114" s="294" t="s">
        <v>374</v>
      </c>
      <c r="G114" s="249">
        <f t="shared" si="12"/>
        <v>6.75</v>
      </c>
      <c r="H114" s="249">
        <f t="shared" si="10"/>
        <v>4158</v>
      </c>
      <c r="I114" s="249">
        <f t="shared" si="13"/>
        <v>5138.87</v>
      </c>
    </row>
    <row r="115" spans="1:9" s="74" customFormat="1" ht="17.25" x14ac:dyDescent="0.3">
      <c r="A115" s="289" t="s">
        <v>387</v>
      </c>
      <c r="B115" s="242">
        <v>1</v>
      </c>
      <c r="C115" s="242">
        <f t="shared" si="11"/>
        <v>525</v>
      </c>
      <c r="D115" s="242">
        <v>501</v>
      </c>
      <c r="E115" s="245">
        <v>24</v>
      </c>
      <c r="F115" s="252" t="s">
        <v>376</v>
      </c>
      <c r="G115" s="249">
        <f t="shared" si="12"/>
        <v>5.19</v>
      </c>
      <c r="H115" s="249">
        <f t="shared" si="10"/>
        <v>249.12</v>
      </c>
      <c r="I115" s="249">
        <f t="shared" si="13"/>
        <v>307.89</v>
      </c>
    </row>
    <row r="116" spans="1:9" s="74" customFormat="1" ht="17.25" x14ac:dyDescent="0.3">
      <c r="A116" s="290" t="s">
        <v>390</v>
      </c>
      <c r="B116" s="242">
        <v>1</v>
      </c>
      <c r="C116" s="242">
        <f t="shared" si="11"/>
        <v>858</v>
      </c>
      <c r="D116" s="242">
        <v>438</v>
      </c>
      <c r="E116" s="292">
        <v>420</v>
      </c>
      <c r="F116" s="294" t="s">
        <v>374</v>
      </c>
      <c r="G116" s="249">
        <f t="shared" si="12"/>
        <v>6.75</v>
      </c>
      <c r="H116" s="249">
        <f t="shared" si="10"/>
        <v>5670</v>
      </c>
      <c r="I116" s="256">
        <f>ROUND(H116*1.2077,2)</f>
        <v>6847.66</v>
      </c>
    </row>
    <row r="117" spans="1:9" s="74" customFormat="1" ht="17.25" x14ac:dyDescent="0.3">
      <c r="A117" s="290" t="s">
        <v>390</v>
      </c>
      <c r="B117" s="242">
        <v>1</v>
      </c>
      <c r="C117" s="242">
        <f t="shared" si="11"/>
        <v>742</v>
      </c>
      <c r="D117" s="242">
        <v>438</v>
      </c>
      <c r="E117" s="292">
        <v>304</v>
      </c>
      <c r="F117" s="294" t="s">
        <v>374</v>
      </c>
      <c r="G117" s="249">
        <f t="shared" si="12"/>
        <v>6.75</v>
      </c>
      <c r="H117" s="249">
        <f t="shared" si="10"/>
        <v>4104</v>
      </c>
      <c r="I117" s="249">
        <f t="shared" si="13"/>
        <v>5072.13</v>
      </c>
    </row>
    <row r="118" spans="1:9" s="74" customFormat="1" ht="17.25" x14ac:dyDescent="0.3">
      <c r="A118" s="290" t="s">
        <v>390</v>
      </c>
      <c r="B118" s="242">
        <v>1</v>
      </c>
      <c r="C118" s="242">
        <f t="shared" si="11"/>
        <v>558</v>
      </c>
      <c r="D118" s="242">
        <v>438</v>
      </c>
      <c r="E118" s="292">
        <v>120</v>
      </c>
      <c r="F118" s="294" t="s">
        <v>374</v>
      </c>
      <c r="G118" s="249">
        <f t="shared" si="12"/>
        <v>6.75</v>
      </c>
      <c r="H118" s="249">
        <f t="shared" si="10"/>
        <v>1620</v>
      </c>
      <c r="I118" s="249">
        <f t="shared" si="13"/>
        <v>2002.16</v>
      </c>
    </row>
    <row r="119" spans="1:9" s="74" customFormat="1" ht="17.25" x14ac:dyDescent="0.3">
      <c r="A119" s="290" t="s">
        <v>390</v>
      </c>
      <c r="B119" s="242">
        <v>1</v>
      </c>
      <c r="C119" s="242">
        <f t="shared" si="11"/>
        <v>797</v>
      </c>
      <c r="D119" s="242">
        <v>438</v>
      </c>
      <c r="E119" s="292">
        <v>359</v>
      </c>
      <c r="F119" s="294" t="s">
        <v>374</v>
      </c>
      <c r="G119" s="249">
        <f t="shared" si="12"/>
        <v>6.75</v>
      </c>
      <c r="H119" s="249">
        <f t="shared" si="10"/>
        <v>4846.5</v>
      </c>
      <c r="I119" s="249">
        <f t="shared" si="13"/>
        <v>5989.79</v>
      </c>
    </row>
    <row r="120" spans="1:9" s="74" customFormat="1" ht="17.25" x14ac:dyDescent="0.3">
      <c r="A120" s="289" t="s">
        <v>390</v>
      </c>
      <c r="B120" s="242">
        <v>1</v>
      </c>
      <c r="C120" s="242">
        <f t="shared" si="11"/>
        <v>633</v>
      </c>
      <c r="D120" s="242">
        <v>438</v>
      </c>
      <c r="E120" s="292">
        <v>195</v>
      </c>
      <c r="F120" s="294" t="s">
        <v>374</v>
      </c>
      <c r="G120" s="249">
        <f t="shared" si="12"/>
        <v>6.75</v>
      </c>
      <c r="H120" s="249">
        <f t="shared" si="10"/>
        <v>2632.5</v>
      </c>
      <c r="I120" s="249">
        <f t="shared" si="13"/>
        <v>3253.51</v>
      </c>
    </row>
    <row r="121" spans="1:9" s="74" customFormat="1" ht="17.25" x14ac:dyDescent="0.3">
      <c r="A121" s="290" t="s">
        <v>390</v>
      </c>
      <c r="B121" s="242">
        <v>1</v>
      </c>
      <c r="C121" s="242">
        <f t="shared" si="11"/>
        <v>614</v>
      </c>
      <c r="D121" s="242">
        <v>438</v>
      </c>
      <c r="E121" s="292">
        <v>176</v>
      </c>
      <c r="F121" s="294" t="s">
        <v>378</v>
      </c>
      <c r="G121" s="249">
        <f t="shared" si="12"/>
        <v>6.82</v>
      </c>
      <c r="H121" s="249">
        <f t="shared" si="10"/>
        <v>2400.64</v>
      </c>
      <c r="I121" s="249">
        <f t="shared" si="13"/>
        <v>2966.95</v>
      </c>
    </row>
    <row r="122" spans="1:9" s="74" customFormat="1" ht="17.25" x14ac:dyDescent="0.3">
      <c r="A122" s="289" t="s">
        <v>383</v>
      </c>
      <c r="B122" s="242">
        <v>1</v>
      </c>
      <c r="C122" s="242">
        <f t="shared" si="11"/>
        <v>576</v>
      </c>
      <c r="D122" s="242">
        <v>438</v>
      </c>
      <c r="E122" s="245">
        <v>138</v>
      </c>
      <c r="F122" s="252" t="s">
        <v>376</v>
      </c>
      <c r="G122" s="249">
        <f t="shared" si="12"/>
        <v>5.94</v>
      </c>
      <c r="H122" s="249">
        <f t="shared" si="10"/>
        <v>1639.44</v>
      </c>
      <c r="I122" s="249">
        <f t="shared" si="13"/>
        <v>2026.18</v>
      </c>
    </row>
    <row r="123" spans="1:9" s="74" customFormat="1" ht="17.25" x14ac:dyDescent="0.3">
      <c r="A123" s="289" t="s">
        <v>383</v>
      </c>
      <c r="B123" s="242">
        <v>1</v>
      </c>
      <c r="C123" s="242">
        <f t="shared" si="11"/>
        <v>509</v>
      </c>
      <c r="D123" s="242">
        <v>501</v>
      </c>
      <c r="E123" s="245">
        <v>8</v>
      </c>
      <c r="F123" s="252" t="s">
        <v>374</v>
      </c>
      <c r="G123" s="249">
        <f t="shared" si="12"/>
        <v>5.9</v>
      </c>
      <c r="H123" s="249">
        <f t="shared" si="10"/>
        <v>94.4</v>
      </c>
      <c r="I123" s="249">
        <f t="shared" si="13"/>
        <v>116.67</v>
      </c>
    </row>
    <row r="124" spans="1:9" s="74" customFormat="1" ht="17.25" x14ac:dyDescent="0.3">
      <c r="A124" s="289" t="s">
        <v>385</v>
      </c>
      <c r="B124" s="242">
        <v>1</v>
      </c>
      <c r="C124" s="242">
        <f t="shared" si="11"/>
        <v>603</v>
      </c>
      <c r="D124" s="242">
        <v>438</v>
      </c>
      <c r="E124" s="245">
        <v>165</v>
      </c>
      <c r="F124" s="252" t="s">
        <v>378</v>
      </c>
      <c r="G124" s="249">
        <f t="shared" si="12"/>
        <v>6.82</v>
      </c>
      <c r="H124" s="249">
        <f t="shared" si="10"/>
        <v>2250.6</v>
      </c>
      <c r="I124" s="249">
        <f t="shared" si="13"/>
        <v>2781.52</v>
      </c>
    </row>
    <row r="125" spans="1:9" s="74" customFormat="1" ht="17.25" x14ac:dyDescent="0.3">
      <c r="A125" s="290" t="s">
        <v>390</v>
      </c>
      <c r="B125" s="242">
        <v>1</v>
      </c>
      <c r="C125" s="242">
        <f t="shared" si="11"/>
        <v>709</v>
      </c>
      <c r="D125" s="242">
        <v>438</v>
      </c>
      <c r="E125" s="292">
        <v>271</v>
      </c>
      <c r="F125" s="294" t="s">
        <v>378</v>
      </c>
      <c r="G125" s="249">
        <f t="shared" si="12"/>
        <v>6.82</v>
      </c>
      <c r="H125" s="249">
        <f t="shared" si="10"/>
        <v>3696.44</v>
      </c>
      <c r="I125" s="249">
        <f t="shared" si="13"/>
        <v>4568.43</v>
      </c>
    </row>
    <row r="126" spans="1:9" s="74" customFormat="1" ht="17.25" x14ac:dyDescent="0.3">
      <c r="A126" s="290" t="s">
        <v>390</v>
      </c>
      <c r="B126" s="242">
        <v>1</v>
      </c>
      <c r="C126" s="242">
        <f t="shared" si="11"/>
        <v>738</v>
      </c>
      <c r="D126" s="242">
        <v>438</v>
      </c>
      <c r="E126" s="292">
        <v>300</v>
      </c>
      <c r="F126" s="294" t="s">
        <v>378</v>
      </c>
      <c r="G126" s="249">
        <f t="shared" si="12"/>
        <v>6.82</v>
      </c>
      <c r="H126" s="249">
        <f t="shared" si="10"/>
        <v>4092</v>
      </c>
      <c r="I126" s="249">
        <f t="shared" si="13"/>
        <v>5057.3</v>
      </c>
    </row>
    <row r="127" spans="1:9" s="74" customFormat="1" ht="17.25" x14ac:dyDescent="0.3">
      <c r="A127" s="290" t="s">
        <v>390</v>
      </c>
      <c r="B127" s="242">
        <v>1</v>
      </c>
      <c r="C127" s="242">
        <f t="shared" si="11"/>
        <v>825</v>
      </c>
      <c r="D127" s="242">
        <v>438</v>
      </c>
      <c r="E127" s="292">
        <v>387</v>
      </c>
      <c r="F127" s="294" t="s">
        <v>378</v>
      </c>
      <c r="G127" s="249">
        <f t="shared" si="12"/>
        <v>6.82</v>
      </c>
      <c r="H127" s="249">
        <f t="shared" si="10"/>
        <v>5278.68</v>
      </c>
      <c r="I127" s="249">
        <f t="shared" si="13"/>
        <v>6523.92</v>
      </c>
    </row>
    <row r="128" spans="1:9" s="74" customFormat="1" ht="17.25" x14ac:dyDescent="0.3">
      <c r="A128" s="290" t="s">
        <v>387</v>
      </c>
      <c r="B128" s="242">
        <v>1</v>
      </c>
      <c r="C128" s="242">
        <f t="shared" si="11"/>
        <v>492</v>
      </c>
      <c r="D128" s="242">
        <v>438</v>
      </c>
      <c r="E128" s="292">
        <v>54</v>
      </c>
      <c r="F128" s="294" t="s">
        <v>378</v>
      </c>
      <c r="G128" s="249">
        <f t="shared" si="12"/>
        <v>6.82</v>
      </c>
      <c r="H128" s="249">
        <f t="shared" si="10"/>
        <v>736.56</v>
      </c>
      <c r="I128" s="249">
        <f t="shared" si="13"/>
        <v>910.31</v>
      </c>
    </row>
    <row r="129" spans="1:9" s="74" customFormat="1" ht="17.25" x14ac:dyDescent="0.3">
      <c r="A129" s="290" t="s">
        <v>390</v>
      </c>
      <c r="B129" s="242">
        <v>1</v>
      </c>
      <c r="C129" s="242">
        <f t="shared" si="11"/>
        <v>705.5</v>
      </c>
      <c r="D129" s="242">
        <v>501</v>
      </c>
      <c r="E129" s="245">
        <v>204.5</v>
      </c>
      <c r="F129" s="252" t="s">
        <v>374</v>
      </c>
      <c r="G129" s="249">
        <f t="shared" si="12"/>
        <v>5.9</v>
      </c>
      <c r="H129" s="249">
        <f t="shared" si="10"/>
        <v>2413.1</v>
      </c>
      <c r="I129" s="249">
        <f t="shared" si="13"/>
        <v>2982.35</v>
      </c>
    </row>
    <row r="130" spans="1:9" s="74" customFormat="1" ht="17.25" x14ac:dyDescent="0.3">
      <c r="A130" s="290" t="s">
        <v>385</v>
      </c>
      <c r="B130" s="242">
        <v>1</v>
      </c>
      <c r="C130" s="242">
        <f t="shared" si="11"/>
        <v>726</v>
      </c>
      <c r="D130" s="242">
        <v>438</v>
      </c>
      <c r="E130" s="292">
        <v>288</v>
      </c>
      <c r="F130" s="294" t="s">
        <v>374</v>
      </c>
      <c r="G130" s="249">
        <f t="shared" si="12"/>
        <v>6.75</v>
      </c>
      <c r="H130" s="249">
        <f t="shared" si="10"/>
        <v>3888</v>
      </c>
      <c r="I130" s="249">
        <f t="shared" si="13"/>
        <v>4805.18</v>
      </c>
    </row>
    <row r="131" spans="1:9" s="74" customFormat="1" ht="17.25" x14ac:dyDescent="0.3">
      <c r="A131" s="289" t="s">
        <v>387</v>
      </c>
      <c r="B131" s="242">
        <v>1</v>
      </c>
      <c r="C131" s="242">
        <f t="shared" si="11"/>
        <v>696</v>
      </c>
      <c r="D131" s="242">
        <v>438</v>
      </c>
      <c r="E131" s="245">
        <v>258</v>
      </c>
      <c r="F131" s="252" t="s">
        <v>376</v>
      </c>
      <c r="G131" s="249">
        <f t="shared" si="12"/>
        <v>5.94</v>
      </c>
      <c r="H131" s="249">
        <f t="shared" si="10"/>
        <v>3065.04</v>
      </c>
      <c r="I131" s="249">
        <f t="shared" si="13"/>
        <v>3788.08</v>
      </c>
    </row>
    <row r="132" spans="1:9" s="74" customFormat="1" ht="17.25" x14ac:dyDescent="0.3">
      <c r="A132" s="289" t="s">
        <v>391</v>
      </c>
      <c r="B132" s="242">
        <v>1</v>
      </c>
      <c r="C132" s="242">
        <f t="shared" si="11"/>
        <v>481</v>
      </c>
      <c r="D132" s="242">
        <v>438</v>
      </c>
      <c r="E132" s="292">
        <v>43</v>
      </c>
      <c r="F132" s="294" t="s">
        <v>374</v>
      </c>
      <c r="G132" s="249">
        <f t="shared" si="12"/>
        <v>6.75</v>
      </c>
      <c r="H132" s="249">
        <f t="shared" si="10"/>
        <v>580.5</v>
      </c>
      <c r="I132" s="249">
        <f>ROUND(H132*1.2359,2)</f>
        <v>717.44</v>
      </c>
    </row>
    <row r="133" spans="1:9" s="74" customFormat="1" ht="17.25" x14ac:dyDescent="0.3">
      <c r="A133" s="290" t="s">
        <v>390</v>
      </c>
      <c r="B133" s="242">
        <v>1</v>
      </c>
      <c r="C133" s="242">
        <f t="shared" si="11"/>
        <v>717</v>
      </c>
      <c r="D133" s="242">
        <v>438</v>
      </c>
      <c r="E133" s="245">
        <v>279</v>
      </c>
      <c r="F133" s="252" t="s">
        <v>374</v>
      </c>
      <c r="G133" s="249">
        <f t="shared" si="12"/>
        <v>6.75</v>
      </c>
      <c r="H133" s="249">
        <f t="shared" si="10"/>
        <v>3766.5</v>
      </c>
      <c r="I133" s="249">
        <f t="shared" si="13"/>
        <v>4655.0200000000004</v>
      </c>
    </row>
    <row r="134" spans="1:9" ht="33" x14ac:dyDescent="0.25">
      <c r="A134" s="123" t="s">
        <v>648</v>
      </c>
      <c r="B134" s="288">
        <f>SUM(B135:B198)</f>
        <v>64</v>
      </c>
      <c r="C134" s="288"/>
      <c r="D134" s="288"/>
      <c r="E134" s="288">
        <f t="shared" ref="E134:I134" si="14">SUM(E135:E198)</f>
        <v>4941</v>
      </c>
      <c r="F134" s="286"/>
      <c r="G134" s="286"/>
      <c r="H134" s="286">
        <f t="shared" si="14"/>
        <v>48742.679999999986</v>
      </c>
      <c r="I134" s="286">
        <f t="shared" si="14"/>
        <v>60199.989999999991</v>
      </c>
    </row>
    <row r="135" spans="1:9" s="74" customFormat="1" ht="17.25" x14ac:dyDescent="0.3">
      <c r="A135" s="290" t="s">
        <v>392</v>
      </c>
      <c r="B135" s="242">
        <v>1</v>
      </c>
      <c r="C135" s="242">
        <f t="shared" si="11"/>
        <v>788</v>
      </c>
      <c r="D135" s="242">
        <v>438</v>
      </c>
      <c r="E135" s="292">
        <v>350</v>
      </c>
      <c r="F135" s="294" t="s">
        <v>393</v>
      </c>
      <c r="G135" s="249">
        <f t="shared" ref="G135:G195" si="15">ROUND(F135*3/D135,2)</f>
        <v>5.03</v>
      </c>
      <c r="H135" s="249">
        <f t="shared" ref="H135:H198" si="16">ROUND(E135*G135*2,2)</f>
        <v>3521</v>
      </c>
      <c r="I135" s="249">
        <f t="shared" ref="I135:I198" si="17">ROUND(H135*1.2359,2)</f>
        <v>4351.6000000000004</v>
      </c>
    </row>
    <row r="136" spans="1:9" s="74" customFormat="1" ht="17.25" x14ac:dyDescent="0.3">
      <c r="A136" s="290" t="s">
        <v>392</v>
      </c>
      <c r="B136" s="242">
        <v>1</v>
      </c>
      <c r="C136" s="242">
        <f t="shared" si="11"/>
        <v>492</v>
      </c>
      <c r="D136" s="242">
        <v>438</v>
      </c>
      <c r="E136" s="292">
        <v>54</v>
      </c>
      <c r="F136" s="294" t="s">
        <v>394</v>
      </c>
      <c r="G136" s="249">
        <f t="shared" si="15"/>
        <v>4.95</v>
      </c>
      <c r="H136" s="249">
        <f t="shared" si="16"/>
        <v>534.6</v>
      </c>
      <c r="I136" s="249">
        <f t="shared" si="17"/>
        <v>660.71</v>
      </c>
    </row>
    <row r="137" spans="1:9" s="74" customFormat="1" ht="17.25" x14ac:dyDescent="0.3">
      <c r="A137" s="290" t="s">
        <v>392</v>
      </c>
      <c r="B137" s="242">
        <v>1</v>
      </c>
      <c r="C137" s="242">
        <f t="shared" si="11"/>
        <v>448</v>
      </c>
      <c r="D137" s="242">
        <v>438</v>
      </c>
      <c r="E137" s="292">
        <v>10</v>
      </c>
      <c r="F137" s="294" t="s">
        <v>393</v>
      </c>
      <c r="G137" s="249">
        <f t="shared" si="15"/>
        <v>5.03</v>
      </c>
      <c r="H137" s="249">
        <f t="shared" si="16"/>
        <v>100.6</v>
      </c>
      <c r="I137" s="249">
        <f t="shared" si="17"/>
        <v>124.33</v>
      </c>
    </row>
    <row r="138" spans="1:9" s="74" customFormat="1" ht="17.25" x14ac:dyDescent="0.3">
      <c r="A138" s="290" t="s">
        <v>392</v>
      </c>
      <c r="B138" s="242">
        <v>1</v>
      </c>
      <c r="C138" s="242">
        <f t="shared" si="11"/>
        <v>504</v>
      </c>
      <c r="D138" s="242">
        <v>501</v>
      </c>
      <c r="E138" s="292">
        <v>3</v>
      </c>
      <c r="F138" s="294" t="s">
        <v>393</v>
      </c>
      <c r="G138" s="249">
        <f t="shared" si="15"/>
        <v>4.4000000000000004</v>
      </c>
      <c r="H138" s="249">
        <f t="shared" si="16"/>
        <v>26.4</v>
      </c>
      <c r="I138" s="249">
        <f t="shared" si="17"/>
        <v>32.630000000000003</v>
      </c>
    </row>
    <row r="139" spans="1:9" s="74" customFormat="1" ht="17.25" x14ac:dyDescent="0.3">
      <c r="A139" s="290" t="s">
        <v>392</v>
      </c>
      <c r="B139" s="242">
        <v>1</v>
      </c>
      <c r="C139" s="242">
        <f t="shared" si="11"/>
        <v>478</v>
      </c>
      <c r="D139" s="242">
        <v>438</v>
      </c>
      <c r="E139" s="292">
        <v>40</v>
      </c>
      <c r="F139" s="294" t="s">
        <v>393</v>
      </c>
      <c r="G139" s="249">
        <f t="shared" si="15"/>
        <v>5.03</v>
      </c>
      <c r="H139" s="249">
        <f t="shared" si="16"/>
        <v>402.4</v>
      </c>
      <c r="I139" s="249">
        <f t="shared" si="17"/>
        <v>497.33</v>
      </c>
    </row>
    <row r="140" spans="1:9" s="74" customFormat="1" ht="17.25" x14ac:dyDescent="0.3">
      <c r="A140" s="289" t="s">
        <v>392</v>
      </c>
      <c r="B140" s="242">
        <v>1</v>
      </c>
      <c r="C140" s="242">
        <f t="shared" si="11"/>
        <v>521</v>
      </c>
      <c r="D140" s="242">
        <v>438</v>
      </c>
      <c r="E140" s="245">
        <v>83</v>
      </c>
      <c r="F140" s="252" t="s">
        <v>394</v>
      </c>
      <c r="G140" s="249">
        <f t="shared" si="15"/>
        <v>4.95</v>
      </c>
      <c r="H140" s="249">
        <f t="shared" si="16"/>
        <v>821.7</v>
      </c>
      <c r="I140" s="249">
        <f t="shared" si="17"/>
        <v>1015.54</v>
      </c>
    </row>
    <row r="141" spans="1:9" s="74" customFormat="1" ht="17.25" x14ac:dyDescent="0.3">
      <c r="A141" s="289" t="s">
        <v>392</v>
      </c>
      <c r="B141" s="242">
        <v>1</v>
      </c>
      <c r="C141" s="242">
        <f t="shared" si="11"/>
        <v>440</v>
      </c>
      <c r="D141" s="242">
        <v>438</v>
      </c>
      <c r="E141" s="245">
        <v>2</v>
      </c>
      <c r="F141" s="252" t="s">
        <v>393</v>
      </c>
      <c r="G141" s="249">
        <f t="shared" si="15"/>
        <v>5.03</v>
      </c>
      <c r="H141" s="249">
        <f t="shared" si="16"/>
        <v>20.12</v>
      </c>
      <c r="I141" s="249">
        <f t="shared" si="17"/>
        <v>24.87</v>
      </c>
    </row>
    <row r="142" spans="1:9" s="74" customFormat="1" ht="17.25" x14ac:dyDescent="0.3">
      <c r="A142" s="289" t="s">
        <v>392</v>
      </c>
      <c r="B142" s="242">
        <v>1</v>
      </c>
      <c r="C142" s="242">
        <f t="shared" si="11"/>
        <v>503</v>
      </c>
      <c r="D142" s="242">
        <v>438</v>
      </c>
      <c r="E142" s="245">
        <v>65</v>
      </c>
      <c r="F142" s="252" t="s">
        <v>393</v>
      </c>
      <c r="G142" s="249">
        <f t="shared" si="15"/>
        <v>5.03</v>
      </c>
      <c r="H142" s="249">
        <f t="shared" si="16"/>
        <v>653.9</v>
      </c>
      <c r="I142" s="249">
        <f t="shared" si="17"/>
        <v>808.16</v>
      </c>
    </row>
    <row r="143" spans="1:9" s="74" customFormat="1" ht="17.25" x14ac:dyDescent="0.3">
      <c r="A143" s="289" t="s">
        <v>392</v>
      </c>
      <c r="B143" s="242">
        <v>1</v>
      </c>
      <c r="C143" s="242">
        <f t="shared" si="11"/>
        <v>486</v>
      </c>
      <c r="D143" s="242">
        <v>438</v>
      </c>
      <c r="E143" s="292">
        <v>48</v>
      </c>
      <c r="F143" s="294" t="s">
        <v>393</v>
      </c>
      <c r="G143" s="249">
        <f t="shared" si="15"/>
        <v>5.03</v>
      </c>
      <c r="H143" s="249">
        <f>ROUND(E143*G143*2,2)</f>
        <v>482.88</v>
      </c>
      <c r="I143" s="249">
        <f t="shared" si="17"/>
        <v>596.79</v>
      </c>
    </row>
    <row r="144" spans="1:9" s="74" customFormat="1" ht="17.25" x14ac:dyDescent="0.3">
      <c r="A144" s="289" t="s">
        <v>392</v>
      </c>
      <c r="B144" s="242">
        <v>1</v>
      </c>
      <c r="C144" s="242">
        <f t="shared" si="11"/>
        <v>509</v>
      </c>
      <c r="D144" s="242">
        <v>501</v>
      </c>
      <c r="E144" s="292">
        <v>8</v>
      </c>
      <c r="F144" s="294" t="s">
        <v>393</v>
      </c>
      <c r="G144" s="249">
        <f t="shared" si="15"/>
        <v>4.4000000000000004</v>
      </c>
      <c r="H144" s="249">
        <f>ROUND(E144*G144*2,2)</f>
        <v>70.400000000000006</v>
      </c>
      <c r="I144" s="249">
        <f t="shared" si="17"/>
        <v>87.01</v>
      </c>
    </row>
    <row r="145" spans="1:9" s="74" customFormat="1" ht="17.25" x14ac:dyDescent="0.3">
      <c r="A145" s="289" t="s">
        <v>392</v>
      </c>
      <c r="B145" s="242">
        <v>1</v>
      </c>
      <c r="C145" s="242">
        <f t="shared" si="11"/>
        <v>534</v>
      </c>
      <c r="D145" s="242">
        <v>438</v>
      </c>
      <c r="E145" s="292">
        <v>96</v>
      </c>
      <c r="F145" s="294" t="s">
        <v>394</v>
      </c>
      <c r="G145" s="249">
        <f t="shared" si="15"/>
        <v>4.95</v>
      </c>
      <c r="H145" s="249">
        <f>ROUND(E145*G145*2,2)</f>
        <v>950.4</v>
      </c>
      <c r="I145" s="249">
        <f t="shared" si="17"/>
        <v>1174.5999999999999</v>
      </c>
    </row>
    <row r="146" spans="1:9" s="74" customFormat="1" ht="17.25" x14ac:dyDescent="0.3">
      <c r="A146" s="289" t="s">
        <v>392</v>
      </c>
      <c r="B146" s="242">
        <v>1</v>
      </c>
      <c r="C146" s="242">
        <f t="shared" si="11"/>
        <v>503</v>
      </c>
      <c r="D146" s="242">
        <v>501</v>
      </c>
      <c r="E146" s="245">
        <v>2</v>
      </c>
      <c r="F146" s="252" t="s">
        <v>395</v>
      </c>
      <c r="G146" s="249">
        <f t="shared" si="15"/>
        <v>4.49</v>
      </c>
      <c r="H146" s="249">
        <f t="shared" si="16"/>
        <v>17.96</v>
      </c>
      <c r="I146" s="249">
        <f t="shared" si="17"/>
        <v>22.2</v>
      </c>
    </row>
    <row r="147" spans="1:9" s="74" customFormat="1" ht="17.25" x14ac:dyDescent="0.3">
      <c r="A147" s="289" t="s">
        <v>392</v>
      </c>
      <c r="B147" s="242">
        <v>1</v>
      </c>
      <c r="C147" s="242">
        <f t="shared" si="11"/>
        <v>552</v>
      </c>
      <c r="D147" s="242">
        <v>438</v>
      </c>
      <c r="E147" s="245">
        <v>114</v>
      </c>
      <c r="F147" s="252" t="s">
        <v>394</v>
      </c>
      <c r="G147" s="249">
        <f t="shared" si="15"/>
        <v>4.95</v>
      </c>
      <c r="H147" s="249">
        <f t="shared" si="16"/>
        <v>1128.5999999999999</v>
      </c>
      <c r="I147" s="249">
        <f t="shared" si="17"/>
        <v>1394.84</v>
      </c>
    </row>
    <row r="148" spans="1:9" s="74" customFormat="1" ht="17.25" x14ac:dyDescent="0.3">
      <c r="A148" s="289" t="s">
        <v>392</v>
      </c>
      <c r="B148" s="242">
        <v>1</v>
      </c>
      <c r="C148" s="242">
        <f t="shared" si="11"/>
        <v>507</v>
      </c>
      <c r="D148" s="242">
        <v>501</v>
      </c>
      <c r="E148" s="245">
        <v>6</v>
      </c>
      <c r="F148" s="252" t="s">
        <v>394</v>
      </c>
      <c r="G148" s="249">
        <f t="shared" si="15"/>
        <v>4.33</v>
      </c>
      <c r="H148" s="249">
        <f t="shared" si="16"/>
        <v>51.96</v>
      </c>
      <c r="I148" s="249">
        <f t="shared" si="17"/>
        <v>64.22</v>
      </c>
    </row>
    <row r="149" spans="1:9" s="74" customFormat="1" ht="17.25" x14ac:dyDescent="0.3">
      <c r="A149" s="289" t="s">
        <v>392</v>
      </c>
      <c r="B149" s="242">
        <v>1</v>
      </c>
      <c r="C149" s="242">
        <f t="shared" si="11"/>
        <v>504</v>
      </c>
      <c r="D149" s="242">
        <v>501</v>
      </c>
      <c r="E149" s="245">
        <v>3</v>
      </c>
      <c r="F149" s="252" t="s">
        <v>393</v>
      </c>
      <c r="G149" s="249">
        <f t="shared" si="15"/>
        <v>4.4000000000000004</v>
      </c>
      <c r="H149" s="249">
        <f t="shared" si="16"/>
        <v>26.4</v>
      </c>
      <c r="I149" s="249">
        <f t="shared" si="17"/>
        <v>32.630000000000003</v>
      </c>
    </row>
    <row r="150" spans="1:9" s="74" customFormat="1" ht="17.25" x14ac:dyDescent="0.3">
      <c r="A150" s="290" t="s">
        <v>392</v>
      </c>
      <c r="B150" s="242">
        <v>1</v>
      </c>
      <c r="C150" s="242">
        <f t="shared" si="11"/>
        <v>684</v>
      </c>
      <c r="D150" s="242">
        <v>438</v>
      </c>
      <c r="E150" s="292">
        <v>246</v>
      </c>
      <c r="F150" s="294" t="s">
        <v>393</v>
      </c>
      <c r="G150" s="249">
        <f t="shared" si="15"/>
        <v>5.03</v>
      </c>
      <c r="H150" s="249">
        <f t="shared" si="16"/>
        <v>2474.7600000000002</v>
      </c>
      <c r="I150" s="249">
        <f t="shared" si="17"/>
        <v>3058.56</v>
      </c>
    </row>
    <row r="151" spans="1:9" s="74" customFormat="1" ht="17.25" x14ac:dyDescent="0.3">
      <c r="A151" s="289" t="s">
        <v>392</v>
      </c>
      <c r="B151" s="242">
        <v>1</v>
      </c>
      <c r="C151" s="242">
        <f t="shared" si="11"/>
        <v>586</v>
      </c>
      <c r="D151" s="242">
        <v>438</v>
      </c>
      <c r="E151" s="245">
        <v>148</v>
      </c>
      <c r="F151" s="252" t="s">
        <v>393</v>
      </c>
      <c r="G151" s="249">
        <f t="shared" si="15"/>
        <v>5.03</v>
      </c>
      <c r="H151" s="249">
        <f t="shared" si="16"/>
        <v>1488.88</v>
      </c>
      <c r="I151" s="249">
        <f t="shared" si="17"/>
        <v>1840.11</v>
      </c>
    </row>
    <row r="152" spans="1:9" s="74" customFormat="1" ht="17.25" x14ac:dyDescent="0.3">
      <c r="A152" s="289" t="s">
        <v>392</v>
      </c>
      <c r="B152" s="242">
        <v>1</v>
      </c>
      <c r="C152" s="242">
        <f t="shared" si="11"/>
        <v>542</v>
      </c>
      <c r="D152" s="242">
        <v>438</v>
      </c>
      <c r="E152" s="245">
        <v>104</v>
      </c>
      <c r="F152" s="252" t="s">
        <v>394</v>
      </c>
      <c r="G152" s="249">
        <f t="shared" si="15"/>
        <v>4.95</v>
      </c>
      <c r="H152" s="249">
        <f t="shared" si="16"/>
        <v>1029.5999999999999</v>
      </c>
      <c r="I152" s="249">
        <f t="shared" si="17"/>
        <v>1272.48</v>
      </c>
    </row>
    <row r="153" spans="1:9" s="74" customFormat="1" ht="17.25" x14ac:dyDescent="0.3">
      <c r="A153" s="289" t="s">
        <v>392</v>
      </c>
      <c r="B153" s="242">
        <v>1</v>
      </c>
      <c r="C153" s="242">
        <f t="shared" si="11"/>
        <v>657</v>
      </c>
      <c r="D153" s="242">
        <v>438</v>
      </c>
      <c r="E153" s="245">
        <v>219</v>
      </c>
      <c r="F153" s="252" t="s">
        <v>393</v>
      </c>
      <c r="G153" s="249">
        <f t="shared" si="15"/>
        <v>5.03</v>
      </c>
      <c r="H153" s="249">
        <f t="shared" si="16"/>
        <v>2203.14</v>
      </c>
      <c r="I153" s="249">
        <f t="shared" si="17"/>
        <v>2722.86</v>
      </c>
    </row>
    <row r="154" spans="1:9" s="74" customFormat="1" ht="17.25" x14ac:dyDescent="0.3">
      <c r="A154" s="289" t="s">
        <v>392</v>
      </c>
      <c r="B154" s="242">
        <v>1</v>
      </c>
      <c r="C154" s="242">
        <f t="shared" si="11"/>
        <v>562</v>
      </c>
      <c r="D154" s="242">
        <v>438</v>
      </c>
      <c r="E154" s="245">
        <v>124</v>
      </c>
      <c r="F154" s="252" t="s">
        <v>393</v>
      </c>
      <c r="G154" s="249">
        <f t="shared" si="15"/>
        <v>5.03</v>
      </c>
      <c r="H154" s="249">
        <f t="shared" si="16"/>
        <v>1247.44</v>
      </c>
      <c r="I154" s="249">
        <f t="shared" si="17"/>
        <v>1541.71</v>
      </c>
    </row>
    <row r="155" spans="1:9" s="74" customFormat="1" ht="17.25" x14ac:dyDescent="0.3">
      <c r="A155" s="289" t="s">
        <v>392</v>
      </c>
      <c r="B155" s="242">
        <v>1</v>
      </c>
      <c r="C155" s="242">
        <f t="shared" si="11"/>
        <v>461</v>
      </c>
      <c r="D155" s="242">
        <v>438</v>
      </c>
      <c r="E155" s="245">
        <v>23</v>
      </c>
      <c r="F155" s="252" t="s">
        <v>394</v>
      </c>
      <c r="G155" s="249">
        <f t="shared" si="15"/>
        <v>4.95</v>
      </c>
      <c r="H155" s="249">
        <f t="shared" si="16"/>
        <v>227.7</v>
      </c>
      <c r="I155" s="249">
        <f t="shared" si="17"/>
        <v>281.41000000000003</v>
      </c>
    </row>
    <row r="156" spans="1:9" s="74" customFormat="1" ht="17.25" x14ac:dyDescent="0.3">
      <c r="A156" s="289" t="s">
        <v>392</v>
      </c>
      <c r="B156" s="242">
        <v>1</v>
      </c>
      <c r="C156" s="242">
        <f t="shared" si="11"/>
        <v>468</v>
      </c>
      <c r="D156" s="242">
        <v>438</v>
      </c>
      <c r="E156" s="245">
        <v>30</v>
      </c>
      <c r="F156" s="252" t="s">
        <v>393</v>
      </c>
      <c r="G156" s="249">
        <f t="shared" si="15"/>
        <v>5.03</v>
      </c>
      <c r="H156" s="249">
        <f t="shared" si="16"/>
        <v>301.8</v>
      </c>
      <c r="I156" s="249">
        <f t="shared" si="17"/>
        <v>372.99</v>
      </c>
    </row>
    <row r="157" spans="1:9" s="74" customFormat="1" ht="17.25" x14ac:dyDescent="0.3">
      <c r="A157" s="289" t="s">
        <v>392</v>
      </c>
      <c r="B157" s="242">
        <v>1</v>
      </c>
      <c r="C157" s="242">
        <f t="shared" si="11"/>
        <v>507</v>
      </c>
      <c r="D157" s="242">
        <v>501</v>
      </c>
      <c r="E157" s="245">
        <v>6</v>
      </c>
      <c r="F157" s="252" t="s">
        <v>393</v>
      </c>
      <c r="G157" s="249">
        <f t="shared" si="15"/>
        <v>4.4000000000000004</v>
      </c>
      <c r="H157" s="249">
        <f t="shared" si="16"/>
        <v>52.8</v>
      </c>
      <c r="I157" s="249">
        <f t="shared" si="17"/>
        <v>65.260000000000005</v>
      </c>
    </row>
    <row r="158" spans="1:9" s="74" customFormat="1" ht="17.25" x14ac:dyDescent="0.3">
      <c r="A158" s="289" t="s">
        <v>392</v>
      </c>
      <c r="B158" s="242">
        <v>1</v>
      </c>
      <c r="C158" s="242">
        <f t="shared" si="11"/>
        <v>510</v>
      </c>
      <c r="D158" s="242">
        <v>501</v>
      </c>
      <c r="E158" s="245">
        <v>9</v>
      </c>
      <c r="F158" s="252" t="s">
        <v>395</v>
      </c>
      <c r="G158" s="249">
        <f t="shared" si="15"/>
        <v>4.49</v>
      </c>
      <c r="H158" s="249">
        <f t="shared" si="16"/>
        <v>80.819999999999993</v>
      </c>
      <c r="I158" s="249">
        <f t="shared" si="17"/>
        <v>99.89</v>
      </c>
    </row>
    <row r="159" spans="1:9" s="74" customFormat="1" ht="17.25" x14ac:dyDescent="0.3">
      <c r="A159" s="289" t="s">
        <v>392</v>
      </c>
      <c r="B159" s="242">
        <v>1</v>
      </c>
      <c r="C159" s="242">
        <f t="shared" si="11"/>
        <v>533</v>
      </c>
      <c r="D159" s="242">
        <v>501</v>
      </c>
      <c r="E159" s="245">
        <v>32</v>
      </c>
      <c r="F159" s="252" t="s">
        <v>393</v>
      </c>
      <c r="G159" s="249">
        <f t="shared" si="15"/>
        <v>4.4000000000000004</v>
      </c>
      <c r="H159" s="249">
        <f t="shared" si="16"/>
        <v>281.60000000000002</v>
      </c>
      <c r="I159" s="249">
        <f t="shared" si="17"/>
        <v>348.03</v>
      </c>
    </row>
    <row r="160" spans="1:9" s="74" customFormat="1" ht="17.25" x14ac:dyDescent="0.3">
      <c r="A160" s="289" t="s">
        <v>392</v>
      </c>
      <c r="B160" s="242">
        <v>1</v>
      </c>
      <c r="C160" s="242">
        <f t="shared" si="11"/>
        <v>604</v>
      </c>
      <c r="D160" s="242">
        <v>438</v>
      </c>
      <c r="E160" s="245">
        <v>166</v>
      </c>
      <c r="F160" s="252" t="s">
        <v>393</v>
      </c>
      <c r="G160" s="249">
        <f t="shared" si="15"/>
        <v>5.03</v>
      </c>
      <c r="H160" s="249">
        <f t="shared" si="16"/>
        <v>1669.96</v>
      </c>
      <c r="I160" s="249">
        <f t="shared" si="17"/>
        <v>2063.9</v>
      </c>
    </row>
    <row r="161" spans="1:9" s="74" customFormat="1" ht="17.25" x14ac:dyDescent="0.3">
      <c r="A161" s="289" t="s">
        <v>392</v>
      </c>
      <c r="B161" s="242">
        <v>1</v>
      </c>
      <c r="C161" s="242">
        <f t="shared" si="11"/>
        <v>449</v>
      </c>
      <c r="D161" s="242">
        <v>438</v>
      </c>
      <c r="E161" s="245">
        <v>11</v>
      </c>
      <c r="F161" s="252" t="s">
        <v>394</v>
      </c>
      <c r="G161" s="249">
        <f t="shared" si="15"/>
        <v>4.95</v>
      </c>
      <c r="H161" s="249">
        <f t="shared" si="16"/>
        <v>108.9</v>
      </c>
      <c r="I161" s="249">
        <f t="shared" si="17"/>
        <v>134.59</v>
      </c>
    </row>
    <row r="162" spans="1:9" s="74" customFormat="1" ht="17.25" x14ac:dyDescent="0.3">
      <c r="A162" s="289" t="s">
        <v>392</v>
      </c>
      <c r="B162" s="242">
        <v>1</v>
      </c>
      <c r="C162" s="242">
        <f t="shared" si="11"/>
        <v>572</v>
      </c>
      <c r="D162" s="242">
        <v>438</v>
      </c>
      <c r="E162" s="293">
        <v>134</v>
      </c>
      <c r="F162" s="252" t="s">
        <v>393</v>
      </c>
      <c r="G162" s="249">
        <f t="shared" si="15"/>
        <v>5.03</v>
      </c>
      <c r="H162" s="249">
        <f t="shared" si="16"/>
        <v>1348.04</v>
      </c>
      <c r="I162" s="249">
        <f t="shared" si="17"/>
        <v>1666.04</v>
      </c>
    </row>
    <row r="163" spans="1:9" s="74" customFormat="1" ht="17.25" x14ac:dyDescent="0.3">
      <c r="A163" s="290" t="s">
        <v>392</v>
      </c>
      <c r="B163" s="242">
        <v>1</v>
      </c>
      <c r="C163" s="242">
        <f t="shared" si="11"/>
        <v>505</v>
      </c>
      <c r="D163" s="242">
        <v>501</v>
      </c>
      <c r="E163" s="292">
        <v>4</v>
      </c>
      <c r="F163" s="294" t="s">
        <v>394</v>
      </c>
      <c r="G163" s="249">
        <f t="shared" si="15"/>
        <v>4.33</v>
      </c>
      <c r="H163" s="249">
        <f t="shared" si="16"/>
        <v>34.64</v>
      </c>
      <c r="I163" s="249">
        <f t="shared" si="17"/>
        <v>42.81</v>
      </c>
    </row>
    <row r="164" spans="1:9" s="74" customFormat="1" ht="17.25" x14ac:dyDescent="0.3">
      <c r="A164" s="290" t="s">
        <v>392</v>
      </c>
      <c r="B164" s="242">
        <v>1</v>
      </c>
      <c r="C164" s="242">
        <f t="shared" si="11"/>
        <v>561</v>
      </c>
      <c r="D164" s="242">
        <v>438</v>
      </c>
      <c r="E164" s="292">
        <v>123</v>
      </c>
      <c r="F164" s="294" t="s">
        <v>393</v>
      </c>
      <c r="G164" s="249">
        <f t="shared" si="15"/>
        <v>5.03</v>
      </c>
      <c r="H164" s="249">
        <f t="shared" si="16"/>
        <v>1237.3800000000001</v>
      </c>
      <c r="I164" s="249">
        <f t="shared" si="17"/>
        <v>1529.28</v>
      </c>
    </row>
    <row r="165" spans="1:9" s="74" customFormat="1" ht="17.25" x14ac:dyDescent="0.3">
      <c r="A165" s="290" t="s">
        <v>392</v>
      </c>
      <c r="B165" s="242">
        <v>1</v>
      </c>
      <c r="C165" s="242">
        <f t="shared" si="11"/>
        <v>532</v>
      </c>
      <c r="D165" s="242">
        <v>438</v>
      </c>
      <c r="E165" s="292">
        <v>94</v>
      </c>
      <c r="F165" s="294" t="s">
        <v>394</v>
      </c>
      <c r="G165" s="249">
        <f t="shared" si="15"/>
        <v>4.95</v>
      </c>
      <c r="H165" s="249">
        <f t="shared" si="16"/>
        <v>930.6</v>
      </c>
      <c r="I165" s="249">
        <f t="shared" si="17"/>
        <v>1150.1300000000001</v>
      </c>
    </row>
    <row r="166" spans="1:9" s="74" customFormat="1" ht="17.25" x14ac:dyDescent="0.3">
      <c r="A166" s="290" t="s">
        <v>392</v>
      </c>
      <c r="B166" s="242">
        <v>1</v>
      </c>
      <c r="C166" s="242">
        <f t="shared" si="11"/>
        <v>513</v>
      </c>
      <c r="D166" s="242">
        <v>501</v>
      </c>
      <c r="E166" s="292">
        <v>12</v>
      </c>
      <c r="F166" s="294" t="s">
        <v>393</v>
      </c>
      <c r="G166" s="249">
        <f t="shared" si="15"/>
        <v>4.4000000000000004</v>
      </c>
      <c r="H166" s="249">
        <f t="shared" si="16"/>
        <v>105.6</v>
      </c>
      <c r="I166" s="249">
        <f t="shared" si="17"/>
        <v>130.51</v>
      </c>
    </row>
    <row r="167" spans="1:9" s="74" customFormat="1" ht="17.25" x14ac:dyDescent="0.3">
      <c r="A167" s="289" t="s">
        <v>392</v>
      </c>
      <c r="B167" s="242">
        <v>1</v>
      </c>
      <c r="C167" s="242">
        <f t="shared" si="11"/>
        <v>591</v>
      </c>
      <c r="D167" s="242">
        <v>438</v>
      </c>
      <c r="E167" s="245">
        <v>153</v>
      </c>
      <c r="F167" s="252" t="s">
        <v>394</v>
      </c>
      <c r="G167" s="249">
        <f t="shared" si="15"/>
        <v>4.95</v>
      </c>
      <c r="H167" s="249">
        <f t="shared" si="16"/>
        <v>1514.7</v>
      </c>
      <c r="I167" s="249">
        <f t="shared" si="17"/>
        <v>1872.02</v>
      </c>
    </row>
    <row r="168" spans="1:9" s="74" customFormat="1" ht="17.25" x14ac:dyDescent="0.3">
      <c r="A168" s="289" t="s">
        <v>392</v>
      </c>
      <c r="B168" s="242">
        <v>1</v>
      </c>
      <c r="C168" s="242">
        <f t="shared" si="11"/>
        <v>507</v>
      </c>
      <c r="D168" s="242">
        <v>501</v>
      </c>
      <c r="E168" s="245">
        <v>6</v>
      </c>
      <c r="F168" s="252" t="s">
        <v>394</v>
      </c>
      <c r="G168" s="249">
        <f t="shared" si="15"/>
        <v>4.33</v>
      </c>
      <c r="H168" s="249">
        <f t="shared" si="16"/>
        <v>51.96</v>
      </c>
      <c r="I168" s="249">
        <f t="shared" si="17"/>
        <v>64.22</v>
      </c>
    </row>
    <row r="169" spans="1:9" s="74" customFormat="1" ht="17.25" x14ac:dyDescent="0.3">
      <c r="A169" s="289" t="s">
        <v>392</v>
      </c>
      <c r="B169" s="242">
        <v>1</v>
      </c>
      <c r="C169" s="242">
        <f t="shared" si="11"/>
        <v>476</v>
      </c>
      <c r="D169" s="242">
        <v>438</v>
      </c>
      <c r="E169" s="245">
        <v>38</v>
      </c>
      <c r="F169" s="252" t="s">
        <v>393</v>
      </c>
      <c r="G169" s="249">
        <f t="shared" si="15"/>
        <v>5.03</v>
      </c>
      <c r="H169" s="249">
        <f t="shared" si="16"/>
        <v>382.28</v>
      </c>
      <c r="I169" s="249">
        <f t="shared" si="17"/>
        <v>472.46</v>
      </c>
    </row>
    <row r="170" spans="1:9" s="74" customFormat="1" ht="17.25" x14ac:dyDescent="0.3">
      <c r="A170" s="289" t="s">
        <v>392</v>
      </c>
      <c r="B170" s="242">
        <v>1</v>
      </c>
      <c r="C170" s="242">
        <f t="shared" si="11"/>
        <v>696</v>
      </c>
      <c r="D170" s="242">
        <v>438</v>
      </c>
      <c r="E170" s="245">
        <v>258</v>
      </c>
      <c r="F170" s="252" t="s">
        <v>393</v>
      </c>
      <c r="G170" s="249">
        <f t="shared" si="15"/>
        <v>5.03</v>
      </c>
      <c r="H170" s="249">
        <f t="shared" si="16"/>
        <v>2595.48</v>
      </c>
      <c r="I170" s="249">
        <f t="shared" si="17"/>
        <v>3207.75</v>
      </c>
    </row>
    <row r="171" spans="1:9" s="74" customFormat="1" ht="17.25" x14ac:dyDescent="0.3">
      <c r="A171" s="289" t="s">
        <v>392</v>
      </c>
      <c r="B171" s="242">
        <v>1</v>
      </c>
      <c r="C171" s="242">
        <f t="shared" si="11"/>
        <v>550</v>
      </c>
      <c r="D171" s="242">
        <v>438</v>
      </c>
      <c r="E171" s="245">
        <v>112</v>
      </c>
      <c r="F171" s="252" t="s">
        <v>394</v>
      </c>
      <c r="G171" s="249">
        <f t="shared" si="15"/>
        <v>4.95</v>
      </c>
      <c r="H171" s="249">
        <f t="shared" si="16"/>
        <v>1108.8</v>
      </c>
      <c r="I171" s="249">
        <f t="shared" si="17"/>
        <v>1370.37</v>
      </c>
    </row>
    <row r="172" spans="1:9" s="74" customFormat="1" ht="17.25" x14ac:dyDescent="0.3">
      <c r="A172" s="289" t="s">
        <v>392</v>
      </c>
      <c r="B172" s="242">
        <v>1</v>
      </c>
      <c r="C172" s="242">
        <f t="shared" si="11"/>
        <v>450</v>
      </c>
      <c r="D172" s="242">
        <v>438</v>
      </c>
      <c r="E172" s="245">
        <v>12</v>
      </c>
      <c r="F172" s="252" t="s">
        <v>393</v>
      </c>
      <c r="G172" s="249">
        <f t="shared" si="15"/>
        <v>5.03</v>
      </c>
      <c r="H172" s="249">
        <f t="shared" si="16"/>
        <v>120.72</v>
      </c>
      <c r="I172" s="249">
        <f t="shared" si="17"/>
        <v>149.19999999999999</v>
      </c>
    </row>
    <row r="173" spans="1:9" s="74" customFormat="1" ht="17.25" x14ac:dyDescent="0.3">
      <c r="A173" s="290" t="s">
        <v>392</v>
      </c>
      <c r="B173" s="242">
        <v>1</v>
      </c>
      <c r="C173" s="242">
        <f>D173+E173</f>
        <v>538</v>
      </c>
      <c r="D173" s="242">
        <v>438</v>
      </c>
      <c r="E173" s="292">
        <v>100</v>
      </c>
      <c r="F173" s="294" t="s">
        <v>394</v>
      </c>
      <c r="G173" s="249">
        <f t="shared" si="15"/>
        <v>4.95</v>
      </c>
      <c r="H173" s="249">
        <f t="shared" si="16"/>
        <v>990</v>
      </c>
      <c r="I173" s="249">
        <f t="shared" si="17"/>
        <v>1223.54</v>
      </c>
    </row>
    <row r="174" spans="1:9" s="74" customFormat="1" ht="17.25" x14ac:dyDescent="0.3">
      <c r="A174" s="290" t="s">
        <v>392</v>
      </c>
      <c r="B174" s="242">
        <v>1</v>
      </c>
      <c r="C174" s="242">
        <f>D174+E174</f>
        <v>503</v>
      </c>
      <c r="D174" s="242">
        <v>501</v>
      </c>
      <c r="E174" s="292">
        <v>2</v>
      </c>
      <c r="F174" s="294" t="s">
        <v>394</v>
      </c>
      <c r="G174" s="249">
        <f t="shared" si="15"/>
        <v>4.33</v>
      </c>
      <c r="H174" s="249">
        <f t="shared" si="16"/>
        <v>17.32</v>
      </c>
      <c r="I174" s="249">
        <f t="shared" si="17"/>
        <v>21.41</v>
      </c>
    </row>
    <row r="175" spans="1:9" s="74" customFormat="1" ht="17.25" x14ac:dyDescent="0.3">
      <c r="A175" s="290" t="s">
        <v>392</v>
      </c>
      <c r="B175" s="242">
        <v>1</v>
      </c>
      <c r="C175" s="242">
        <f>D175+E175</f>
        <v>655</v>
      </c>
      <c r="D175" s="242">
        <v>438</v>
      </c>
      <c r="E175" s="292">
        <v>217</v>
      </c>
      <c r="F175" s="294" t="s">
        <v>393</v>
      </c>
      <c r="G175" s="249">
        <f t="shared" si="15"/>
        <v>5.03</v>
      </c>
      <c r="H175" s="249">
        <f t="shared" si="16"/>
        <v>2183.02</v>
      </c>
      <c r="I175" s="249">
        <f t="shared" si="17"/>
        <v>2697.99</v>
      </c>
    </row>
    <row r="176" spans="1:9" s="74" customFormat="1" ht="17.25" x14ac:dyDescent="0.3">
      <c r="A176" s="290" t="s">
        <v>392</v>
      </c>
      <c r="B176" s="242">
        <v>1</v>
      </c>
      <c r="C176" s="242">
        <f>D176+E176</f>
        <v>507</v>
      </c>
      <c r="D176" s="242">
        <v>501</v>
      </c>
      <c r="E176" s="292">
        <v>6</v>
      </c>
      <c r="F176" s="294" t="s">
        <v>393</v>
      </c>
      <c r="G176" s="249">
        <f t="shared" si="15"/>
        <v>4.4000000000000004</v>
      </c>
      <c r="H176" s="249">
        <f t="shared" si="16"/>
        <v>52.8</v>
      </c>
      <c r="I176" s="249">
        <f t="shared" si="17"/>
        <v>65.260000000000005</v>
      </c>
    </row>
    <row r="177" spans="1:9" s="74" customFormat="1" ht="17.25" x14ac:dyDescent="0.3">
      <c r="A177" s="289" t="s">
        <v>392</v>
      </c>
      <c r="B177" s="242">
        <v>1</v>
      </c>
      <c r="C177" s="242">
        <f t="shared" ref="C177:C194" si="18">D177+E177</f>
        <v>552</v>
      </c>
      <c r="D177" s="242">
        <v>438</v>
      </c>
      <c r="E177" s="245">
        <v>114</v>
      </c>
      <c r="F177" s="252" t="s">
        <v>393</v>
      </c>
      <c r="G177" s="249">
        <f t="shared" si="15"/>
        <v>5.03</v>
      </c>
      <c r="H177" s="249">
        <f t="shared" si="16"/>
        <v>1146.8399999999999</v>
      </c>
      <c r="I177" s="249">
        <f t="shared" si="17"/>
        <v>1417.38</v>
      </c>
    </row>
    <row r="178" spans="1:9" s="74" customFormat="1" ht="17.25" x14ac:dyDescent="0.3">
      <c r="A178" s="289" t="s">
        <v>392</v>
      </c>
      <c r="B178" s="242">
        <v>1</v>
      </c>
      <c r="C178" s="242">
        <f t="shared" si="18"/>
        <v>482</v>
      </c>
      <c r="D178" s="242">
        <v>438</v>
      </c>
      <c r="E178" s="245">
        <v>44</v>
      </c>
      <c r="F178" s="252" t="s">
        <v>394</v>
      </c>
      <c r="G178" s="249">
        <f t="shared" si="15"/>
        <v>4.95</v>
      </c>
      <c r="H178" s="249">
        <f t="shared" si="16"/>
        <v>435.6</v>
      </c>
      <c r="I178" s="249">
        <f t="shared" si="17"/>
        <v>538.36</v>
      </c>
    </row>
    <row r="179" spans="1:9" s="74" customFormat="1" ht="17.25" x14ac:dyDescent="0.3">
      <c r="A179" s="289" t="s">
        <v>392</v>
      </c>
      <c r="B179" s="242">
        <v>1</v>
      </c>
      <c r="C179" s="242">
        <f t="shared" si="18"/>
        <v>576</v>
      </c>
      <c r="D179" s="242">
        <v>438</v>
      </c>
      <c r="E179" s="245">
        <v>138</v>
      </c>
      <c r="F179" s="252" t="s">
        <v>393</v>
      </c>
      <c r="G179" s="249">
        <f t="shared" si="15"/>
        <v>5.03</v>
      </c>
      <c r="H179" s="249">
        <f t="shared" si="16"/>
        <v>1388.28</v>
      </c>
      <c r="I179" s="256">
        <f>ROUND(H179*1.2077,2)</f>
        <v>1676.63</v>
      </c>
    </row>
    <row r="180" spans="1:9" s="74" customFormat="1" ht="17.25" x14ac:dyDescent="0.3">
      <c r="A180" s="289" t="s">
        <v>392</v>
      </c>
      <c r="B180" s="242">
        <v>1</v>
      </c>
      <c r="C180" s="242">
        <f t="shared" si="18"/>
        <v>506</v>
      </c>
      <c r="D180" s="242">
        <v>501</v>
      </c>
      <c r="E180" s="245">
        <v>5</v>
      </c>
      <c r="F180" s="252" t="s">
        <v>395</v>
      </c>
      <c r="G180" s="249">
        <f t="shared" si="15"/>
        <v>4.49</v>
      </c>
      <c r="H180" s="249">
        <f t="shared" si="16"/>
        <v>44.9</v>
      </c>
      <c r="I180" s="249">
        <f t="shared" si="17"/>
        <v>55.49</v>
      </c>
    </row>
    <row r="181" spans="1:9" s="74" customFormat="1" ht="17.25" x14ac:dyDescent="0.3">
      <c r="A181" s="290" t="s">
        <v>392</v>
      </c>
      <c r="B181" s="242">
        <v>1</v>
      </c>
      <c r="C181" s="242">
        <f t="shared" si="18"/>
        <v>528</v>
      </c>
      <c r="D181" s="242">
        <v>438</v>
      </c>
      <c r="E181" s="292">
        <v>90</v>
      </c>
      <c r="F181" s="294" t="s">
        <v>394</v>
      </c>
      <c r="G181" s="249">
        <f t="shared" si="15"/>
        <v>4.95</v>
      </c>
      <c r="H181" s="249">
        <f t="shared" si="16"/>
        <v>891</v>
      </c>
      <c r="I181" s="249">
        <f t="shared" si="17"/>
        <v>1101.19</v>
      </c>
    </row>
    <row r="182" spans="1:9" s="74" customFormat="1" ht="17.25" x14ac:dyDescent="0.3">
      <c r="A182" s="290" t="s">
        <v>392</v>
      </c>
      <c r="B182" s="242">
        <v>1</v>
      </c>
      <c r="C182" s="242">
        <f t="shared" si="18"/>
        <v>452</v>
      </c>
      <c r="D182" s="242">
        <v>438</v>
      </c>
      <c r="E182" s="292">
        <v>14</v>
      </c>
      <c r="F182" s="294" t="s">
        <v>393</v>
      </c>
      <c r="G182" s="249">
        <f t="shared" si="15"/>
        <v>5.03</v>
      </c>
      <c r="H182" s="249">
        <f t="shared" si="16"/>
        <v>140.84</v>
      </c>
      <c r="I182" s="249">
        <f t="shared" si="17"/>
        <v>174.06</v>
      </c>
    </row>
    <row r="183" spans="1:9" s="74" customFormat="1" ht="17.25" x14ac:dyDescent="0.3">
      <c r="A183" s="290" t="s">
        <v>392</v>
      </c>
      <c r="B183" s="242">
        <v>1</v>
      </c>
      <c r="C183" s="242">
        <f t="shared" si="18"/>
        <v>506</v>
      </c>
      <c r="D183" s="242">
        <v>501</v>
      </c>
      <c r="E183" s="292">
        <v>5</v>
      </c>
      <c r="F183" s="294" t="s">
        <v>393</v>
      </c>
      <c r="G183" s="249">
        <f t="shared" si="15"/>
        <v>4.4000000000000004</v>
      </c>
      <c r="H183" s="249">
        <f t="shared" si="16"/>
        <v>44</v>
      </c>
      <c r="I183" s="256">
        <f>ROUND(H183*1.2077,2)</f>
        <v>53.14</v>
      </c>
    </row>
    <row r="184" spans="1:9" s="74" customFormat="1" ht="17.25" x14ac:dyDescent="0.3">
      <c r="A184" s="290" t="s">
        <v>392</v>
      </c>
      <c r="B184" s="242">
        <v>1</v>
      </c>
      <c r="C184" s="242">
        <f t="shared" si="18"/>
        <v>473</v>
      </c>
      <c r="D184" s="242">
        <v>438</v>
      </c>
      <c r="E184" s="292">
        <v>35</v>
      </c>
      <c r="F184" s="294" t="s">
        <v>393</v>
      </c>
      <c r="G184" s="249">
        <f t="shared" si="15"/>
        <v>5.03</v>
      </c>
      <c r="H184" s="249">
        <f t="shared" si="16"/>
        <v>352.1</v>
      </c>
      <c r="I184" s="249">
        <f t="shared" si="17"/>
        <v>435.16</v>
      </c>
    </row>
    <row r="185" spans="1:9" s="74" customFormat="1" ht="17.25" x14ac:dyDescent="0.3">
      <c r="A185" s="290" t="s">
        <v>392</v>
      </c>
      <c r="B185" s="242">
        <v>1</v>
      </c>
      <c r="C185" s="242">
        <f t="shared" si="18"/>
        <v>506</v>
      </c>
      <c r="D185" s="242">
        <v>501</v>
      </c>
      <c r="E185" s="292">
        <v>5</v>
      </c>
      <c r="F185" s="294" t="s">
        <v>395</v>
      </c>
      <c r="G185" s="249">
        <f t="shared" si="15"/>
        <v>4.49</v>
      </c>
      <c r="H185" s="249">
        <f t="shared" si="16"/>
        <v>44.9</v>
      </c>
      <c r="I185" s="249">
        <f t="shared" si="17"/>
        <v>55.49</v>
      </c>
    </row>
    <row r="186" spans="1:9" s="74" customFormat="1" ht="17.25" x14ac:dyDescent="0.3">
      <c r="A186" s="289" t="s">
        <v>392</v>
      </c>
      <c r="B186" s="242">
        <v>1</v>
      </c>
      <c r="C186" s="242">
        <f t="shared" si="18"/>
        <v>582</v>
      </c>
      <c r="D186" s="242">
        <v>438</v>
      </c>
      <c r="E186" s="245">
        <v>144</v>
      </c>
      <c r="F186" s="252" t="s">
        <v>394</v>
      </c>
      <c r="G186" s="249">
        <f t="shared" si="15"/>
        <v>4.95</v>
      </c>
      <c r="H186" s="249">
        <f t="shared" si="16"/>
        <v>1425.6</v>
      </c>
      <c r="I186" s="249">
        <f t="shared" si="17"/>
        <v>1761.9</v>
      </c>
    </row>
    <row r="187" spans="1:9" s="74" customFormat="1" ht="17.25" x14ac:dyDescent="0.3">
      <c r="A187" s="289" t="s">
        <v>392</v>
      </c>
      <c r="B187" s="242">
        <v>1</v>
      </c>
      <c r="C187" s="242">
        <f t="shared" si="18"/>
        <v>504</v>
      </c>
      <c r="D187" s="242">
        <v>501</v>
      </c>
      <c r="E187" s="245">
        <v>3</v>
      </c>
      <c r="F187" s="252" t="s">
        <v>394</v>
      </c>
      <c r="G187" s="249">
        <f t="shared" si="15"/>
        <v>4.33</v>
      </c>
      <c r="H187" s="249">
        <f t="shared" si="16"/>
        <v>25.98</v>
      </c>
      <c r="I187" s="256">
        <f>ROUND(H187*1.2077,2)</f>
        <v>31.38</v>
      </c>
    </row>
    <row r="188" spans="1:9" s="74" customFormat="1" ht="17.25" x14ac:dyDescent="0.3">
      <c r="A188" s="290" t="s">
        <v>392</v>
      </c>
      <c r="B188" s="242">
        <v>1</v>
      </c>
      <c r="C188" s="242">
        <f t="shared" si="18"/>
        <v>499</v>
      </c>
      <c r="D188" s="242">
        <v>438</v>
      </c>
      <c r="E188" s="292">
        <v>61</v>
      </c>
      <c r="F188" s="294" t="s">
        <v>393</v>
      </c>
      <c r="G188" s="249">
        <f t="shared" si="15"/>
        <v>5.03</v>
      </c>
      <c r="H188" s="249">
        <f t="shared" si="16"/>
        <v>613.66</v>
      </c>
      <c r="I188" s="249">
        <f t="shared" si="17"/>
        <v>758.42</v>
      </c>
    </row>
    <row r="189" spans="1:9" s="74" customFormat="1" ht="17.25" x14ac:dyDescent="0.3">
      <c r="A189" s="290" t="s">
        <v>392</v>
      </c>
      <c r="B189" s="242">
        <v>1</v>
      </c>
      <c r="C189" s="242">
        <f t="shared" si="18"/>
        <v>511</v>
      </c>
      <c r="D189" s="242">
        <v>501</v>
      </c>
      <c r="E189" s="292">
        <v>10</v>
      </c>
      <c r="F189" s="294" t="s">
        <v>394</v>
      </c>
      <c r="G189" s="249">
        <f t="shared" si="15"/>
        <v>4.33</v>
      </c>
      <c r="H189" s="249">
        <f t="shared" si="16"/>
        <v>86.6</v>
      </c>
      <c r="I189" s="249">
        <f t="shared" si="17"/>
        <v>107.03</v>
      </c>
    </row>
    <row r="190" spans="1:9" s="74" customFormat="1" ht="17.25" x14ac:dyDescent="0.3">
      <c r="A190" s="290" t="s">
        <v>392</v>
      </c>
      <c r="B190" s="242">
        <v>1</v>
      </c>
      <c r="C190" s="242">
        <f t="shared" si="18"/>
        <v>505</v>
      </c>
      <c r="D190" s="242">
        <v>501</v>
      </c>
      <c r="E190" s="292">
        <v>4</v>
      </c>
      <c r="F190" s="294" t="s">
        <v>393</v>
      </c>
      <c r="G190" s="249">
        <f t="shared" si="15"/>
        <v>4.4000000000000004</v>
      </c>
      <c r="H190" s="249">
        <f t="shared" si="16"/>
        <v>35.200000000000003</v>
      </c>
      <c r="I190" s="249">
        <f t="shared" si="17"/>
        <v>43.5</v>
      </c>
    </row>
    <row r="191" spans="1:9" s="74" customFormat="1" ht="17.25" x14ac:dyDescent="0.3">
      <c r="A191" s="290" t="s">
        <v>392</v>
      </c>
      <c r="B191" s="242">
        <v>1</v>
      </c>
      <c r="C191" s="242">
        <f t="shared" si="18"/>
        <v>505</v>
      </c>
      <c r="D191" s="242">
        <v>501</v>
      </c>
      <c r="E191" s="292">
        <v>4</v>
      </c>
      <c r="F191" s="294" t="s">
        <v>393</v>
      </c>
      <c r="G191" s="249">
        <f t="shared" si="15"/>
        <v>4.4000000000000004</v>
      </c>
      <c r="H191" s="249">
        <f t="shared" si="16"/>
        <v>35.200000000000003</v>
      </c>
      <c r="I191" s="249">
        <f t="shared" si="17"/>
        <v>43.5</v>
      </c>
    </row>
    <row r="192" spans="1:9" s="74" customFormat="1" ht="17.25" x14ac:dyDescent="0.3">
      <c r="A192" s="290" t="s">
        <v>392</v>
      </c>
      <c r="B192" s="242">
        <v>1</v>
      </c>
      <c r="C192" s="242">
        <f t="shared" si="18"/>
        <v>503</v>
      </c>
      <c r="D192" s="242">
        <v>501</v>
      </c>
      <c r="E192" s="292">
        <v>2</v>
      </c>
      <c r="F192" s="294" t="s">
        <v>393</v>
      </c>
      <c r="G192" s="249">
        <f t="shared" si="15"/>
        <v>4.4000000000000004</v>
      </c>
      <c r="H192" s="249">
        <f t="shared" si="16"/>
        <v>17.600000000000001</v>
      </c>
      <c r="I192" s="249">
        <f t="shared" si="17"/>
        <v>21.75</v>
      </c>
    </row>
    <row r="193" spans="1:9" s="74" customFormat="1" ht="17.25" x14ac:dyDescent="0.3">
      <c r="A193" s="290" t="s">
        <v>392</v>
      </c>
      <c r="B193" s="242">
        <v>1</v>
      </c>
      <c r="C193" s="242">
        <f t="shared" si="18"/>
        <v>439</v>
      </c>
      <c r="D193" s="242">
        <v>438</v>
      </c>
      <c r="E193" s="292">
        <v>1</v>
      </c>
      <c r="F193" s="294" t="s">
        <v>394</v>
      </c>
      <c r="G193" s="249">
        <f t="shared" si="15"/>
        <v>4.95</v>
      </c>
      <c r="H193" s="249">
        <f t="shared" si="16"/>
        <v>9.9</v>
      </c>
      <c r="I193" s="249">
        <f t="shared" si="17"/>
        <v>12.24</v>
      </c>
    </row>
    <row r="194" spans="1:9" s="74" customFormat="1" ht="17.25" x14ac:dyDescent="0.3">
      <c r="A194" s="290" t="s">
        <v>392</v>
      </c>
      <c r="B194" s="242">
        <v>1</v>
      </c>
      <c r="C194" s="242">
        <f t="shared" si="18"/>
        <v>517</v>
      </c>
      <c r="D194" s="242">
        <v>501</v>
      </c>
      <c r="E194" s="292">
        <v>16</v>
      </c>
      <c r="F194" s="294" t="s">
        <v>393</v>
      </c>
      <c r="G194" s="249">
        <f t="shared" si="15"/>
        <v>4.4000000000000004</v>
      </c>
      <c r="H194" s="249">
        <f t="shared" si="16"/>
        <v>140.80000000000001</v>
      </c>
      <c r="I194" s="249">
        <f t="shared" si="17"/>
        <v>174.01</v>
      </c>
    </row>
    <row r="195" spans="1:9" s="74" customFormat="1" ht="17.25" x14ac:dyDescent="0.3">
      <c r="A195" s="290" t="s">
        <v>392</v>
      </c>
      <c r="B195" s="242">
        <v>1</v>
      </c>
      <c r="C195" s="242">
        <f>E195+D195</f>
        <v>840</v>
      </c>
      <c r="D195" s="242">
        <v>501</v>
      </c>
      <c r="E195" s="292">
        <v>339</v>
      </c>
      <c r="F195" s="294" t="s">
        <v>394</v>
      </c>
      <c r="G195" s="249">
        <f t="shared" si="15"/>
        <v>4.33</v>
      </c>
      <c r="H195" s="249">
        <f t="shared" si="16"/>
        <v>2935.74</v>
      </c>
      <c r="I195" s="249">
        <f t="shared" si="17"/>
        <v>3628.28</v>
      </c>
    </row>
    <row r="196" spans="1:9" s="74" customFormat="1" ht="17.25" x14ac:dyDescent="0.3">
      <c r="A196" s="290" t="s">
        <v>392</v>
      </c>
      <c r="B196" s="242">
        <v>1</v>
      </c>
      <c r="C196" s="242">
        <f t="shared" ref="C196:C198" si="19">D196+E196</f>
        <v>598</v>
      </c>
      <c r="D196" s="242">
        <v>438</v>
      </c>
      <c r="E196" s="292">
        <v>160</v>
      </c>
      <c r="F196" s="294" t="s">
        <v>394</v>
      </c>
      <c r="G196" s="249">
        <f>ROUND(F196*3/D196,2)</f>
        <v>4.95</v>
      </c>
      <c r="H196" s="249">
        <f t="shared" si="16"/>
        <v>1584</v>
      </c>
      <c r="I196" s="249">
        <f t="shared" si="17"/>
        <v>1957.67</v>
      </c>
    </row>
    <row r="197" spans="1:9" s="74" customFormat="1" ht="17.25" x14ac:dyDescent="0.3">
      <c r="A197" s="290" t="s">
        <v>392</v>
      </c>
      <c r="B197" s="242">
        <v>1</v>
      </c>
      <c r="C197" s="242">
        <f t="shared" si="19"/>
        <v>446</v>
      </c>
      <c r="D197" s="242">
        <v>438</v>
      </c>
      <c r="E197" s="292">
        <v>8</v>
      </c>
      <c r="F197" s="294" t="s">
        <v>393</v>
      </c>
      <c r="G197" s="249">
        <f>ROUND(F197*3/D197,2)</f>
        <v>5.03</v>
      </c>
      <c r="H197" s="249">
        <f t="shared" si="16"/>
        <v>80.48</v>
      </c>
      <c r="I197" s="249">
        <f t="shared" si="17"/>
        <v>99.47</v>
      </c>
    </row>
    <row r="198" spans="1:9" s="74" customFormat="1" ht="17.25" x14ac:dyDescent="0.3">
      <c r="A198" s="289" t="s">
        <v>392</v>
      </c>
      <c r="B198" s="242">
        <v>1</v>
      </c>
      <c r="C198" s="242">
        <f t="shared" si="19"/>
        <v>904</v>
      </c>
      <c r="D198" s="242">
        <v>438</v>
      </c>
      <c r="E198" s="245">
        <v>466</v>
      </c>
      <c r="F198" s="252" t="s">
        <v>394</v>
      </c>
      <c r="G198" s="249">
        <f>ROUND(F198*3/D198,2)</f>
        <v>4.95</v>
      </c>
      <c r="H198" s="249">
        <f t="shared" si="16"/>
        <v>4613.3999999999996</v>
      </c>
      <c r="I198" s="249">
        <f t="shared" si="17"/>
        <v>5701.7</v>
      </c>
    </row>
    <row r="200" spans="1:9" x14ac:dyDescent="0.25">
      <c r="A200" s="396" t="s">
        <v>735</v>
      </c>
      <c r="B200" s="396"/>
    </row>
  </sheetData>
  <mergeCells count="13">
    <mergeCell ref="A200:B200"/>
    <mergeCell ref="H1:I1"/>
    <mergeCell ref="A2:I2"/>
    <mergeCell ref="A7:A9"/>
    <mergeCell ref="B7:B9"/>
    <mergeCell ref="C7:E7"/>
    <mergeCell ref="F7:F9"/>
    <mergeCell ref="G7:G9"/>
    <mergeCell ref="H7:H9"/>
    <mergeCell ref="I7:I9"/>
    <mergeCell ref="C8:C9"/>
    <mergeCell ref="D8:D9"/>
    <mergeCell ref="E8:E9"/>
  </mergeCells>
  <pageMargins left="0.31496062992125984" right="0.31496062992125984" top="0.55118110236220474" bottom="0.35433070866141736" header="0.31496062992125984" footer="0.31496062992125984"/>
  <pageSetup paperSize="9" scale="45"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1545B8-5980-4B62-BA2D-CEDB083C1C0C}">
  <sheetPr>
    <tabColor theme="5" tint="0.59999389629810485"/>
  </sheetPr>
  <dimension ref="A1:I130"/>
  <sheetViews>
    <sheetView zoomScale="80" zoomScaleNormal="80" workbookViewId="0">
      <selection activeCell="O11" sqref="O11"/>
    </sheetView>
  </sheetViews>
  <sheetFormatPr defaultRowHeight="16.5" x14ac:dyDescent="0.25"/>
  <cols>
    <col min="1" max="1" width="68.7109375" style="1" customWidth="1"/>
    <col min="2" max="2" width="12.85546875" style="1" customWidth="1"/>
    <col min="3" max="3" width="14.5703125" style="1" customWidth="1"/>
    <col min="4" max="4" width="14.7109375" style="1" customWidth="1"/>
    <col min="5" max="5" width="19.140625" style="1" customWidth="1"/>
    <col min="6" max="6" width="13.5703125" style="1" customWidth="1"/>
    <col min="7" max="7" width="18" style="1" customWidth="1"/>
    <col min="8" max="8" width="20" style="1" customWidth="1"/>
    <col min="9" max="9" width="20" style="2" customWidth="1"/>
    <col min="10" max="16384" width="9.140625" style="1"/>
  </cols>
  <sheetData>
    <row r="1" spans="1:9" x14ac:dyDescent="0.25">
      <c r="H1" s="384" t="s">
        <v>811</v>
      </c>
      <c r="I1" s="384"/>
    </row>
    <row r="2" spans="1:9" s="3" customFormat="1" ht="39.75" customHeight="1" x14ac:dyDescent="0.25">
      <c r="A2" s="361" t="s">
        <v>720</v>
      </c>
      <c r="B2" s="361"/>
      <c r="C2" s="361"/>
      <c r="D2" s="361"/>
      <c r="E2" s="361"/>
      <c r="F2" s="361"/>
      <c r="G2" s="361"/>
      <c r="H2" s="361"/>
      <c r="I2" s="361"/>
    </row>
    <row r="4" spans="1:9" x14ac:dyDescent="0.25">
      <c r="A4" s="1" t="s">
        <v>764</v>
      </c>
    </row>
    <row r="5" spans="1:9" x14ac:dyDescent="0.25">
      <c r="A5" s="205" t="s">
        <v>765</v>
      </c>
    </row>
    <row r="6" spans="1:9" x14ac:dyDescent="0.25">
      <c r="B6" s="295"/>
      <c r="C6" s="295"/>
      <c r="D6" s="295"/>
      <c r="E6" s="296"/>
      <c r="F6" s="295"/>
      <c r="G6" s="295"/>
      <c r="H6" s="297"/>
      <c r="I6" s="298"/>
    </row>
    <row r="7" spans="1:9" ht="27.75" customHeight="1" x14ac:dyDescent="0.25">
      <c r="A7" s="387"/>
      <c r="B7" s="387" t="s">
        <v>4</v>
      </c>
      <c r="C7" s="388" t="s">
        <v>5</v>
      </c>
      <c r="D7" s="388"/>
      <c r="E7" s="388"/>
      <c r="F7" s="388" t="s">
        <v>3</v>
      </c>
      <c r="G7" s="388" t="s">
        <v>728</v>
      </c>
      <c r="H7" s="389" t="s">
        <v>6</v>
      </c>
      <c r="I7" s="438" t="s">
        <v>2</v>
      </c>
    </row>
    <row r="8" spans="1:9" ht="24" customHeight="1" x14ac:dyDescent="0.25">
      <c r="A8" s="387"/>
      <c r="B8" s="387"/>
      <c r="C8" s="391" t="s">
        <v>81</v>
      </c>
      <c r="D8" s="391" t="s">
        <v>450</v>
      </c>
      <c r="E8" s="388" t="s">
        <v>7</v>
      </c>
      <c r="F8" s="388"/>
      <c r="G8" s="388"/>
      <c r="H8" s="389"/>
      <c r="I8" s="438"/>
    </row>
    <row r="9" spans="1:9" ht="33" customHeight="1" x14ac:dyDescent="0.25">
      <c r="A9" s="387"/>
      <c r="B9" s="387"/>
      <c r="C9" s="392"/>
      <c r="D9" s="392"/>
      <c r="E9" s="388"/>
      <c r="F9" s="388"/>
      <c r="G9" s="388"/>
      <c r="H9" s="389"/>
      <c r="I9" s="438"/>
    </row>
    <row r="10" spans="1:9" x14ac:dyDescent="0.25">
      <c r="A10" s="273">
        <v>1</v>
      </c>
      <c r="B10" s="273">
        <v>2</v>
      </c>
      <c r="C10" s="273" t="s">
        <v>82</v>
      </c>
      <c r="D10" s="273">
        <v>4</v>
      </c>
      <c r="E10" s="273">
        <v>5</v>
      </c>
      <c r="F10" s="273">
        <v>6</v>
      </c>
      <c r="G10" s="273">
        <v>7</v>
      </c>
      <c r="H10" s="273">
        <v>8</v>
      </c>
      <c r="I10" s="274" t="s">
        <v>567</v>
      </c>
    </row>
    <row r="11" spans="1:9" s="3" customFormat="1" x14ac:dyDescent="0.25">
      <c r="A11" s="211" t="s">
        <v>0</v>
      </c>
      <c r="B11" s="306">
        <f>B12+B56+B105</f>
        <v>114</v>
      </c>
      <c r="C11" s="306"/>
      <c r="D11" s="306"/>
      <c r="E11" s="306">
        <f>E12+E56+E105</f>
        <v>14841.92</v>
      </c>
      <c r="F11" s="307"/>
      <c r="G11" s="307"/>
      <c r="H11" s="307">
        <f>H12+H56+H105</f>
        <v>242010.05</v>
      </c>
      <c r="I11" s="308">
        <f>I12+I56+I105</f>
        <v>297575.75000000006</v>
      </c>
    </row>
    <row r="12" spans="1:9" x14ac:dyDescent="0.25">
      <c r="A12" s="254" t="s">
        <v>568</v>
      </c>
      <c r="B12" s="301">
        <f>SUM(B13:B55)</f>
        <v>43</v>
      </c>
      <c r="C12" s="301"/>
      <c r="D12" s="301"/>
      <c r="E12" s="301">
        <f>SUM(E13:E55)</f>
        <v>11609.67</v>
      </c>
      <c r="F12" s="302"/>
      <c r="G12" s="302"/>
      <c r="H12" s="302">
        <f>SUM(H13:H55)</f>
        <v>206091.54</v>
      </c>
      <c r="I12" s="303">
        <f>SUM(I13:I55)</f>
        <v>253208.78000000003</v>
      </c>
    </row>
    <row r="13" spans="1:9" x14ac:dyDescent="0.25">
      <c r="A13" s="217" t="s">
        <v>451</v>
      </c>
      <c r="B13" s="245">
        <v>1</v>
      </c>
      <c r="C13" s="245">
        <f t="shared" ref="C13:C55" si="0">D13+E13</f>
        <v>2175.75</v>
      </c>
      <c r="D13" s="245">
        <v>1633</v>
      </c>
      <c r="E13" s="309">
        <v>542.75</v>
      </c>
      <c r="F13" s="252"/>
      <c r="G13" s="252">
        <v>8.89</v>
      </c>
      <c r="H13" s="252">
        <f t="shared" ref="H13:H55" si="1">ROUND(E13*G13*2,2)</f>
        <v>9650.1</v>
      </c>
      <c r="I13" s="310">
        <f>ROUND(H13*1.2359,2)</f>
        <v>11926.56</v>
      </c>
    </row>
    <row r="14" spans="1:9" x14ac:dyDescent="0.25">
      <c r="A14" s="217" t="s">
        <v>452</v>
      </c>
      <c r="B14" s="245">
        <v>1</v>
      </c>
      <c r="C14" s="245">
        <f t="shared" si="0"/>
        <v>2077</v>
      </c>
      <c r="D14" s="245">
        <v>1539</v>
      </c>
      <c r="E14" s="309">
        <v>538</v>
      </c>
      <c r="F14" s="252"/>
      <c r="G14" s="252">
        <v>8.89</v>
      </c>
      <c r="H14" s="252">
        <f t="shared" si="1"/>
        <v>9565.64</v>
      </c>
      <c r="I14" s="310">
        <f>ROUND(H14*1.2359,2)</f>
        <v>11822.17</v>
      </c>
    </row>
    <row r="15" spans="1:9" x14ac:dyDescent="0.25">
      <c r="A15" s="217" t="s">
        <v>453</v>
      </c>
      <c r="B15" s="245">
        <v>1</v>
      </c>
      <c r="C15" s="245">
        <f t="shared" si="0"/>
        <v>1736</v>
      </c>
      <c r="D15" s="245">
        <v>1476</v>
      </c>
      <c r="E15" s="309">
        <v>260</v>
      </c>
      <c r="F15" s="252"/>
      <c r="G15" s="252">
        <v>8.89</v>
      </c>
      <c r="H15" s="252">
        <f t="shared" si="1"/>
        <v>4622.8</v>
      </c>
      <c r="I15" s="311">
        <f>ROUND(H15*1.2077,2)</f>
        <v>5582.96</v>
      </c>
    </row>
    <row r="16" spans="1:9" x14ac:dyDescent="0.25">
      <c r="A16" s="217" t="s">
        <v>454</v>
      </c>
      <c r="B16" s="245">
        <v>1</v>
      </c>
      <c r="C16" s="245">
        <f t="shared" si="0"/>
        <v>1295</v>
      </c>
      <c r="D16" s="245">
        <v>924</v>
      </c>
      <c r="E16" s="309">
        <v>371</v>
      </c>
      <c r="F16" s="252"/>
      <c r="G16" s="252">
        <v>8.89</v>
      </c>
      <c r="H16" s="252">
        <f t="shared" si="1"/>
        <v>6596.38</v>
      </c>
      <c r="I16" s="310">
        <f t="shared" ref="I16:I26" si="2">ROUND(H16*1.2359,2)</f>
        <v>8152.47</v>
      </c>
    </row>
    <row r="17" spans="1:9" x14ac:dyDescent="0.25">
      <c r="A17" s="217" t="s">
        <v>455</v>
      </c>
      <c r="B17" s="245">
        <v>1</v>
      </c>
      <c r="C17" s="245">
        <f t="shared" si="0"/>
        <v>1681.25</v>
      </c>
      <c r="D17" s="245">
        <v>1481</v>
      </c>
      <c r="E17" s="309">
        <v>200.25</v>
      </c>
      <c r="F17" s="252"/>
      <c r="G17" s="252">
        <v>8.07</v>
      </c>
      <c r="H17" s="252">
        <f t="shared" si="1"/>
        <v>3232.04</v>
      </c>
      <c r="I17" s="310">
        <f t="shared" si="2"/>
        <v>3994.48</v>
      </c>
    </row>
    <row r="18" spans="1:9" x14ac:dyDescent="0.25">
      <c r="A18" s="217" t="s">
        <v>456</v>
      </c>
      <c r="B18" s="245">
        <v>1</v>
      </c>
      <c r="C18" s="245">
        <f t="shared" si="0"/>
        <v>2326</v>
      </c>
      <c r="D18" s="245">
        <v>1593</v>
      </c>
      <c r="E18" s="309">
        <v>733</v>
      </c>
      <c r="F18" s="252"/>
      <c r="G18" s="312">
        <v>8.89</v>
      </c>
      <c r="H18" s="252">
        <f t="shared" si="1"/>
        <v>13032.74</v>
      </c>
      <c r="I18" s="310">
        <f t="shared" si="2"/>
        <v>16107.16</v>
      </c>
    </row>
    <row r="19" spans="1:9" x14ac:dyDescent="0.25">
      <c r="A19" s="217" t="s">
        <v>457</v>
      </c>
      <c r="B19" s="245">
        <v>1</v>
      </c>
      <c r="C19" s="245">
        <f t="shared" si="0"/>
        <v>2296</v>
      </c>
      <c r="D19" s="245">
        <v>1609</v>
      </c>
      <c r="E19" s="309">
        <v>687</v>
      </c>
      <c r="F19" s="252"/>
      <c r="G19" s="313">
        <v>8.89</v>
      </c>
      <c r="H19" s="252">
        <f t="shared" si="1"/>
        <v>12214.86</v>
      </c>
      <c r="I19" s="310">
        <f t="shared" si="2"/>
        <v>15096.35</v>
      </c>
    </row>
    <row r="20" spans="1:9" x14ac:dyDescent="0.25">
      <c r="A20" s="217" t="s">
        <v>458</v>
      </c>
      <c r="B20" s="245">
        <v>1</v>
      </c>
      <c r="C20" s="245">
        <f t="shared" si="0"/>
        <v>1883</v>
      </c>
      <c r="D20" s="245">
        <v>1601</v>
      </c>
      <c r="E20" s="309">
        <v>282</v>
      </c>
      <c r="F20" s="252"/>
      <c r="G20" s="252">
        <v>8.89</v>
      </c>
      <c r="H20" s="252">
        <f t="shared" si="1"/>
        <v>5013.96</v>
      </c>
      <c r="I20" s="310">
        <f t="shared" si="2"/>
        <v>6196.75</v>
      </c>
    </row>
    <row r="21" spans="1:9" x14ac:dyDescent="0.25">
      <c r="A21" s="217" t="s">
        <v>459</v>
      </c>
      <c r="B21" s="245">
        <v>1</v>
      </c>
      <c r="C21" s="245">
        <f t="shared" si="0"/>
        <v>1289</v>
      </c>
      <c r="D21" s="245">
        <v>1177</v>
      </c>
      <c r="E21" s="309">
        <v>112</v>
      </c>
      <c r="F21" s="252"/>
      <c r="G21" s="252">
        <v>8.89</v>
      </c>
      <c r="H21" s="252">
        <f t="shared" si="1"/>
        <v>1991.36</v>
      </c>
      <c r="I21" s="310">
        <f t="shared" si="2"/>
        <v>2461.12</v>
      </c>
    </row>
    <row r="22" spans="1:9" x14ac:dyDescent="0.25">
      <c r="A22" s="217" t="s">
        <v>460</v>
      </c>
      <c r="B22" s="245">
        <v>1</v>
      </c>
      <c r="C22" s="245">
        <f t="shared" si="0"/>
        <v>1589</v>
      </c>
      <c r="D22" s="245">
        <v>1498</v>
      </c>
      <c r="E22" s="309">
        <v>91</v>
      </c>
      <c r="F22" s="252"/>
      <c r="G22" s="252">
        <v>8.89</v>
      </c>
      <c r="H22" s="252">
        <f t="shared" si="1"/>
        <v>1617.98</v>
      </c>
      <c r="I22" s="310">
        <f t="shared" si="2"/>
        <v>1999.66</v>
      </c>
    </row>
    <row r="23" spans="1:9" x14ac:dyDescent="0.25">
      <c r="A23" s="217" t="s">
        <v>461</v>
      </c>
      <c r="B23" s="245">
        <v>1</v>
      </c>
      <c r="C23" s="245">
        <f t="shared" si="0"/>
        <v>1503</v>
      </c>
      <c r="D23" s="245">
        <v>1419</v>
      </c>
      <c r="E23" s="309">
        <v>84</v>
      </c>
      <c r="F23" s="252"/>
      <c r="G23" s="252">
        <v>8.89</v>
      </c>
      <c r="H23" s="252">
        <f t="shared" si="1"/>
        <v>1493.52</v>
      </c>
      <c r="I23" s="310">
        <f t="shared" si="2"/>
        <v>1845.84</v>
      </c>
    </row>
    <row r="24" spans="1:9" x14ac:dyDescent="0.25">
      <c r="A24" s="217" t="s">
        <v>462</v>
      </c>
      <c r="B24" s="245">
        <v>1</v>
      </c>
      <c r="C24" s="245">
        <f t="shared" si="0"/>
        <v>429</v>
      </c>
      <c r="D24" s="245">
        <v>333</v>
      </c>
      <c r="E24" s="309">
        <v>96</v>
      </c>
      <c r="F24" s="252"/>
      <c r="G24" s="313">
        <v>8.89</v>
      </c>
      <c r="H24" s="252">
        <f t="shared" si="1"/>
        <v>1706.88</v>
      </c>
      <c r="I24" s="310">
        <f t="shared" si="2"/>
        <v>2109.5300000000002</v>
      </c>
    </row>
    <row r="25" spans="1:9" x14ac:dyDescent="0.25">
      <c r="A25" s="217" t="s">
        <v>463</v>
      </c>
      <c r="B25" s="245">
        <v>1</v>
      </c>
      <c r="C25" s="245">
        <f t="shared" si="0"/>
        <v>579</v>
      </c>
      <c r="D25" s="245">
        <v>501</v>
      </c>
      <c r="E25" s="309">
        <v>78</v>
      </c>
      <c r="F25" s="252"/>
      <c r="G25" s="313">
        <v>8.89</v>
      </c>
      <c r="H25" s="252">
        <f t="shared" si="1"/>
        <v>1386.84</v>
      </c>
      <c r="I25" s="310">
        <f t="shared" si="2"/>
        <v>1714</v>
      </c>
    </row>
    <row r="26" spans="1:9" x14ac:dyDescent="0.25">
      <c r="A26" s="217" t="s">
        <v>464</v>
      </c>
      <c r="B26" s="245">
        <v>1</v>
      </c>
      <c r="C26" s="245">
        <f t="shared" si="0"/>
        <v>1354</v>
      </c>
      <c r="D26" s="245">
        <v>1284</v>
      </c>
      <c r="E26" s="309">
        <v>70</v>
      </c>
      <c r="F26" s="252"/>
      <c r="G26" s="252">
        <v>8.89</v>
      </c>
      <c r="H26" s="252">
        <f t="shared" si="1"/>
        <v>1244.5999999999999</v>
      </c>
      <c r="I26" s="310">
        <f t="shared" si="2"/>
        <v>1538.2</v>
      </c>
    </row>
    <row r="27" spans="1:9" x14ac:dyDescent="0.25">
      <c r="A27" s="217" t="s">
        <v>465</v>
      </c>
      <c r="B27" s="245">
        <v>1</v>
      </c>
      <c r="C27" s="245">
        <f t="shared" si="0"/>
        <v>1668</v>
      </c>
      <c r="D27" s="245">
        <v>1489</v>
      </c>
      <c r="E27" s="309">
        <v>179</v>
      </c>
      <c r="F27" s="252"/>
      <c r="G27" s="252">
        <v>8.89</v>
      </c>
      <c r="H27" s="252">
        <f t="shared" si="1"/>
        <v>3182.62</v>
      </c>
      <c r="I27" s="311">
        <f>ROUND(H27*1.2077,2)</f>
        <v>3843.65</v>
      </c>
    </row>
    <row r="28" spans="1:9" x14ac:dyDescent="0.25">
      <c r="A28" s="217" t="s">
        <v>466</v>
      </c>
      <c r="B28" s="245">
        <v>1</v>
      </c>
      <c r="C28" s="245">
        <f t="shared" si="0"/>
        <v>1867</v>
      </c>
      <c r="D28" s="245">
        <v>1610</v>
      </c>
      <c r="E28" s="309">
        <v>257</v>
      </c>
      <c r="F28" s="252"/>
      <c r="G28" s="252">
        <v>8.89</v>
      </c>
      <c r="H28" s="252">
        <f t="shared" si="1"/>
        <v>4569.46</v>
      </c>
      <c r="I28" s="310">
        <f>ROUND(H28*1.2359,2)</f>
        <v>5647.4</v>
      </c>
    </row>
    <row r="29" spans="1:9" x14ac:dyDescent="0.25">
      <c r="A29" s="217" t="s">
        <v>467</v>
      </c>
      <c r="B29" s="245">
        <v>1</v>
      </c>
      <c r="C29" s="245">
        <f t="shared" si="0"/>
        <v>1772</v>
      </c>
      <c r="D29" s="245">
        <v>1617</v>
      </c>
      <c r="E29" s="309">
        <v>155</v>
      </c>
      <c r="F29" s="252"/>
      <c r="G29" s="252">
        <v>8.89</v>
      </c>
      <c r="H29" s="252">
        <f t="shared" si="1"/>
        <v>2755.9</v>
      </c>
      <c r="I29" s="311">
        <f>ROUND(H29*1.2077,2)</f>
        <v>3328.3</v>
      </c>
    </row>
    <row r="30" spans="1:9" x14ac:dyDescent="0.25">
      <c r="A30" s="217" t="s">
        <v>468</v>
      </c>
      <c r="B30" s="245">
        <v>1</v>
      </c>
      <c r="C30" s="245">
        <f t="shared" si="0"/>
        <v>1487.5</v>
      </c>
      <c r="D30" s="245">
        <v>1355</v>
      </c>
      <c r="E30" s="309">
        <v>132.5</v>
      </c>
      <c r="F30" s="252"/>
      <c r="G30" s="252">
        <v>8.89</v>
      </c>
      <c r="H30" s="252">
        <f t="shared" si="1"/>
        <v>2355.85</v>
      </c>
      <c r="I30" s="311">
        <f>ROUND(H30*1.2077,2)</f>
        <v>2845.16</v>
      </c>
    </row>
    <row r="31" spans="1:9" x14ac:dyDescent="0.25">
      <c r="A31" s="217" t="s">
        <v>469</v>
      </c>
      <c r="B31" s="245">
        <v>1</v>
      </c>
      <c r="C31" s="245">
        <f t="shared" si="0"/>
        <v>2148.5</v>
      </c>
      <c r="D31" s="245">
        <v>1553</v>
      </c>
      <c r="E31" s="309">
        <v>595.5</v>
      </c>
      <c r="F31" s="252"/>
      <c r="G31" s="252">
        <v>8.89</v>
      </c>
      <c r="H31" s="252">
        <f t="shared" si="1"/>
        <v>10587.99</v>
      </c>
      <c r="I31" s="311">
        <f>ROUND(H31*1.2077,2)</f>
        <v>12787.12</v>
      </c>
    </row>
    <row r="32" spans="1:9" x14ac:dyDescent="0.25">
      <c r="A32" s="217" t="s">
        <v>470</v>
      </c>
      <c r="B32" s="245">
        <v>1</v>
      </c>
      <c r="C32" s="245">
        <f t="shared" si="0"/>
        <v>1867</v>
      </c>
      <c r="D32" s="245">
        <v>1425</v>
      </c>
      <c r="E32" s="309">
        <v>442</v>
      </c>
      <c r="F32" s="252"/>
      <c r="G32" s="252">
        <v>8.89</v>
      </c>
      <c r="H32" s="252">
        <f t="shared" si="1"/>
        <v>7858.76</v>
      </c>
      <c r="I32" s="311">
        <f>ROUND(H32*1.2077,2)</f>
        <v>9491.02</v>
      </c>
    </row>
    <row r="33" spans="1:9" x14ac:dyDescent="0.25">
      <c r="A33" s="217" t="s">
        <v>471</v>
      </c>
      <c r="B33" s="245">
        <v>1</v>
      </c>
      <c r="C33" s="245">
        <f t="shared" si="0"/>
        <v>2183.5</v>
      </c>
      <c r="D33" s="245">
        <v>1521</v>
      </c>
      <c r="E33" s="309">
        <v>662.5</v>
      </c>
      <c r="F33" s="252"/>
      <c r="G33" s="252">
        <v>8.89</v>
      </c>
      <c r="H33" s="252">
        <f t="shared" si="1"/>
        <v>11779.25</v>
      </c>
      <c r="I33" s="310">
        <f>ROUND(H33*1.2359,2)</f>
        <v>14557.98</v>
      </c>
    </row>
    <row r="34" spans="1:9" x14ac:dyDescent="0.25">
      <c r="A34" s="217" t="s">
        <v>472</v>
      </c>
      <c r="B34" s="245">
        <v>1</v>
      </c>
      <c r="C34" s="245">
        <f t="shared" si="0"/>
        <v>1243</v>
      </c>
      <c r="D34" s="245">
        <v>1001</v>
      </c>
      <c r="E34" s="309">
        <v>242</v>
      </c>
      <c r="F34" s="252"/>
      <c r="G34" s="252">
        <v>8.89</v>
      </c>
      <c r="H34" s="252">
        <f t="shared" si="1"/>
        <v>4302.76</v>
      </c>
      <c r="I34" s="311">
        <f>ROUND(H34*1.2077,2)</f>
        <v>5196.4399999999996</v>
      </c>
    </row>
    <row r="35" spans="1:9" x14ac:dyDescent="0.25">
      <c r="A35" s="217" t="s">
        <v>473</v>
      </c>
      <c r="B35" s="245">
        <v>1</v>
      </c>
      <c r="C35" s="245">
        <f t="shared" si="0"/>
        <v>1628</v>
      </c>
      <c r="D35" s="245">
        <v>1466</v>
      </c>
      <c r="E35" s="309">
        <v>162</v>
      </c>
      <c r="F35" s="252"/>
      <c r="G35" s="252">
        <v>8.89</v>
      </c>
      <c r="H35" s="252">
        <f t="shared" si="1"/>
        <v>2880.36</v>
      </c>
      <c r="I35" s="311">
        <f>ROUND(H35*1.2077,2)</f>
        <v>3478.61</v>
      </c>
    </row>
    <row r="36" spans="1:9" x14ac:dyDescent="0.25">
      <c r="A36" s="217" t="s">
        <v>474</v>
      </c>
      <c r="B36" s="245">
        <v>1</v>
      </c>
      <c r="C36" s="245">
        <f t="shared" si="0"/>
        <v>1481</v>
      </c>
      <c r="D36" s="245">
        <v>1401</v>
      </c>
      <c r="E36" s="309">
        <v>80</v>
      </c>
      <c r="F36" s="252"/>
      <c r="G36" s="252">
        <v>8.89</v>
      </c>
      <c r="H36" s="252">
        <f t="shared" si="1"/>
        <v>1422.4</v>
      </c>
      <c r="I36" s="311">
        <f>ROUND(H36*1.2077,2)</f>
        <v>1717.83</v>
      </c>
    </row>
    <row r="37" spans="1:9" x14ac:dyDescent="0.25">
      <c r="A37" s="217" t="s">
        <v>475</v>
      </c>
      <c r="B37" s="245">
        <v>1</v>
      </c>
      <c r="C37" s="245">
        <f t="shared" si="0"/>
        <v>1718.25</v>
      </c>
      <c r="D37" s="245">
        <v>1546</v>
      </c>
      <c r="E37" s="309">
        <v>172.25</v>
      </c>
      <c r="F37" s="252"/>
      <c r="G37" s="252">
        <v>8.89</v>
      </c>
      <c r="H37" s="252">
        <f t="shared" si="1"/>
        <v>3062.61</v>
      </c>
      <c r="I37" s="310">
        <f>ROUND(H37*1.2359,2)</f>
        <v>3785.08</v>
      </c>
    </row>
    <row r="38" spans="1:9" x14ac:dyDescent="0.25">
      <c r="A38" s="217" t="s">
        <v>476</v>
      </c>
      <c r="B38" s="245">
        <v>1</v>
      </c>
      <c r="C38" s="245">
        <f t="shared" si="0"/>
        <v>1427.17</v>
      </c>
      <c r="D38" s="245">
        <v>1094</v>
      </c>
      <c r="E38" s="309">
        <v>333.16999999999996</v>
      </c>
      <c r="F38" s="252"/>
      <c r="G38" s="252">
        <v>8.89</v>
      </c>
      <c r="H38" s="252">
        <f t="shared" si="1"/>
        <v>5923.76</v>
      </c>
      <c r="I38" s="311">
        <f>ROUND(H38*1.2077,2)</f>
        <v>7154.12</v>
      </c>
    </row>
    <row r="39" spans="1:9" x14ac:dyDescent="0.25">
      <c r="A39" s="217" t="s">
        <v>477</v>
      </c>
      <c r="B39" s="245">
        <v>1</v>
      </c>
      <c r="C39" s="245">
        <f t="shared" si="0"/>
        <v>2374.5</v>
      </c>
      <c r="D39" s="245">
        <v>1578</v>
      </c>
      <c r="E39" s="309">
        <v>796.5</v>
      </c>
      <c r="F39" s="252"/>
      <c r="G39" s="252">
        <v>8.89</v>
      </c>
      <c r="H39" s="252">
        <f t="shared" si="1"/>
        <v>14161.77</v>
      </c>
      <c r="I39" s="310">
        <f t="shared" ref="I39:I54" si="3">ROUND(H39*1.2359,2)</f>
        <v>17502.53</v>
      </c>
    </row>
    <row r="40" spans="1:9" x14ac:dyDescent="0.25">
      <c r="A40" s="217" t="s">
        <v>478</v>
      </c>
      <c r="B40" s="245">
        <v>1</v>
      </c>
      <c r="C40" s="245">
        <f t="shared" si="0"/>
        <v>1126</v>
      </c>
      <c r="D40" s="245">
        <v>962</v>
      </c>
      <c r="E40" s="309">
        <v>164</v>
      </c>
      <c r="F40" s="252"/>
      <c r="G40" s="252">
        <v>8.89</v>
      </c>
      <c r="H40" s="252">
        <f t="shared" si="1"/>
        <v>2915.92</v>
      </c>
      <c r="I40" s="310">
        <f t="shared" si="3"/>
        <v>3603.79</v>
      </c>
    </row>
    <row r="41" spans="1:9" x14ac:dyDescent="0.25">
      <c r="A41" s="217" t="s">
        <v>479</v>
      </c>
      <c r="B41" s="245">
        <v>1</v>
      </c>
      <c r="C41" s="245">
        <f t="shared" si="0"/>
        <v>761.5</v>
      </c>
      <c r="D41" s="245">
        <v>749</v>
      </c>
      <c r="E41" s="309">
        <v>12.5</v>
      </c>
      <c r="F41" s="252"/>
      <c r="G41" s="252">
        <v>8.89</v>
      </c>
      <c r="H41" s="252">
        <f t="shared" si="1"/>
        <v>222.25</v>
      </c>
      <c r="I41" s="310">
        <f t="shared" si="3"/>
        <v>274.68</v>
      </c>
    </row>
    <row r="42" spans="1:9" x14ac:dyDescent="0.25">
      <c r="A42" s="217" t="s">
        <v>480</v>
      </c>
      <c r="B42" s="245">
        <v>1</v>
      </c>
      <c r="C42" s="245">
        <f t="shared" si="0"/>
        <v>1467.5</v>
      </c>
      <c r="D42" s="245">
        <v>1425</v>
      </c>
      <c r="E42" s="309">
        <v>42.5</v>
      </c>
      <c r="F42" s="252"/>
      <c r="G42" s="252">
        <v>8.89</v>
      </c>
      <c r="H42" s="252">
        <f t="shared" si="1"/>
        <v>755.65</v>
      </c>
      <c r="I42" s="310">
        <f t="shared" si="3"/>
        <v>933.91</v>
      </c>
    </row>
    <row r="43" spans="1:9" x14ac:dyDescent="0.25">
      <c r="A43" s="217" t="s">
        <v>481</v>
      </c>
      <c r="B43" s="245">
        <v>1</v>
      </c>
      <c r="C43" s="245">
        <f t="shared" si="0"/>
        <v>1523</v>
      </c>
      <c r="D43" s="245">
        <v>1361</v>
      </c>
      <c r="E43" s="309">
        <v>162</v>
      </c>
      <c r="F43" s="252"/>
      <c r="G43" s="252">
        <v>8.89</v>
      </c>
      <c r="H43" s="252">
        <f t="shared" si="1"/>
        <v>2880.36</v>
      </c>
      <c r="I43" s="310">
        <f t="shared" si="3"/>
        <v>3559.84</v>
      </c>
    </row>
    <row r="44" spans="1:9" x14ac:dyDescent="0.25">
      <c r="A44" s="217" t="s">
        <v>482</v>
      </c>
      <c r="B44" s="245">
        <v>1</v>
      </c>
      <c r="C44" s="245">
        <f t="shared" si="0"/>
        <v>542</v>
      </c>
      <c r="D44" s="245">
        <v>501</v>
      </c>
      <c r="E44" s="309">
        <v>41</v>
      </c>
      <c r="F44" s="252"/>
      <c r="G44" s="312">
        <v>8.89</v>
      </c>
      <c r="H44" s="252">
        <f t="shared" si="1"/>
        <v>728.98</v>
      </c>
      <c r="I44" s="310">
        <f t="shared" si="3"/>
        <v>900.95</v>
      </c>
    </row>
    <row r="45" spans="1:9" x14ac:dyDescent="0.25">
      <c r="A45" s="217" t="s">
        <v>483</v>
      </c>
      <c r="B45" s="245">
        <v>1</v>
      </c>
      <c r="C45" s="245">
        <f t="shared" si="0"/>
        <v>2059.5</v>
      </c>
      <c r="D45" s="245">
        <v>1577</v>
      </c>
      <c r="E45" s="309">
        <v>482.5</v>
      </c>
      <c r="F45" s="252"/>
      <c r="G45" s="312">
        <v>8.89</v>
      </c>
      <c r="H45" s="252">
        <f t="shared" si="1"/>
        <v>8578.85</v>
      </c>
      <c r="I45" s="310">
        <f t="shared" si="3"/>
        <v>10602.6</v>
      </c>
    </row>
    <row r="46" spans="1:9" x14ac:dyDescent="0.25">
      <c r="A46" s="217" t="s">
        <v>484</v>
      </c>
      <c r="B46" s="245">
        <v>1</v>
      </c>
      <c r="C46" s="245">
        <f t="shared" si="0"/>
        <v>559</v>
      </c>
      <c r="D46" s="245">
        <v>501</v>
      </c>
      <c r="E46" s="309">
        <v>58</v>
      </c>
      <c r="F46" s="252"/>
      <c r="G46" s="312">
        <v>8.89</v>
      </c>
      <c r="H46" s="252">
        <f t="shared" si="1"/>
        <v>1031.24</v>
      </c>
      <c r="I46" s="310">
        <f t="shared" si="3"/>
        <v>1274.51</v>
      </c>
    </row>
    <row r="47" spans="1:9" x14ac:dyDescent="0.25">
      <c r="A47" s="217" t="s">
        <v>485</v>
      </c>
      <c r="B47" s="245">
        <v>1</v>
      </c>
      <c r="C47" s="245">
        <f t="shared" si="0"/>
        <v>1655.5</v>
      </c>
      <c r="D47" s="245">
        <v>1577</v>
      </c>
      <c r="E47" s="309">
        <v>78.5</v>
      </c>
      <c r="F47" s="252"/>
      <c r="G47" s="313">
        <v>8.89</v>
      </c>
      <c r="H47" s="252">
        <f t="shared" si="1"/>
        <v>1395.73</v>
      </c>
      <c r="I47" s="310">
        <f t="shared" si="3"/>
        <v>1724.98</v>
      </c>
    </row>
    <row r="48" spans="1:9" x14ac:dyDescent="0.25">
      <c r="A48" s="217" t="s">
        <v>486</v>
      </c>
      <c r="B48" s="245">
        <v>1</v>
      </c>
      <c r="C48" s="245">
        <f t="shared" si="0"/>
        <v>1141</v>
      </c>
      <c r="D48" s="245">
        <v>1052</v>
      </c>
      <c r="E48" s="309">
        <v>89</v>
      </c>
      <c r="F48" s="252"/>
      <c r="G48" s="313">
        <v>8.89</v>
      </c>
      <c r="H48" s="252">
        <f t="shared" si="1"/>
        <v>1582.42</v>
      </c>
      <c r="I48" s="310">
        <f t="shared" si="3"/>
        <v>1955.71</v>
      </c>
    </row>
    <row r="49" spans="1:9" x14ac:dyDescent="0.25">
      <c r="A49" s="217" t="s">
        <v>487</v>
      </c>
      <c r="B49" s="245">
        <v>1</v>
      </c>
      <c r="C49" s="245">
        <f t="shared" si="0"/>
        <v>542</v>
      </c>
      <c r="D49" s="245">
        <v>501</v>
      </c>
      <c r="E49" s="309">
        <v>41</v>
      </c>
      <c r="F49" s="252"/>
      <c r="G49" s="313">
        <v>8.89</v>
      </c>
      <c r="H49" s="252">
        <f t="shared" si="1"/>
        <v>728.98</v>
      </c>
      <c r="I49" s="310">
        <f t="shared" si="3"/>
        <v>900.95</v>
      </c>
    </row>
    <row r="50" spans="1:9" x14ac:dyDescent="0.25">
      <c r="A50" s="217" t="s">
        <v>488</v>
      </c>
      <c r="B50" s="245">
        <v>1</v>
      </c>
      <c r="C50" s="245">
        <f t="shared" si="0"/>
        <v>2467.5</v>
      </c>
      <c r="D50" s="245">
        <v>1466</v>
      </c>
      <c r="E50" s="309">
        <v>1001.5</v>
      </c>
      <c r="F50" s="252"/>
      <c r="G50" s="313">
        <v>8.89</v>
      </c>
      <c r="H50" s="252">
        <f t="shared" si="1"/>
        <v>17806.669999999998</v>
      </c>
      <c r="I50" s="310">
        <f t="shared" si="3"/>
        <v>22007.26</v>
      </c>
    </row>
    <row r="51" spans="1:9" x14ac:dyDescent="0.25">
      <c r="A51" s="217" t="s">
        <v>489</v>
      </c>
      <c r="B51" s="245">
        <v>1</v>
      </c>
      <c r="C51" s="245">
        <f t="shared" si="0"/>
        <v>837.25</v>
      </c>
      <c r="D51" s="245">
        <v>677</v>
      </c>
      <c r="E51" s="309">
        <v>160.25</v>
      </c>
      <c r="F51" s="252"/>
      <c r="G51" s="313">
        <v>8.89</v>
      </c>
      <c r="H51" s="252">
        <f t="shared" si="1"/>
        <v>2849.25</v>
      </c>
      <c r="I51" s="310">
        <f t="shared" si="3"/>
        <v>3521.39</v>
      </c>
    </row>
    <row r="52" spans="1:9" x14ac:dyDescent="0.25">
      <c r="A52" s="217" t="s">
        <v>490</v>
      </c>
      <c r="B52" s="245">
        <v>1</v>
      </c>
      <c r="C52" s="245">
        <f t="shared" si="0"/>
        <v>1633.5</v>
      </c>
      <c r="D52" s="245">
        <v>1577</v>
      </c>
      <c r="E52" s="309">
        <v>56.5</v>
      </c>
      <c r="F52" s="252"/>
      <c r="G52" s="314">
        <v>8.89</v>
      </c>
      <c r="H52" s="252">
        <f t="shared" si="1"/>
        <v>1004.57</v>
      </c>
      <c r="I52" s="310">
        <f t="shared" si="3"/>
        <v>1241.55</v>
      </c>
    </row>
    <row r="53" spans="1:9" x14ac:dyDescent="0.25">
      <c r="A53" s="217" t="s">
        <v>491</v>
      </c>
      <c r="B53" s="245">
        <v>1</v>
      </c>
      <c r="C53" s="245">
        <f t="shared" si="0"/>
        <v>1812</v>
      </c>
      <c r="D53" s="245">
        <v>1423</v>
      </c>
      <c r="E53" s="309">
        <v>389</v>
      </c>
      <c r="F53" s="252"/>
      <c r="G53" s="314">
        <v>8.89</v>
      </c>
      <c r="H53" s="252">
        <f t="shared" si="1"/>
        <v>6916.42</v>
      </c>
      <c r="I53" s="310">
        <f t="shared" si="3"/>
        <v>8548</v>
      </c>
    </row>
    <row r="54" spans="1:9" x14ac:dyDescent="0.25">
      <c r="A54" s="217" t="s">
        <v>492</v>
      </c>
      <c r="B54" s="245">
        <v>1</v>
      </c>
      <c r="C54" s="245">
        <f t="shared" si="0"/>
        <v>1022</v>
      </c>
      <c r="D54" s="245">
        <v>955</v>
      </c>
      <c r="E54" s="309">
        <v>67</v>
      </c>
      <c r="F54" s="252"/>
      <c r="G54" s="314">
        <v>8.89</v>
      </c>
      <c r="H54" s="252">
        <f t="shared" si="1"/>
        <v>1191.26</v>
      </c>
      <c r="I54" s="310">
        <f t="shared" si="3"/>
        <v>1472.28</v>
      </c>
    </row>
    <row r="55" spans="1:9" x14ac:dyDescent="0.25">
      <c r="A55" s="217" t="s">
        <v>493</v>
      </c>
      <c r="B55" s="245">
        <v>1</v>
      </c>
      <c r="C55" s="245">
        <f t="shared" si="0"/>
        <v>1917</v>
      </c>
      <c r="D55" s="245">
        <v>1507</v>
      </c>
      <c r="E55" s="309">
        <v>410</v>
      </c>
      <c r="F55" s="252"/>
      <c r="G55" s="314">
        <v>8.89</v>
      </c>
      <c r="H55" s="252">
        <f t="shared" si="1"/>
        <v>7289.8</v>
      </c>
      <c r="I55" s="311">
        <f>ROUND(H55*1.2077,2)</f>
        <v>8803.89</v>
      </c>
    </row>
    <row r="56" spans="1:9" ht="33" x14ac:dyDescent="0.25">
      <c r="A56" s="254" t="s">
        <v>629</v>
      </c>
      <c r="B56" s="301">
        <f>SUM(B57:B104)</f>
        <v>48</v>
      </c>
      <c r="C56" s="301"/>
      <c r="D56" s="301"/>
      <c r="E56" s="315">
        <f>SUM(E57:E104)</f>
        <v>2612.5</v>
      </c>
      <c r="F56" s="302"/>
      <c r="G56" s="302"/>
      <c r="H56" s="302">
        <f>SUM(H57:H104)</f>
        <v>30412.05</v>
      </c>
      <c r="I56" s="303">
        <f>SUM(I57:I104)</f>
        <v>37586.269999999997</v>
      </c>
    </row>
    <row r="57" spans="1:9" x14ac:dyDescent="0.25">
      <c r="A57" s="219" t="s">
        <v>494</v>
      </c>
      <c r="B57" s="316">
        <v>1</v>
      </c>
      <c r="C57" s="316">
        <f t="shared" ref="C57:C104" si="4">D57+E57</f>
        <v>1578</v>
      </c>
      <c r="D57" s="316">
        <v>1555</v>
      </c>
      <c r="E57" s="309">
        <v>23</v>
      </c>
      <c r="F57" s="253"/>
      <c r="G57" s="317">
        <v>6.8</v>
      </c>
      <c r="H57" s="253">
        <f t="shared" ref="H57:H104" si="5">ROUND(E57*G57*2,2)</f>
        <v>312.8</v>
      </c>
      <c r="I57" s="310">
        <f t="shared" ref="I57:I104" si="6">ROUND(H57*1.2359,2)</f>
        <v>386.59</v>
      </c>
    </row>
    <row r="58" spans="1:9" x14ac:dyDescent="0.25">
      <c r="A58" s="219" t="s">
        <v>495</v>
      </c>
      <c r="B58" s="245">
        <v>1</v>
      </c>
      <c r="C58" s="245">
        <f t="shared" si="4"/>
        <v>1567.25</v>
      </c>
      <c r="D58" s="245">
        <v>1513</v>
      </c>
      <c r="E58" s="309">
        <v>54.25</v>
      </c>
      <c r="F58" s="252"/>
      <c r="G58" s="317">
        <v>6.18</v>
      </c>
      <c r="H58" s="252">
        <f t="shared" si="5"/>
        <v>670.53</v>
      </c>
      <c r="I58" s="310">
        <f t="shared" si="6"/>
        <v>828.71</v>
      </c>
    </row>
    <row r="59" spans="1:9" x14ac:dyDescent="0.25">
      <c r="A59" s="219" t="s">
        <v>496</v>
      </c>
      <c r="B59" s="245">
        <v>1</v>
      </c>
      <c r="C59" s="245">
        <f t="shared" si="4"/>
        <v>1129.25</v>
      </c>
      <c r="D59" s="245">
        <v>1081</v>
      </c>
      <c r="E59" s="309">
        <v>48.25</v>
      </c>
      <c r="F59" s="252"/>
      <c r="G59" s="317">
        <v>6.18</v>
      </c>
      <c r="H59" s="252">
        <f t="shared" si="5"/>
        <v>596.37</v>
      </c>
      <c r="I59" s="310">
        <f t="shared" si="6"/>
        <v>737.05</v>
      </c>
    </row>
    <row r="60" spans="1:9" x14ac:dyDescent="0.25">
      <c r="A60" s="219" t="s">
        <v>497</v>
      </c>
      <c r="B60" s="245">
        <v>1</v>
      </c>
      <c r="C60" s="245">
        <f t="shared" si="4"/>
        <v>1133.5</v>
      </c>
      <c r="D60" s="245">
        <v>947</v>
      </c>
      <c r="E60" s="309">
        <v>186.5</v>
      </c>
      <c r="F60" s="252"/>
      <c r="G60" s="317">
        <v>6.18</v>
      </c>
      <c r="H60" s="252">
        <f t="shared" si="5"/>
        <v>2305.14</v>
      </c>
      <c r="I60" s="310">
        <f t="shared" si="6"/>
        <v>2848.92</v>
      </c>
    </row>
    <row r="61" spans="1:9" x14ac:dyDescent="0.25">
      <c r="A61" s="219" t="s">
        <v>498</v>
      </c>
      <c r="B61" s="245">
        <v>1</v>
      </c>
      <c r="C61" s="245">
        <f t="shared" si="4"/>
        <v>1464.5</v>
      </c>
      <c r="D61" s="245">
        <v>1457</v>
      </c>
      <c r="E61" s="309">
        <v>7.5</v>
      </c>
      <c r="F61" s="252"/>
      <c r="G61" s="317">
        <v>5.88</v>
      </c>
      <c r="H61" s="252">
        <f t="shared" si="5"/>
        <v>88.2</v>
      </c>
      <c r="I61" s="310">
        <f t="shared" si="6"/>
        <v>109.01</v>
      </c>
    </row>
    <row r="62" spans="1:9" x14ac:dyDescent="0.25">
      <c r="A62" s="219" t="s">
        <v>499</v>
      </c>
      <c r="B62" s="316">
        <v>1</v>
      </c>
      <c r="C62" s="316">
        <f t="shared" si="4"/>
        <v>491</v>
      </c>
      <c r="D62" s="316">
        <v>469</v>
      </c>
      <c r="E62" s="309">
        <v>22</v>
      </c>
      <c r="F62" s="253"/>
      <c r="G62" s="317">
        <v>6.18</v>
      </c>
      <c r="H62" s="253">
        <f t="shared" si="5"/>
        <v>271.92</v>
      </c>
      <c r="I62" s="310">
        <f t="shared" si="6"/>
        <v>336.07</v>
      </c>
    </row>
    <row r="63" spans="1:9" x14ac:dyDescent="0.25">
      <c r="A63" s="219" t="s">
        <v>500</v>
      </c>
      <c r="B63" s="316">
        <v>1</v>
      </c>
      <c r="C63" s="316">
        <f t="shared" si="4"/>
        <v>1535.5</v>
      </c>
      <c r="D63" s="316">
        <v>1473</v>
      </c>
      <c r="E63" s="309">
        <v>62.5</v>
      </c>
      <c r="F63" s="253"/>
      <c r="G63" s="317">
        <v>6.18</v>
      </c>
      <c r="H63" s="253">
        <f t="shared" si="5"/>
        <v>772.5</v>
      </c>
      <c r="I63" s="310">
        <f t="shared" si="6"/>
        <v>954.73</v>
      </c>
    </row>
    <row r="64" spans="1:9" x14ac:dyDescent="0.25">
      <c r="A64" s="219" t="s">
        <v>501</v>
      </c>
      <c r="B64" s="316">
        <v>1</v>
      </c>
      <c r="C64" s="316">
        <f t="shared" si="4"/>
        <v>834.5</v>
      </c>
      <c r="D64" s="316">
        <v>829</v>
      </c>
      <c r="E64" s="309">
        <v>5.5</v>
      </c>
      <c r="F64" s="253"/>
      <c r="G64" s="317">
        <v>6.18</v>
      </c>
      <c r="H64" s="253">
        <f t="shared" si="5"/>
        <v>67.98</v>
      </c>
      <c r="I64" s="310">
        <f t="shared" si="6"/>
        <v>84.02</v>
      </c>
    </row>
    <row r="65" spans="1:9" x14ac:dyDescent="0.25">
      <c r="A65" s="219" t="s">
        <v>502</v>
      </c>
      <c r="B65" s="245">
        <v>1</v>
      </c>
      <c r="C65" s="245">
        <f t="shared" si="4"/>
        <v>1450.75</v>
      </c>
      <c r="D65" s="245">
        <v>1242</v>
      </c>
      <c r="E65" s="309">
        <v>208.75</v>
      </c>
      <c r="F65" s="252"/>
      <c r="G65" s="317">
        <v>6.18</v>
      </c>
      <c r="H65" s="252">
        <f t="shared" si="5"/>
        <v>2580.15</v>
      </c>
      <c r="I65" s="310">
        <f t="shared" si="6"/>
        <v>3188.81</v>
      </c>
    </row>
    <row r="66" spans="1:9" x14ac:dyDescent="0.25">
      <c r="A66" s="219" t="s">
        <v>503</v>
      </c>
      <c r="B66" s="245">
        <v>1</v>
      </c>
      <c r="C66" s="245">
        <f t="shared" si="4"/>
        <v>660</v>
      </c>
      <c r="D66" s="245">
        <v>645</v>
      </c>
      <c r="E66" s="309">
        <v>15</v>
      </c>
      <c r="F66" s="252"/>
      <c r="G66" s="317">
        <v>6.18</v>
      </c>
      <c r="H66" s="252">
        <f t="shared" si="5"/>
        <v>185.4</v>
      </c>
      <c r="I66" s="310">
        <f t="shared" si="6"/>
        <v>229.14</v>
      </c>
    </row>
    <row r="67" spans="1:9" x14ac:dyDescent="0.25">
      <c r="A67" s="219" t="s">
        <v>504</v>
      </c>
      <c r="B67" s="245">
        <v>1</v>
      </c>
      <c r="C67" s="245">
        <f t="shared" si="4"/>
        <v>1714.5</v>
      </c>
      <c r="D67" s="245">
        <v>1562</v>
      </c>
      <c r="E67" s="309">
        <v>152.5</v>
      </c>
      <c r="F67" s="252"/>
      <c r="G67" s="317">
        <v>6.18</v>
      </c>
      <c r="H67" s="252">
        <f t="shared" si="5"/>
        <v>1884.9</v>
      </c>
      <c r="I67" s="310">
        <f t="shared" si="6"/>
        <v>2329.5500000000002</v>
      </c>
    </row>
    <row r="68" spans="1:9" x14ac:dyDescent="0.25">
      <c r="A68" s="219" t="s">
        <v>505</v>
      </c>
      <c r="B68" s="245">
        <v>1</v>
      </c>
      <c r="C68" s="245">
        <f t="shared" si="4"/>
        <v>1299.75</v>
      </c>
      <c r="D68" s="245">
        <v>1283</v>
      </c>
      <c r="E68" s="309">
        <v>16.75</v>
      </c>
      <c r="F68" s="252"/>
      <c r="G68" s="317">
        <v>6.18</v>
      </c>
      <c r="H68" s="252">
        <f t="shared" si="5"/>
        <v>207.03</v>
      </c>
      <c r="I68" s="310">
        <f t="shared" si="6"/>
        <v>255.87</v>
      </c>
    </row>
    <row r="69" spans="1:9" x14ac:dyDescent="0.25">
      <c r="A69" s="219" t="s">
        <v>506</v>
      </c>
      <c r="B69" s="245">
        <v>1</v>
      </c>
      <c r="C69" s="245">
        <f t="shared" si="4"/>
        <v>1645</v>
      </c>
      <c r="D69" s="245">
        <v>1561</v>
      </c>
      <c r="E69" s="309">
        <v>84</v>
      </c>
      <c r="F69" s="252"/>
      <c r="G69" s="317">
        <v>6.18</v>
      </c>
      <c r="H69" s="252">
        <f t="shared" si="5"/>
        <v>1038.24</v>
      </c>
      <c r="I69" s="310">
        <f t="shared" si="6"/>
        <v>1283.1600000000001</v>
      </c>
    </row>
    <row r="70" spans="1:9" x14ac:dyDescent="0.25">
      <c r="A70" s="318" t="s">
        <v>507</v>
      </c>
      <c r="B70" s="245">
        <v>1</v>
      </c>
      <c r="C70" s="245">
        <f t="shared" si="4"/>
        <v>168</v>
      </c>
      <c r="D70" s="245">
        <v>160</v>
      </c>
      <c r="E70" s="309">
        <v>8</v>
      </c>
      <c r="F70" s="252"/>
      <c r="G70" s="319">
        <v>5.95</v>
      </c>
      <c r="H70" s="252">
        <f t="shared" si="5"/>
        <v>95.2</v>
      </c>
      <c r="I70" s="310">
        <f t="shared" si="6"/>
        <v>117.66</v>
      </c>
    </row>
    <row r="71" spans="1:9" x14ac:dyDescent="0.25">
      <c r="A71" s="318" t="s">
        <v>508</v>
      </c>
      <c r="B71" s="245">
        <v>1</v>
      </c>
      <c r="C71" s="245">
        <f t="shared" si="4"/>
        <v>1002.5</v>
      </c>
      <c r="D71" s="245">
        <v>994</v>
      </c>
      <c r="E71" s="309">
        <v>8.5</v>
      </c>
      <c r="F71" s="252"/>
      <c r="G71" s="317">
        <v>5.95</v>
      </c>
      <c r="H71" s="252">
        <f t="shared" si="5"/>
        <v>101.15</v>
      </c>
      <c r="I71" s="310">
        <f t="shared" si="6"/>
        <v>125.01</v>
      </c>
    </row>
    <row r="72" spans="1:9" x14ac:dyDescent="0.25">
      <c r="A72" s="318" t="s">
        <v>509</v>
      </c>
      <c r="B72" s="245">
        <v>1</v>
      </c>
      <c r="C72" s="245">
        <f t="shared" si="4"/>
        <v>1225</v>
      </c>
      <c r="D72" s="245">
        <v>1218</v>
      </c>
      <c r="E72" s="309">
        <v>7</v>
      </c>
      <c r="F72" s="252"/>
      <c r="G72" s="317">
        <v>5.95</v>
      </c>
      <c r="H72" s="252">
        <f t="shared" si="5"/>
        <v>83.3</v>
      </c>
      <c r="I72" s="310">
        <f t="shared" si="6"/>
        <v>102.95</v>
      </c>
    </row>
    <row r="73" spans="1:9" x14ac:dyDescent="0.25">
      <c r="A73" s="318" t="s">
        <v>510</v>
      </c>
      <c r="B73" s="316">
        <v>1</v>
      </c>
      <c r="C73" s="316">
        <f t="shared" si="4"/>
        <v>1302.5</v>
      </c>
      <c r="D73" s="316">
        <v>1274</v>
      </c>
      <c r="E73" s="309">
        <v>28.5</v>
      </c>
      <c r="F73" s="253"/>
      <c r="G73" s="317">
        <v>5.23</v>
      </c>
      <c r="H73" s="253">
        <f t="shared" si="5"/>
        <v>298.11</v>
      </c>
      <c r="I73" s="310">
        <f t="shared" si="6"/>
        <v>368.43</v>
      </c>
    </row>
    <row r="74" spans="1:9" x14ac:dyDescent="0.25">
      <c r="A74" s="318" t="s">
        <v>511</v>
      </c>
      <c r="B74" s="316">
        <v>1</v>
      </c>
      <c r="C74" s="316">
        <f t="shared" si="4"/>
        <v>998</v>
      </c>
      <c r="D74" s="316">
        <v>989</v>
      </c>
      <c r="E74" s="309">
        <v>9</v>
      </c>
      <c r="F74" s="253"/>
      <c r="G74" s="317">
        <v>5.93</v>
      </c>
      <c r="H74" s="253">
        <f t="shared" si="5"/>
        <v>106.74</v>
      </c>
      <c r="I74" s="310">
        <f t="shared" si="6"/>
        <v>131.91999999999999</v>
      </c>
    </row>
    <row r="75" spans="1:9" x14ac:dyDescent="0.25">
      <c r="A75" s="318" t="s">
        <v>512</v>
      </c>
      <c r="B75" s="245">
        <v>1</v>
      </c>
      <c r="C75" s="245">
        <f t="shared" si="4"/>
        <v>1325</v>
      </c>
      <c r="D75" s="245">
        <v>1266</v>
      </c>
      <c r="E75" s="309">
        <v>59</v>
      </c>
      <c r="F75" s="252"/>
      <c r="G75" s="320">
        <v>5.95</v>
      </c>
      <c r="H75" s="252">
        <f t="shared" si="5"/>
        <v>702.1</v>
      </c>
      <c r="I75" s="310">
        <f t="shared" si="6"/>
        <v>867.73</v>
      </c>
    </row>
    <row r="76" spans="1:9" x14ac:dyDescent="0.25">
      <c r="A76" s="318" t="s">
        <v>513</v>
      </c>
      <c r="B76" s="245">
        <v>1</v>
      </c>
      <c r="C76" s="245">
        <f t="shared" si="4"/>
        <v>335</v>
      </c>
      <c r="D76" s="245">
        <v>327</v>
      </c>
      <c r="E76" s="309">
        <v>8</v>
      </c>
      <c r="F76" s="252"/>
      <c r="G76" s="317">
        <v>5.95</v>
      </c>
      <c r="H76" s="252">
        <f t="shared" si="5"/>
        <v>95.2</v>
      </c>
      <c r="I76" s="310">
        <f t="shared" si="6"/>
        <v>117.66</v>
      </c>
    </row>
    <row r="77" spans="1:9" x14ac:dyDescent="0.25">
      <c r="A77" s="318" t="s">
        <v>514</v>
      </c>
      <c r="B77" s="316">
        <v>1</v>
      </c>
      <c r="C77" s="316">
        <f t="shared" si="4"/>
        <v>175</v>
      </c>
      <c r="D77" s="316">
        <v>167</v>
      </c>
      <c r="E77" s="309">
        <v>8</v>
      </c>
      <c r="F77" s="253"/>
      <c r="G77" s="317">
        <v>5.95</v>
      </c>
      <c r="H77" s="253">
        <f t="shared" si="5"/>
        <v>95.2</v>
      </c>
      <c r="I77" s="310">
        <f t="shared" si="6"/>
        <v>117.66</v>
      </c>
    </row>
    <row r="78" spans="1:9" x14ac:dyDescent="0.25">
      <c r="A78" s="318" t="s">
        <v>515</v>
      </c>
      <c r="B78" s="316">
        <v>1</v>
      </c>
      <c r="C78" s="316">
        <f t="shared" si="4"/>
        <v>663</v>
      </c>
      <c r="D78" s="316">
        <v>653</v>
      </c>
      <c r="E78" s="309">
        <v>10</v>
      </c>
      <c r="F78" s="253"/>
      <c r="G78" s="317">
        <v>5.95</v>
      </c>
      <c r="H78" s="253">
        <f t="shared" si="5"/>
        <v>119</v>
      </c>
      <c r="I78" s="310">
        <f t="shared" si="6"/>
        <v>147.07</v>
      </c>
    </row>
    <row r="79" spans="1:9" x14ac:dyDescent="0.25">
      <c r="A79" s="318" t="s">
        <v>516</v>
      </c>
      <c r="B79" s="316">
        <v>1</v>
      </c>
      <c r="C79" s="316">
        <f t="shared" si="4"/>
        <v>359</v>
      </c>
      <c r="D79" s="316">
        <v>327</v>
      </c>
      <c r="E79" s="309">
        <v>32</v>
      </c>
      <c r="F79" s="253"/>
      <c r="G79" s="317">
        <v>5.95</v>
      </c>
      <c r="H79" s="253">
        <f t="shared" si="5"/>
        <v>380.8</v>
      </c>
      <c r="I79" s="310">
        <f t="shared" si="6"/>
        <v>470.63</v>
      </c>
    </row>
    <row r="80" spans="1:9" x14ac:dyDescent="0.25">
      <c r="A80" s="318" t="s">
        <v>517</v>
      </c>
      <c r="B80" s="245">
        <v>1</v>
      </c>
      <c r="C80" s="245">
        <f t="shared" si="4"/>
        <v>341</v>
      </c>
      <c r="D80" s="245">
        <v>333</v>
      </c>
      <c r="E80" s="309">
        <v>8</v>
      </c>
      <c r="F80" s="252"/>
      <c r="G80" s="317">
        <v>5.23</v>
      </c>
      <c r="H80" s="252">
        <f t="shared" si="5"/>
        <v>83.68</v>
      </c>
      <c r="I80" s="310">
        <f t="shared" si="6"/>
        <v>103.42</v>
      </c>
    </row>
    <row r="81" spans="1:9" x14ac:dyDescent="0.25">
      <c r="A81" s="318" t="s">
        <v>518</v>
      </c>
      <c r="B81" s="245">
        <v>1</v>
      </c>
      <c r="C81" s="245">
        <f t="shared" si="4"/>
        <v>942</v>
      </c>
      <c r="D81" s="245">
        <v>901</v>
      </c>
      <c r="E81" s="309">
        <v>41</v>
      </c>
      <c r="F81" s="252"/>
      <c r="G81" s="317">
        <v>5.95</v>
      </c>
      <c r="H81" s="252">
        <f t="shared" si="5"/>
        <v>487.9</v>
      </c>
      <c r="I81" s="310">
        <f t="shared" si="6"/>
        <v>603</v>
      </c>
    </row>
    <row r="82" spans="1:9" x14ac:dyDescent="0.25">
      <c r="A82" s="318" t="s">
        <v>519</v>
      </c>
      <c r="B82" s="245">
        <v>1</v>
      </c>
      <c r="C82" s="245">
        <f t="shared" si="4"/>
        <v>1211</v>
      </c>
      <c r="D82" s="245">
        <v>1195</v>
      </c>
      <c r="E82" s="309">
        <v>16</v>
      </c>
      <c r="F82" s="252"/>
      <c r="G82" s="317">
        <v>5.23</v>
      </c>
      <c r="H82" s="252">
        <f t="shared" si="5"/>
        <v>167.36</v>
      </c>
      <c r="I82" s="310">
        <f t="shared" si="6"/>
        <v>206.84</v>
      </c>
    </row>
    <row r="83" spans="1:9" x14ac:dyDescent="0.25">
      <c r="A83" s="318" t="s">
        <v>520</v>
      </c>
      <c r="B83" s="245">
        <v>1</v>
      </c>
      <c r="C83" s="245">
        <f t="shared" si="4"/>
        <v>1328</v>
      </c>
      <c r="D83" s="245">
        <v>1315</v>
      </c>
      <c r="E83" s="309">
        <v>13</v>
      </c>
      <c r="F83" s="252"/>
      <c r="G83" s="321">
        <v>5.88</v>
      </c>
      <c r="H83" s="252">
        <f t="shared" si="5"/>
        <v>152.88</v>
      </c>
      <c r="I83" s="310">
        <f t="shared" si="6"/>
        <v>188.94</v>
      </c>
    </row>
    <row r="84" spans="1:9" x14ac:dyDescent="0.25">
      <c r="A84" s="318" t="s">
        <v>521</v>
      </c>
      <c r="B84" s="245">
        <v>1</v>
      </c>
      <c r="C84" s="245">
        <f t="shared" si="4"/>
        <v>1363</v>
      </c>
      <c r="D84" s="245">
        <v>1307</v>
      </c>
      <c r="E84" s="309">
        <v>56</v>
      </c>
      <c r="F84" s="252"/>
      <c r="G84" s="321">
        <v>5.95</v>
      </c>
      <c r="H84" s="252">
        <f t="shared" si="5"/>
        <v>666.4</v>
      </c>
      <c r="I84" s="310">
        <f t="shared" si="6"/>
        <v>823.6</v>
      </c>
    </row>
    <row r="85" spans="1:9" x14ac:dyDescent="0.25">
      <c r="A85" s="318" t="s">
        <v>522</v>
      </c>
      <c r="B85" s="316">
        <v>1</v>
      </c>
      <c r="C85" s="316">
        <f t="shared" si="4"/>
        <v>548</v>
      </c>
      <c r="D85" s="316">
        <v>501</v>
      </c>
      <c r="E85" s="309">
        <v>47</v>
      </c>
      <c r="F85" s="253"/>
      <c r="G85" s="317">
        <v>5.95</v>
      </c>
      <c r="H85" s="253">
        <f t="shared" si="5"/>
        <v>559.29999999999995</v>
      </c>
      <c r="I85" s="310">
        <f t="shared" si="6"/>
        <v>691.24</v>
      </c>
    </row>
    <row r="86" spans="1:9" x14ac:dyDescent="0.25">
      <c r="A86" s="318" t="s">
        <v>523</v>
      </c>
      <c r="B86" s="245">
        <v>1</v>
      </c>
      <c r="C86" s="245">
        <f t="shared" si="4"/>
        <v>176</v>
      </c>
      <c r="D86" s="245">
        <v>168</v>
      </c>
      <c r="E86" s="309">
        <v>8</v>
      </c>
      <c r="F86" s="252"/>
      <c r="G86" s="317">
        <v>5.95</v>
      </c>
      <c r="H86" s="252">
        <f t="shared" si="5"/>
        <v>95.2</v>
      </c>
      <c r="I86" s="310">
        <f t="shared" si="6"/>
        <v>117.66</v>
      </c>
    </row>
    <row r="87" spans="1:9" x14ac:dyDescent="0.25">
      <c r="A87" s="318" t="s">
        <v>524</v>
      </c>
      <c r="B87" s="245">
        <v>1</v>
      </c>
      <c r="C87" s="245">
        <f t="shared" si="4"/>
        <v>716</v>
      </c>
      <c r="D87" s="245">
        <v>677</v>
      </c>
      <c r="E87" s="309">
        <v>39</v>
      </c>
      <c r="F87" s="252"/>
      <c r="G87" s="317">
        <v>5.95</v>
      </c>
      <c r="H87" s="252">
        <f t="shared" si="5"/>
        <v>464.1</v>
      </c>
      <c r="I87" s="310">
        <f t="shared" si="6"/>
        <v>573.58000000000004</v>
      </c>
    </row>
    <row r="88" spans="1:9" x14ac:dyDescent="0.25">
      <c r="A88" s="318" t="s">
        <v>525</v>
      </c>
      <c r="B88" s="245">
        <v>1</v>
      </c>
      <c r="C88" s="245">
        <f t="shared" si="4"/>
        <v>700</v>
      </c>
      <c r="D88" s="245">
        <v>677</v>
      </c>
      <c r="E88" s="309">
        <v>23</v>
      </c>
      <c r="F88" s="252"/>
      <c r="G88" s="317">
        <v>5.95</v>
      </c>
      <c r="H88" s="252">
        <f t="shared" si="5"/>
        <v>273.7</v>
      </c>
      <c r="I88" s="310">
        <f t="shared" si="6"/>
        <v>338.27</v>
      </c>
    </row>
    <row r="89" spans="1:9" x14ac:dyDescent="0.25">
      <c r="A89" s="219" t="s">
        <v>526</v>
      </c>
      <c r="B89" s="316">
        <v>1</v>
      </c>
      <c r="C89" s="316">
        <f t="shared" si="4"/>
        <v>1009</v>
      </c>
      <c r="D89" s="316">
        <v>995</v>
      </c>
      <c r="E89" s="309">
        <v>14</v>
      </c>
      <c r="F89" s="253"/>
      <c r="G89" s="317">
        <v>5.95</v>
      </c>
      <c r="H89" s="253">
        <f t="shared" si="5"/>
        <v>166.6</v>
      </c>
      <c r="I89" s="310">
        <f t="shared" si="6"/>
        <v>205.9</v>
      </c>
    </row>
    <row r="90" spans="1:9" x14ac:dyDescent="0.25">
      <c r="A90" s="219" t="s">
        <v>527</v>
      </c>
      <c r="B90" s="245">
        <v>1</v>
      </c>
      <c r="C90" s="245">
        <f t="shared" si="4"/>
        <v>1589</v>
      </c>
      <c r="D90" s="245">
        <v>1578</v>
      </c>
      <c r="E90" s="309">
        <v>11</v>
      </c>
      <c r="F90" s="252"/>
      <c r="G90" s="317">
        <v>5.95</v>
      </c>
      <c r="H90" s="252">
        <f t="shared" si="5"/>
        <v>130.9</v>
      </c>
      <c r="I90" s="310">
        <f t="shared" si="6"/>
        <v>161.78</v>
      </c>
    </row>
    <row r="91" spans="1:9" x14ac:dyDescent="0.25">
      <c r="A91" s="219" t="s">
        <v>528</v>
      </c>
      <c r="B91" s="245">
        <v>1</v>
      </c>
      <c r="C91" s="245">
        <f t="shared" si="4"/>
        <v>1608</v>
      </c>
      <c r="D91" s="245">
        <v>1441</v>
      </c>
      <c r="E91" s="309">
        <v>167</v>
      </c>
      <c r="F91" s="252"/>
      <c r="G91" s="317">
        <v>5.95</v>
      </c>
      <c r="H91" s="252">
        <f t="shared" si="5"/>
        <v>1987.3</v>
      </c>
      <c r="I91" s="310">
        <f t="shared" si="6"/>
        <v>2456.1</v>
      </c>
    </row>
    <row r="92" spans="1:9" x14ac:dyDescent="0.25">
      <c r="A92" s="219" t="s">
        <v>529</v>
      </c>
      <c r="B92" s="245">
        <v>1</v>
      </c>
      <c r="C92" s="245">
        <f t="shared" si="4"/>
        <v>1479</v>
      </c>
      <c r="D92" s="245">
        <v>1425</v>
      </c>
      <c r="E92" s="309">
        <v>54</v>
      </c>
      <c r="F92" s="252"/>
      <c r="G92" s="317">
        <v>5.95</v>
      </c>
      <c r="H92" s="252">
        <f t="shared" si="5"/>
        <v>642.6</v>
      </c>
      <c r="I92" s="310">
        <f t="shared" si="6"/>
        <v>794.19</v>
      </c>
    </row>
    <row r="93" spans="1:9" x14ac:dyDescent="0.25">
      <c r="A93" s="219" t="s">
        <v>530</v>
      </c>
      <c r="B93" s="245">
        <v>1</v>
      </c>
      <c r="C93" s="245">
        <f t="shared" si="4"/>
        <v>1577.25</v>
      </c>
      <c r="D93" s="245">
        <v>1450</v>
      </c>
      <c r="E93" s="309">
        <v>127.25</v>
      </c>
      <c r="F93" s="252"/>
      <c r="G93" s="317">
        <v>5.95</v>
      </c>
      <c r="H93" s="252">
        <f t="shared" si="5"/>
        <v>1514.28</v>
      </c>
      <c r="I93" s="310">
        <f t="shared" si="6"/>
        <v>1871.5</v>
      </c>
    </row>
    <row r="94" spans="1:9" x14ac:dyDescent="0.25">
      <c r="A94" s="219" t="s">
        <v>531</v>
      </c>
      <c r="B94" s="316">
        <v>1</v>
      </c>
      <c r="C94" s="316">
        <f t="shared" si="4"/>
        <v>1328</v>
      </c>
      <c r="D94" s="316">
        <v>1298</v>
      </c>
      <c r="E94" s="309">
        <v>30</v>
      </c>
      <c r="F94" s="253"/>
      <c r="G94" s="317">
        <v>5.95</v>
      </c>
      <c r="H94" s="253">
        <f t="shared" si="5"/>
        <v>357</v>
      </c>
      <c r="I94" s="310">
        <f t="shared" si="6"/>
        <v>441.22</v>
      </c>
    </row>
    <row r="95" spans="1:9" x14ac:dyDescent="0.25">
      <c r="A95" s="219" t="s">
        <v>532</v>
      </c>
      <c r="B95" s="316">
        <v>1</v>
      </c>
      <c r="C95" s="316">
        <f t="shared" si="4"/>
        <v>1559</v>
      </c>
      <c r="D95" s="316">
        <v>1449</v>
      </c>
      <c r="E95" s="309">
        <v>110</v>
      </c>
      <c r="F95" s="253"/>
      <c r="G95" s="317">
        <v>5.23</v>
      </c>
      <c r="H95" s="253">
        <f t="shared" si="5"/>
        <v>1150.5999999999999</v>
      </c>
      <c r="I95" s="310">
        <f t="shared" si="6"/>
        <v>1422.03</v>
      </c>
    </row>
    <row r="96" spans="1:9" x14ac:dyDescent="0.25">
      <c r="A96" s="219" t="s">
        <v>533</v>
      </c>
      <c r="B96" s="316">
        <v>1</v>
      </c>
      <c r="C96" s="316">
        <f t="shared" si="4"/>
        <v>1664</v>
      </c>
      <c r="D96" s="316">
        <v>1505</v>
      </c>
      <c r="E96" s="309">
        <v>159</v>
      </c>
      <c r="F96" s="253"/>
      <c r="G96" s="317">
        <v>5.18</v>
      </c>
      <c r="H96" s="253">
        <f t="shared" si="5"/>
        <v>1647.24</v>
      </c>
      <c r="I96" s="310">
        <f t="shared" si="6"/>
        <v>2035.82</v>
      </c>
    </row>
    <row r="97" spans="1:9" x14ac:dyDescent="0.25">
      <c r="A97" s="219" t="s">
        <v>534</v>
      </c>
      <c r="B97" s="316">
        <v>1</v>
      </c>
      <c r="C97" s="316">
        <f t="shared" si="4"/>
        <v>1590.5</v>
      </c>
      <c r="D97" s="316">
        <v>1442</v>
      </c>
      <c r="E97" s="309">
        <v>148.5</v>
      </c>
      <c r="F97" s="253"/>
      <c r="G97" s="317">
        <v>5.23</v>
      </c>
      <c r="H97" s="253">
        <f t="shared" si="5"/>
        <v>1553.31</v>
      </c>
      <c r="I97" s="310">
        <f t="shared" si="6"/>
        <v>1919.74</v>
      </c>
    </row>
    <row r="98" spans="1:9" x14ac:dyDescent="0.25">
      <c r="A98" s="219" t="s">
        <v>535</v>
      </c>
      <c r="B98" s="316">
        <v>1</v>
      </c>
      <c r="C98" s="316">
        <f t="shared" si="4"/>
        <v>1580</v>
      </c>
      <c r="D98" s="316">
        <v>1537</v>
      </c>
      <c r="E98" s="309">
        <v>43</v>
      </c>
      <c r="F98" s="253"/>
      <c r="G98" s="317">
        <v>5.95</v>
      </c>
      <c r="H98" s="253">
        <f t="shared" si="5"/>
        <v>511.7</v>
      </c>
      <c r="I98" s="310">
        <f t="shared" si="6"/>
        <v>632.41</v>
      </c>
    </row>
    <row r="99" spans="1:9" x14ac:dyDescent="0.25">
      <c r="A99" s="219" t="s">
        <v>536</v>
      </c>
      <c r="B99" s="316">
        <v>1</v>
      </c>
      <c r="C99" s="316">
        <f t="shared" si="4"/>
        <v>1544</v>
      </c>
      <c r="D99" s="316">
        <v>1481</v>
      </c>
      <c r="E99" s="309">
        <v>63</v>
      </c>
      <c r="F99" s="253"/>
      <c r="G99" s="317">
        <v>5.95</v>
      </c>
      <c r="H99" s="253">
        <f t="shared" si="5"/>
        <v>749.7</v>
      </c>
      <c r="I99" s="310">
        <f t="shared" si="6"/>
        <v>926.55</v>
      </c>
    </row>
    <row r="100" spans="1:9" x14ac:dyDescent="0.25">
      <c r="A100" s="219" t="s">
        <v>537</v>
      </c>
      <c r="B100" s="245">
        <v>1</v>
      </c>
      <c r="C100" s="245">
        <f t="shared" si="4"/>
        <v>1418.25</v>
      </c>
      <c r="D100" s="245">
        <v>1299</v>
      </c>
      <c r="E100" s="309">
        <v>119.25</v>
      </c>
      <c r="F100" s="252"/>
      <c r="G100" s="317">
        <v>5.23</v>
      </c>
      <c r="H100" s="252">
        <f t="shared" si="5"/>
        <v>1247.3599999999999</v>
      </c>
      <c r="I100" s="310">
        <f t="shared" si="6"/>
        <v>1541.61</v>
      </c>
    </row>
    <row r="101" spans="1:9" x14ac:dyDescent="0.25">
      <c r="A101" s="219" t="s">
        <v>538</v>
      </c>
      <c r="B101" s="245">
        <v>1</v>
      </c>
      <c r="C101" s="245">
        <f t="shared" si="4"/>
        <v>1361.5</v>
      </c>
      <c r="D101" s="245">
        <v>1339</v>
      </c>
      <c r="E101" s="309">
        <v>22.5</v>
      </c>
      <c r="F101" s="252"/>
      <c r="G101" s="317">
        <v>5.95</v>
      </c>
      <c r="H101" s="252">
        <f t="shared" si="5"/>
        <v>267.75</v>
      </c>
      <c r="I101" s="310">
        <f t="shared" si="6"/>
        <v>330.91</v>
      </c>
    </row>
    <row r="102" spans="1:9" x14ac:dyDescent="0.25">
      <c r="A102" s="219" t="s">
        <v>539</v>
      </c>
      <c r="B102" s="245">
        <v>1</v>
      </c>
      <c r="C102" s="245">
        <f t="shared" si="4"/>
        <v>1528</v>
      </c>
      <c r="D102" s="245">
        <v>1498</v>
      </c>
      <c r="E102" s="309">
        <v>30</v>
      </c>
      <c r="F102" s="252"/>
      <c r="G102" s="317">
        <v>5.95</v>
      </c>
      <c r="H102" s="252">
        <f t="shared" si="5"/>
        <v>357</v>
      </c>
      <c r="I102" s="310">
        <f t="shared" si="6"/>
        <v>441.22</v>
      </c>
    </row>
    <row r="103" spans="1:9" x14ac:dyDescent="0.25">
      <c r="A103" s="219" t="s">
        <v>540</v>
      </c>
      <c r="B103" s="245">
        <v>1</v>
      </c>
      <c r="C103" s="245">
        <f t="shared" si="4"/>
        <v>1785</v>
      </c>
      <c r="D103" s="245">
        <v>1617</v>
      </c>
      <c r="E103" s="309">
        <v>168</v>
      </c>
      <c r="F103" s="252"/>
      <c r="G103" s="317">
        <v>5.23</v>
      </c>
      <c r="H103" s="252">
        <f t="shared" si="5"/>
        <v>1757.28</v>
      </c>
      <c r="I103" s="310">
        <f t="shared" si="6"/>
        <v>2171.8200000000002</v>
      </c>
    </row>
    <row r="104" spans="1:9" x14ac:dyDescent="0.25">
      <c r="A104" s="219" t="s">
        <v>541</v>
      </c>
      <c r="B104" s="245">
        <v>1</v>
      </c>
      <c r="C104" s="245">
        <f t="shared" si="4"/>
        <v>1608.5</v>
      </c>
      <c r="D104" s="245">
        <v>1578</v>
      </c>
      <c r="E104" s="309">
        <v>30.5</v>
      </c>
      <c r="F104" s="252"/>
      <c r="G104" s="317">
        <v>5.95</v>
      </c>
      <c r="H104" s="252">
        <f t="shared" si="5"/>
        <v>362.95</v>
      </c>
      <c r="I104" s="310">
        <f t="shared" si="6"/>
        <v>448.57</v>
      </c>
    </row>
    <row r="105" spans="1:9" ht="33" x14ac:dyDescent="0.25">
      <c r="A105" s="254" t="s">
        <v>648</v>
      </c>
      <c r="B105" s="301">
        <f>SUM(B106:B128)</f>
        <v>23</v>
      </c>
      <c r="C105" s="301"/>
      <c r="D105" s="301"/>
      <c r="E105" s="315">
        <f>SUM(E106:E128)</f>
        <v>619.75</v>
      </c>
      <c r="F105" s="322"/>
      <c r="G105" s="322"/>
      <c r="H105" s="322">
        <f>SUM(H106:H128)</f>
        <v>5506.46</v>
      </c>
      <c r="I105" s="303">
        <f>SUM(I106:I128)</f>
        <v>6780.7</v>
      </c>
    </row>
    <row r="106" spans="1:9" x14ac:dyDescent="0.25">
      <c r="A106" s="219" t="s">
        <v>542</v>
      </c>
      <c r="B106" s="245">
        <v>1</v>
      </c>
      <c r="C106" s="245">
        <f t="shared" ref="C106:C128" si="7">D106+E106</f>
        <v>1011</v>
      </c>
      <c r="D106" s="245">
        <v>980</v>
      </c>
      <c r="E106" s="309">
        <v>31</v>
      </c>
      <c r="F106" s="252"/>
      <c r="G106" s="323">
        <v>4.91</v>
      </c>
      <c r="H106" s="252">
        <f t="shared" ref="H106:H128" si="8">ROUND(E106*G106*2,2)</f>
        <v>304.42</v>
      </c>
      <c r="I106" s="310">
        <f>ROUND(H106*1.2359,2)</f>
        <v>376.23</v>
      </c>
    </row>
    <row r="107" spans="1:9" x14ac:dyDescent="0.25">
      <c r="A107" s="219" t="s">
        <v>543</v>
      </c>
      <c r="B107" s="245">
        <v>1</v>
      </c>
      <c r="C107" s="245">
        <f t="shared" si="7"/>
        <v>1081.5</v>
      </c>
      <c r="D107" s="245">
        <v>978</v>
      </c>
      <c r="E107" s="309">
        <v>103.5</v>
      </c>
      <c r="F107" s="252"/>
      <c r="G107" s="323">
        <v>4.53</v>
      </c>
      <c r="H107" s="252">
        <f t="shared" si="8"/>
        <v>937.71</v>
      </c>
      <c r="I107" s="310">
        <f>ROUND(H107*1.2359,2)</f>
        <v>1158.92</v>
      </c>
    </row>
    <row r="108" spans="1:9" x14ac:dyDescent="0.25">
      <c r="A108" s="219" t="s">
        <v>544</v>
      </c>
      <c r="B108" s="245">
        <v>1</v>
      </c>
      <c r="C108" s="245">
        <f t="shared" si="7"/>
        <v>991</v>
      </c>
      <c r="D108" s="245">
        <v>982</v>
      </c>
      <c r="E108" s="309">
        <v>9</v>
      </c>
      <c r="F108" s="252"/>
      <c r="G108" s="323">
        <v>4.53</v>
      </c>
      <c r="H108" s="252">
        <f t="shared" si="8"/>
        <v>81.540000000000006</v>
      </c>
      <c r="I108" s="310">
        <f>ROUND(H108*1.2359,2)</f>
        <v>100.78</v>
      </c>
    </row>
    <row r="109" spans="1:9" x14ac:dyDescent="0.25">
      <c r="A109" s="219" t="s">
        <v>545</v>
      </c>
      <c r="B109" s="245">
        <v>1</v>
      </c>
      <c r="C109" s="245">
        <f t="shared" si="7"/>
        <v>1753.75</v>
      </c>
      <c r="D109" s="245">
        <v>1657</v>
      </c>
      <c r="E109" s="309">
        <v>96.75</v>
      </c>
      <c r="F109" s="252"/>
      <c r="G109" s="323">
        <v>4.53</v>
      </c>
      <c r="H109" s="252">
        <f t="shared" si="8"/>
        <v>876.56</v>
      </c>
      <c r="I109" s="311">
        <f>ROUND(H109*1.2077,2)</f>
        <v>1058.6199999999999</v>
      </c>
    </row>
    <row r="110" spans="1:9" x14ac:dyDescent="0.25">
      <c r="A110" s="219" t="s">
        <v>546</v>
      </c>
      <c r="B110" s="245">
        <v>1</v>
      </c>
      <c r="C110" s="245">
        <f t="shared" si="7"/>
        <v>1560</v>
      </c>
      <c r="D110" s="245">
        <v>1513</v>
      </c>
      <c r="E110" s="309">
        <v>47</v>
      </c>
      <c r="F110" s="252"/>
      <c r="G110" s="323">
        <v>4.53</v>
      </c>
      <c r="H110" s="252">
        <f t="shared" si="8"/>
        <v>425.82</v>
      </c>
      <c r="I110" s="310">
        <f t="shared" ref="I110:I128" si="9">ROUND(H110*1.2359,2)</f>
        <v>526.27</v>
      </c>
    </row>
    <row r="111" spans="1:9" x14ac:dyDescent="0.25">
      <c r="A111" s="219" t="s">
        <v>547</v>
      </c>
      <c r="B111" s="245">
        <v>1</v>
      </c>
      <c r="C111" s="245">
        <f t="shared" si="7"/>
        <v>1443</v>
      </c>
      <c r="D111" s="245">
        <v>1426</v>
      </c>
      <c r="E111" s="309">
        <v>17</v>
      </c>
      <c r="F111" s="252"/>
      <c r="G111" s="323">
        <v>4.53</v>
      </c>
      <c r="H111" s="252">
        <f t="shared" si="8"/>
        <v>154.02000000000001</v>
      </c>
      <c r="I111" s="310">
        <f t="shared" si="9"/>
        <v>190.35</v>
      </c>
    </row>
    <row r="112" spans="1:9" x14ac:dyDescent="0.25">
      <c r="A112" s="219" t="s">
        <v>548</v>
      </c>
      <c r="B112" s="245">
        <v>1</v>
      </c>
      <c r="C112" s="245">
        <f t="shared" si="7"/>
        <v>508</v>
      </c>
      <c r="D112" s="245">
        <v>501</v>
      </c>
      <c r="E112" s="309">
        <v>7</v>
      </c>
      <c r="F112" s="252"/>
      <c r="G112" s="323">
        <v>4.3600000000000003</v>
      </c>
      <c r="H112" s="252">
        <f t="shared" si="8"/>
        <v>61.04</v>
      </c>
      <c r="I112" s="310">
        <f t="shared" si="9"/>
        <v>75.44</v>
      </c>
    </row>
    <row r="113" spans="1:9" x14ac:dyDescent="0.25">
      <c r="A113" s="219" t="s">
        <v>549</v>
      </c>
      <c r="B113" s="245">
        <v>1</v>
      </c>
      <c r="C113" s="245">
        <f t="shared" si="7"/>
        <v>770</v>
      </c>
      <c r="D113" s="245">
        <v>741</v>
      </c>
      <c r="E113" s="309">
        <v>29</v>
      </c>
      <c r="F113" s="252"/>
      <c r="G113" s="323">
        <v>4.3600000000000003</v>
      </c>
      <c r="H113" s="252">
        <f t="shared" si="8"/>
        <v>252.88</v>
      </c>
      <c r="I113" s="310">
        <f t="shared" si="9"/>
        <v>312.52999999999997</v>
      </c>
    </row>
    <row r="114" spans="1:9" x14ac:dyDescent="0.25">
      <c r="A114" s="219" t="s">
        <v>550</v>
      </c>
      <c r="B114" s="245">
        <v>1</v>
      </c>
      <c r="C114" s="245">
        <f t="shared" si="7"/>
        <v>1034</v>
      </c>
      <c r="D114" s="245">
        <v>1021</v>
      </c>
      <c r="E114" s="309">
        <v>13</v>
      </c>
      <c r="F114" s="252"/>
      <c r="G114" s="323">
        <v>4.3600000000000003</v>
      </c>
      <c r="H114" s="252">
        <f t="shared" si="8"/>
        <v>113.36</v>
      </c>
      <c r="I114" s="310">
        <f t="shared" si="9"/>
        <v>140.1</v>
      </c>
    </row>
    <row r="115" spans="1:9" x14ac:dyDescent="0.25">
      <c r="A115" s="219" t="s">
        <v>551</v>
      </c>
      <c r="B115" s="245">
        <v>1</v>
      </c>
      <c r="C115" s="245">
        <f t="shared" si="7"/>
        <v>688</v>
      </c>
      <c r="D115" s="245">
        <v>669</v>
      </c>
      <c r="E115" s="309">
        <v>19</v>
      </c>
      <c r="F115" s="252"/>
      <c r="G115" s="323">
        <v>4.3600000000000003</v>
      </c>
      <c r="H115" s="252">
        <f t="shared" si="8"/>
        <v>165.68</v>
      </c>
      <c r="I115" s="310">
        <f t="shared" si="9"/>
        <v>204.76</v>
      </c>
    </row>
    <row r="116" spans="1:9" x14ac:dyDescent="0.25">
      <c r="A116" s="219" t="s">
        <v>552</v>
      </c>
      <c r="B116" s="245">
        <v>1</v>
      </c>
      <c r="C116" s="245">
        <f t="shared" si="7"/>
        <v>462</v>
      </c>
      <c r="D116" s="245">
        <v>437</v>
      </c>
      <c r="E116" s="309">
        <v>25</v>
      </c>
      <c r="F116" s="252"/>
      <c r="G116" s="323">
        <v>4.08</v>
      </c>
      <c r="H116" s="252">
        <f t="shared" si="8"/>
        <v>204</v>
      </c>
      <c r="I116" s="310">
        <f t="shared" si="9"/>
        <v>252.12</v>
      </c>
    </row>
    <row r="117" spans="1:9" x14ac:dyDescent="0.25">
      <c r="A117" s="219" t="s">
        <v>553</v>
      </c>
      <c r="B117" s="245">
        <v>1</v>
      </c>
      <c r="C117" s="245">
        <f t="shared" si="7"/>
        <v>992</v>
      </c>
      <c r="D117" s="245">
        <v>980</v>
      </c>
      <c r="E117" s="309">
        <v>12</v>
      </c>
      <c r="F117" s="252"/>
      <c r="G117" s="323">
        <v>4.3600000000000003</v>
      </c>
      <c r="H117" s="252">
        <f t="shared" si="8"/>
        <v>104.64</v>
      </c>
      <c r="I117" s="310">
        <f t="shared" si="9"/>
        <v>129.32</v>
      </c>
    </row>
    <row r="118" spans="1:9" x14ac:dyDescent="0.25">
      <c r="A118" s="219" t="s">
        <v>554</v>
      </c>
      <c r="B118" s="245">
        <v>1</v>
      </c>
      <c r="C118" s="245">
        <f t="shared" si="7"/>
        <v>832</v>
      </c>
      <c r="D118" s="245">
        <v>820</v>
      </c>
      <c r="E118" s="309">
        <v>12</v>
      </c>
      <c r="F118" s="252"/>
      <c r="G118" s="323">
        <v>4.3600000000000003</v>
      </c>
      <c r="H118" s="252">
        <f t="shared" si="8"/>
        <v>104.64</v>
      </c>
      <c r="I118" s="310">
        <f t="shared" si="9"/>
        <v>129.32</v>
      </c>
    </row>
    <row r="119" spans="1:9" x14ac:dyDescent="0.25">
      <c r="A119" s="219" t="s">
        <v>555</v>
      </c>
      <c r="B119" s="245">
        <v>1</v>
      </c>
      <c r="C119" s="245">
        <f t="shared" si="7"/>
        <v>1178</v>
      </c>
      <c r="D119" s="245">
        <v>1156</v>
      </c>
      <c r="E119" s="309">
        <v>22</v>
      </c>
      <c r="F119" s="252"/>
      <c r="G119" s="323">
        <v>4.3600000000000003</v>
      </c>
      <c r="H119" s="252">
        <f t="shared" si="8"/>
        <v>191.84</v>
      </c>
      <c r="I119" s="310">
        <f t="shared" si="9"/>
        <v>237.1</v>
      </c>
    </row>
    <row r="120" spans="1:9" x14ac:dyDescent="0.25">
      <c r="A120" s="219" t="s">
        <v>556</v>
      </c>
      <c r="B120" s="245">
        <v>1</v>
      </c>
      <c r="C120" s="245">
        <f t="shared" si="7"/>
        <v>664</v>
      </c>
      <c r="D120" s="245">
        <v>621</v>
      </c>
      <c r="E120" s="309">
        <v>43</v>
      </c>
      <c r="F120" s="252"/>
      <c r="G120" s="323">
        <v>4.03</v>
      </c>
      <c r="H120" s="252">
        <f t="shared" si="8"/>
        <v>346.58</v>
      </c>
      <c r="I120" s="310">
        <f t="shared" si="9"/>
        <v>428.34</v>
      </c>
    </row>
    <row r="121" spans="1:9" x14ac:dyDescent="0.25">
      <c r="A121" s="219" t="s">
        <v>557</v>
      </c>
      <c r="B121" s="245">
        <v>1</v>
      </c>
      <c r="C121" s="245">
        <f t="shared" si="7"/>
        <v>1393.5</v>
      </c>
      <c r="D121" s="245">
        <v>1387</v>
      </c>
      <c r="E121" s="309">
        <v>6.5</v>
      </c>
      <c r="F121" s="252"/>
      <c r="G121" s="323">
        <v>3.79</v>
      </c>
      <c r="H121" s="252">
        <f t="shared" si="8"/>
        <v>49.27</v>
      </c>
      <c r="I121" s="310">
        <f t="shared" si="9"/>
        <v>60.89</v>
      </c>
    </row>
    <row r="122" spans="1:9" x14ac:dyDescent="0.25">
      <c r="A122" s="219" t="s">
        <v>558</v>
      </c>
      <c r="B122" s="245">
        <v>1</v>
      </c>
      <c r="C122" s="245">
        <f t="shared" si="7"/>
        <v>187</v>
      </c>
      <c r="D122" s="245">
        <v>160</v>
      </c>
      <c r="E122" s="309">
        <v>27</v>
      </c>
      <c r="F122" s="252"/>
      <c r="G122" s="323">
        <v>4.83</v>
      </c>
      <c r="H122" s="252">
        <f t="shared" si="8"/>
        <v>260.82</v>
      </c>
      <c r="I122" s="310">
        <f t="shared" si="9"/>
        <v>322.35000000000002</v>
      </c>
    </row>
    <row r="123" spans="1:9" x14ac:dyDescent="0.25">
      <c r="A123" s="219" t="s">
        <v>559</v>
      </c>
      <c r="B123" s="245">
        <v>1</v>
      </c>
      <c r="C123" s="245">
        <f t="shared" si="7"/>
        <v>1611</v>
      </c>
      <c r="D123" s="245">
        <v>1593</v>
      </c>
      <c r="E123" s="309">
        <v>18</v>
      </c>
      <c r="F123" s="252"/>
      <c r="G123" s="323">
        <v>4.3499999999999996</v>
      </c>
      <c r="H123" s="252">
        <f t="shared" si="8"/>
        <v>156.6</v>
      </c>
      <c r="I123" s="310">
        <f t="shared" si="9"/>
        <v>193.54</v>
      </c>
    </row>
    <row r="124" spans="1:9" x14ac:dyDescent="0.25">
      <c r="A124" s="219" t="s">
        <v>560</v>
      </c>
      <c r="B124" s="245">
        <v>1</v>
      </c>
      <c r="C124" s="245">
        <f t="shared" si="7"/>
        <v>669.5</v>
      </c>
      <c r="D124" s="245">
        <v>662</v>
      </c>
      <c r="E124" s="309">
        <v>7.5</v>
      </c>
      <c r="F124" s="252"/>
      <c r="G124" s="323">
        <v>4.3600000000000003</v>
      </c>
      <c r="H124" s="252">
        <f t="shared" si="8"/>
        <v>65.400000000000006</v>
      </c>
      <c r="I124" s="310">
        <f t="shared" si="9"/>
        <v>80.83</v>
      </c>
    </row>
    <row r="125" spans="1:9" x14ac:dyDescent="0.25">
      <c r="A125" s="219" t="s">
        <v>561</v>
      </c>
      <c r="B125" s="245">
        <v>1</v>
      </c>
      <c r="C125" s="245">
        <f t="shared" si="7"/>
        <v>1528</v>
      </c>
      <c r="D125" s="245">
        <v>1497</v>
      </c>
      <c r="E125" s="309">
        <v>31</v>
      </c>
      <c r="F125" s="252"/>
      <c r="G125" s="323">
        <v>4.3600000000000003</v>
      </c>
      <c r="H125" s="252">
        <f t="shared" si="8"/>
        <v>270.32</v>
      </c>
      <c r="I125" s="310">
        <f t="shared" si="9"/>
        <v>334.09</v>
      </c>
    </row>
    <row r="126" spans="1:9" x14ac:dyDescent="0.25">
      <c r="A126" s="219" t="s">
        <v>562</v>
      </c>
      <c r="B126" s="245">
        <v>1</v>
      </c>
      <c r="C126" s="245">
        <f t="shared" si="7"/>
        <v>1232</v>
      </c>
      <c r="D126" s="245">
        <v>1225</v>
      </c>
      <c r="E126" s="309">
        <v>7</v>
      </c>
      <c r="F126" s="252"/>
      <c r="G126" s="323">
        <v>4.3600000000000003</v>
      </c>
      <c r="H126" s="252">
        <f t="shared" si="8"/>
        <v>61.04</v>
      </c>
      <c r="I126" s="310">
        <f t="shared" si="9"/>
        <v>75.44</v>
      </c>
    </row>
    <row r="127" spans="1:9" x14ac:dyDescent="0.25">
      <c r="A127" s="219" t="s">
        <v>563</v>
      </c>
      <c r="B127" s="245">
        <v>1</v>
      </c>
      <c r="C127" s="245">
        <f t="shared" si="7"/>
        <v>1392</v>
      </c>
      <c r="D127" s="245">
        <v>1378</v>
      </c>
      <c r="E127" s="309">
        <v>14</v>
      </c>
      <c r="F127" s="252"/>
      <c r="G127" s="323">
        <v>4.3600000000000003</v>
      </c>
      <c r="H127" s="252">
        <f t="shared" si="8"/>
        <v>122.08</v>
      </c>
      <c r="I127" s="310">
        <f t="shared" si="9"/>
        <v>150.88</v>
      </c>
    </row>
    <row r="128" spans="1:9" x14ac:dyDescent="0.25">
      <c r="A128" s="219" t="s">
        <v>564</v>
      </c>
      <c r="B128" s="245">
        <v>1</v>
      </c>
      <c r="C128" s="245">
        <f t="shared" si="7"/>
        <v>1575.5</v>
      </c>
      <c r="D128" s="245">
        <v>1553</v>
      </c>
      <c r="E128" s="309">
        <v>22.5</v>
      </c>
      <c r="F128" s="252"/>
      <c r="G128" s="323">
        <v>4.3600000000000003</v>
      </c>
      <c r="H128" s="252">
        <f t="shared" si="8"/>
        <v>196.2</v>
      </c>
      <c r="I128" s="310">
        <f t="shared" si="9"/>
        <v>242.48</v>
      </c>
    </row>
    <row r="130" spans="1:2" x14ac:dyDescent="0.25">
      <c r="A130" s="396" t="s">
        <v>735</v>
      </c>
      <c r="B130" s="396"/>
    </row>
  </sheetData>
  <mergeCells count="13">
    <mergeCell ref="A130:B130"/>
    <mergeCell ref="D8:D9"/>
    <mergeCell ref="E8:E9"/>
    <mergeCell ref="H1:I1"/>
    <mergeCell ref="A2:I2"/>
    <mergeCell ref="A7:A9"/>
    <mergeCell ref="B7:B9"/>
    <mergeCell ref="C7:E7"/>
    <mergeCell ref="F7:F9"/>
    <mergeCell ref="G7:G9"/>
    <mergeCell ref="H7:H9"/>
    <mergeCell ref="I7:I9"/>
    <mergeCell ref="C8:C9"/>
  </mergeCells>
  <pageMargins left="0.31496062992125984" right="0.31496062992125984" top="0.55118110236220474" bottom="0.35433070866141736" header="0.31496062992125984" footer="0.31496062992125984"/>
  <pageSetup paperSize="9" scale="65" orientation="landscape"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D09EC7-33AC-49CB-9C64-05B5231B3964}">
  <sheetPr>
    <tabColor theme="9" tint="0.59999389629810485"/>
  </sheetPr>
  <dimension ref="A1:I217"/>
  <sheetViews>
    <sheetView zoomScale="80" zoomScaleNormal="80" workbookViewId="0">
      <selection activeCell="C28" sqref="C28"/>
    </sheetView>
  </sheetViews>
  <sheetFormatPr defaultColWidth="9.140625" defaultRowHeight="16.5" x14ac:dyDescent="0.25"/>
  <cols>
    <col min="1" max="1" width="71.28515625" style="1" customWidth="1"/>
    <col min="2" max="2" width="13.140625" style="1" customWidth="1"/>
    <col min="3" max="3" width="12.140625" style="1" bestFit="1" customWidth="1"/>
    <col min="4" max="4" width="11.42578125" style="1" customWidth="1"/>
    <col min="5" max="5" width="15.5703125" style="1" customWidth="1"/>
    <col min="6" max="6" width="13.5703125" style="1" customWidth="1"/>
    <col min="7" max="7" width="16" style="1" customWidth="1"/>
    <col min="8" max="8" width="18.5703125" style="1" customWidth="1"/>
    <col min="9" max="9" width="17.28515625" style="1" customWidth="1"/>
    <col min="10" max="16384" width="9.140625" style="1"/>
  </cols>
  <sheetData>
    <row r="1" spans="1:9" x14ac:dyDescent="0.25">
      <c r="H1" s="421" t="s">
        <v>812</v>
      </c>
      <c r="I1" s="421"/>
    </row>
    <row r="2" spans="1:9" s="3" customFormat="1" ht="48" customHeight="1" x14ac:dyDescent="0.25">
      <c r="A2" s="361" t="s">
        <v>720</v>
      </c>
      <c r="B2" s="361"/>
      <c r="C2" s="361"/>
      <c r="D2" s="361"/>
      <c r="E2" s="361"/>
      <c r="F2" s="361"/>
      <c r="G2" s="361"/>
      <c r="H2" s="361"/>
      <c r="I2" s="361"/>
    </row>
    <row r="4" spans="1:9" x14ac:dyDescent="0.25">
      <c r="A4" s="1" t="s">
        <v>766</v>
      </c>
    </row>
    <row r="5" spans="1:9" x14ac:dyDescent="0.25">
      <c r="A5" s="1" t="s">
        <v>744</v>
      </c>
    </row>
    <row r="6" spans="1:9" x14ac:dyDescent="0.25">
      <c r="A6" s="84"/>
      <c r="B6" s="324"/>
      <c r="C6" s="324"/>
      <c r="D6" s="324"/>
      <c r="E6" s="324"/>
      <c r="F6" s="324"/>
      <c r="G6" s="324"/>
      <c r="H6" s="324"/>
      <c r="I6" s="324"/>
    </row>
    <row r="7" spans="1:9" ht="28.5" customHeight="1" x14ac:dyDescent="0.25">
      <c r="A7" s="387"/>
      <c r="B7" s="387" t="s">
        <v>4</v>
      </c>
      <c r="C7" s="388" t="s">
        <v>5</v>
      </c>
      <c r="D7" s="388"/>
      <c r="E7" s="388"/>
      <c r="F7" s="388" t="s">
        <v>3</v>
      </c>
      <c r="G7" s="388" t="s">
        <v>728</v>
      </c>
      <c r="H7" s="389" t="s">
        <v>6</v>
      </c>
      <c r="I7" s="390" t="s">
        <v>2</v>
      </c>
    </row>
    <row r="8" spans="1:9" ht="24" customHeight="1" x14ac:dyDescent="0.25">
      <c r="A8" s="387"/>
      <c r="B8" s="387"/>
      <c r="C8" s="391" t="s">
        <v>81</v>
      </c>
      <c r="D8" s="391" t="s">
        <v>732</v>
      </c>
      <c r="E8" s="441" t="s">
        <v>7</v>
      </c>
      <c r="F8" s="388"/>
      <c r="G8" s="388"/>
      <c r="H8" s="389"/>
      <c r="I8" s="390"/>
    </row>
    <row r="9" spans="1:9" ht="42" customHeight="1" x14ac:dyDescent="0.25">
      <c r="A9" s="387"/>
      <c r="B9" s="387"/>
      <c r="C9" s="392"/>
      <c r="D9" s="392"/>
      <c r="E9" s="441"/>
      <c r="F9" s="388"/>
      <c r="G9" s="388"/>
      <c r="H9" s="389"/>
      <c r="I9" s="390"/>
    </row>
    <row r="10" spans="1:9" x14ac:dyDescent="0.25">
      <c r="A10" s="273">
        <v>1</v>
      </c>
      <c r="B10" s="273">
        <v>2</v>
      </c>
      <c r="C10" s="273" t="s">
        <v>82</v>
      </c>
      <c r="D10" s="273">
        <v>4</v>
      </c>
      <c r="E10" s="273">
        <v>5</v>
      </c>
      <c r="F10" s="273">
        <v>6</v>
      </c>
      <c r="G10" s="273">
        <v>7</v>
      </c>
      <c r="H10" s="273">
        <v>8</v>
      </c>
      <c r="I10" s="274" t="s">
        <v>567</v>
      </c>
    </row>
    <row r="11" spans="1:9" s="3" customFormat="1" x14ac:dyDescent="0.25">
      <c r="A11" s="325" t="s">
        <v>0</v>
      </c>
      <c r="B11" s="89">
        <f>B12+B28+B42</f>
        <v>34</v>
      </c>
      <c r="C11" s="89"/>
      <c r="D11" s="89"/>
      <c r="E11" s="89">
        <f t="shared" ref="E11:I11" si="0">E12+E28+E42</f>
        <v>1060</v>
      </c>
      <c r="F11" s="89"/>
      <c r="G11" s="89"/>
      <c r="H11" s="90">
        <f t="shared" si="0"/>
        <v>10864.18</v>
      </c>
      <c r="I11" s="90">
        <f t="shared" si="0"/>
        <v>13427.04</v>
      </c>
    </row>
    <row r="12" spans="1:9" ht="33" x14ac:dyDescent="0.25">
      <c r="A12" s="123" t="s">
        <v>629</v>
      </c>
      <c r="B12" s="288">
        <f>SUM(B13:B27)</f>
        <v>15</v>
      </c>
      <c r="C12" s="288"/>
      <c r="D12" s="288"/>
      <c r="E12" s="288">
        <f>SUM(E13:E27)</f>
        <v>485</v>
      </c>
      <c r="F12" s="288"/>
      <c r="G12" s="288"/>
      <c r="H12" s="286">
        <f>SUM(H13:H27)</f>
        <v>5672.42</v>
      </c>
      <c r="I12" s="286">
        <f>SUM(I13:I27)</f>
        <v>7010.5499999999993</v>
      </c>
    </row>
    <row r="13" spans="1:9" x14ac:dyDescent="0.25">
      <c r="A13" s="328" t="s">
        <v>420</v>
      </c>
      <c r="B13" s="242">
        <v>1</v>
      </c>
      <c r="C13" s="249">
        <f t="shared" ref="C13:C27" si="1">D13+E13</f>
        <v>189</v>
      </c>
      <c r="D13" s="242">
        <v>167</v>
      </c>
      <c r="E13" s="242">
        <v>22</v>
      </c>
      <c r="F13" s="249">
        <v>1022</v>
      </c>
      <c r="G13" s="249">
        <f>ROUND(F13/167.42,2)</f>
        <v>6.1</v>
      </c>
      <c r="H13" s="249">
        <f t="shared" ref="H13:H27" si="2">ROUND(E13*G13*2,2)</f>
        <v>268.39999999999998</v>
      </c>
      <c r="I13" s="249">
        <f>ROUND(H13*1.2359,2)</f>
        <v>331.72</v>
      </c>
    </row>
    <row r="14" spans="1:9" x14ac:dyDescent="0.25">
      <c r="A14" s="328" t="s">
        <v>420</v>
      </c>
      <c r="B14" s="242">
        <v>1</v>
      </c>
      <c r="C14" s="249">
        <f t="shared" si="1"/>
        <v>175</v>
      </c>
      <c r="D14" s="242">
        <v>167</v>
      </c>
      <c r="E14" s="242">
        <v>8</v>
      </c>
      <c r="F14" s="249">
        <v>985</v>
      </c>
      <c r="G14" s="249">
        <f t="shared" ref="G14:G48" si="3">ROUND(F14/167.42,2)</f>
        <v>5.88</v>
      </c>
      <c r="H14" s="249">
        <f t="shared" si="2"/>
        <v>94.08</v>
      </c>
      <c r="I14" s="249">
        <f t="shared" ref="I14:I27" si="4">ROUND(H14*1.2359,2)</f>
        <v>116.27</v>
      </c>
    </row>
    <row r="15" spans="1:9" x14ac:dyDescent="0.25">
      <c r="A15" s="328" t="s">
        <v>420</v>
      </c>
      <c r="B15" s="242">
        <v>1</v>
      </c>
      <c r="C15" s="249">
        <f t="shared" si="1"/>
        <v>181</v>
      </c>
      <c r="D15" s="242">
        <v>167</v>
      </c>
      <c r="E15" s="242">
        <v>14</v>
      </c>
      <c r="F15" s="249">
        <v>985</v>
      </c>
      <c r="G15" s="249">
        <f t="shared" si="3"/>
        <v>5.88</v>
      </c>
      <c r="H15" s="249">
        <f t="shared" si="2"/>
        <v>164.64</v>
      </c>
      <c r="I15" s="249">
        <f t="shared" si="4"/>
        <v>203.48</v>
      </c>
    </row>
    <row r="16" spans="1:9" x14ac:dyDescent="0.25">
      <c r="A16" s="328" t="s">
        <v>420</v>
      </c>
      <c r="B16" s="242">
        <v>1</v>
      </c>
      <c r="C16" s="249">
        <f t="shared" si="1"/>
        <v>190</v>
      </c>
      <c r="D16" s="242">
        <v>167</v>
      </c>
      <c r="E16" s="242">
        <v>23</v>
      </c>
      <c r="F16" s="249">
        <v>926</v>
      </c>
      <c r="G16" s="249">
        <f t="shared" si="3"/>
        <v>5.53</v>
      </c>
      <c r="H16" s="249">
        <f t="shared" si="2"/>
        <v>254.38</v>
      </c>
      <c r="I16" s="249">
        <f t="shared" si="4"/>
        <v>314.39</v>
      </c>
    </row>
    <row r="17" spans="1:9" x14ac:dyDescent="0.25">
      <c r="A17" s="328" t="s">
        <v>420</v>
      </c>
      <c r="B17" s="242">
        <v>1</v>
      </c>
      <c r="C17" s="249">
        <f t="shared" si="1"/>
        <v>196</v>
      </c>
      <c r="D17" s="242">
        <v>167</v>
      </c>
      <c r="E17" s="242">
        <v>29</v>
      </c>
      <c r="F17" s="249">
        <v>985</v>
      </c>
      <c r="G17" s="249">
        <f t="shared" si="3"/>
        <v>5.88</v>
      </c>
      <c r="H17" s="249">
        <f t="shared" si="2"/>
        <v>341.04</v>
      </c>
      <c r="I17" s="249">
        <f t="shared" si="4"/>
        <v>421.49</v>
      </c>
    </row>
    <row r="18" spans="1:9" x14ac:dyDescent="0.25">
      <c r="A18" s="328" t="s">
        <v>420</v>
      </c>
      <c r="B18" s="242">
        <v>1</v>
      </c>
      <c r="C18" s="249">
        <f t="shared" si="1"/>
        <v>189</v>
      </c>
      <c r="D18" s="242">
        <v>167</v>
      </c>
      <c r="E18" s="242">
        <v>22</v>
      </c>
      <c r="F18" s="249">
        <v>926</v>
      </c>
      <c r="G18" s="249">
        <f t="shared" si="3"/>
        <v>5.53</v>
      </c>
      <c r="H18" s="249">
        <f t="shared" si="2"/>
        <v>243.32</v>
      </c>
      <c r="I18" s="249">
        <f t="shared" si="4"/>
        <v>300.72000000000003</v>
      </c>
    </row>
    <row r="19" spans="1:9" x14ac:dyDescent="0.25">
      <c r="A19" s="328" t="s">
        <v>420</v>
      </c>
      <c r="B19" s="242">
        <v>1</v>
      </c>
      <c r="C19" s="249">
        <f t="shared" si="1"/>
        <v>181</v>
      </c>
      <c r="D19" s="242">
        <v>167</v>
      </c>
      <c r="E19" s="242">
        <v>14</v>
      </c>
      <c r="F19" s="249">
        <v>926</v>
      </c>
      <c r="G19" s="249">
        <f t="shared" si="3"/>
        <v>5.53</v>
      </c>
      <c r="H19" s="249">
        <f t="shared" si="2"/>
        <v>154.84</v>
      </c>
      <c r="I19" s="249">
        <f t="shared" si="4"/>
        <v>191.37</v>
      </c>
    </row>
    <row r="20" spans="1:9" x14ac:dyDescent="0.25">
      <c r="A20" s="328" t="s">
        <v>229</v>
      </c>
      <c r="B20" s="242">
        <v>1</v>
      </c>
      <c r="C20" s="249">
        <f t="shared" si="1"/>
        <v>189</v>
      </c>
      <c r="D20" s="242">
        <v>167</v>
      </c>
      <c r="E20" s="242">
        <v>22</v>
      </c>
      <c r="F20" s="249">
        <v>926</v>
      </c>
      <c r="G20" s="249">
        <f t="shared" si="3"/>
        <v>5.53</v>
      </c>
      <c r="H20" s="249">
        <f t="shared" si="2"/>
        <v>243.32</v>
      </c>
      <c r="I20" s="249">
        <f t="shared" si="4"/>
        <v>300.72000000000003</v>
      </c>
    </row>
    <row r="21" spans="1:9" x14ac:dyDescent="0.25">
      <c r="A21" s="328" t="s">
        <v>229</v>
      </c>
      <c r="B21" s="242">
        <v>1</v>
      </c>
      <c r="C21" s="249">
        <f t="shared" si="1"/>
        <v>175</v>
      </c>
      <c r="D21" s="242">
        <v>167</v>
      </c>
      <c r="E21" s="242">
        <v>8</v>
      </c>
      <c r="F21" s="249">
        <v>985</v>
      </c>
      <c r="G21" s="249">
        <f t="shared" si="3"/>
        <v>5.88</v>
      </c>
      <c r="H21" s="249">
        <f t="shared" si="2"/>
        <v>94.08</v>
      </c>
      <c r="I21" s="249">
        <f t="shared" si="4"/>
        <v>116.27</v>
      </c>
    </row>
    <row r="22" spans="1:9" x14ac:dyDescent="0.25">
      <c r="A22" s="328" t="s">
        <v>229</v>
      </c>
      <c r="B22" s="242">
        <v>1</v>
      </c>
      <c r="C22" s="249">
        <f t="shared" si="1"/>
        <v>203</v>
      </c>
      <c r="D22" s="242">
        <v>167</v>
      </c>
      <c r="E22" s="242">
        <v>36</v>
      </c>
      <c r="F22" s="249">
        <v>1022</v>
      </c>
      <c r="G22" s="249">
        <f t="shared" si="3"/>
        <v>6.1</v>
      </c>
      <c r="H22" s="249">
        <f t="shared" si="2"/>
        <v>439.2</v>
      </c>
      <c r="I22" s="249">
        <f t="shared" si="4"/>
        <v>542.80999999999995</v>
      </c>
    </row>
    <row r="23" spans="1:9" x14ac:dyDescent="0.25">
      <c r="A23" s="328" t="s">
        <v>229</v>
      </c>
      <c r="B23" s="242">
        <v>1</v>
      </c>
      <c r="C23" s="249">
        <f t="shared" si="1"/>
        <v>202</v>
      </c>
      <c r="D23" s="242">
        <v>167</v>
      </c>
      <c r="E23" s="242">
        <v>35</v>
      </c>
      <c r="F23" s="249">
        <v>985</v>
      </c>
      <c r="G23" s="249">
        <f t="shared" si="3"/>
        <v>5.88</v>
      </c>
      <c r="H23" s="249">
        <f t="shared" si="2"/>
        <v>411.6</v>
      </c>
      <c r="I23" s="249">
        <f t="shared" si="4"/>
        <v>508.7</v>
      </c>
    </row>
    <row r="24" spans="1:9" x14ac:dyDescent="0.25">
      <c r="A24" s="328" t="s">
        <v>229</v>
      </c>
      <c r="B24" s="242">
        <v>1</v>
      </c>
      <c r="C24" s="249">
        <f t="shared" si="1"/>
        <v>196</v>
      </c>
      <c r="D24" s="242">
        <v>167</v>
      </c>
      <c r="E24" s="242">
        <v>29</v>
      </c>
      <c r="F24" s="249">
        <v>985</v>
      </c>
      <c r="G24" s="249">
        <f t="shared" si="3"/>
        <v>5.88</v>
      </c>
      <c r="H24" s="249">
        <f t="shared" si="2"/>
        <v>341.04</v>
      </c>
      <c r="I24" s="249">
        <f t="shared" si="4"/>
        <v>421.49</v>
      </c>
    </row>
    <row r="25" spans="1:9" x14ac:dyDescent="0.25">
      <c r="A25" s="328" t="s">
        <v>421</v>
      </c>
      <c r="B25" s="242">
        <v>1</v>
      </c>
      <c r="C25" s="249">
        <f t="shared" si="1"/>
        <v>220</v>
      </c>
      <c r="D25" s="242">
        <v>167</v>
      </c>
      <c r="E25" s="242">
        <v>53</v>
      </c>
      <c r="F25" s="326">
        <v>985</v>
      </c>
      <c r="G25" s="249">
        <f t="shared" si="3"/>
        <v>5.88</v>
      </c>
      <c r="H25" s="249">
        <f>ROUND(E25*G25*2,2)</f>
        <v>623.28</v>
      </c>
      <c r="I25" s="249">
        <f t="shared" si="4"/>
        <v>770.31</v>
      </c>
    </row>
    <row r="26" spans="1:9" x14ac:dyDescent="0.25">
      <c r="A26" s="328" t="s">
        <v>421</v>
      </c>
      <c r="B26" s="242">
        <v>1</v>
      </c>
      <c r="C26" s="249">
        <f t="shared" si="1"/>
        <v>256</v>
      </c>
      <c r="D26" s="242">
        <v>167</v>
      </c>
      <c r="E26" s="242">
        <v>89</v>
      </c>
      <c r="F26" s="326">
        <v>985</v>
      </c>
      <c r="G26" s="249">
        <f t="shared" si="3"/>
        <v>5.88</v>
      </c>
      <c r="H26" s="249">
        <f t="shared" si="2"/>
        <v>1046.6400000000001</v>
      </c>
      <c r="I26" s="249">
        <f t="shared" si="4"/>
        <v>1293.54</v>
      </c>
    </row>
    <row r="27" spans="1:9" x14ac:dyDescent="0.25">
      <c r="A27" s="328" t="s">
        <v>421</v>
      </c>
      <c r="B27" s="242">
        <v>1</v>
      </c>
      <c r="C27" s="249">
        <f t="shared" si="1"/>
        <v>248</v>
      </c>
      <c r="D27" s="242">
        <v>167</v>
      </c>
      <c r="E27" s="242">
        <v>81</v>
      </c>
      <c r="F27" s="326">
        <v>985</v>
      </c>
      <c r="G27" s="249">
        <f t="shared" si="3"/>
        <v>5.88</v>
      </c>
      <c r="H27" s="249">
        <f t="shared" si="2"/>
        <v>952.56</v>
      </c>
      <c r="I27" s="249">
        <f t="shared" si="4"/>
        <v>1177.27</v>
      </c>
    </row>
    <row r="28" spans="1:9" ht="33" x14ac:dyDescent="0.25">
      <c r="A28" s="254" t="s">
        <v>648</v>
      </c>
      <c r="B28" s="241">
        <f>SUM(B29:B41)</f>
        <v>13</v>
      </c>
      <c r="C28" s="241"/>
      <c r="D28" s="241"/>
      <c r="E28" s="241">
        <f>SUM(E29:E41)</f>
        <v>364</v>
      </c>
      <c r="F28" s="241"/>
      <c r="G28" s="249"/>
      <c r="H28" s="286">
        <f>SUM(H29:H41)</f>
        <v>3343.3999999999996</v>
      </c>
      <c r="I28" s="286">
        <f>SUM(I29:I41)</f>
        <v>4132.1000000000004</v>
      </c>
    </row>
    <row r="29" spans="1:9" x14ac:dyDescent="0.25">
      <c r="A29" s="213" t="s">
        <v>422</v>
      </c>
      <c r="B29" s="327">
        <v>1</v>
      </c>
      <c r="C29" s="326">
        <f t="shared" ref="C29:C48" si="5">D29+E29</f>
        <v>209</v>
      </c>
      <c r="D29" s="327">
        <v>167</v>
      </c>
      <c r="E29" s="327">
        <v>42</v>
      </c>
      <c r="F29" s="326">
        <v>768</v>
      </c>
      <c r="G29" s="249">
        <f t="shared" si="3"/>
        <v>4.59</v>
      </c>
      <c r="H29" s="326">
        <f t="shared" ref="H29:H48" si="6">ROUND(E29*G29*2,2)</f>
        <v>385.56</v>
      </c>
      <c r="I29" s="326">
        <f>ROUND(H29*1.2359,2)</f>
        <v>476.51</v>
      </c>
    </row>
    <row r="30" spans="1:9" x14ac:dyDescent="0.25">
      <c r="A30" s="213" t="s">
        <v>422</v>
      </c>
      <c r="B30" s="327">
        <v>1</v>
      </c>
      <c r="C30" s="326">
        <f t="shared" si="5"/>
        <v>203</v>
      </c>
      <c r="D30" s="327">
        <v>167</v>
      </c>
      <c r="E30" s="327">
        <v>36</v>
      </c>
      <c r="F30" s="326">
        <v>768</v>
      </c>
      <c r="G30" s="249">
        <f t="shared" si="3"/>
        <v>4.59</v>
      </c>
      <c r="H30" s="326">
        <f t="shared" si="6"/>
        <v>330.48</v>
      </c>
      <c r="I30" s="326">
        <f t="shared" ref="I30:I41" si="7">ROUND(H30*1.2359,2)</f>
        <v>408.44</v>
      </c>
    </row>
    <row r="31" spans="1:9" x14ac:dyDescent="0.25">
      <c r="A31" s="213" t="s">
        <v>422</v>
      </c>
      <c r="B31" s="327">
        <v>1</v>
      </c>
      <c r="C31" s="326">
        <f t="shared" si="5"/>
        <v>189</v>
      </c>
      <c r="D31" s="327">
        <v>167</v>
      </c>
      <c r="E31" s="327">
        <v>22</v>
      </c>
      <c r="F31" s="326">
        <v>768</v>
      </c>
      <c r="G31" s="249">
        <f t="shared" si="3"/>
        <v>4.59</v>
      </c>
      <c r="H31" s="326">
        <f t="shared" si="6"/>
        <v>201.96</v>
      </c>
      <c r="I31" s="326">
        <f t="shared" si="7"/>
        <v>249.6</v>
      </c>
    </row>
    <row r="32" spans="1:9" x14ac:dyDescent="0.25">
      <c r="A32" s="213" t="s">
        <v>422</v>
      </c>
      <c r="B32" s="327">
        <v>1</v>
      </c>
      <c r="C32" s="326">
        <f t="shared" si="5"/>
        <v>209</v>
      </c>
      <c r="D32" s="327">
        <v>167</v>
      </c>
      <c r="E32" s="327">
        <v>42</v>
      </c>
      <c r="F32" s="326">
        <v>768</v>
      </c>
      <c r="G32" s="249">
        <f t="shared" si="3"/>
        <v>4.59</v>
      </c>
      <c r="H32" s="326">
        <f t="shared" si="6"/>
        <v>385.56</v>
      </c>
      <c r="I32" s="326">
        <f t="shared" si="7"/>
        <v>476.51</v>
      </c>
    </row>
    <row r="33" spans="1:9" x14ac:dyDescent="0.25">
      <c r="A33" s="213" t="s">
        <v>422</v>
      </c>
      <c r="B33" s="327">
        <v>1</v>
      </c>
      <c r="C33" s="326">
        <f t="shared" si="5"/>
        <v>216</v>
      </c>
      <c r="D33" s="327">
        <v>167</v>
      </c>
      <c r="E33" s="327">
        <v>49</v>
      </c>
      <c r="F33" s="326">
        <v>768</v>
      </c>
      <c r="G33" s="249">
        <f t="shared" si="3"/>
        <v>4.59</v>
      </c>
      <c r="H33" s="326">
        <f t="shared" si="6"/>
        <v>449.82</v>
      </c>
      <c r="I33" s="326">
        <f t="shared" si="7"/>
        <v>555.92999999999995</v>
      </c>
    </row>
    <row r="34" spans="1:9" x14ac:dyDescent="0.25">
      <c r="A34" s="213" t="s">
        <v>422</v>
      </c>
      <c r="B34" s="327">
        <v>1</v>
      </c>
      <c r="C34" s="326">
        <f t="shared" si="5"/>
        <v>209</v>
      </c>
      <c r="D34" s="327">
        <v>167</v>
      </c>
      <c r="E34" s="327">
        <v>42</v>
      </c>
      <c r="F34" s="326">
        <v>768</v>
      </c>
      <c r="G34" s="249">
        <f t="shared" si="3"/>
        <v>4.59</v>
      </c>
      <c r="H34" s="326">
        <f t="shared" si="6"/>
        <v>385.56</v>
      </c>
      <c r="I34" s="326">
        <f t="shared" si="7"/>
        <v>476.51</v>
      </c>
    </row>
    <row r="35" spans="1:9" x14ac:dyDescent="0.25">
      <c r="A35" s="213" t="s">
        <v>422</v>
      </c>
      <c r="B35" s="242">
        <v>1</v>
      </c>
      <c r="C35" s="249">
        <f t="shared" si="5"/>
        <v>168</v>
      </c>
      <c r="D35" s="327">
        <v>167</v>
      </c>
      <c r="E35" s="242">
        <v>1</v>
      </c>
      <c r="F35" s="249">
        <v>768</v>
      </c>
      <c r="G35" s="249">
        <f t="shared" si="3"/>
        <v>4.59</v>
      </c>
      <c r="H35" s="249">
        <f t="shared" si="6"/>
        <v>9.18</v>
      </c>
      <c r="I35" s="249">
        <f t="shared" si="7"/>
        <v>11.35</v>
      </c>
    </row>
    <row r="36" spans="1:9" x14ac:dyDescent="0.25">
      <c r="A36" s="213" t="s">
        <v>422</v>
      </c>
      <c r="B36" s="242">
        <v>1</v>
      </c>
      <c r="C36" s="249">
        <f t="shared" si="5"/>
        <v>209</v>
      </c>
      <c r="D36" s="327">
        <v>167</v>
      </c>
      <c r="E36" s="242">
        <v>42</v>
      </c>
      <c r="F36" s="249">
        <v>768</v>
      </c>
      <c r="G36" s="249">
        <f t="shared" si="3"/>
        <v>4.59</v>
      </c>
      <c r="H36" s="249">
        <f t="shared" si="6"/>
        <v>385.56</v>
      </c>
      <c r="I36" s="249">
        <f t="shared" si="7"/>
        <v>476.51</v>
      </c>
    </row>
    <row r="37" spans="1:9" x14ac:dyDescent="0.25">
      <c r="A37" s="213" t="s">
        <v>423</v>
      </c>
      <c r="B37" s="242">
        <v>1</v>
      </c>
      <c r="C37" s="249">
        <f t="shared" si="5"/>
        <v>168</v>
      </c>
      <c r="D37" s="327">
        <v>167</v>
      </c>
      <c r="E37" s="242">
        <v>1</v>
      </c>
      <c r="F37" s="249">
        <v>926</v>
      </c>
      <c r="G37" s="249">
        <f t="shared" si="3"/>
        <v>5.53</v>
      </c>
      <c r="H37" s="249">
        <f t="shared" si="6"/>
        <v>11.06</v>
      </c>
      <c r="I37" s="249">
        <f t="shared" si="7"/>
        <v>13.67</v>
      </c>
    </row>
    <row r="38" spans="1:9" x14ac:dyDescent="0.25">
      <c r="A38" s="213" t="s">
        <v>424</v>
      </c>
      <c r="B38" s="242">
        <v>1</v>
      </c>
      <c r="C38" s="249">
        <f t="shared" si="5"/>
        <v>168</v>
      </c>
      <c r="D38" s="327">
        <v>167</v>
      </c>
      <c r="E38" s="242">
        <v>1</v>
      </c>
      <c r="F38" s="249">
        <v>768</v>
      </c>
      <c r="G38" s="249">
        <f t="shared" si="3"/>
        <v>4.59</v>
      </c>
      <c r="H38" s="249">
        <f t="shared" si="6"/>
        <v>9.18</v>
      </c>
      <c r="I38" s="249">
        <f t="shared" si="7"/>
        <v>11.35</v>
      </c>
    </row>
    <row r="39" spans="1:9" x14ac:dyDescent="0.25">
      <c r="A39" s="213" t="s">
        <v>424</v>
      </c>
      <c r="B39" s="242">
        <v>1</v>
      </c>
      <c r="C39" s="249">
        <f t="shared" si="5"/>
        <v>176</v>
      </c>
      <c r="D39" s="327">
        <v>167</v>
      </c>
      <c r="E39" s="242">
        <v>9</v>
      </c>
      <c r="F39" s="249">
        <v>768</v>
      </c>
      <c r="G39" s="249">
        <f t="shared" si="3"/>
        <v>4.59</v>
      </c>
      <c r="H39" s="249">
        <f t="shared" si="6"/>
        <v>82.62</v>
      </c>
      <c r="I39" s="249">
        <f t="shared" si="7"/>
        <v>102.11</v>
      </c>
    </row>
    <row r="40" spans="1:9" x14ac:dyDescent="0.25">
      <c r="A40" s="213" t="s">
        <v>424</v>
      </c>
      <c r="B40" s="242">
        <v>1</v>
      </c>
      <c r="C40" s="249">
        <f t="shared" si="5"/>
        <v>222</v>
      </c>
      <c r="D40" s="327">
        <v>167</v>
      </c>
      <c r="E40" s="242">
        <v>55</v>
      </c>
      <c r="F40" s="249">
        <v>768</v>
      </c>
      <c r="G40" s="249">
        <f t="shared" si="3"/>
        <v>4.59</v>
      </c>
      <c r="H40" s="249">
        <f t="shared" si="6"/>
        <v>504.9</v>
      </c>
      <c r="I40" s="249">
        <f t="shared" si="7"/>
        <v>624.01</v>
      </c>
    </row>
    <row r="41" spans="1:9" x14ac:dyDescent="0.25">
      <c r="A41" s="213" t="s">
        <v>424</v>
      </c>
      <c r="B41" s="242">
        <v>1</v>
      </c>
      <c r="C41" s="249">
        <f t="shared" si="5"/>
        <v>189</v>
      </c>
      <c r="D41" s="327">
        <v>167</v>
      </c>
      <c r="E41" s="242">
        <v>22</v>
      </c>
      <c r="F41" s="249">
        <v>768</v>
      </c>
      <c r="G41" s="249">
        <f t="shared" si="3"/>
        <v>4.59</v>
      </c>
      <c r="H41" s="249">
        <f t="shared" si="6"/>
        <v>201.96</v>
      </c>
      <c r="I41" s="249">
        <f t="shared" si="7"/>
        <v>249.6</v>
      </c>
    </row>
    <row r="42" spans="1:9" ht="33" x14ac:dyDescent="0.25">
      <c r="A42" s="254" t="s">
        <v>651</v>
      </c>
      <c r="B42" s="241">
        <f>SUM(B43:B48)</f>
        <v>6</v>
      </c>
      <c r="C42" s="241"/>
      <c r="D42" s="241"/>
      <c r="E42" s="241">
        <f>SUM(E43:E48)</f>
        <v>211</v>
      </c>
      <c r="F42" s="241"/>
      <c r="G42" s="249"/>
      <c r="H42" s="286">
        <f>SUM(H43:H48)</f>
        <v>1848.36</v>
      </c>
      <c r="I42" s="286">
        <f>SUM(I43:I48)</f>
        <v>2284.3900000000003</v>
      </c>
    </row>
    <row r="43" spans="1:9" x14ac:dyDescent="0.25">
      <c r="A43" s="213" t="s">
        <v>425</v>
      </c>
      <c r="B43" s="242">
        <v>1</v>
      </c>
      <c r="C43" s="249">
        <f t="shared" si="5"/>
        <v>196</v>
      </c>
      <c r="D43" s="242">
        <v>167</v>
      </c>
      <c r="E43" s="242">
        <v>29</v>
      </c>
      <c r="F43" s="249">
        <v>734</v>
      </c>
      <c r="G43" s="249">
        <f t="shared" si="3"/>
        <v>4.38</v>
      </c>
      <c r="H43" s="249">
        <f t="shared" si="6"/>
        <v>254.04</v>
      </c>
      <c r="I43" s="249">
        <f t="shared" ref="I43:I48" si="8">ROUND(H43*1.2359,2)</f>
        <v>313.97000000000003</v>
      </c>
    </row>
    <row r="44" spans="1:9" x14ac:dyDescent="0.25">
      <c r="A44" s="213" t="s">
        <v>425</v>
      </c>
      <c r="B44" s="242">
        <v>1</v>
      </c>
      <c r="C44" s="249">
        <f t="shared" si="5"/>
        <v>209</v>
      </c>
      <c r="D44" s="242">
        <v>167</v>
      </c>
      <c r="E44" s="242">
        <v>42</v>
      </c>
      <c r="F44" s="249">
        <v>734</v>
      </c>
      <c r="G44" s="249">
        <f t="shared" si="3"/>
        <v>4.38</v>
      </c>
      <c r="H44" s="249">
        <f t="shared" si="6"/>
        <v>367.92</v>
      </c>
      <c r="I44" s="249">
        <f t="shared" si="8"/>
        <v>454.71</v>
      </c>
    </row>
    <row r="45" spans="1:9" x14ac:dyDescent="0.25">
      <c r="A45" s="213" t="s">
        <v>425</v>
      </c>
      <c r="B45" s="242">
        <v>1</v>
      </c>
      <c r="C45" s="249">
        <f t="shared" si="5"/>
        <v>202</v>
      </c>
      <c r="D45" s="242">
        <v>167</v>
      </c>
      <c r="E45" s="242">
        <v>35</v>
      </c>
      <c r="F45" s="249">
        <v>734</v>
      </c>
      <c r="G45" s="249">
        <f t="shared" si="3"/>
        <v>4.38</v>
      </c>
      <c r="H45" s="249">
        <f t="shared" si="6"/>
        <v>306.60000000000002</v>
      </c>
      <c r="I45" s="249">
        <f t="shared" si="8"/>
        <v>378.93</v>
      </c>
    </row>
    <row r="46" spans="1:9" x14ac:dyDescent="0.25">
      <c r="A46" s="213" t="s">
        <v>425</v>
      </c>
      <c r="B46" s="242">
        <v>1</v>
      </c>
      <c r="C46" s="249">
        <f t="shared" si="5"/>
        <v>203</v>
      </c>
      <c r="D46" s="242">
        <v>167</v>
      </c>
      <c r="E46" s="242">
        <v>36</v>
      </c>
      <c r="F46" s="249">
        <v>734</v>
      </c>
      <c r="G46" s="249">
        <f t="shared" si="3"/>
        <v>4.38</v>
      </c>
      <c r="H46" s="249">
        <f t="shared" si="6"/>
        <v>315.36</v>
      </c>
      <c r="I46" s="249">
        <f t="shared" si="8"/>
        <v>389.75</v>
      </c>
    </row>
    <row r="47" spans="1:9" x14ac:dyDescent="0.25">
      <c r="A47" s="213" t="s">
        <v>426</v>
      </c>
      <c r="B47" s="242">
        <v>1</v>
      </c>
      <c r="C47" s="249">
        <f t="shared" si="5"/>
        <v>202</v>
      </c>
      <c r="D47" s="242">
        <v>167</v>
      </c>
      <c r="E47" s="242">
        <v>35</v>
      </c>
      <c r="F47" s="249">
        <v>734</v>
      </c>
      <c r="G47" s="249">
        <f t="shared" si="3"/>
        <v>4.38</v>
      </c>
      <c r="H47" s="249">
        <f t="shared" si="6"/>
        <v>306.60000000000002</v>
      </c>
      <c r="I47" s="249">
        <f t="shared" si="8"/>
        <v>378.93</v>
      </c>
    </row>
    <row r="48" spans="1:9" x14ac:dyDescent="0.25">
      <c r="A48" s="213" t="s">
        <v>426</v>
      </c>
      <c r="B48" s="242">
        <v>1</v>
      </c>
      <c r="C48" s="249">
        <f t="shared" si="5"/>
        <v>201</v>
      </c>
      <c r="D48" s="242">
        <v>167</v>
      </c>
      <c r="E48" s="242">
        <v>34</v>
      </c>
      <c r="F48" s="249">
        <v>734</v>
      </c>
      <c r="G48" s="249">
        <f t="shared" si="3"/>
        <v>4.38</v>
      </c>
      <c r="H48" s="249">
        <f t="shared" si="6"/>
        <v>297.83999999999997</v>
      </c>
      <c r="I48" s="249">
        <f t="shared" si="8"/>
        <v>368.1</v>
      </c>
    </row>
    <row r="49" spans="1:9" x14ac:dyDescent="0.25">
      <c r="A49" s="86"/>
      <c r="B49" s="87"/>
      <c r="C49" s="15"/>
      <c r="D49" s="87"/>
      <c r="E49" s="88"/>
      <c r="F49" s="15"/>
      <c r="G49" s="15"/>
      <c r="H49" s="329"/>
      <c r="I49" s="329"/>
    </row>
    <row r="50" spans="1:9" x14ac:dyDescent="0.25">
      <c r="A50" s="86"/>
      <c r="B50" s="87"/>
      <c r="C50" s="15"/>
      <c r="D50" s="87"/>
      <c r="E50" s="88"/>
      <c r="F50" s="15"/>
      <c r="G50" s="15"/>
      <c r="H50" s="329"/>
      <c r="I50" s="329"/>
    </row>
    <row r="51" spans="1:9" x14ac:dyDescent="0.25">
      <c r="A51" s="86"/>
      <c r="B51" s="87"/>
      <c r="C51" s="15"/>
      <c r="D51" s="87"/>
      <c r="E51" s="88"/>
      <c r="F51" s="15"/>
      <c r="G51" s="15"/>
      <c r="H51" s="329"/>
      <c r="I51" s="329"/>
    </row>
    <row r="52" spans="1:9" x14ac:dyDescent="0.25">
      <c r="A52" s="86"/>
      <c r="B52" s="87"/>
      <c r="C52" s="15"/>
      <c r="D52" s="87"/>
      <c r="E52" s="88"/>
      <c r="F52" s="15"/>
      <c r="G52" s="15"/>
      <c r="H52" s="329"/>
      <c r="I52" s="329"/>
    </row>
    <row r="53" spans="1:9" x14ac:dyDescent="0.25">
      <c r="A53" s="86"/>
      <c r="B53" s="87"/>
      <c r="C53" s="15"/>
      <c r="D53" s="87"/>
      <c r="E53" s="88"/>
      <c r="F53" s="15"/>
      <c r="G53" s="15"/>
      <c r="H53" s="329"/>
      <c r="I53" s="329"/>
    </row>
    <row r="54" spans="1:9" x14ac:dyDescent="0.25">
      <c r="A54" s="86"/>
      <c r="B54" s="87"/>
      <c r="C54" s="15"/>
      <c r="D54" s="87"/>
      <c r="E54" s="88"/>
      <c r="F54" s="15"/>
      <c r="G54" s="15"/>
      <c r="H54" s="329"/>
      <c r="I54" s="329"/>
    </row>
    <row r="55" spans="1:9" x14ac:dyDescent="0.25">
      <c r="A55" s="86"/>
      <c r="B55" s="87"/>
      <c r="C55" s="15"/>
      <c r="D55" s="87"/>
      <c r="E55" s="88"/>
      <c r="F55" s="15"/>
      <c r="G55" s="15"/>
      <c r="H55" s="329"/>
      <c r="I55" s="329"/>
    </row>
    <row r="56" spans="1:9" x14ac:dyDescent="0.25">
      <c r="A56" s="86"/>
      <c r="B56" s="87"/>
      <c r="C56" s="15"/>
      <c r="D56" s="87"/>
      <c r="E56" s="88"/>
      <c r="F56" s="15"/>
      <c r="G56" s="15"/>
      <c r="H56" s="329"/>
      <c r="I56" s="329"/>
    </row>
    <row r="57" spans="1:9" x14ac:dyDescent="0.25">
      <c r="A57" s="86"/>
      <c r="B57" s="87"/>
      <c r="C57" s="15"/>
      <c r="D57" s="87"/>
      <c r="E57" s="88"/>
      <c r="F57" s="15"/>
      <c r="G57" s="15"/>
      <c r="H57" s="329"/>
      <c r="I57" s="329"/>
    </row>
    <row r="58" spans="1:9" x14ac:dyDescent="0.25">
      <c r="A58" s="86"/>
      <c r="B58" s="87"/>
      <c r="C58" s="15"/>
      <c r="D58" s="87"/>
      <c r="E58" s="88"/>
      <c r="F58" s="15"/>
      <c r="G58" s="15"/>
      <c r="H58" s="329"/>
      <c r="I58" s="329"/>
    </row>
    <row r="59" spans="1:9" x14ac:dyDescent="0.25">
      <c r="A59" s="86"/>
      <c r="B59" s="87"/>
      <c r="C59" s="15"/>
      <c r="D59" s="87"/>
      <c r="E59" s="88"/>
      <c r="F59" s="15"/>
      <c r="G59" s="15"/>
      <c r="H59" s="329"/>
      <c r="I59" s="329"/>
    </row>
    <row r="60" spans="1:9" x14ac:dyDescent="0.25">
      <c r="A60" s="86"/>
      <c r="B60" s="87"/>
      <c r="C60" s="15"/>
      <c r="D60" s="87"/>
      <c r="E60" s="88"/>
      <c r="F60" s="15"/>
      <c r="G60" s="15"/>
      <c r="H60" s="329"/>
      <c r="I60" s="329"/>
    </row>
    <row r="61" spans="1:9" x14ac:dyDescent="0.25">
      <c r="A61" s="86"/>
      <c r="B61" s="87"/>
      <c r="C61" s="15"/>
      <c r="D61" s="87"/>
      <c r="E61" s="88"/>
      <c r="F61" s="15"/>
      <c r="G61" s="15"/>
      <c r="H61" s="329"/>
      <c r="I61" s="329"/>
    </row>
    <row r="62" spans="1:9" x14ac:dyDescent="0.25">
      <c r="A62" s="86"/>
      <c r="B62" s="87"/>
      <c r="C62" s="15"/>
      <c r="D62" s="87"/>
      <c r="E62" s="88"/>
      <c r="F62" s="15"/>
      <c r="G62" s="15"/>
      <c r="H62" s="329"/>
      <c r="I62" s="329"/>
    </row>
    <row r="63" spans="1:9" x14ac:dyDescent="0.25">
      <c r="A63" s="86"/>
      <c r="B63" s="87"/>
      <c r="C63" s="15"/>
      <c r="D63" s="87"/>
      <c r="E63" s="88"/>
      <c r="F63" s="15"/>
      <c r="G63" s="15"/>
      <c r="H63" s="329"/>
      <c r="I63" s="329"/>
    </row>
    <row r="64" spans="1:9" x14ac:dyDescent="0.25">
      <c r="A64" s="86"/>
      <c r="B64" s="87"/>
      <c r="C64" s="15"/>
      <c r="D64" s="87"/>
      <c r="E64" s="88"/>
      <c r="F64" s="15"/>
      <c r="G64" s="15"/>
      <c r="H64" s="329"/>
      <c r="I64" s="329"/>
    </row>
    <row r="65" spans="1:9" x14ac:dyDescent="0.25">
      <c r="A65" s="86"/>
      <c r="B65" s="87"/>
      <c r="C65" s="15"/>
      <c r="D65" s="87"/>
      <c r="E65" s="88"/>
      <c r="F65" s="15"/>
      <c r="G65" s="15"/>
      <c r="H65" s="329"/>
      <c r="I65" s="329"/>
    </row>
    <row r="66" spans="1:9" x14ac:dyDescent="0.25">
      <c r="A66" s="86"/>
      <c r="B66" s="87"/>
      <c r="C66" s="15"/>
      <c r="D66" s="87"/>
      <c r="E66" s="88"/>
      <c r="F66" s="15"/>
      <c r="G66" s="15"/>
      <c r="H66" s="329"/>
      <c r="I66" s="329"/>
    </row>
    <row r="67" spans="1:9" x14ac:dyDescent="0.25">
      <c r="A67" s="86"/>
      <c r="B67" s="87"/>
      <c r="C67" s="15"/>
      <c r="D67" s="87"/>
      <c r="E67" s="88"/>
      <c r="F67" s="15"/>
      <c r="G67" s="15"/>
      <c r="H67" s="329"/>
      <c r="I67" s="329"/>
    </row>
    <row r="68" spans="1:9" x14ac:dyDescent="0.25">
      <c r="A68" s="86"/>
      <c r="B68" s="87"/>
      <c r="C68" s="15"/>
      <c r="D68" s="87"/>
      <c r="E68" s="88"/>
      <c r="F68" s="15"/>
      <c r="G68" s="15"/>
      <c r="H68" s="329"/>
      <c r="I68" s="329"/>
    </row>
    <row r="69" spans="1:9" x14ac:dyDescent="0.25">
      <c r="A69" s="86"/>
      <c r="B69" s="87"/>
      <c r="C69" s="15"/>
      <c r="D69" s="87"/>
      <c r="E69" s="88"/>
      <c r="F69" s="15"/>
      <c r="G69" s="15"/>
      <c r="H69" s="329"/>
      <c r="I69" s="329"/>
    </row>
    <row r="70" spans="1:9" x14ac:dyDescent="0.25">
      <c r="A70" s="86"/>
      <c r="B70" s="87"/>
      <c r="C70" s="15"/>
      <c r="D70" s="87"/>
      <c r="E70" s="88"/>
      <c r="F70" s="15"/>
      <c r="G70" s="15"/>
      <c r="H70" s="329"/>
      <c r="I70" s="329"/>
    </row>
    <row r="71" spans="1:9" x14ac:dyDescent="0.25">
      <c r="A71" s="86"/>
      <c r="B71" s="87"/>
      <c r="C71" s="15"/>
      <c r="D71" s="87"/>
      <c r="E71" s="88"/>
      <c r="F71" s="15"/>
      <c r="G71" s="15"/>
      <c r="H71" s="329"/>
      <c r="I71" s="329"/>
    </row>
    <row r="72" spans="1:9" x14ac:dyDescent="0.25">
      <c r="A72" s="86"/>
      <c r="B72" s="87"/>
      <c r="C72" s="15"/>
      <c r="D72" s="87"/>
      <c r="E72" s="88"/>
      <c r="F72" s="15"/>
      <c r="G72" s="15"/>
      <c r="H72" s="329"/>
      <c r="I72" s="329"/>
    </row>
    <row r="73" spans="1:9" x14ac:dyDescent="0.25">
      <c r="A73" s="86"/>
      <c r="B73" s="87"/>
      <c r="C73" s="15"/>
      <c r="D73" s="87"/>
      <c r="E73" s="88"/>
      <c r="F73" s="15"/>
      <c r="G73" s="15"/>
      <c r="H73" s="329"/>
      <c r="I73" s="329"/>
    </row>
    <row r="74" spans="1:9" x14ac:dyDescent="0.25">
      <c r="A74" s="86"/>
      <c r="B74" s="87"/>
      <c r="C74" s="15"/>
      <c r="D74" s="87"/>
      <c r="E74" s="88"/>
      <c r="F74" s="15"/>
      <c r="G74" s="15"/>
      <c r="H74" s="329"/>
      <c r="I74" s="329"/>
    </row>
    <row r="75" spans="1:9" x14ac:dyDescent="0.25">
      <c r="A75" s="86"/>
      <c r="B75" s="87"/>
      <c r="C75" s="15"/>
      <c r="D75" s="87"/>
      <c r="E75" s="88"/>
      <c r="F75" s="15"/>
      <c r="G75" s="15"/>
      <c r="H75" s="329"/>
      <c r="I75" s="329"/>
    </row>
    <row r="76" spans="1:9" x14ac:dyDescent="0.25">
      <c r="A76" s="86"/>
      <c r="B76" s="87"/>
      <c r="C76" s="15"/>
      <c r="D76" s="87"/>
      <c r="E76" s="88"/>
      <c r="F76" s="15"/>
      <c r="G76" s="15"/>
      <c r="H76" s="329"/>
      <c r="I76" s="329"/>
    </row>
    <row r="77" spans="1:9" x14ac:dyDescent="0.25">
      <c r="A77" s="86"/>
      <c r="B77" s="87"/>
      <c r="C77" s="15"/>
      <c r="D77" s="87"/>
      <c r="E77" s="88"/>
      <c r="F77" s="15"/>
      <c r="G77" s="15"/>
      <c r="H77" s="329"/>
      <c r="I77" s="329"/>
    </row>
    <row r="78" spans="1:9" x14ac:dyDescent="0.25">
      <c r="A78" s="86"/>
      <c r="B78" s="87"/>
      <c r="C78" s="15"/>
      <c r="D78" s="87"/>
      <c r="E78" s="88"/>
      <c r="F78" s="15"/>
      <c r="G78" s="15"/>
      <c r="H78" s="329"/>
      <c r="I78" s="329"/>
    </row>
    <row r="79" spans="1:9" x14ac:dyDescent="0.25">
      <c r="A79" s="86"/>
      <c r="B79" s="87"/>
      <c r="C79" s="15"/>
      <c r="D79" s="87"/>
      <c r="E79" s="88"/>
      <c r="F79" s="15"/>
      <c r="G79" s="15"/>
      <c r="H79" s="329"/>
      <c r="I79" s="329"/>
    </row>
    <row r="80" spans="1:9" x14ac:dyDescent="0.25">
      <c r="A80" s="86"/>
      <c r="B80" s="87"/>
      <c r="C80" s="15"/>
      <c r="D80" s="87"/>
      <c r="E80" s="88"/>
      <c r="F80" s="15"/>
      <c r="G80" s="15"/>
      <c r="H80" s="329"/>
      <c r="I80" s="329"/>
    </row>
    <row r="81" spans="1:9" x14ac:dyDescent="0.25">
      <c r="A81" s="86"/>
      <c r="B81" s="87"/>
      <c r="C81" s="15"/>
      <c r="D81" s="87"/>
      <c r="E81" s="88"/>
      <c r="F81" s="15"/>
      <c r="G81" s="15"/>
      <c r="H81" s="329"/>
      <c r="I81" s="329"/>
    </row>
    <row r="82" spans="1:9" x14ac:dyDescent="0.25">
      <c r="A82" s="86"/>
      <c r="B82" s="87"/>
      <c r="C82" s="15"/>
      <c r="D82" s="87"/>
      <c r="E82" s="88"/>
      <c r="F82" s="15"/>
      <c r="G82" s="15"/>
      <c r="H82" s="329"/>
      <c r="I82" s="329"/>
    </row>
    <row r="83" spans="1:9" x14ac:dyDescent="0.25">
      <c r="A83" s="86"/>
      <c r="B83" s="87"/>
      <c r="C83" s="15"/>
      <c r="D83" s="87"/>
      <c r="E83" s="88"/>
      <c r="F83" s="15"/>
      <c r="G83" s="15"/>
      <c r="H83" s="329"/>
      <c r="I83" s="329"/>
    </row>
    <row r="84" spans="1:9" x14ac:dyDescent="0.25">
      <c r="A84" s="86"/>
      <c r="B84" s="87"/>
      <c r="C84" s="15"/>
      <c r="D84" s="87"/>
      <c r="E84" s="88"/>
      <c r="F84" s="15"/>
      <c r="G84" s="15"/>
      <c r="H84" s="329"/>
      <c r="I84" s="329"/>
    </row>
    <row r="85" spans="1:9" x14ac:dyDescent="0.25">
      <c r="A85" s="86"/>
      <c r="B85" s="87"/>
      <c r="C85" s="15"/>
      <c r="D85" s="87"/>
      <c r="E85" s="88"/>
      <c r="F85" s="15"/>
      <c r="G85" s="15"/>
      <c r="H85" s="329"/>
      <c r="I85" s="329"/>
    </row>
    <row r="86" spans="1:9" x14ac:dyDescent="0.25">
      <c r="A86" s="86"/>
      <c r="B86" s="87"/>
      <c r="C86" s="15"/>
      <c r="D86" s="87"/>
      <c r="E86" s="88"/>
      <c r="F86" s="15"/>
      <c r="G86" s="15"/>
      <c r="H86" s="329"/>
      <c r="I86" s="329"/>
    </row>
    <row r="87" spans="1:9" x14ac:dyDescent="0.25">
      <c r="A87" s="86"/>
      <c r="B87" s="87"/>
      <c r="C87" s="15"/>
      <c r="D87" s="87"/>
      <c r="E87" s="88"/>
      <c r="F87" s="15"/>
      <c r="G87" s="15"/>
      <c r="H87" s="329"/>
      <c r="I87" s="329"/>
    </row>
    <row r="88" spans="1:9" x14ac:dyDescent="0.25">
      <c r="A88" s="86"/>
      <c r="B88" s="87"/>
      <c r="C88" s="15"/>
      <c r="D88" s="87"/>
      <c r="E88" s="88"/>
      <c r="F88" s="15"/>
      <c r="G88" s="15"/>
      <c r="H88" s="329"/>
      <c r="I88" s="329"/>
    </row>
    <row r="89" spans="1:9" x14ac:dyDescent="0.25">
      <c r="A89" s="86"/>
      <c r="B89" s="87"/>
      <c r="C89" s="15"/>
      <c r="D89" s="87"/>
      <c r="E89" s="88"/>
      <c r="F89" s="15"/>
      <c r="G89" s="15"/>
      <c r="H89" s="329"/>
      <c r="I89" s="329"/>
    </row>
    <row r="90" spans="1:9" x14ac:dyDescent="0.25">
      <c r="A90" s="86"/>
      <c r="B90" s="87"/>
      <c r="C90" s="15"/>
      <c r="D90" s="87"/>
      <c r="E90" s="88"/>
      <c r="F90" s="15"/>
      <c r="G90" s="15"/>
      <c r="H90" s="329"/>
      <c r="I90" s="329"/>
    </row>
    <row r="91" spans="1:9" x14ac:dyDescent="0.25">
      <c r="A91" s="86"/>
      <c r="B91" s="87"/>
      <c r="C91" s="15"/>
      <c r="D91" s="87"/>
      <c r="E91" s="88"/>
      <c r="F91" s="15"/>
      <c r="G91" s="15"/>
      <c r="H91" s="329"/>
      <c r="I91" s="329"/>
    </row>
    <row r="92" spans="1:9" x14ac:dyDescent="0.25">
      <c r="A92" s="86"/>
      <c r="B92" s="87"/>
      <c r="C92" s="15"/>
      <c r="D92" s="87"/>
      <c r="E92" s="88"/>
      <c r="F92" s="15"/>
      <c r="G92" s="15"/>
      <c r="H92" s="329"/>
      <c r="I92" s="329"/>
    </row>
    <row r="93" spans="1:9" x14ac:dyDescent="0.25">
      <c r="A93" s="86"/>
      <c r="B93" s="87"/>
      <c r="C93" s="15"/>
      <c r="D93" s="87"/>
      <c r="E93" s="88"/>
      <c r="F93" s="15"/>
      <c r="G93" s="15"/>
      <c r="H93" s="329"/>
      <c r="I93" s="329"/>
    </row>
    <row r="94" spans="1:9" x14ac:dyDescent="0.25">
      <c r="A94" s="86"/>
      <c r="B94" s="87"/>
      <c r="C94" s="15"/>
      <c r="D94" s="87"/>
      <c r="E94" s="88"/>
      <c r="F94" s="15"/>
      <c r="G94" s="15"/>
      <c r="H94" s="329"/>
      <c r="I94" s="329"/>
    </row>
    <row r="95" spans="1:9" x14ac:dyDescent="0.25">
      <c r="A95" s="86"/>
      <c r="B95" s="87"/>
      <c r="C95" s="15"/>
      <c r="D95" s="87"/>
      <c r="E95" s="88"/>
      <c r="F95" s="15"/>
      <c r="G95" s="15"/>
      <c r="H95" s="329"/>
      <c r="I95" s="329"/>
    </row>
    <row r="96" spans="1:9" x14ac:dyDescent="0.25">
      <c r="A96" s="86"/>
      <c r="B96" s="87"/>
      <c r="C96" s="15"/>
      <c r="D96" s="87"/>
      <c r="E96" s="88"/>
      <c r="F96" s="15"/>
      <c r="G96" s="15"/>
      <c r="H96" s="329"/>
      <c r="I96" s="329"/>
    </row>
    <row r="97" spans="1:9" x14ac:dyDescent="0.25">
      <c r="A97" s="86"/>
      <c r="B97" s="87"/>
      <c r="C97" s="15"/>
      <c r="D97" s="87"/>
      <c r="E97" s="88"/>
      <c r="F97" s="15"/>
      <c r="G97" s="15"/>
      <c r="H97" s="329"/>
      <c r="I97" s="329"/>
    </row>
    <row r="98" spans="1:9" x14ac:dyDescent="0.25">
      <c r="A98" s="86"/>
      <c r="B98" s="87"/>
      <c r="C98" s="15"/>
      <c r="D98" s="87"/>
      <c r="E98" s="88"/>
      <c r="F98" s="15"/>
      <c r="G98" s="15"/>
      <c r="H98" s="329"/>
      <c r="I98" s="329"/>
    </row>
    <row r="99" spans="1:9" x14ac:dyDescent="0.25">
      <c r="A99" s="86"/>
      <c r="B99" s="87"/>
      <c r="C99" s="15"/>
      <c r="D99" s="87"/>
      <c r="E99" s="88"/>
      <c r="F99" s="15"/>
      <c r="G99" s="15"/>
      <c r="H99" s="329"/>
      <c r="I99" s="329"/>
    </row>
    <row r="100" spans="1:9" x14ac:dyDescent="0.25">
      <c r="A100" s="86"/>
      <c r="B100" s="87"/>
      <c r="C100" s="15"/>
      <c r="D100" s="87"/>
      <c r="E100" s="88"/>
      <c r="F100" s="15"/>
      <c r="G100" s="15"/>
      <c r="H100" s="329"/>
      <c r="I100" s="329"/>
    </row>
    <row r="101" spans="1:9" x14ac:dyDescent="0.25">
      <c r="A101" s="86"/>
      <c r="B101" s="87"/>
      <c r="C101" s="15"/>
      <c r="D101" s="87"/>
      <c r="E101" s="88"/>
      <c r="F101" s="15"/>
      <c r="G101" s="15"/>
      <c r="H101" s="329"/>
      <c r="I101" s="329"/>
    </row>
    <row r="102" spans="1:9" x14ac:dyDescent="0.25">
      <c r="A102" s="86"/>
      <c r="B102" s="87"/>
      <c r="C102" s="15"/>
      <c r="D102" s="87"/>
      <c r="E102" s="88"/>
      <c r="F102" s="15"/>
      <c r="G102" s="15"/>
      <c r="H102" s="329"/>
      <c r="I102" s="329"/>
    </row>
    <row r="103" spans="1:9" x14ac:dyDescent="0.25">
      <c r="A103" s="86"/>
      <c r="B103" s="87"/>
      <c r="C103" s="15"/>
      <c r="D103" s="87"/>
      <c r="E103" s="88"/>
      <c r="F103" s="15"/>
      <c r="G103" s="15"/>
      <c r="H103" s="329"/>
      <c r="I103" s="329"/>
    </row>
    <row r="104" spans="1:9" x14ac:dyDescent="0.25">
      <c r="A104" s="86"/>
      <c r="B104" s="87"/>
      <c r="C104" s="15"/>
      <c r="D104" s="87"/>
      <c r="E104" s="88"/>
      <c r="F104" s="15"/>
      <c r="G104" s="15"/>
      <c r="H104" s="329"/>
      <c r="I104" s="329"/>
    </row>
    <row r="105" spans="1:9" x14ac:dyDescent="0.25">
      <c r="A105" s="86"/>
      <c r="B105" s="87"/>
      <c r="C105" s="15"/>
      <c r="D105" s="87"/>
      <c r="E105" s="88"/>
      <c r="F105" s="15"/>
      <c r="G105" s="15"/>
      <c r="H105" s="329"/>
      <c r="I105" s="329"/>
    </row>
    <row r="106" spans="1:9" x14ac:dyDescent="0.25">
      <c r="A106" s="86"/>
      <c r="B106" s="87"/>
      <c r="C106" s="15"/>
      <c r="D106" s="87"/>
      <c r="E106" s="88"/>
      <c r="F106" s="15"/>
      <c r="G106" s="15"/>
      <c r="H106" s="329"/>
      <c r="I106" s="329"/>
    </row>
    <row r="107" spans="1:9" x14ac:dyDescent="0.25">
      <c r="A107" s="86"/>
      <c r="B107" s="87"/>
      <c r="C107" s="15"/>
      <c r="D107" s="87"/>
      <c r="E107" s="88"/>
      <c r="F107" s="15"/>
      <c r="G107" s="15"/>
      <c r="H107" s="329"/>
      <c r="I107" s="329"/>
    </row>
    <row r="108" spans="1:9" x14ac:dyDescent="0.25">
      <c r="A108" s="86"/>
      <c r="B108" s="87"/>
      <c r="C108" s="15"/>
      <c r="D108" s="87"/>
      <c r="E108" s="88"/>
      <c r="F108" s="15"/>
      <c r="G108" s="15"/>
      <c r="H108" s="329"/>
      <c r="I108" s="329"/>
    </row>
    <row r="109" spans="1:9" x14ac:dyDescent="0.25">
      <c r="A109" s="86"/>
      <c r="B109" s="87"/>
      <c r="C109" s="15"/>
      <c r="D109" s="87"/>
      <c r="E109" s="88"/>
      <c r="F109" s="15"/>
      <c r="G109" s="15"/>
      <c r="H109" s="329"/>
      <c r="I109" s="329"/>
    </row>
    <row r="110" spans="1:9" x14ac:dyDescent="0.25">
      <c r="A110" s="86"/>
      <c r="B110" s="87"/>
      <c r="C110" s="15"/>
      <c r="D110" s="87"/>
      <c r="E110" s="88"/>
      <c r="F110" s="15"/>
      <c r="G110" s="15"/>
      <c r="H110" s="329"/>
      <c r="I110" s="329"/>
    </row>
    <row r="111" spans="1:9" x14ac:dyDescent="0.25">
      <c r="A111" s="86"/>
      <c r="B111" s="87"/>
      <c r="C111" s="15"/>
      <c r="D111" s="87"/>
      <c r="E111" s="88"/>
      <c r="F111" s="15"/>
      <c r="G111" s="15"/>
      <c r="H111" s="329"/>
      <c r="I111" s="329"/>
    </row>
    <row r="112" spans="1:9" x14ac:dyDescent="0.25">
      <c r="A112" s="86"/>
      <c r="B112" s="87"/>
      <c r="C112" s="15"/>
      <c r="D112" s="87"/>
      <c r="E112" s="88"/>
      <c r="F112" s="15"/>
      <c r="G112" s="15"/>
      <c r="H112" s="329"/>
      <c r="I112" s="329"/>
    </row>
    <row r="113" spans="1:9" x14ac:dyDescent="0.25">
      <c r="A113" s="86"/>
      <c r="B113" s="87"/>
      <c r="C113" s="15"/>
      <c r="D113" s="87"/>
      <c r="E113" s="88"/>
      <c r="F113" s="15"/>
      <c r="G113" s="15"/>
      <c r="H113" s="329"/>
      <c r="I113" s="329"/>
    </row>
    <row r="114" spans="1:9" x14ac:dyDescent="0.25">
      <c r="A114" s="86"/>
      <c r="B114" s="87"/>
      <c r="C114" s="15"/>
      <c r="D114" s="87"/>
      <c r="E114" s="88"/>
      <c r="F114" s="15"/>
      <c r="G114" s="15"/>
      <c r="H114" s="329"/>
      <c r="I114" s="329"/>
    </row>
    <row r="115" spans="1:9" x14ac:dyDescent="0.25">
      <c r="A115" s="86"/>
      <c r="B115" s="87"/>
      <c r="C115" s="15"/>
      <c r="D115" s="87"/>
      <c r="E115" s="88"/>
      <c r="F115" s="15"/>
      <c r="G115" s="15"/>
      <c r="H115" s="329"/>
      <c r="I115" s="329"/>
    </row>
    <row r="116" spans="1:9" x14ac:dyDescent="0.25">
      <c r="A116" s="86"/>
      <c r="B116" s="87"/>
      <c r="C116" s="15"/>
      <c r="D116" s="87"/>
      <c r="E116" s="88"/>
      <c r="F116" s="15"/>
      <c r="G116" s="15"/>
      <c r="H116" s="329"/>
      <c r="I116" s="329"/>
    </row>
    <row r="117" spans="1:9" x14ac:dyDescent="0.25">
      <c r="A117" s="86"/>
      <c r="B117" s="87"/>
      <c r="C117" s="15"/>
      <c r="D117" s="87"/>
      <c r="E117" s="88"/>
      <c r="F117" s="15"/>
      <c r="G117" s="15"/>
      <c r="H117" s="329"/>
      <c r="I117" s="329"/>
    </row>
    <row r="118" spans="1:9" x14ac:dyDescent="0.25">
      <c r="A118" s="86"/>
      <c r="B118" s="87"/>
      <c r="C118" s="15"/>
      <c r="D118" s="87"/>
      <c r="E118" s="88"/>
      <c r="F118" s="15"/>
      <c r="G118" s="15"/>
      <c r="H118" s="329"/>
      <c r="I118" s="329"/>
    </row>
    <row r="119" spans="1:9" x14ac:dyDescent="0.25">
      <c r="A119" s="86"/>
      <c r="B119" s="87"/>
      <c r="C119" s="15"/>
      <c r="D119" s="87"/>
      <c r="E119" s="88"/>
      <c r="F119" s="15"/>
      <c r="G119" s="15"/>
      <c r="H119" s="329"/>
      <c r="I119" s="329"/>
    </row>
    <row r="120" spans="1:9" x14ac:dyDescent="0.25">
      <c r="A120" s="86"/>
      <c r="B120" s="87"/>
      <c r="C120" s="15"/>
      <c r="D120" s="87"/>
      <c r="E120" s="88"/>
      <c r="F120" s="15"/>
      <c r="G120" s="15"/>
      <c r="H120" s="329"/>
      <c r="I120" s="329"/>
    </row>
    <row r="121" spans="1:9" x14ac:dyDescent="0.25">
      <c r="A121" s="86"/>
      <c r="B121" s="87"/>
      <c r="C121" s="15"/>
      <c r="D121" s="87"/>
      <c r="E121" s="88"/>
      <c r="F121" s="15"/>
      <c r="G121" s="15"/>
      <c r="H121" s="329"/>
      <c r="I121" s="329"/>
    </row>
    <row r="122" spans="1:9" x14ac:dyDescent="0.25">
      <c r="A122" s="86"/>
      <c r="B122" s="87"/>
      <c r="C122" s="15"/>
      <c r="D122" s="87"/>
      <c r="E122" s="88"/>
      <c r="F122" s="15"/>
      <c r="G122" s="15"/>
      <c r="H122" s="329"/>
      <c r="I122" s="329"/>
    </row>
    <row r="123" spans="1:9" x14ac:dyDescent="0.25">
      <c r="A123" s="86"/>
      <c r="B123" s="87"/>
      <c r="C123" s="15"/>
      <c r="D123" s="87"/>
      <c r="E123" s="88"/>
      <c r="F123" s="15"/>
      <c r="G123" s="15"/>
      <c r="H123" s="329"/>
      <c r="I123" s="329"/>
    </row>
    <row r="124" spans="1:9" x14ac:dyDescent="0.25">
      <c r="A124" s="86"/>
      <c r="B124" s="87"/>
      <c r="C124" s="15"/>
      <c r="D124" s="87"/>
      <c r="E124" s="88"/>
      <c r="F124" s="15"/>
      <c r="G124" s="15"/>
      <c r="H124" s="329"/>
      <c r="I124" s="329"/>
    </row>
    <row r="125" spans="1:9" x14ac:dyDescent="0.25">
      <c r="A125" s="86"/>
      <c r="B125" s="87"/>
      <c r="C125" s="15"/>
      <c r="D125" s="87"/>
      <c r="E125" s="88"/>
      <c r="F125" s="15"/>
      <c r="G125" s="15"/>
      <c r="H125" s="329"/>
      <c r="I125" s="329"/>
    </row>
    <row r="126" spans="1:9" x14ac:dyDescent="0.25">
      <c r="A126" s="86"/>
      <c r="B126" s="87"/>
      <c r="C126" s="15"/>
      <c r="D126" s="87"/>
      <c r="E126" s="88"/>
      <c r="F126" s="15"/>
      <c r="G126" s="15"/>
      <c r="H126" s="329"/>
      <c r="I126" s="329"/>
    </row>
    <row r="127" spans="1:9" x14ac:dyDescent="0.25">
      <c r="A127" s="86"/>
      <c r="B127" s="87"/>
      <c r="C127" s="15"/>
      <c r="D127" s="87"/>
      <c r="E127" s="88"/>
      <c r="F127" s="15"/>
      <c r="G127" s="15"/>
      <c r="H127" s="329"/>
      <c r="I127" s="329"/>
    </row>
    <row r="128" spans="1:9" x14ac:dyDescent="0.25">
      <c r="A128" s="86"/>
      <c r="B128" s="87"/>
      <c r="C128" s="15"/>
      <c r="D128" s="87"/>
      <c r="E128" s="88"/>
      <c r="F128" s="15"/>
      <c r="G128" s="15"/>
      <c r="H128" s="329"/>
      <c r="I128" s="329"/>
    </row>
    <row r="129" spans="1:9" x14ac:dyDescent="0.25">
      <c r="A129" s="86"/>
      <c r="B129" s="87"/>
      <c r="C129" s="15"/>
      <c r="D129" s="87"/>
      <c r="E129" s="88"/>
      <c r="F129" s="15"/>
      <c r="G129" s="15"/>
      <c r="H129" s="329"/>
      <c r="I129" s="329"/>
    </row>
    <row r="130" spans="1:9" x14ac:dyDescent="0.25">
      <c r="A130" s="86"/>
      <c r="B130" s="87"/>
      <c r="C130" s="15"/>
      <c r="D130" s="87"/>
      <c r="E130" s="88"/>
      <c r="F130" s="15"/>
      <c r="G130" s="15"/>
      <c r="H130" s="329"/>
      <c r="I130" s="329"/>
    </row>
    <row r="131" spans="1:9" x14ac:dyDescent="0.25">
      <c r="A131" s="86"/>
      <c r="B131" s="87"/>
      <c r="C131" s="15"/>
      <c r="D131" s="87"/>
      <c r="E131" s="88"/>
      <c r="F131" s="15"/>
      <c r="G131" s="15"/>
      <c r="H131" s="329"/>
      <c r="I131" s="329"/>
    </row>
    <row r="132" spans="1:9" x14ac:dyDescent="0.25">
      <c r="A132" s="86"/>
      <c r="B132" s="87"/>
      <c r="C132" s="15"/>
      <c r="D132" s="87"/>
      <c r="E132" s="88"/>
      <c r="F132" s="15"/>
      <c r="G132" s="15"/>
      <c r="H132" s="329"/>
      <c r="I132" s="329"/>
    </row>
    <row r="133" spans="1:9" x14ac:dyDescent="0.25">
      <c r="A133" s="86"/>
      <c r="B133" s="87"/>
      <c r="C133" s="15"/>
      <c r="D133" s="87"/>
      <c r="E133" s="88"/>
      <c r="F133" s="15"/>
      <c r="G133" s="15"/>
      <c r="H133" s="329"/>
      <c r="I133" s="329"/>
    </row>
    <row r="134" spans="1:9" x14ac:dyDescent="0.25">
      <c r="A134" s="86"/>
      <c r="B134" s="87"/>
      <c r="C134" s="15"/>
      <c r="D134" s="87"/>
      <c r="E134" s="88"/>
      <c r="F134" s="15"/>
      <c r="G134" s="15"/>
      <c r="H134" s="329"/>
      <c r="I134" s="329"/>
    </row>
    <row r="135" spans="1:9" x14ac:dyDescent="0.25">
      <c r="A135" s="86"/>
      <c r="B135" s="87"/>
      <c r="C135" s="15"/>
      <c r="D135" s="87"/>
      <c r="E135" s="88"/>
      <c r="F135" s="15"/>
      <c r="G135" s="15"/>
      <c r="H135" s="329"/>
      <c r="I135" s="329"/>
    </row>
    <row r="136" spans="1:9" x14ac:dyDescent="0.25">
      <c r="A136" s="86"/>
      <c r="B136" s="87"/>
      <c r="C136" s="15"/>
      <c r="D136" s="87"/>
      <c r="E136" s="88"/>
      <c r="F136" s="15"/>
      <c r="G136" s="15"/>
      <c r="H136" s="329"/>
      <c r="I136" s="329"/>
    </row>
    <row r="137" spans="1:9" x14ac:dyDescent="0.25">
      <c r="A137" s="86"/>
      <c r="B137" s="87"/>
      <c r="C137" s="15"/>
      <c r="D137" s="87"/>
      <c r="E137" s="88"/>
      <c r="F137" s="15"/>
      <c r="G137" s="15"/>
      <c r="H137" s="329"/>
      <c r="I137" s="329"/>
    </row>
    <row r="138" spans="1:9" x14ac:dyDescent="0.25">
      <c r="A138" s="86"/>
      <c r="B138" s="87"/>
      <c r="C138" s="15"/>
      <c r="D138" s="87"/>
      <c r="E138" s="88"/>
      <c r="F138" s="15"/>
      <c r="G138" s="15"/>
      <c r="H138" s="329"/>
      <c r="I138" s="329"/>
    </row>
    <row r="139" spans="1:9" x14ac:dyDescent="0.25">
      <c r="A139" s="86"/>
      <c r="B139" s="87"/>
      <c r="C139" s="15"/>
      <c r="D139" s="87"/>
      <c r="E139" s="88"/>
      <c r="F139" s="15"/>
      <c r="G139" s="15"/>
      <c r="H139" s="329"/>
      <c r="I139" s="329"/>
    </row>
    <row r="140" spans="1:9" x14ac:dyDescent="0.25">
      <c r="A140" s="86"/>
      <c r="B140" s="87"/>
      <c r="C140" s="15"/>
      <c r="D140" s="87"/>
      <c r="E140" s="88"/>
      <c r="F140" s="15"/>
      <c r="G140" s="15"/>
      <c r="H140" s="329"/>
      <c r="I140" s="329"/>
    </row>
    <row r="141" spans="1:9" x14ac:dyDescent="0.25">
      <c r="A141" s="86"/>
      <c r="B141" s="87"/>
      <c r="C141" s="15"/>
      <c r="D141" s="87"/>
      <c r="E141" s="88"/>
      <c r="F141" s="15"/>
      <c r="G141" s="15"/>
      <c r="H141" s="329"/>
      <c r="I141" s="329"/>
    </row>
    <row r="142" spans="1:9" x14ac:dyDescent="0.25">
      <c r="A142" s="86"/>
      <c r="B142" s="87"/>
      <c r="C142" s="15"/>
      <c r="D142" s="87"/>
      <c r="E142" s="88"/>
      <c r="F142" s="15"/>
      <c r="G142" s="15"/>
      <c r="H142" s="329"/>
      <c r="I142" s="329"/>
    </row>
    <row r="143" spans="1:9" x14ac:dyDescent="0.25">
      <c r="A143" s="86"/>
      <c r="B143" s="87"/>
      <c r="C143" s="15"/>
      <c r="D143" s="87"/>
      <c r="E143" s="88"/>
      <c r="F143" s="15"/>
      <c r="G143" s="15"/>
      <c r="H143" s="329"/>
      <c r="I143" s="329"/>
    </row>
    <row r="144" spans="1:9" x14ac:dyDescent="0.25">
      <c r="A144" s="86"/>
      <c r="B144" s="87"/>
      <c r="C144" s="15"/>
      <c r="D144" s="87"/>
      <c r="E144" s="88"/>
      <c r="F144" s="15"/>
      <c r="G144" s="15"/>
      <c r="H144" s="329"/>
      <c r="I144" s="329"/>
    </row>
    <row r="145" spans="1:9" x14ac:dyDescent="0.25">
      <c r="A145" s="86"/>
      <c r="B145" s="87"/>
      <c r="C145" s="15"/>
      <c r="D145" s="87"/>
      <c r="E145" s="88"/>
      <c r="F145" s="15"/>
      <c r="G145" s="15"/>
      <c r="H145" s="329"/>
      <c r="I145" s="329"/>
    </row>
    <row r="146" spans="1:9" x14ac:dyDescent="0.25">
      <c r="A146" s="86"/>
      <c r="B146" s="87"/>
      <c r="C146" s="15"/>
      <c r="D146" s="87"/>
      <c r="E146" s="88"/>
      <c r="F146" s="15"/>
      <c r="G146" s="15"/>
      <c r="H146" s="329"/>
      <c r="I146" s="329"/>
    </row>
    <row r="147" spans="1:9" x14ac:dyDescent="0.25">
      <c r="A147" s="86"/>
      <c r="B147" s="87"/>
      <c r="C147" s="15"/>
      <c r="D147" s="87"/>
      <c r="E147" s="88"/>
      <c r="F147" s="15"/>
      <c r="G147" s="15"/>
      <c r="H147" s="329"/>
      <c r="I147" s="329"/>
    </row>
    <row r="148" spans="1:9" x14ac:dyDescent="0.25">
      <c r="A148" s="86"/>
      <c r="B148" s="87"/>
      <c r="C148" s="15"/>
      <c r="D148" s="87"/>
      <c r="E148" s="88"/>
      <c r="F148" s="15"/>
      <c r="G148" s="15"/>
      <c r="H148" s="329"/>
      <c r="I148" s="329"/>
    </row>
    <row r="149" spans="1:9" x14ac:dyDescent="0.25">
      <c r="A149" s="86"/>
      <c r="B149" s="87"/>
      <c r="C149" s="15"/>
      <c r="D149" s="87"/>
      <c r="E149" s="88"/>
      <c r="F149" s="15"/>
      <c r="G149" s="15"/>
      <c r="H149" s="329"/>
      <c r="I149" s="329"/>
    </row>
    <row r="150" spans="1:9" x14ac:dyDescent="0.25">
      <c r="A150" s="86"/>
      <c r="B150" s="87"/>
      <c r="C150" s="15"/>
      <c r="D150" s="87"/>
      <c r="E150" s="88"/>
      <c r="F150" s="15"/>
      <c r="G150" s="15"/>
      <c r="H150" s="329"/>
      <c r="I150" s="329"/>
    </row>
    <row r="151" spans="1:9" x14ac:dyDescent="0.25">
      <c r="A151" s="86"/>
      <c r="B151" s="87"/>
      <c r="C151" s="15"/>
      <c r="D151" s="87"/>
      <c r="E151" s="88"/>
      <c r="F151" s="15"/>
      <c r="G151" s="15"/>
      <c r="H151" s="329"/>
      <c r="I151" s="329"/>
    </row>
    <row r="152" spans="1:9" x14ac:dyDescent="0.25">
      <c r="A152" s="86"/>
      <c r="B152" s="87"/>
      <c r="C152" s="15"/>
      <c r="D152" s="87"/>
      <c r="E152" s="88"/>
      <c r="F152" s="15"/>
      <c r="G152" s="15"/>
      <c r="H152" s="329"/>
      <c r="I152" s="329"/>
    </row>
    <row r="153" spans="1:9" x14ac:dyDescent="0.25">
      <c r="A153" s="86"/>
      <c r="B153" s="87"/>
      <c r="C153" s="15"/>
      <c r="D153" s="87"/>
      <c r="E153" s="88"/>
      <c r="F153" s="15"/>
      <c r="G153" s="15"/>
      <c r="H153" s="329"/>
      <c r="I153" s="329"/>
    </row>
    <row r="154" spans="1:9" x14ac:dyDescent="0.25">
      <c r="A154" s="86"/>
      <c r="B154" s="87"/>
      <c r="C154" s="15"/>
      <c r="D154" s="87"/>
      <c r="E154" s="88"/>
      <c r="F154" s="15"/>
      <c r="G154" s="15"/>
      <c r="H154" s="329"/>
      <c r="I154" s="329"/>
    </row>
    <row r="155" spans="1:9" x14ac:dyDescent="0.25">
      <c r="A155" s="86"/>
      <c r="B155" s="87"/>
      <c r="C155" s="15"/>
      <c r="D155" s="87"/>
      <c r="E155" s="88"/>
      <c r="F155" s="15"/>
      <c r="G155" s="15"/>
      <c r="H155" s="329"/>
      <c r="I155" s="329"/>
    </row>
    <row r="156" spans="1:9" x14ac:dyDescent="0.25">
      <c r="A156" s="86"/>
      <c r="B156" s="87"/>
      <c r="C156" s="15"/>
      <c r="D156" s="87"/>
      <c r="E156" s="88"/>
      <c r="F156" s="15"/>
      <c r="G156" s="15"/>
      <c r="H156" s="329"/>
      <c r="I156" s="329"/>
    </row>
    <row r="157" spans="1:9" x14ac:dyDescent="0.25">
      <c r="A157" s="86"/>
      <c r="B157" s="87"/>
      <c r="C157" s="15"/>
      <c r="D157" s="87"/>
      <c r="E157" s="88"/>
      <c r="F157" s="15"/>
      <c r="G157" s="15"/>
      <c r="H157" s="329"/>
      <c r="I157" s="329"/>
    </row>
    <row r="158" spans="1:9" x14ac:dyDescent="0.25">
      <c r="A158" s="86"/>
      <c r="B158" s="87"/>
      <c r="C158" s="15"/>
      <c r="D158" s="87"/>
      <c r="E158" s="88"/>
      <c r="F158" s="15"/>
      <c r="G158" s="15"/>
      <c r="H158" s="329"/>
      <c r="I158" s="329"/>
    </row>
    <row r="159" spans="1:9" x14ac:dyDescent="0.25">
      <c r="A159" s="86"/>
      <c r="B159" s="87"/>
      <c r="C159" s="15"/>
      <c r="D159" s="87"/>
      <c r="E159" s="88"/>
      <c r="F159" s="15"/>
      <c r="G159" s="15"/>
      <c r="H159" s="329"/>
      <c r="I159" s="329"/>
    </row>
    <row r="160" spans="1:9" x14ac:dyDescent="0.25">
      <c r="A160" s="86"/>
      <c r="B160" s="87"/>
      <c r="C160" s="15"/>
      <c r="D160" s="87"/>
      <c r="E160" s="88"/>
      <c r="F160" s="15"/>
      <c r="G160" s="15"/>
      <c r="H160" s="329"/>
      <c r="I160" s="329"/>
    </row>
    <row r="161" spans="1:9" x14ac:dyDescent="0.25">
      <c r="A161" s="86"/>
      <c r="B161" s="87"/>
      <c r="C161" s="15"/>
      <c r="D161" s="87"/>
      <c r="E161" s="88"/>
      <c r="F161" s="15"/>
      <c r="G161" s="15"/>
      <c r="H161" s="329"/>
      <c r="I161" s="329"/>
    </row>
    <row r="162" spans="1:9" x14ac:dyDescent="0.25">
      <c r="A162" s="86"/>
      <c r="B162" s="87"/>
      <c r="C162" s="15"/>
      <c r="D162" s="87"/>
      <c r="E162" s="88"/>
      <c r="F162" s="15"/>
      <c r="G162" s="15"/>
      <c r="H162" s="329"/>
      <c r="I162" s="329"/>
    </row>
    <row r="163" spans="1:9" x14ac:dyDescent="0.25">
      <c r="A163" s="86"/>
      <c r="B163" s="87"/>
      <c r="C163" s="15"/>
      <c r="D163" s="87"/>
      <c r="E163" s="88"/>
      <c r="F163" s="15"/>
      <c r="G163" s="15"/>
      <c r="H163" s="329"/>
      <c r="I163" s="329"/>
    </row>
    <row r="164" spans="1:9" x14ac:dyDescent="0.25">
      <c r="A164" s="86"/>
      <c r="B164" s="87"/>
      <c r="C164" s="15"/>
      <c r="D164" s="87"/>
      <c r="E164" s="88"/>
      <c r="F164" s="15"/>
      <c r="G164" s="15"/>
      <c r="H164" s="329"/>
      <c r="I164" s="329"/>
    </row>
    <row r="165" spans="1:9" x14ac:dyDescent="0.25">
      <c r="A165" s="86"/>
      <c r="B165" s="87"/>
      <c r="C165" s="15"/>
      <c r="D165" s="87"/>
      <c r="E165" s="88"/>
      <c r="F165" s="15"/>
      <c r="G165" s="15"/>
      <c r="H165" s="329"/>
      <c r="I165" s="329"/>
    </row>
    <row r="166" spans="1:9" x14ac:dyDescent="0.25">
      <c r="A166" s="86"/>
      <c r="B166" s="87"/>
      <c r="C166" s="15"/>
      <c r="D166" s="87"/>
      <c r="E166" s="88"/>
      <c r="F166" s="15"/>
      <c r="G166" s="15"/>
      <c r="H166" s="329"/>
      <c r="I166" s="329"/>
    </row>
    <row r="167" spans="1:9" x14ac:dyDescent="0.25">
      <c r="A167" s="86"/>
      <c r="B167" s="87"/>
      <c r="C167" s="15"/>
      <c r="D167" s="87"/>
      <c r="E167" s="88"/>
      <c r="F167" s="15"/>
      <c r="G167" s="15"/>
      <c r="H167" s="329"/>
      <c r="I167" s="329"/>
    </row>
    <row r="168" spans="1:9" x14ac:dyDescent="0.25">
      <c r="A168" s="86"/>
      <c r="B168" s="87"/>
      <c r="C168" s="15"/>
      <c r="D168" s="87"/>
      <c r="E168" s="88"/>
      <c r="F168" s="15"/>
      <c r="G168" s="15"/>
      <c r="H168" s="329"/>
      <c r="I168" s="329"/>
    </row>
    <row r="169" spans="1:9" x14ac:dyDescent="0.25">
      <c r="A169" s="86"/>
      <c r="B169" s="87"/>
      <c r="C169" s="15"/>
      <c r="D169" s="87"/>
      <c r="E169" s="88"/>
      <c r="F169" s="15"/>
      <c r="G169" s="15"/>
      <c r="H169" s="329"/>
      <c r="I169" s="329"/>
    </row>
    <row r="170" spans="1:9" x14ac:dyDescent="0.25">
      <c r="A170" s="86"/>
      <c r="B170" s="87"/>
      <c r="C170" s="15"/>
      <c r="D170" s="87"/>
      <c r="E170" s="88"/>
      <c r="F170" s="15"/>
      <c r="G170" s="15"/>
      <c r="H170" s="329"/>
      <c r="I170" s="329"/>
    </row>
    <row r="171" spans="1:9" x14ac:dyDescent="0.25">
      <c r="A171" s="86"/>
      <c r="B171" s="87"/>
      <c r="C171" s="15"/>
      <c r="D171" s="87"/>
      <c r="E171" s="88"/>
      <c r="F171" s="15"/>
      <c r="G171" s="15"/>
      <c r="H171" s="329"/>
      <c r="I171" s="329"/>
    </row>
    <row r="172" spans="1:9" x14ac:dyDescent="0.25">
      <c r="A172" s="86"/>
      <c r="B172" s="87"/>
      <c r="C172" s="15"/>
      <c r="D172" s="87"/>
      <c r="E172" s="88"/>
      <c r="F172" s="15"/>
      <c r="G172" s="15"/>
      <c r="H172" s="329"/>
      <c r="I172" s="329"/>
    </row>
    <row r="173" spans="1:9" x14ac:dyDescent="0.25">
      <c r="A173" s="86"/>
      <c r="B173" s="87"/>
      <c r="C173" s="15"/>
      <c r="D173" s="87"/>
      <c r="E173" s="88"/>
      <c r="F173" s="15"/>
      <c r="G173" s="15"/>
      <c r="H173" s="329"/>
      <c r="I173" s="329"/>
    </row>
    <row r="174" spans="1:9" x14ac:dyDescent="0.25">
      <c r="A174" s="86"/>
      <c r="B174" s="87"/>
      <c r="C174" s="15"/>
      <c r="D174" s="87"/>
      <c r="E174" s="88"/>
      <c r="F174" s="15"/>
      <c r="G174" s="15"/>
      <c r="H174" s="329"/>
      <c r="I174" s="329"/>
    </row>
    <row r="175" spans="1:9" x14ac:dyDescent="0.25">
      <c r="A175" s="86"/>
      <c r="B175" s="87"/>
      <c r="C175" s="15"/>
      <c r="D175" s="87"/>
      <c r="E175" s="88"/>
      <c r="F175" s="15"/>
      <c r="G175" s="15"/>
      <c r="H175" s="329"/>
      <c r="I175" s="329"/>
    </row>
    <row r="176" spans="1:9" x14ac:dyDescent="0.25">
      <c r="A176" s="86"/>
      <c r="B176" s="87"/>
      <c r="C176" s="15"/>
      <c r="D176" s="87"/>
      <c r="E176" s="88"/>
      <c r="F176" s="15"/>
      <c r="G176" s="15"/>
      <c r="H176" s="329"/>
      <c r="I176" s="329"/>
    </row>
    <row r="177" spans="1:9" x14ac:dyDescent="0.25">
      <c r="A177" s="86"/>
      <c r="B177" s="87"/>
      <c r="C177" s="15"/>
      <c r="D177" s="87"/>
      <c r="E177" s="88"/>
      <c r="F177" s="15"/>
      <c r="G177" s="15"/>
      <c r="H177" s="329"/>
      <c r="I177" s="329"/>
    </row>
    <row r="178" spans="1:9" x14ac:dyDescent="0.25">
      <c r="A178" s="86"/>
      <c r="B178" s="87"/>
      <c r="C178" s="15"/>
      <c r="D178" s="87"/>
      <c r="E178" s="88"/>
      <c r="F178" s="15"/>
      <c r="G178" s="15"/>
      <c r="H178" s="329"/>
      <c r="I178" s="329"/>
    </row>
    <row r="179" spans="1:9" x14ac:dyDescent="0.25">
      <c r="A179" s="86"/>
      <c r="B179" s="87"/>
      <c r="C179" s="15"/>
      <c r="D179" s="87"/>
      <c r="E179" s="88"/>
      <c r="F179" s="15"/>
      <c r="G179" s="15"/>
      <c r="H179" s="329"/>
      <c r="I179" s="329"/>
    </row>
    <row r="180" spans="1:9" x14ac:dyDescent="0.25">
      <c r="A180" s="86"/>
      <c r="B180" s="87"/>
      <c r="C180" s="15"/>
      <c r="D180" s="87"/>
      <c r="E180" s="88"/>
      <c r="F180" s="15"/>
      <c r="G180" s="15"/>
      <c r="H180" s="329"/>
      <c r="I180" s="329"/>
    </row>
    <row r="181" spans="1:9" x14ac:dyDescent="0.25">
      <c r="A181" s="86"/>
      <c r="B181" s="87"/>
      <c r="C181" s="15"/>
      <c r="D181" s="87"/>
      <c r="E181" s="88"/>
      <c r="F181" s="15"/>
      <c r="G181" s="15"/>
      <c r="H181" s="329"/>
      <c r="I181" s="329"/>
    </row>
    <row r="182" spans="1:9" x14ac:dyDescent="0.25">
      <c r="A182" s="86"/>
      <c r="B182" s="87"/>
      <c r="C182" s="15"/>
      <c r="D182" s="87"/>
      <c r="E182" s="88"/>
      <c r="F182" s="15"/>
      <c r="G182" s="15"/>
      <c r="H182" s="329"/>
      <c r="I182" s="329"/>
    </row>
    <row r="183" spans="1:9" x14ac:dyDescent="0.25">
      <c r="A183" s="86"/>
      <c r="B183" s="87"/>
      <c r="C183" s="15"/>
      <c r="D183" s="87"/>
      <c r="E183" s="88"/>
      <c r="F183" s="15"/>
      <c r="G183" s="15"/>
      <c r="H183" s="329"/>
      <c r="I183" s="329"/>
    </row>
    <row r="184" spans="1:9" x14ac:dyDescent="0.25">
      <c r="A184" s="86"/>
      <c r="B184" s="87"/>
      <c r="C184" s="15"/>
      <c r="D184" s="87"/>
      <c r="E184" s="88"/>
      <c r="F184" s="15"/>
      <c r="G184" s="15"/>
      <c r="H184" s="329"/>
      <c r="I184" s="329"/>
    </row>
    <row r="185" spans="1:9" x14ac:dyDescent="0.25">
      <c r="A185" s="86"/>
      <c r="B185" s="87"/>
      <c r="C185" s="15"/>
      <c r="D185" s="87"/>
      <c r="E185" s="88"/>
      <c r="F185" s="15"/>
      <c r="G185" s="15"/>
      <c r="H185" s="329"/>
      <c r="I185" s="329"/>
    </row>
    <row r="186" spans="1:9" x14ac:dyDescent="0.25">
      <c r="A186" s="86"/>
      <c r="B186" s="87"/>
      <c r="C186" s="15"/>
      <c r="D186" s="87"/>
      <c r="E186" s="88"/>
      <c r="F186" s="15"/>
      <c r="G186" s="15"/>
      <c r="H186" s="329"/>
      <c r="I186" s="329"/>
    </row>
    <row r="187" spans="1:9" x14ac:dyDescent="0.25">
      <c r="A187" s="86"/>
      <c r="B187" s="87"/>
      <c r="C187" s="15"/>
      <c r="D187" s="87"/>
      <c r="E187" s="88"/>
      <c r="F187" s="15"/>
      <c r="G187" s="15"/>
      <c r="H187" s="329"/>
      <c r="I187" s="329"/>
    </row>
    <row r="188" spans="1:9" x14ac:dyDescent="0.25">
      <c r="A188" s="86"/>
      <c r="B188" s="87"/>
      <c r="C188" s="15"/>
      <c r="D188" s="87"/>
      <c r="E188" s="88"/>
      <c r="F188" s="15"/>
      <c r="G188" s="15"/>
      <c r="H188" s="329"/>
      <c r="I188" s="329"/>
    </row>
    <row r="189" spans="1:9" x14ac:dyDescent="0.25">
      <c r="A189" s="86"/>
      <c r="B189" s="87"/>
      <c r="C189" s="15"/>
      <c r="D189" s="87"/>
      <c r="E189" s="88"/>
      <c r="F189" s="15"/>
      <c r="G189" s="15"/>
      <c r="H189" s="329"/>
      <c r="I189" s="329"/>
    </row>
    <row r="190" spans="1:9" x14ac:dyDescent="0.25">
      <c r="A190" s="86"/>
      <c r="B190" s="87"/>
      <c r="C190" s="15"/>
      <c r="D190" s="87"/>
      <c r="E190" s="88"/>
      <c r="F190" s="15"/>
      <c r="G190" s="15"/>
      <c r="H190" s="329"/>
      <c r="I190" s="329"/>
    </row>
    <row r="191" spans="1:9" x14ac:dyDescent="0.25">
      <c r="A191" s="86"/>
      <c r="B191" s="87"/>
      <c r="C191" s="15"/>
      <c r="D191" s="87"/>
      <c r="E191" s="88"/>
      <c r="F191" s="15"/>
      <c r="G191" s="15"/>
      <c r="H191" s="329"/>
      <c r="I191" s="329"/>
    </row>
    <row r="192" spans="1:9" x14ac:dyDescent="0.25">
      <c r="A192" s="86"/>
      <c r="B192" s="87"/>
      <c r="C192" s="15"/>
      <c r="D192" s="87"/>
      <c r="E192" s="88"/>
      <c r="F192" s="15"/>
      <c r="G192" s="15"/>
      <c r="H192" s="329"/>
      <c r="I192" s="329"/>
    </row>
    <row r="193" spans="1:9" x14ac:dyDescent="0.25">
      <c r="A193" s="86"/>
      <c r="B193" s="87"/>
      <c r="C193" s="15"/>
      <c r="D193" s="87"/>
      <c r="E193" s="88"/>
      <c r="F193" s="15"/>
      <c r="G193" s="15"/>
      <c r="H193" s="329"/>
      <c r="I193" s="329"/>
    </row>
    <row r="194" spans="1:9" x14ac:dyDescent="0.25">
      <c r="A194" s="86"/>
      <c r="B194" s="87"/>
      <c r="C194" s="15"/>
      <c r="D194" s="87"/>
      <c r="E194" s="88"/>
      <c r="F194" s="15"/>
      <c r="G194" s="15"/>
      <c r="H194" s="329"/>
      <c r="I194" s="329"/>
    </row>
    <row r="195" spans="1:9" x14ac:dyDescent="0.25">
      <c r="A195" s="86"/>
      <c r="B195" s="87"/>
      <c r="C195" s="15"/>
      <c r="D195" s="87"/>
      <c r="E195" s="88"/>
      <c r="F195" s="15"/>
      <c r="G195" s="15"/>
      <c r="H195" s="329"/>
      <c r="I195" s="329"/>
    </row>
    <row r="196" spans="1:9" x14ac:dyDescent="0.25">
      <c r="A196" s="86"/>
      <c r="B196" s="87"/>
      <c r="C196" s="15"/>
      <c r="D196" s="87"/>
      <c r="E196" s="88"/>
      <c r="F196" s="15"/>
      <c r="G196" s="15"/>
      <c r="H196" s="329"/>
      <c r="I196" s="329"/>
    </row>
    <row r="197" spans="1:9" x14ac:dyDescent="0.25">
      <c r="A197" s="86"/>
      <c r="B197" s="87"/>
      <c r="C197" s="15"/>
      <c r="D197" s="87"/>
      <c r="E197" s="88"/>
      <c r="F197" s="15"/>
      <c r="G197" s="15"/>
      <c r="H197" s="329"/>
      <c r="I197" s="329"/>
    </row>
    <row r="198" spans="1:9" x14ac:dyDescent="0.25">
      <c r="A198" s="86"/>
      <c r="B198" s="87"/>
      <c r="C198" s="15"/>
      <c r="D198" s="87"/>
      <c r="E198" s="88"/>
      <c r="F198" s="15"/>
      <c r="G198" s="15"/>
      <c r="H198" s="329"/>
      <c r="I198" s="329"/>
    </row>
    <row r="199" spans="1:9" x14ac:dyDescent="0.25">
      <c r="A199" s="86"/>
      <c r="B199" s="87"/>
      <c r="C199" s="15"/>
      <c r="D199" s="87"/>
      <c r="E199" s="88"/>
      <c r="F199" s="15"/>
      <c r="G199" s="15"/>
      <c r="H199" s="329"/>
      <c r="I199" s="329"/>
    </row>
    <row r="200" spans="1:9" x14ac:dyDescent="0.25">
      <c r="A200" s="86"/>
      <c r="B200" s="87"/>
      <c r="C200" s="15"/>
      <c r="D200" s="87"/>
      <c r="E200" s="88"/>
      <c r="F200" s="15"/>
      <c r="G200" s="15"/>
      <c r="H200" s="329"/>
      <c r="I200" s="329"/>
    </row>
    <row r="201" spans="1:9" x14ac:dyDescent="0.25">
      <c r="A201" s="86"/>
      <c r="B201" s="87"/>
      <c r="C201" s="15"/>
      <c r="D201" s="87"/>
      <c r="E201" s="88"/>
      <c r="F201" s="15"/>
      <c r="G201" s="15"/>
      <c r="H201" s="329"/>
      <c r="I201" s="329"/>
    </row>
    <row r="202" spans="1:9" x14ac:dyDescent="0.25">
      <c r="A202" s="17" t="s">
        <v>1</v>
      </c>
      <c r="B202" s="18"/>
      <c r="C202" s="18"/>
      <c r="D202" s="18"/>
      <c r="E202" s="18"/>
      <c r="F202" s="18"/>
      <c r="G202" s="18"/>
      <c r="H202" s="18"/>
      <c r="I202" s="18"/>
    </row>
    <row r="203" spans="1:9" ht="48" customHeight="1" x14ac:dyDescent="0.25">
      <c r="A203" s="442" t="s">
        <v>10</v>
      </c>
      <c r="B203" s="442"/>
      <c r="C203" s="442"/>
      <c r="D203" s="442"/>
      <c r="E203" s="442"/>
      <c r="F203" s="442"/>
      <c r="G203" s="442"/>
      <c r="H203" s="442"/>
      <c r="I203" s="442"/>
    </row>
    <row r="204" spans="1:9" ht="21.75" customHeight="1" x14ac:dyDescent="0.25">
      <c r="A204" s="83" t="s">
        <v>88</v>
      </c>
      <c r="D204" s="18"/>
      <c r="E204" s="18"/>
      <c r="F204" s="18"/>
      <c r="G204" s="18"/>
      <c r="H204" s="18"/>
      <c r="I204" s="18"/>
    </row>
    <row r="205" spans="1:9" ht="18" customHeight="1" x14ac:dyDescent="0.25">
      <c r="A205" s="18" t="s">
        <v>427</v>
      </c>
      <c r="B205" s="83"/>
      <c r="C205" s="83"/>
      <c r="D205" s="18"/>
      <c r="E205" s="18"/>
      <c r="F205" s="18"/>
      <c r="G205" s="18"/>
      <c r="H205" s="18"/>
      <c r="I205" s="18"/>
    </row>
    <row r="206" spans="1:9" ht="18" customHeight="1" x14ac:dyDescent="0.25">
      <c r="A206" s="442" t="s">
        <v>428</v>
      </c>
      <c r="B206" s="442"/>
      <c r="C206" s="442"/>
      <c r="D206" s="442"/>
      <c r="E206" s="442"/>
      <c r="F206" s="442"/>
      <c r="G206" s="442"/>
      <c r="H206" s="442"/>
      <c r="I206" s="442"/>
    </row>
    <row r="207" spans="1:9" ht="41.25" customHeight="1" x14ac:dyDescent="0.25">
      <c r="A207" s="442"/>
      <c r="B207" s="442"/>
      <c r="C207" s="442"/>
      <c r="D207" s="442"/>
      <c r="E207" s="442"/>
      <c r="F207" s="442"/>
      <c r="G207" s="442"/>
      <c r="H207" s="442"/>
      <c r="I207" s="442"/>
    </row>
    <row r="208" spans="1:9" ht="55.5" customHeight="1" x14ac:dyDescent="0.25">
      <c r="A208" s="439" t="s">
        <v>152</v>
      </c>
      <c r="B208" s="439"/>
      <c r="C208" s="439"/>
      <c r="D208" s="439"/>
      <c r="E208" s="439"/>
      <c r="F208" s="439"/>
      <c r="G208" s="439"/>
      <c r="H208" s="439"/>
      <c r="I208" s="439"/>
    </row>
    <row r="209" spans="1:9" ht="34.5" customHeight="1" x14ac:dyDescent="0.25">
      <c r="A209" s="440" t="s">
        <v>89</v>
      </c>
      <c r="B209" s="440"/>
      <c r="C209" s="440"/>
      <c r="D209" s="440"/>
      <c r="E209" s="440"/>
      <c r="F209" s="440"/>
      <c r="G209" s="440"/>
      <c r="H209" s="440"/>
      <c r="I209" s="440"/>
    </row>
    <row r="210" spans="1:9" ht="37.5" customHeight="1" x14ac:dyDescent="0.25">
      <c r="A210" s="439" t="s">
        <v>90</v>
      </c>
      <c r="B210" s="439"/>
      <c r="C210" s="439"/>
      <c r="D210" s="439"/>
      <c r="E210" s="439"/>
      <c r="F210" s="439"/>
      <c r="G210" s="439"/>
      <c r="H210" s="439"/>
      <c r="I210" s="439"/>
    </row>
    <row r="211" spans="1:9" ht="18" customHeight="1" x14ac:dyDescent="0.25">
      <c r="B211" s="19"/>
      <c r="C211" s="19"/>
      <c r="D211" s="19"/>
      <c r="E211" s="19"/>
      <c r="F211" s="19"/>
      <c r="G211" s="19"/>
      <c r="H211" s="19"/>
      <c r="I211" s="19"/>
    </row>
    <row r="212" spans="1:9" ht="18" customHeight="1" x14ac:dyDescent="0.25">
      <c r="B212" s="19"/>
      <c r="C212" s="19"/>
      <c r="D212" s="19"/>
      <c r="E212" s="19"/>
      <c r="F212" s="19"/>
      <c r="G212" s="19"/>
      <c r="H212" s="19"/>
      <c r="I212" s="19"/>
    </row>
    <row r="213" spans="1:9" ht="28.5" customHeight="1" x14ac:dyDescent="0.25">
      <c r="A213" s="1" t="s">
        <v>429</v>
      </c>
    </row>
    <row r="215" spans="1:9" ht="18" customHeight="1" x14ac:dyDescent="0.25">
      <c r="A215" s="1" t="s">
        <v>430</v>
      </c>
    </row>
    <row r="216" spans="1:9" x14ac:dyDescent="0.25">
      <c r="A216" s="1" t="s">
        <v>431</v>
      </c>
    </row>
    <row r="217" spans="1:9" x14ac:dyDescent="0.25">
      <c r="A217" s="1" t="s">
        <v>432</v>
      </c>
    </row>
  </sheetData>
  <mergeCells count="17">
    <mergeCell ref="H1:I1"/>
    <mergeCell ref="A2:I2"/>
    <mergeCell ref="A7:A9"/>
    <mergeCell ref="B7:B9"/>
    <mergeCell ref="C7:E7"/>
    <mergeCell ref="F7:F9"/>
    <mergeCell ref="G7:G9"/>
    <mergeCell ref="H7:H9"/>
    <mergeCell ref="I7:I9"/>
    <mergeCell ref="C8:C9"/>
    <mergeCell ref="A208:I208"/>
    <mergeCell ref="A209:I209"/>
    <mergeCell ref="A210:I210"/>
    <mergeCell ref="D8:D9"/>
    <mergeCell ref="E8:E9"/>
    <mergeCell ref="A203:I203"/>
    <mergeCell ref="A206:I207"/>
  </mergeCells>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5D9EB7-5830-4467-83B0-D9DCF59978E5}">
  <sheetPr>
    <tabColor theme="9" tint="0.59999389629810485"/>
  </sheetPr>
  <dimension ref="A1:I211"/>
  <sheetViews>
    <sheetView zoomScale="80" zoomScaleNormal="80" workbookViewId="0">
      <selection activeCell="J13" sqref="J13"/>
    </sheetView>
  </sheetViews>
  <sheetFormatPr defaultColWidth="9.140625" defaultRowHeight="16.5" x14ac:dyDescent="0.25"/>
  <cols>
    <col min="1" max="1" width="71.28515625" style="1" customWidth="1"/>
    <col min="2" max="2" width="13.140625" style="1" customWidth="1"/>
    <col min="3" max="3" width="12.140625" style="1" bestFit="1" customWidth="1"/>
    <col min="4" max="4" width="11.42578125" style="1" customWidth="1"/>
    <col min="5" max="5" width="15.5703125" style="1" customWidth="1"/>
    <col min="6" max="6" width="13.5703125" style="1" customWidth="1"/>
    <col min="7" max="7" width="16" style="1" customWidth="1"/>
    <col min="8" max="8" width="18.5703125" style="1" customWidth="1"/>
    <col min="9" max="9" width="17.28515625" style="1" customWidth="1"/>
    <col min="10" max="16384" width="9.140625" style="1"/>
  </cols>
  <sheetData>
    <row r="1" spans="1:9" x14ac:dyDescent="0.25">
      <c r="H1" s="421" t="s">
        <v>813</v>
      </c>
      <c r="I1" s="421"/>
    </row>
    <row r="2" spans="1:9" s="3" customFormat="1" ht="48" customHeight="1" x14ac:dyDescent="0.25">
      <c r="A2" s="361" t="s">
        <v>720</v>
      </c>
      <c r="B2" s="361"/>
      <c r="C2" s="361"/>
      <c r="D2" s="361"/>
      <c r="E2" s="361"/>
      <c r="F2" s="361"/>
      <c r="G2" s="361"/>
      <c r="H2" s="361"/>
      <c r="I2" s="361"/>
    </row>
    <row r="4" spans="1:9" x14ac:dyDescent="0.25">
      <c r="A4" s="1" t="s">
        <v>766</v>
      </c>
    </row>
    <row r="5" spans="1:9" x14ac:dyDescent="0.25">
      <c r="A5" s="1" t="s">
        <v>745</v>
      </c>
    </row>
    <row r="6" spans="1:9" x14ac:dyDescent="0.25">
      <c r="A6" s="275"/>
      <c r="B6" s="324"/>
      <c r="C6" s="324"/>
      <c r="D6" s="324"/>
      <c r="E6" s="324"/>
      <c r="F6" s="324"/>
      <c r="G6" s="324"/>
      <c r="H6" s="324"/>
      <c r="I6" s="324"/>
    </row>
    <row r="7" spans="1:9" ht="28.5" customHeight="1" x14ac:dyDescent="0.25">
      <c r="A7" s="387"/>
      <c r="B7" s="387" t="s">
        <v>4</v>
      </c>
      <c r="C7" s="388" t="s">
        <v>5</v>
      </c>
      <c r="D7" s="388"/>
      <c r="E7" s="388"/>
      <c r="F7" s="388" t="s">
        <v>3</v>
      </c>
      <c r="G7" s="388" t="s">
        <v>728</v>
      </c>
      <c r="H7" s="389" t="s">
        <v>6</v>
      </c>
      <c r="I7" s="390" t="s">
        <v>2</v>
      </c>
    </row>
    <row r="8" spans="1:9" ht="24" customHeight="1" x14ac:dyDescent="0.25">
      <c r="A8" s="387"/>
      <c r="B8" s="387"/>
      <c r="C8" s="391" t="s">
        <v>81</v>
      </c>
      <c r="D8" s="391" t="s">
        <v>732</v>
      </c>
      <c r="E8" s="441" t="s">
        <v>7</v>
      </c>
      <c r="F8" s="388"/>
      <c r="G8" s="388"/>
      <c r="H8" s="389"/>
      <c r="I8" s="390"/>
    </row>
    <row r="9" spans="1:9" ht="42" customHeight="1" x14ac:dyDescent="0.25">
      <c r="A9" s="387"/>
      <c r="B9" s="387"/>
      <c r="C9" s="392"/>
      <c r="D9" s="392"/>
      <c r="E9" s="441"/>
      <c r="F9" s="388"/>
      <c r="G9" s="388"/>
      <c r="H9" s="389"/>
      <c r="I9" s="390"/>
    </row>
    <row r="10" spans="1:9" x14ac:dyDescent="0.25">
      <c r="A10" s="273">
        <v>1</v>
      </c>
      <c r="B10" s="273">
        <v>2</v>
      </c>
      <c r="C10" s="273" t="s">
        <v>82</v>
      </c>
      <c r="D10" s="273">
        <v>4</v>
      </c>
      <c r="E10" s="273">
        <v>5</v>
      </c>
      <c r="F10" s="273">
        <v>6</v>
      </c>
      <c r="G10" s="273">
        <v>7</v>
      </c>
      <c r="H10" s="273">
        <v>8</v>
      </c>
      <c r="I10" s="274" t="s">
        <v>567</v>
      </c>
    </row>
    <row r="11" spans="1:9" s="3" customFormat="1" x14ac:dyDescent="0.25">
      <c r="A11" s="325" t="s">
        <v>0</v>
      </c>
      <c r="B11" s="89">
        <f>B12+B24+B38</f>
        <v>29</v>
      </c>
      <c r="C11" s="89"/>
      <c r="D11" s="89"/>
      <c r="E11" s="89">
        <f>E12+E24+E38</f>
        <v>921</v>
      </c>
      <c r="F11" s="89"/>
      <c r="G11" s="89"/>
      <c r="H11" s="90">
        <f>H12+H24+H38</f>
        <v>9081.0999999999985</v>
      </c>
      <c r="I11" s="90">
        <f>I12+I24+I38</f>
        <v>11223.33</v>
      </c>
    </row>
    <row r="12" spans="1:9" ht="33" x14ac:dyDescent="0.25">
      <c r="A12" s="123" t="s">
        <v>629</v>
      </c>
      <c r="B12" s="288">
        <f>SUM(B13:B23)</f>
        <v>11</v>
      </c>
      <c r="C12" s="288"/>
      <c r="D12" s="288"/>
      <c r="E12" s="288">
        <f>SUM(E13:E23)</f>
        <v>270</v>
      </c>
      <c r="F12" s="288"/>
      <c r="G12" s="288"/>
      <c r="H12" s="286">
        <f>SUM(H13:H23)</f>
        <v>3175.0199999999995</v>
      </c>
      <c r="I12" s="286">
        <f>SUM(I13:I23)</f>
        <v>3924.02</v>
      </c>
    </row>
    <row r="13" spans="1:9" x14ac:dyDescent="0.25">
      <c r="A13" s="328" t="s">
        <v>420</v>
      </c>
      <c r="B13" s="242">
        <v>1</v>
      </c>
      <c r="C13" s="249">
        <f t="shared" ref="C13:C23" si="0">D13+E13</f>
        <v>208</v>
      </c>
      <c r="D13" s="242">
        <v>166</v>
      </c>
      <c r="E13" s="242">
        <v>42</v>
      </c>
      <c r="F13" s="249">
        <v>1022</v>
      </c>
      <c r="G13" s="249">
        <f>ROUND(F13/167.42,2)</f>
        <v>6.1</v>
      </c>
      <c r="H13" s="249">
        <f t="shared" ref="H13:H23" si="1">ROUND(E13*G13*2,2)</f>
        <v>512.4</v>
      </c>
      <c r="I13" s="249">
        <f>ROUND(H13*1.2359,2)</f>
        <v>633.28</v>
      </c>
    </row>
    <row r="14" spans="1:9" x14ac:dyDescent="0.25">
      <c r="A14" s="328" t="s">
        <v>420</v>
      </c>
      <c r="B14" s="242">
        <v>1</v>
      </c>
      <c r="C14" s="249">
        <f t="shared" si="0"/>
        <v>192</v>
      </c>
      <c r="D14" s="242">
        <v>166</v>
      </c>
      <c r="E14" s="242">
        <v>26</v>
      </c>
      <c r="F14" s="249">
        <v>985</v>
      </c>
      <c r="G14" s="249">
        <f t="shared" ref="G14:G43" si="2">ROUND(F14/167.42,2)</f>
        <v>5.88</v>
      </c>
      <c r="H14" s="249">
        <f t="shared" si="1"/>
        <v>305.76</v>
      </c>
      <c r="I14" s="249">
        <f t="shared" ref="I14:I23" si="3">ROUND(H14*1.2359,2)</f>
        <v>377.89</v>
      </c>
    </row>
    <row r="15" spans="1:9" x14ac:dyDescent="0.25">
      <c r="A15" s="328" t="s">
        <v>420</v>
      </c>
      <c r="B15" s="242">
        <v>1</v>
      </c>
      <c r="C15" s="249">
        <f t="shared" si="0"/>
        <v>177</v>
      </c>
      <c r="D15" s="242">
        <v>166</v>
      </c>
      <c r="E15" s="242">
        <v>11</v>
      </c>
      <c r="F15" s="249">
        <v>985</v>
      </c>
      <c r="G15" s="249">
        <f t="shared" si="2"/>
        <v>5.88</v>
      </c>
      <c r="H15" s="249">
        <f t="shared" si="1"/>
        <v>129.36000000000001</v>
      </c>
      <c r="I15" s="249">
        <f t="shared" si="3"/>
        <v>159.88</v>
      </c>
    </row>
    <row r="16" spans="1:9" x14ac:dyDescent="0.25">
      <c r="A16" s="328" t="s">
        <v>420</v>
      </c>
      <c r="B16" s="242">
        <v>1</v>
      </c>
      <c r="C16" s="249">
        <f t="shared" si="0"/>
        <v>183</v>
      </c>
      <c r="D16" s="242">
        <v>166</v>
      </c>
      <c r="E16" s="242">
        <v>17</v>
      </c>
      <c r="F16" s="249">
        <v>926</v>
      </c>
      <c r="G16" s="249">
        <f t="shared" si="2"/>
        <v>5.53</v>
      </c>
      <c r="H16" s="249">
        <f t="shared" si="1"/>
        <v>188.02</v>
      </c>
      <c r="I16" s="249">
        <f t="shared" si="3"/>
        <v>232.37</v>
      </c>
    </row>
    <row r="17" spans="1:9" x14ac:dyDescent="0.25">
      <c r="A17" s="328" t="s">
        <v>420</v>
      </c>
      <c r="B17" s="242">
        <v>1</v>
      </c>
      <c r="C17" s="249">
        <f t="shared" si="0"/>
        <v>192</v>
      </c>
      <c r="D17" s="242">
        <v>166</v>
      </c>
      <c r="E17" s="242">
        <v>26</v>
      </c>
      <c r="F17" s="249">
        <v>985</v>
      </c>
      <c r="G17" s="249">
        <f t="shared" si="2"/>
        <v>5.88</v>
      </c>
      <c r="H17" s="249">
        <f t="shared" si="1"/>
        <v>305.76</v>
      </c>
      <c r="I17" s="249">
        <f t="shared" si="3"/>
        <v>377.89</v>
      </c>
    </row>
    <row r="18" spans="1:9" x14ac:dyDescent="0.25">
      <c r="A18" s="328" t="s">
        <v>420</v>
      </c>
      <c r="B18" s="242">
        <v>1</v>
      </c>
      <c r="C18" s="249">
        <f t="shared" si="0"/>
        <v>192</v>
      </c>
      <c r="D18" s="242">
        <v>166</v>
      </c>
      <c r="E18" s="242">
        <v>26</v>
      </c>
      <c r="F18" s="249">
        <v>926</v>
      </c>
      <c r="G18" s="249">
        <f t="shared" si="2"/>
        <v>5.53</v>
      </c>
      <c r="H18" s="249">
        <f t="shared" si="1"/>
        <v>287.56</v>
      </c>
      <c r="I18" s="249">
        <f t="shared" si="3"/>
        <v>355.4</v>
      </c>
    </row>
    <row r="19" spans="1:9" x14ac:dyDescent="0.25">
      <c r="A19" s="328" t="s">
        <v>229</v>
      </c>
      <c r="B19" s="242">
        <v>1</v>
      </c>
      <c r="C19" s="249">
        <f t="shared" si="0"/>
        <v>176</v>
      </c>
      <c r="D19" s="242">
        <v>166</v>
      </c>
      <c r="E19" s="242">
        <v>10</v>
      </c>
      <c r="F19" s="249">
        <v>985</v>
      </c>
      <c r="G19" s="249">
        <f t="shared" si="2"/>
        <v>5.88</v>
      </c>
      <c r="H19" s="249">
        <f t="shared" si="1"/>
        <v>117.6</v>
      </c>
      <c r="I19" s="249">
        <f t="shared" si="3"/>
        <v>145.34</v>
      </c>
    </row>
    <row r="20" spans="1:9" x14ac:dyDescent="0.25">
      <c r="A20" s="328" t="s">
        <v>229</v>
      </c>
      <c r="B20" s="242">
        <v>1</v>
      </c>
      <c r="C20" s="249">
        <f t="shared" si="0"/>
        <v>183</v>
      </c>
      <c r="D20" s="242">
        <v>166</v>
      </c>
      <c r="E20" s="242">
        <v>17</v>
      </c>
      <c r="F20" s="249">
        <v>985</v>
      </c>
      <c r="G20" s="249">
        <f t="shared" si="2"/>
        <v>5.88</v>
      </c>
      <c r="H20" s="249">
        <f t="shared" si="1"/>
        <v>199.92</v>
      </c>
      <c r="I20" s="249">
        <f t="shared" si="3"/>
        <v>247.08</v>
      </c>
    </row>
    <row r="21" spans="1:9" x14ac:dyDescent="0.25">
      <c r="A21" s="328" t="s">
        <v>229</v>
      </c>
      <c r="B21" s="242">
        <v>1</v>
      </c>
      <c r="C21" s="249">
        <f t="shared" si="0"/>
        <v>192</v>
      </c>
      <c r="D21" s="242">
        <v>166</v>
      </c>
      <c r="E21" s="242">
        <v>26</v>
      </c>
      <c r="F21" s="249">
        <v>1022</v>
      </c>
      <c r="G21" s="249">
        <f t="shared" si="2"/>
        <v>6.1</v>
      </c>
      <c r="H21" s="249">
        <f t="shared" si="1"/>
        <v>317.2</v>
      </c>
      <c r="I21" s="249">
        <f t="shared" si="3"/>
        <v>392.03</v>
      </c>
    </row>
    <row r="22" spans="1:9" x14ac:dyDescent="0.25">
      <c r="A22" s="328" t="s">
        <v>229</v>
      </c>
      <c r="B22" s="242">
        <v>1</v>
      </c>
      <c r="C22" s="249">
        <f t="shared" si="0"/>
        <v>209</v>
      </c>
      <c r="D22" s="242">
        <v>166</v>
      </c>
      <c r="E22" s="242">
        <v>43</v>
      </c>
      <c r="F22" s="249">
        <v>985</v>
      </c>
      <c r="G22" s="249">
        <f t="shared" si="2"/>
        <v>5.88</v>
      </c>
      <c r="H22" s="249">
        <f t="shared" si="1"/>
        <v>505.68</v>
      </c>
      <c r="I22" s="249">
        <f t="shared" si="3"/>
        <v>624.97</v>
      </c>
    </row>
    <row r="23" spans="1:9" x14ac:dyDescent="0.25">
      <c r="A23" s="328" t="s">
        <v>229</v>
      </c>
      <c r="B23" s="242">
        <v>1</v>
      </c>
      <c r="C23" s="249">
        <f t="shared" si="0"/>
        <v>192</v>
      </c>
      <c r="D23" s="242">
        <v>166</v>
      </c>
      <c r="E23" s="242">
        <v>26</v>
      </c>
      <c r="F23" s="249">
        <v>985</v>
      </c>
      <c r="G23" s="249">
        <f t="shared" si="2"/>
        <v>5.88</v>
      </c>
      <c r="H23" s="249">
        <f t="shared" si="1"/>
        <v>305.76</v>
      </c>
      <c r="I23" s="249">
        <f t="shared" si="3"/>
        <v>377.89</v>
      </c>
    </row>
    <row r="24" spans="1:9" ht="33" x14ac:dyDescent="0.25">
      <c r="A24" s="254" t="s">
        <v>648</v>
      </c>
      <c r="B24" s="241">
        <f>SUM(B25:B37)</f>
        <v>13</v>
      </c>
      <c r="C24" s="241"/>
      <c r="D24" s="241"/>
      <c r="E24" s="241">
        <f>SUM(E25:E37)</f>
        <v>443</v>
      </c>
      <c r="F24" s="241"/>
      <c r="G24" s="249"/>
      <c r="H24" s="286">
        <f>SUM(H25:H37)</f>
        <v>4083.9999999999995</v>
      </c>
      <c r="I24" s="286">
        <f>SUM(I25:I37)</f>
        <v>5047.3999999999996</v>
      </c>
    </row>
    <row r="25" spans="1:9" x14ac:dyDescent="0.25">
      <c r="A25" s="36" t="s">
        <v>422</v>
      </c>
      <c r="B25" s="13">
        <v>1</v>
      </c>
      <c r="C25" s="85">
        <f t="shared" ref="C25:C37" si="4">D25+E25</f>
        <v>192</v>
      </c>
      <c r="D25" s="13">
        <v>166</v>
      </c>
      <c r="E25" s="13">
        <v>26</v>
      </c>
      <c r="F25" s="85">
        <v>768</v>
      </c>
      <c r="G25" s="249">
        <f t="shared" si="2"/>
        <v>4.59</v>
      </c>
      <c r="H25" s="326">
        <f t="shared" ref="H25:H42" si="5">ROUND(E25*G25*2,2)</f>
        <v>238.68</v>
      </c>
      <c r="I25" s="326">
        <f>ROUND(H25*1.2359,2)</f>
        <v>294.98</v>
      </c>
    </row>
    <row r="26" spans="1:9" x14ac:dyDescent="0.25">
      <c r="A26" s="36" t="s">
        <v>422</v>
      </c>
      <c r="B26" s="13">
        <v>1</v>
      </c>
      <c r="C26" s="85">
        <f t="shared" si="4"/>
        <v>201</v>
      </c>
      <c r="D26" s="13">
        <v>166</v>
      </c>
      <c r="E26" s="13">
        <v>35</v>
      </c>
      <c r="F26" s="85">
        <v>734</v>
      </c>
      <c r="G26" s="249">
        <f t="shared" si="2"/>
        <v>4.38</v>
      </c>
      <c r="H26" s="326">
        <f t="shared" si="5"/>
        <v>306.60000000000002</v>
      </c>
      <c r="I26" s="326">
        <f t="shared" ref="I26:I37" si="6">ROUND(H26*1.2359,2)</f>
        <v>378.93</v>
      </c>
    </row>
    <row r="27" spans="1:9" x14ac:dyDescent="0.25">
      <c r="A27" s="36" t="s">
        <v>422</v>
      </c>
      <c r="B27" s="13">
        <v>1</v>
      </c>
      <c r="C27" s="85">
        <f t="shared" si="4"/>
        <v>192</v>
      </c>
      <c r="D27" s="13">
        <v>166</v>
      </c>
      <c r="E27" s="13">
        <v>26</v>
      </c>
      <c r="F27" s="85">
        <v>768</v>
      </c>
      <c r="G27" s="249">
        <f t="shared" si="2"/>
        <v>4.59</v>
      </c>
      <c r="H27" s="326">
        <f t="shared" si="5"/>
        <v>238.68</v>
      </c>
      <c r="I27" s="326">
        <f t="shared" si="6"/>
        <v>294.98</v>
      </c>
    </row>
    <row r="28" spans="1:9" x14ac:dyDescent="0.25">
      <c r="A28" s="36" t="s">
        <v>422</v>
      </c>
      <c r="B28" s="13">
        <v>1</v>
      </c>
      <c r="C28" s="85">
        <f t="shared" si="4"/>
        <v>216</v>
      </c>
      <c r="D28" s="13">
        <v>166</v>
      </c>
      <c r="E28" s="13">
        <v>50</v>
      </c>
      <c r="F28" s="85">
        <v>768</v>
      </c>
      <c r="G28" s="249">
        <f t="shared" si="2"/>
        <v>4.59</v>
      </c>
      <c r="H28" s="326">
        <f t="shared" si="5"/>
        <v>459</v>
      </c>
      <c r="I28" s="326">
        <f t="shared" si="6"/>
        <v>567.28</v>
      </c>
    </row>
    <row r="29" spans="1:9" x14ac:dyDescent="0.25">
      <c r="A29" s="36" t="s">
        <v>422</v>
      </c>
      <c r="B29" s="12">
        <v>1</v>
      </c>
      <c r="C29" s="14">
        <f t="shared" si="4"/>
        <v>200</v>
      </c>
      <c r="D29" s="12">
        <v>166</v>
      </c>
      <c r="E29" s="12">
        <v>34</v>
      </c>
      <c r="F29" s="14">
        <v>768</v>
      </c>
      <c r="G29" s="249">
        <f t="shared" si="2"/>
        <v>4.59</v>
      </c>
      <c r="H29" s="326">
        <f t="shared" si="5"/>
        <v>312.12</v>
      </c>
      <c r="I29" s="326">
        <f t="shared" si="6"/>
        <v>385.75</v>
      </c>
    </row>
    <row r="30" spans="1:9" x14ac:dyDescent="0.25">
      <c r="A30" s="36" t="s">
        <v>422</v>
      </c>
      <c r="B30" s="12">
        <v>1</v>
      </c>
      <c r="C30" s="14">
        <f t="shared" si="4"/>
        <v>200</v>
      </c>
      <c r="D30" s="12">
        <v>166</v>
      </c>
      <c r="E30" s="12">
        <v>34</v>
      </c>
      <c r="F30" s="14">
        <v>768</v>
      </c>
      <c r="G30" s="249">
        <f t="shared" si="2"/>
        <v>4.59</v>
      </c>
      <c r="H30" s="326">
        <f t="shared" si="5"/>
        <v>312.12</v>
      </c>
      <c r="I30" s="326">
        <f t="shared" si="6"/>
        <v>385.75</v>
      </c>
    </row>
    <row r="31" spans="1:9" x14ac:dyDescent="0.25">
      <c r="A31" s="36" t="s">
        <v>422</v>
      </c>
      <c r="B31" s="12">
        <v>1</v>
      </c>
      <c r="C31" s="14">
        <f t="shared" si="4"/>
        <v>192</v>
      </c>
      <c r="D31" s="12">
        <v>166</v>
      </c>
      <c r="E31" s="12">
        <v>26</v>
      </c>
      <c r="F31" s="14">
        <v>768</v>
      </c>
      <c r="G31" s="249">
        <f t="shared" si="2"/>
        <v>4.59</v>
      </c>
      <c r="H31" s="249">
        <f t="shared" si="5"/>
        <v>238.68</v>
      </c>
      <c r="I31" s="249">
        <f t="shared" si="6"/>
        <v>294.98</v>
      </c>
    </row>
    <row r="32" spans="1:9" x14ac:dyDescent="0.25">
      <c r="A32" s="36" t="s">
        <v>422</v>
      </c>
      <c r="B32" s="12">
        <v>1</v>
      </c>
      <c r="C32" s="14">
        <f t="shared" si="4"/>
        <v>240</v>
      </c>
      <c r="D32" s="12">
        <v>166</v>
      </c>
      <c r="E32" s="12">
        <v>74</v>
      </c>
      <c r="F32" s="14">
        <v>768</v>
      </c>
      <c r="G32" s="249">
        <f t="shared" si="2"/>
        <v>4.59</v>
      </c>
      <c r="H32" s="249">
        <f t="shared" si="5"/>
        <v>679.32</v>
      </c>
      <c r="I32" s="249">
        <f t="shared" si="6"/>
        <v>839.57</v>
      </c>
    </row>
    <row r="33" spans="1:9" x14ac:dyDescent="0.25">
      <c r="A33" s="36" t="s">
        <v>423</v>
      </c>
      <c r="B33" s="12">
        <v>1</v>
      </c>
      <c r="C33" s="14">
        <f t="shared" si="4"/>
        <v>183</v>
      </c>
      <c r="D33" s="12">
        <v>166</v>
      </c>
      <c r="E33" s="12">
        <v>17</v>
      </c>
      <c r="F33" s="14">
        <v>926</v>
      </c>
      <c r="G33" s="249">
        <f t="shared" si="2"/>
        <v>5.53</v>
      </c>
      <c r="H33" s="249">
        <f t="shared" si="5"/>
        <v>188.02</v>
      </c>
      <c r="I33" s="249">
        <f t="shared" si="6"/>
        <v>232.37</v>
      </c>
    </row>
    <row r="34" spans="1:9" x14ac:dyDescent="0.25">
      <c r="A34" s="36" t="s">
        <v>424</v>
      </c>
      <c r="B34" s="12">
        <v>1</v>
      </c>
      <c r="C34" s="14">
        <f t="shared" si="4"/>
        <v>200</v>
      </c>
      <c r="D34" s="12">
        <v>166</v>
      </c>
      <c r="E34" s="12">
        <v>34</v>
      </c>
      <c r="F34" s="14">
        <v>768</v>
      </c>
      <c r="G34" s="249">
        <f t="shared" si="2"/>
        <v>4.59</v>
      </c>
      <c r="H34" s="249">
        <f t="shared" si="5"/>
        <v>312.12</v>
      </c>
      <c r="I34" s="249">
        <f t="shared" si="6"/>
        <v>385.75</v>
      </c>
    </row>
    <row r="35" spans="1:9" x14ac:dyDescent="0.25">
      <c r="A35" s="36" t="s">
        <v>424</v>
      </c>
      <c r="B35" s="12">
        <v>1</v>
      </c>
      <c r="C35" s="14">
        <f t="shared" si="4"/>
        <v>216</v>
      </c>
      <c r="D35" s="12">
        <v>166</v>
      </c>
      <c r="E35" s="12">
        <v>50</v>
      </c>
      <c r="F35" s="14">
        <v>768</v>
      </c>
      <c r="G35" s="249">
        <f t="shared" si="2"/>
        <v>4.59</v>
      </c>
      <c r="H35" s="249">
        <f t="shared" si="5"/>
        <v>459</v>
      </c>
      <c r="I35" s="249">
        <f t="shared" si="6"/>
        <v>567.28</v>
      </c>
    </row>
    <row r="36" spans="1:9" x14ac:dyDescent="0.25">
      <c r="A36" s="36" t="s">
        <v>424</v>
      </c>
      <c r="B36" s="12">
        <v>1</v>
      </c>
      <c r="C36" s="14">
        <f t="shared" si="4"/>
        <v>177</v>
      </c>
      <c r="D36" s="12">
        <v>166</v>
      </c>
      <c r="E36" s="12">
        <v>11</v>
      </c>
      <c r="F36" s="14">
        <v>768</v>
      </c>
      <c r="G36" s="249">
        <f t="shared" si="2"/>
        <v>4.59</v>
      </c>
      <c r="H36" s="249">
        <f t="shared" si="5"/>
        <v>100.98</v>
      </c>
      <c r="I36" s="249">
        <f t="shared" si="6"/>
        <v>124.8</v>
      </c>
    </row>
    <row r="37" spans="1:9" x14ac:dyDescent="0.25">
      <c r="A37" s="36" t="s">
        <v>424</v>
      </c>
      <c r="B37" s="12">
        <v>1</v>
      </c>
      <c r="C37" s="14">
        <f t="shared" si="4"/>
        <v>192</v>
      </c>
      <c r="D37" s="12">
        <v>166</v>
      </c>
      <c r="E37" s="12">
        <v>26</v>
      </c>
      <c r="F37" s="14">
        <v>768</v>
      </c>
      <c r="G37" s="249">
        <f t="shared" si="2"/>
        <v>4.59</v>
      </c>
      <c r="H37" s="249">
        <f t="shared" si="5"/>
        <v>238.68</v>
      </c>
      <c r="I37" s="249">
        <f t="shared" si="6"/>
        <v>294.98</v>
      </c>
    </row>
    <row r="38" spans="1:9" ht="33" x14ac:dyDescent="0.25">
      <c r="A38" s="254" t="s">
        <v>651</v>
      </c>
      <c r="B38" s="241">
        <f>SUM(B39:B43)</f>
        <v>5</v>
      </c>
      <c r="C38" s="241"/>
      <c r="D38" s="241"/>
      <c r="E38" s="241">
        <f>SUM(E39:E43)</f>
        <v>208</v>
      </c>
      <c r="F38" s="241"/>
      <c r="G38" s="249"/>
      <c r="H38" s="286">
        <f>SUM(H39:H43)</f>
        <v>1822.08</v>
      </c>
      <c r="I38" s="286">
        <f>SUM(I39:I43)</f>
        <v>2251.91</v>
      </c>
    </row>
    <row r="39" spans="1:9" x14ac:dyDescent="0.25">
      <c r="A39" s="36" t="s">
        <v>425</v>
      </c>
      <c r="B39" s="12">
        <v>1</v>
      </c>
      <c r="C39" s="14">
        <f t="shared" ref="C39:C43" si="7">D39+E39</f>
        <v>192</v>
      </c>
      <c r="D39" s="12">
        <v>166</v>
      </c>
      <c r="E39" s="12">
        <v>26</v>
      </c>
      <c r="F39" s="14">
        <v>734</v>
      </c>
      <c r="G39" s="249">
        <f t="shared" si="2"/>
        <v>4.38</v>
      </c>
      <c r="H39" s="249">
        <f t="shared" si="5"/>
        <v>227.76</v>
      </c>
      <c r="I39" s="249">
        <f t="shared" ref="I39:I42" si="8">ROUND(H39*1.2359,2)</f>
        <v>281.49</v>
      </c>
    </row>
    <row r="40" spans="1:9" x14ac:dyDescent="0.25">
      <c r="A40" s="36" t="s">
        <v>425</v>
      </c>
      <c r="B40" s="12">
        <v>1</v>
      </c>
      <c r="C40" s="14">
        <f t="shared" si="7"/>
        <v>183</v>
      </c>
      <c r="D40" s="12">
        <v>166</v>
      </c>
      <c r="E40" s="12">
        <v>17</v>
      </c>
      <c r="F40" s="14">
        <v>734</v>
      </c>
      <c r="G40" s="249">
        <f t="shared" si="2"/>
        <v>4.38</v>
      </c>
      <c r="H40" s="249">
        <f t="shared" si="5"/>
        <v>148.91999999999999</v>
      </c>
      <c r="I40" s="249">
        <f t="shared" si="8"/>
        <v>184.05</v>
      </c>
    </row>
    <row r="41" spans="1:9" x14ac:dyDescent="0.25">
      <c r="A41" s="36" t="s">
        <v>425</v>
      </c>
      <c r="B41" s="12">
        <v>1</v>
      </c>
      <c r="C41" s="14">
        <f t="shared" si="7"/>
        <v>207</v>
      </c>
      <c r="D41" s="12">
        <v>166</v>
      </c>
      <c r="E41" s="12">
        <v>41</v>
      </c>
      <c r="F41" s="14">
        <v>734</v>
      </c>
      <c r="G41" s="249">
        <f t="shared" si="2"/>
        <v>4.38</v>
      </c>
      <c r="H41" s="249">
        <f t="shared" si="5"/>
        <v>359.16</v>
      </c>
      <c r="I41" s="249">
        <f t="shared" si="8"/>
        <v>443.89</v>
      </c>
    </row>
    <row r="42" spans="1:9" x14ac:dyDescent="0.25">
      <c r="A42" s="36" t="s">
        <v>433</v>
      </c>
      <c r="B42" s="12">
        <v>1</v>
      </c>
      <c r="C42" s="14">
        <f t="shared" si="7"/>
        <v>216</v>
      </c>
      <c r="D42" s="12">
        <v>166</v>
      </c>
      <c r="E42" s="12">
        <v>50</v>
      </c>
      <c r="F42" s="14">
        <v>734</v>
      </c>
      <c r="G42" s="249">
        <f t="shared" si="2"/>
        <v>4.38</v>
      </c>
      <c r="H42" s="249">
        <f t="shared" si="5"/>
        <v>438</v>
      </c>
      <c r="I42" s="249">
        <f t="shared" si="8"/>
        <v>541.32000000000005</v>
      </c>
    </row>
    <row r="43" spans="1:9" x14ac:dyDescent="0.25">
      <c r="A43" s="36" t="s">
        <v>433</v>
      </c>
      <c r="B43" s="12">
        <v>1</v>
      </c>
      <c r="C43" s="14">
        <f t="shared" si="7"/>
        <v>240</v>
      </c>
      <c r="D43" s="12">
        <v>166</v>
      </c>
      <c r="E43" s="12">
        <v>74</v>
      </c>
      <c r="F43" s="14">
        <v>734</v>
      </c>
      <c r="G43" s="249">
        <f t="shared" si="2"/>
        <v>4.38</v>
      </c>
      <c r="H43" s="249">
        <f t="shared" ref="H43" si="9">ROUND(E43*G43*2,2)</f>
        <v>648.24</v>
      </c>
      <c r="I43" s="249">
        <f t="shared" ref="I43" si="10">ROUND(H43*1.2359,2)</f>
        <v>801.16</v>
      </c>
    </row>
    <row r="44" spans="1:9" x14ac:dyDescent="0.25">
      <c r="A44" s="86"/>
      <c r="B44" s="87"/>
      <c r="C44" s="15"/>
      <c r="D44" s="87"/>
      <c r="E44" s="88"/>
      <c r="F44" s="15"/>
      <c r="G44" s="15"/>
      <c r="H44" s="329"/>
      <c r="I44" s="329"/>
    </row>
    <row r="45" spans="1:9" x14ac:dyDescent="0.25">
      <c r="A45" s="86"/>
      <c r="B45" s="87"/>
      <c r="C45" s="15"/>
      <c r="D45" s="87"/>
      <c r="E45" s="88"/>
      <c r="F45" s="15"/>
      <c r="G45" s="15"/>
      <c r="H45" s="329"/>
      <c r="I45" s="329"/>
    </row>
    <row r="46" spans="1:9" x14ac:dyDescent="0.25">
      <c r="A46" s="86"/>
      <c r="B46" s="87"/>
      <c r="C46" s="15"/>
      <c r="D46" s="87"/>
      <c r="E46" s="88"/>
      <c r="F46" s="15"/>
      <c r="G46" s="15"/>
      <c r="H46" s="329"/>
      <c r="I46" s="329"/>
    </row>
    <row r="47" spans="1:9" x14ac:dyDescent="0.25">
      <c r="A47" s="86"/>
      <c r="B47" s="87"/>
      <c r="C47" s="15"/>
      <c r="D47" s="87"/>
      <c r="E47" s="88"/>
      <c r="F47" s="15"/>
      <c r="G47" s="15"/>
      <c r="H47" s="329"/>
      <c r="I47" s="329"/>
    </row>
    <row r="48" spans="1:9" x14ac:dyDescent="0.25">
      <c r="A48" s="86"/>
      <c r="B48" s="87"/>
      <c r="C48" s="15"/>
      <c r="D48" s="87"/>
      <c r="E48" s="88"/>
      <c r="F48" s="15"/>
      <c r="G48" s="15"/>
      <c r="H48" s="329"/>
      <c r="I48" s="329"/>
    </row>
    <row r="49" spans="1:9" x14ac:dyDescent="0.25">
      <c r="A49" s="86"/>
      <c r="B49" s="87"/>
      <c r="C49" s="15"/>
      <c r="D49" s="87"/>
      <c r="E49" s="88"/>
      <c r="F49" s="15"/>
      <c r="G49" s="15"/>
      <c r="H49" s="329"/>
      <c r="I49" s="329"/>
    </row>
    <row r="50" spans="1:9" x14ac:dyDescent="0.25">
      <c r="A50" s="86"/>
      <c r="B50" s="87"/>
      <c r="C50" s="15"/>
      <c r="D50" s="87"/>
      <c r="E50" s="88"/>
      <c r="F50" s="15"/>
      <c r="G50" s="15"/>
      <c r="H50" s="329"/>
      <c r="I50" s="329"/>
    </row>
    <row r="51" spans="1:9" x14ac:dyDescent="0.25">
      <c r="A51" s="86"/>
      <c r="B51" s="87"/>
      <c r="C51" s="15"/>
      <c r="D51" s="87"/>
      <c r="E51" s="88"/>
      <c r="F51" s="15"/>
      <c r="G51" s="15"/>
      <c r="H51" s="329"/>
      <c r="I51" s="329"/>
    </row>
    <row r="52" spans="1:9" x14ac:dyDescent="0.25">
      <c r="A52" s="86"/>
      <c r="B52" s="87"/>
      <c r="C52" s="15"/>
      <c r="D52" s="87"/>
      <c r="E52" s="88"/>
      <c r="F52" s="15"/>
      <c r="G52" s="15"/>
      <c r="H52" s="329"/>
      <c r="I52" s="329"/>
    </row>
    <row r="53" spans="1:9" x14ac:dyDescent="0.25">
      <c r="A53" s="86"/>
      <c r="B53" s="87"/>
      <c r="C53" s="15"/>
      <c r="D53" s="87"/>
      <c r="E53" s="88"/>
      <c r="F53" s="15"/>
      <c r="G53" s="15"/>
      <c r="H53" s="329"/>
      <c r="I53" s="329"/>
    </row>
    <row r="54" spans="1:9" x14ac:dyDescent="0.25">
      <c r="A54" s="86"/>
      <c r="B54" s="87"/>
      <c r="C54" s="15"/>
      <c r="D54" s="87"/>
      <c r="E54" s="88"/>
      <c r="F54" s="15"/>
      <c r="G54" s="15"/>
      <c r="H54" s="329"/>
      <c r="I54" s="329"/>
    </row>
    <row r="55" spans="1:9" x14ac:dyDescent="0.25">
      <c r="A55" s="86"/>
      <c r="B55" s="87"/>
      <c r="C55" s="15"/>
      <c r="D55" s="87"/>
      <c r="E55" s="88"/>
      <c r="F55" s="15"/>
      <c r="G55" s="15"/>
      <c r="H55" s="329"/>
      <c r="I55" s="329"/>
    </row>
    <row r="56" spans="1:9" x14ac:dyDescent="0.25">
      <c r="A56" s="86"/>
      <c r="B56" s="87"/>
      <c r="C56" s="15"/>
      <c r="D56" s="87"/>
      <c r="E56" s="88"/>
      <c r="F56" s="15"/>
      <c r="G56" s="15"/>
      <c r="H56" s="329"/>
      <c r="I56" s="329"/>
    </row>
    <row r="57" spans="1:9" x14ac:dyDescent="0.25">
      <c r="A57" s="86"/>
      <c r="B57" s="87"/>
      <c r="C57" s="15"/>
      <c r="D57" s="87"/>
      <c r="E57" s="88"/>
      <c r="F57" s="15"/>
      <c r="G57" s="15"/>
      <c r="H57" s="329"/>
      <c r="I57" s="329"/>
    </row>
    <row r="58" spans="1:9" x14ac:dyDescent="0.25">
      <c r="A58" s="86"/>
      <c r="B58" s="87"/>
      <c r="C58" s="15"/>
      <c r="D58" s="87"/>
      <c r="E58" s="88"/>
      <c r="F58" s="15"/>
      <c r="G58" s="15"/>
      <c r="H58" s="329"/>
      <c r="I58" s="329"/>
    </row>
    <row r="59" spans="1:9" x14ac:dyDescent="0.25">
      <c r="A59" s="86"/>
      <c r="B59" s="87"/>
      <c r="C59" s="15"/>
      <c r="D59" s="87"/>
      <c r="E59" s="88"/>
      <c r="F59" s="15"/>
      <c r="G59" s="15"/>
      <c r="H59" s="329"/>
      <c r="I59" s="329"/>
    </row>
    <row r="60" spans="1:9" x14ac:dyDescent="0.25">
      <c r="A60" s="86"/>
      <c r="B60" s="87"/>
      <c r="C60" s="15"/>
      <c r="D60" s="87"/>
      <c r="E60" s="88"/>
      <c r="F60" s="15"/>
      <c r="G60" s="15"/>
      <c r="H60" s="329"/>
      <c r="I60" s="329"/>
    </row>
    <row r="61" spans="1:9" x14ac:dyDescent="0.25">
      <c r="A61" s="86"/>
      <c r="B61" s="87"/>
      <c r="C61" s="15"/>
      <c r="D61" s="87"/>
      <c r="E61" s="88"/>
      <c r="F61" s="15"/>
      <c r="G61" s="15"/>
      <c r="H61" s="329"/>
      <c r="I61" s="329"/>
    </row>
    <row r="62" spans="1:9" x14ac:dyDescent="0.25">
      <c r="A62" s="86"/>
      <c r="B62" s="87"/>
      <c r="C62" s="15"/>
      <c r="D62" s="87"/>
      <c r="E62" s="88"/>
      <c r="F62" s="15"/>
      <c r="G62" s="15"/>
      <c r="H62" s="329"/>
      <c r="I62" s="329"/>
    </row>
    <row r="63" spans="1:9" x14ac:dyDescent="0.25">
      <c r="A63" s="86"/>
      <c r="B63" s="87"/>
      <c r="C63" s="15"/>
      <c r="D63" s="87"/>
      <c r="E63" s="88"/>
      <c r="F63" s="15"/>
      <c r="G63" s="15"/>
      <c r="H63" s="329"/>
      <c r="I63" s="329"/>
    </row>
    <row r="64" spans="1:9" x14ac:dyDescent="0.25">
      <c r="A64" s="86"/>
      <c r="B64" s="87"/>
      <c r="C64" s="15"/>
      <c r="D64" s="87"/>
      <c r="E64" s="88"/>
      <c r="F64" s="15"/>
      <c r="G64" s="15"/>
      <c r="H64" s="329"/>
      <c r="I64" s="329"/>
    </row>
    <row r="65" spans="1:9" x14ac:dyDescent="0.25">
      <c r="A65" s="86"/>
      <c r="B65" s="87"/>
      <c r="C65" s="15"/>
      <c r="D65" s="87"/>
      <c r="E65" s="88"/>
      <c r="F65" s="15"/>
      <c r="G65" s="15"/>
      <c r="H65" s="329"/>
      <c r="I65" s="329"/>
    </row>
    <row r="66" spans="1:9" x14ac:dyDescent="0.25">
      <c r="A66" s="86"/>
      <c r="B66" s="87"/>
      <c r="C66" s="15"/>
      <c r="D66" s="87"/>
      <c r="E66" s="88"/>
      <c r="F66" s="15"/>
      <c r="G66" s="15"/>
      <c r="H66" s="329"/>
      <c r="I66" s="329"/>
    </row>
    <row r="67" spans="1:9" x14ac:dyDescent="0.25">
      <c r="A67" s="86"/>
      <c r="B67" s="87"/>
      <c r="C67" s="15"/>
      <c r="D67" s="87"/>
      <c r="E67" s="88"/>
      <c r="F67" s="15"/>
      <c r="G67" s="15"/>
      <c r="H67" s="329"/>
      <c r="I67" s="329"/>
    </row>
    <row r="68" spans="1:9" x14ac:dyDescent="0.25">
      <c r="A68" s="86"/>
      <c r="B68" s="87"/>
      <c r="C68" s="15"/>
      <c r="D68" s="87"/>
      <c r="E68" s="88"/>
      <c r="F68" s="15"/>
      <c r="G68" s="15"/>
      <c r="H68" s="329"/>
      <c r="I68" s="329"/>
    </row>
    <row r="69" spans="1:9" x14ac:dyDescent="0.25">
      <c r="A69" s="86"/>
      <c r="B69" s="87"/>
      <c r="C69" s="15"/>
      <c r="D69" s="87"/>
      <c r="E69" s="88"/>
      <c r="F69" s="15"/>
      <c r="G69" s="15"/>
      <c r="H69" s="329"/>
      <c r="I69" s="329"/>
    </row>
    <row r="70" spans="1:9" x14ac:dyDescent="0.25">
      <c r="A70" s="86"/>
      <c r="B70" s="87"/>
      <c r="C70" s="15"/>
      <c r="D70" s="87"/>
      <c r="E70" s="88"/>
      <c r="F70" s="15"/>
      <c r="G70" s="15"/>
      <c r="H70" s="329"/>
      <c r="I70" s="329"/>
    </row>
    <row r="71" spans="1:9" x14ac:dyDescent="0.25">
      <c r="A71" s="86"/>
      <c r="B71" s="87"/>
      <c r="C71" s="15"/>
      <c r="D71" s="87"/>
      <c r="E71" s="88"/>
      <c r="F71" s="15"/>
      <c r="G71" s="15"/>
      <c r="H71" s="329"/>
      <c r="I71" s="329"/>
    </row>
    <row r="72" spans="1:9" x14ac:dyDescent="0.25">
      <c r="A72" s="86"/>
      <c r="B72" s="87"/>
      <c r="C72" s="15"/>
      <c r="D72" s="87"/>
      <c r="E72" s="88"/>
      <c r="F72" s="15"/>
      <c r="G72" s="15"/>
      <c r="H72" s="329"/>
      <c r="I72" s="329"/>
    </row>
    <row r="73" spans="1:9" x14ac:dyDescent="0.25">
      <c r="A73" s="86"/>
      <c r="B73" s="87"/>
      <c r="C73" s="15"/>
      <c r="D73" s="87"/>
      <c r="E73" s="88"/>
      <c r="F73" s="15"/>
      <c r="G73" s="15"/>
      <c r="H73" s="329"/>
      <c r="I73" s="329"/>
    </row>
    <row r="74" spans="1:9" x14ac:dyDescent="0.25">
      <c r="A74" s="86"/>
      <c r="B74" s="87"/>
      <c r="C74" s="15"/>
      <c r="D74" s="87"/>
      <c r="E74" s="88"/>
      <c r="F74" s="15"/>
      <c r="G74" s="15"/>
      <c r="H74" s="329"/>
      <c r="I74" s="329"/>
    </row>
    <row r="75" spans="1:9" x14ac:dyDescent="0.25">
      <c r="A75" s="86"/>
      <c r="B75" s="87"/>
      <c r="C75" s="15"/>
      <c r="D75" s="87"/>
      <c r="E75" s="88"/>
      <c r="F75" s="15"/>
      <c r="G75" s="15"/>
      <c r="H75" s="329"/>
      <c r="I75" s="329"/>
    </row>
    <row r="76" spans="1:9" x14ac:dyDescent="0.25">
      <c r="A76" s="86"/>
      <c r="B76" s="87"/>
      <c r="C76" s="15"/>
      <c r="D76" s="87"/>
      <c r="E76" s="88"/>
      <c r="F76" s="15"/>
      <c r="G76" s="15"/>
      <c r="H76" s="329"/>
      <c r="I76" s="329"/>
    </row>
    <row r="77" spans="1:9" x14ac:dyDescent="0.25">
      <c r="A77" s="86"/>
      <c r="B77" s="87"/>
      <c r="C77" s="15"/>
      <c r="D77" s="87"/>
      <c r="E77" s="88"/>
      <c r="F77" s="15"/>
      <c r="G77" s="15"/>
      <c r="H77" s="329"/>
      <c r="I77" s="329"/>
    </row>
    <row r="78" spans="1:9" x14ac:dyDescent="0.25">
      <c r="A78" s="86"/>
      <c r="B78" s="87"/>
      <c r="C78" s="15"/>
      <c r="D78" s="87"/>
      <c r="E78" s="88"/>
      <c r="F78" s="15"/>
      <c r="G78" s="15"/>
      <c r="H78" s="329"/>
      <c r="I78" s="329"/>
    </row>
    <row r="79" spans="1:9" x14ac:dyDescent="0.25">
      <c r="A79" s="86"/>
      <c r="B79" s="87"/>
      <c r="C79" s="15"/>
      <c r="D79" s="87"/>
      <c r="E79" s="88"/>
      <c r="F79" s="15"/>
      <c r="G79" s="15"/>
      <c r="H79" s="329"/>
      <c r="I79" s="329"/>
    </row>
    <row r="80" spans="1:9" x14ac:dyDescent="0.25">
      <c r="A80" s="86"/>
      <c r="B80" s="87"/>
      <c r="C80" s="15"/>
      <c r="D80" s="87"/>
      <c r="E80" s="88"/>
      <c r="F80" s="15"/>
      <c r="G80" s="15"/>
      <c r="H80" s="329"/>
      <c r="I80" s="329"/>
    </row>
    <row r="81" spans="1:9" x14ac:dyDescent="0.25">
      <c r="A81" s="86"/>
      <c r="B81" s="87"/>
      <c r="C81" s="15"/>
      <c r="D81" s="87"/>
      <c r="E81" s="88"/>
      <c r="F81" s="15"/>
      <c r="G81" s="15"/>
      <c r="H81" s="329"/>
      <c r="I81" s="329"/>
    </row>
    <row r="82" spans="1:9" x14ac:dyDescent="0.25">
      <c r="A82" s="86"/>
      <c r="B82" s="87"/>
      <c r="C82" s="15"/>
      <c r="D82" s="87"/>
      <c r="E82" s="88"/>
      <c r="F82" s="15"/>
      <c r="G82" s="15"/>
      <c r="H82" s="329"/>
      <c r="I82" s="329"/>
    </row>
    <row r="83" spans="1:9" x14ac:dyDescent="0.25">
      <c r="A83" s="86"/>
      <c r="B83" s="87"/>
      <c r="C83" s="15"/>
      <c r="D83" s="87"/>
      <c r="E83" s="88"/>
      <c r="F83" s="15"/>
      <c r="G83" s="15"/>
      <c r="H83" s="329"/>
      <c r="I83" s="329"/>
    </row>
    <row r="84" spans="1:9" x14ac:dyDescent="0.25">
      <c r="A84" s="86"/>
      <c r="B84" s="87"/>
      <c r="C84" s="15"/>
      <c r="D84" s="87"/>
      <c r="E84" s="88"/>
      <c r="F84" s="15"/>
      <c r="G84" s="15"/>
      <c r="H84" s="329"/>
      <c r="I84" s="329"/>
    </row>
    <row r="85" spans="1:9" x14ac:dyDescent="0.25">
      <c r="A85" s="86"/>
      <c r="B85" s="87"/>
      <c r="C85" s="15"/>
      <c r="D85" s="87"/>
      <c r="E85" s="88"/>
      <c r="F85" s="15"/>
      <c r="G85" s="15"/>
      <c r="H85" s="329"/>
      <c r="I85" s="329"/>
    </row>
    <row r="86" spans="1:9" x14ac:dyDescent="0.25">
      <c r="A86" s="86"/>
      <c r="B86" s="87"/>
      <c r="C86" s="15"/>
      <c r="D86" s="87"/>
      <c r="E86" s="88"/>
      <c r="F86" s="15"/>
      <c r="G86" s="15"/>
      <c r="H86" s="329"/>
      <c r="I86" s="329"/>
    </row>
    <row r="87" spans="1:9" x14ac:dyDescent="0.25">
      <c r="A87" s="86"/>
      <c r="B87" s="87"/>
      <c r="C87" s="15"/>
      <c r="D87" s="87"/>
      <c r="E87" s="88"/>
      <c r="F87" s="15"/>
      <c r="G87" s="15"/>
      <c r="H87" s="329"/>
      <c r="I87" s="329"/>
    </row>
    <row r="88" spans="1:9" x14ac:dyDescent="0.25">
      <c r="A88" s="86"/>
      <c r="B88" s="87"/>
      <c r="C88" s="15"/>
      <c r="D88" s="87"/>
      <c r="E88" s="88"/>
      <c r="F88" s="15"/>
      <c r="G88" s="15"/>
      <c r="H88" s="329"/>
      <c r="I88" s="329"/>
    </row>
    <row r="89" spans="1:9" x14ac:dyDescent="0.25">
      <c r="A89" s="86"/>
      <c r="B89" s="87"/>
      <c r="C89" s="15"/>
      <c r="D89" s="87"/>
      <c r="E89" s="88"/>
      <c r="F89" s="15"/>
      <c r="G89" s="15"/>
      <c r="H89" s="329"/>
      <c r="I89" s="329"/>
    </row>
    <row r="90" spans="1:9" x14ac:dyDescent="0.25">
      <c r="A90" s="86"/>
      <c r="B90" s="87"/>
      <c r="C90" s="15"/>
      <c r="D90" s="87"/>
      <c r="E90" s="88"/>
      <c r="F90" s="15"/>
      <c r="G90" s="15"/>
      <c r="H90" s="329"/>
      <c r="I90" s="329"/>
    </row>
    <row r="91" spans="1:9" x14ac:dyDescent="0.25">
      <c r="A91" s="86"/>
      <c r="B91" s="87"/>
      <c r="C91" s="15"/>
      <c r="D91" s="87"/>
      <c r="E91" s="88"/>
      <c r="F91" s="15"/>
      <c r="G91" s="15"/>
      <c r="H91" s="329"/>
      <c r="I91" s="329"/>
    </row>
    <row r="92" spans="1:9" x14ac:dyDescent="0.25">
      <c r="A92" s="86"/>
      <c r="B92" s="87"/>
      <c r="C92" s="15"/>
      <c r="D92" s="87"/>
      <c r="E92" s="88"/>
      <c r="F92" s="15"/>
      <c r="G92" s="15"/>
      <c r="H92" s="329"/>
      <c r="I92" s="329"/>
    </row>
    <row r="93" spans="1:9" x14ac:dyDescent="0.25">
      <c r="A93" s="86"/>
      <c r="B93" s="87"/>
      <c r="C93" s="15"/>
      <c r="D93" s="87"/>
      <c r="E93" s="88"/>
      <c r="F93" s="15"/>
      <c r="G93" s="15"/>
      <c r="H93" s="329"/>
      <c r="I93" s="329"/>
    </row>
    <row r="94" spans="1:9" x14ac:dyDescent="0.25">
      <c r="A94" s="86"/>
      <c r="B94" s="87"/>
      <c r="C94" s="15"/>
      <c r="D94" s="87"/>
      <c r="E94" s="88"/>
      <c r="F94" s="15"/>
      <c r="G94" s="15"/>
      <c r="H94" s="329"/>
      <c r="I94" s="329"/>
    </row>
    <row r="95" spans="1:9" x14ac:dyDescent="0.25">
      <c r="A95" s="86"/>
      <c r="B95" s="87"/>
      <c r="C95" s="15"/>
      <c r="D95" s="87"/>
      <c r="E95" s="88"/>
      <c r="F95" s="15"/>
      <c r="G95" s="15"/>
      <c r="H95" s="329"/>
      <c r="I95" s="329"/>
    </row>
    <row r="96" spans="1:9" x14ac:dyDescent="0.25">
      <c r="A96" s="86"/>
      <c r="B96" s="87"/>
      <c r="C96" s="15"/>
      <c r="D96" s="87"/>
      <c r="E96" s="88"/>
      <c r="F96" s="15"/>
      <c r="G96" s="15"/>
      <c r="H96" s="329"/>
      <c r="I96" s="329"/>
    </row>
    <row r="97" spans="1:9" x14ac:dyDescent="0.25">
      <c r="A97" s="86"/>
      <c r="B97" s="87"/>
      <c r="C97" s="15"/>
      <c r="D97" s="87"/>
      <c r="E97" s="88"/>
      <c r="F97" s="15"/>
      <c r="G97" s="15"/>
      <c r="H97" s="329"/>
      <c r="I97" s="329"/>
    </row>
    <row r="98" spans="1:9" x14ac:dyDescent="0.25">
      <c r="A98" s="86"/>
      <c r="B98" s="87"/>
      <c r="C98" s="15"/>
      <c r="D98" s="87"/>
      <c r="E98" s="88"/>
      <c r="F98" s="15"/>
      <c r="G98" s="15"/>
      <c r="H98" s="329"/>
      <c r="I98" s="329"/>
    </row>
    <row r="99" spans="1:9" x14ac:dyDescent="0.25">
      <c r="A99" s="86"/>
      <c r="B99" s="87"/>
      <c r="C99" s="15"/>
      <c r="D99" s="87"/>
      <c r="E99" s="88"/>
      <c r="F99" s="15"/>
      <c r="G99" s="15"/>
      <c r="H99" s="329"/>
      <c r="I99" s="329"/>
    </row>
    <row r="100" spans="1:9" x14ac:dyDescent="0.25">
      <c r="A100" s="86"/>
      <c r="B100" s="87"/>
      <c r="C100" s="15"/>
      <c r="D100" s="87"/>
      <c r="E100" s="88"/>
      <c r="F100" s="15"/>
      <c r="G100" s="15"/>
      <c r="H100" s="329"/>
      <c r="I100" s="329"/>
    </row>
    <row r="101" spans="1:9" x14ac:dyDescent="0.25">
      <c r="A101" s="86"/>
      <c r="B101" s="87"/>
      <c r="C101" s="15"/>
      <c r="D101" s="87"/>
      <c r="E101" s="88"/>
      <c r="F101" s="15"/>
      <c r="G101" s="15"/>
      <c r="H101" s="329"/>
      <c r="I101" s="329"/>
    </row>
    <row r="102" spans="1:9" x14ac:dyDescent="0.25">
      <c r="A102" s="86"/>
      <c r="B102" s="87"/>
      <c r="C102" s="15"/>
      <c r="D102" s="87"/>
      <c r="E102" s="88"/>
      <c r="F102" s="15"/>
      <c r="G102" s="15"/>
      <c r="H102" s="329"/>
      <c r="I102" s="329"/>
    </row>
    <row r="103" spans="1:9" x14ac:dyDescent="0.25">
      <c r="A103" s="86"/>
      <c r="B103" s="87"/>
      <c r="C103" s="15"/>
      <c r="D103" s="87"/>
      <c r="E103" s="88"/>
      <c r="F103" s="15"/>
      <c r="G103" s="15"/>
      <c r="H103" s="329"/>
      <c r="I103" s="329"/>
    </row>
    <row r="104" spans="1:9" x14ac:dyDescent="0.25">
      <c r="A104" s="86"/>
      <c r="B104" s="87"/>
      <c r="C104" s="15"/>
      <c r="D104" s="87"/>
      <c r="E104" s="88"/>
      <c r="F104" s="15"/>
      <c r="G104" s="15"/>
      <c r="H104" s="329"/>
      <c r="I104" s="329"/>
    </row>
    <row r="105" spans="1:9" x14ac:dyDescent="0.25">
      <c r="A105" s="86"/>
      <c r="B105" s="87"/>
      <c r="C105" s="15"/>
      <c r="D105" s="87"/>
      <c r="E105" s="88"/>
      <c r="F105" s="15"/>
      <c r="G105" s="15"/>
      <c r="H105" s="329"/>
      <c r="I105" s="329"/>
    </row>
    <row r="106" spans="1:9" x14ac:dyDescent="0.25">
      <c r="A106" s="86"/>
      <c r="B106" s="87"/>
      <c r="C106" s="15"/>
      <c r="D106" s="87"/>
      <c r="E106" s="88"/>
      <c r="F106" s="15"/>
      <c r="G106" s="15"/>
      <c r="H106" s="329"/>
      <c r="I106" s="329"/>
    </row>
    <row r="107" spans="1:9" x14ac:dyDescent="0.25">
      <c r="A107" s="86"/>
      <c r="B107" s="87"/>
      <c r="C107" s="15"/>
      <c r="D107" s="87"/>
      <c r="E107" s="88"/>
      <c r="F107" s="15"/>
      <c r="G107" s="15"/>
      <c r="H107" s="329"/>
      <c r="I107" s="329"/>
    </row>
    <row r="108" spans="1:9" x14ac:dyDescent="0.25">
      <c r="A108" s="86"/>
      <c r="B108" s="87"/>
      <c r="C108" s="15"/>
      <c r="D108" s="87"/>
      <c r="E108" s="88"/>
      <c r="F108" s="15"/>
      <c r="G108" s="15"/>
      <c r="H108" s="329"/>
      <c r="I108" s="329"/>
    </row>
    <row r="109" spans="1:9" x14ac:dyDescent="0.25">
      <c r="A109" s="86"/>
      <c r="B109" s="87"/>
      <c r="C109" s="15"/>
      <c r="D109" s="87"/>
      <c r="E109" s="88"/>
      <c r="F109" s="15"/>
      <c r="G109" s="15"/>
      <c r="H109" s="329"/>
      <c r="I109" s="329"/>
    </row>
    <row r="110" spans="1:9" x14ac:dyDescent="0.25">
      <c r="A110" s="86"/>
      <c r="B110" s="87"/>
      <c r="C110" s="15"/>
      <c r="D110" s="87"/>
      <c r="E110" s="88"/>
      <c r="F110" s="15"/>
      <c r="G110" s="15"/>
      <c r="H110" s="329"/>
      <c r="I110" s="329"/>
    </row>
    <row r="111" spans="1:9" x14ac:dyDescent="0.25">
      <c r="A111" s="86"/>
      <c r="B111" s="87"/>
      <c r="C111" s="15"/>
      <c r="D111" s="87"/>
      <c r="E111" s="88"/>
      <c r="F111" s="15"/>
      <c r="G111" s="15"/>
      <c r="H111" s="329"/>
      <c r="I111" s="329"/>
    </row>
    <row r="112" spans="1:9" x14ac:dyDescent="0.25">
      <c r="A112" s="86"/>
      <c r="B112" s="87"/>
      <c r="C112" s="15"/>
      <c r="D112" s="87"/>
      <c r="E112" s="88"/>
      <c r="F112" s="15"/>
      <c r="G112" s="15"/>
      <c r="H112" s="329"/>
      <c r="I112" s="329"/>
    </row>
    <row r="113" spans="1:9" x14ac:dyDescent="0.25">
      <c r="A113" s="86"/>
      <c r="B113" s="87"/>
      <c r="C113" s="15"/>
      <c r="D113" s="87"/>
      <c r="E113" s="88"/>
      <c r="F113" s="15"/>
      <c r="G113" s="15"/>
      <c r="H113" s="329"/>
      <c r="I113" s="329"/>
    </row>
    <row r="114" spans="1:9" x14ac:dyDescent="0.25">
      <c r="A114" s="86"/>
      <c r="B114" s="87"/>
      <c r="C114" s="15"/>
      <c r="D114" s="87"/>
      <c r="E114" s="88"/>
      <c r="F114" s="15"/>
      <c r="G114" s="15"/>
      <c r="H114" s="329"/>
      <c r="I114" s="329"/>
    </row>
    <row r="115" spans="1:9" x14ac:dyDescent="0.25">
      <c r="A115" s="86"/>
      <c r="B115" s="87"/>
      <c r="C115" s="15"/>
      <c r="D115" s="87"/>
      <c r="E115" s="88"/>
      <c r="F115" s="15"/>
      <c r="G115" s="15"/>
      <c r="H115" s="329"/>
      <c r="I115" s="329"/>
    </row>
    <row r="116" spans="1:9" x14ac:dyDescent="0.25">
      <c r="A116" s="86"/>
      <c r="B116" s="87"/>
      <c r="C116" s="15"/>
      <c r="D116" s="87"/>
      <c r="E116" s="88"/>
      <c r="F116" s="15"/>
      <c r="G116" s="15"/>
      <c r="H116" s="329"/>
      <c r="I116" s="329"/>
    </row>
    <row r="117" spans="1:9" x14ac:dyDescent="0.25">
      <c r="A117" s="86"/>
      <c r="B117" s="87"/>
      <c r="C117" s="15"/>
      <c r="D117" s="87"/>
      <c r="E117" s="88"/>
      <c r="F117" s="15"/>
      <c r="G117" s="15"/>
      <c r="H117" s="329"/>
      <c r="I117" s="329"/>
    </row>
    <row r="118" spans="1:9" x14ac:dyDescent="0.25">
      <c r="A118" s="86"/>
      <c r="B118" s="87"/>
      <c r="C118" s="15"/>
      <c r="D118" s="87"/>
      <c r="E118" s="88"/>
      <c r="F118" s="15"/>
      <c r="G118" s="15"/>
      <c r="H118" s="329"/>
      <c r="I118" s="329"/>
    </row>
    <row r="119" spans="1:9" x14ac:dyDescent="0.25">
      <c r="A119" s="86"/>
      <c r="B119" s="87"/>
      <c r="C119" s="15"/>
      <c r="D119" s="87"/>
      <c r="E119" s="88"/>
      <c r="F119" s="15"/>
      <c r="G119" s="15"/>
      <c r="H119" s="329"/>
      <c r="I119" s="329"/>
    </row>
    <row r="120" spans="1:9" x14ac:dyDescent="0.25">
      <c r="A120" s="86"/>
      <c r="B120" s="87"/>
      <c r="C120" s="15"/>
      <c r="D120" s="87"/>
      <c r="E120" s="88"/>
      <c r="F120" s="15"/>
      <c r="G120" s="15"/>
      <c r="H120" s="329"/>
      <c r="I120" s="329"/>
    </row>
    <row r="121" spans="1:9" x14ac:dyDescent="0.25">
      <c r="A121" s="86"/>
      <c r="B121" s="87"/>
      <c r="C121" s="15"/>
      <c r="D121" s="87"/>
      <c r="E121" s="88"/>
      <c r="F121" s="15"/>
      <c r="G121" s="15"/>
      <c r="H121" s="329"/>
      <c r="I121" s="329"/>
    </row>
    <row r="122" spans="1:9" x14ac:dyDescent="0.25">
      <c r="A122" s="86"/>
      <c r="B122" s="87"/>
      <c r="C122" s="15"/>
      <c r="D122" s="87"/>
      <c r="E122" s="88"/>
      <c r="F122" s="15"/>
      <c r="G122" s="15"/>
      <c r="H122" s="329"/>
      <c r="I122" s="329"/>
    </row>
    <row r="123" spans="1:9" x14ac:dyDescent="0.25">
      <c r="A123" s="86"/>
      <c r="B123" s="87"/>
      <c r="C123" s="15"/>
      <c r="D123" s="87"/>
      <c r="E123" s="88"/>
      <c r="F123" s="15"/>
      <c r="G123" s="15"/>
      <c r="H123" s="329"/>
      <c r="I123" s="329"/>
    </row>
    <row r="124" spans="1:9" x14ac:dyDescent="0.25">
      <c r="A124" s="86"/>
      <c r="B124" s="87"/>
      <c r="C124" s="15"/>
      <c r="D124" s="87"/>
      <c r="E124" s="88"/>
      <c r="F124" s="15"/>
      <c r="G124" s="15"/>
      <c r="H124" s="329"/>
      <c r="I124" s="329"/>
    </row>
    <row r="125" spans="1:9" x14ac:dyDescent="0.25">
      <c r="A125" s="86"/>
      <c r="B125" s="87"/>
      <c r="C125" s="15"/>
      <c r="D125" s="87"/>
      <c r="E125" s="88"/>
      <c r="F125" s="15"/>
      <c r="G125" s="15"/>
      <c r="H125" s="329"/>
      <c r="I125" s="329"/>
    </row>
    <row r="126" spans="1:9" x14ac:dyDescent="0.25">
      <c r="A126" s="86"/>
      <c r="B126" s="87"/>
      <c r="C126" s="15"/>
      <c r="D126" s="87"/>
      <c r="E126" s="88"/>
      <c r="F126" s="15"/>
      <c r="G126" s="15"/>
      <c r="H126" s="329"/>
      <c r="I126" s="329"/>
    </row>
    <row r="127" spans="1:9" x14ac:dyDescent="0.25">
      <c r="A127" s="86"/>
      <c r="B127" s="87"/>
      <c r="C127" s="15"/>
      <c r="D127" s="87"/>
      <c r="E127" s="88"/>
      <c r="F127" s="15"/>
      <c r="G127" s="15"/>
      <c r="H127" s="329"/>
      <c r="I127" s="329"/>
    </row>
    <row r="128" spans="1:9" x14ac:dyDescent="0.25">
      <c r="A128" s="86"/>
      <c r="B128" s="87"/>
      <c r="C128" s="15"/>
      <c r="D128" s="87"/>
      <c r="E128" s="88"/>
      <c r="F128" s="15"/>
      <c r="G128" s="15"/>
      <c r="H128" s="329"/>
      <c r="I128" s="329"/>
    </row>
    <row r="129" spans="1:9" x14ac:dyDescent="0.25">
      <c r="A129" s="86"/>
      <c r="B129" s="87"/>
      <c r="C129" s="15"/>
      <c r="D129" s="87"/>
      <c r="E129" s="88"/>
      <c r="F129" s="15"/>
      <c r="G129" s="15"/>
      <c r="H129" s="329"/>
      <c r="I129" s="329"/>
    </row>
    <row r="130" spans="1:9" x14ac:dyDescent="0.25">
      <c r="A130" s="86"/>
      <c r="B130" s="87"/>
      <c r="C130" s="15"/>
      <c r="D130" s="87"/>
      <c r="E130" s="88"/>
      <c r="F130" s="15"/>
      <c r="G130" s="15"/>
      <c r="H130" s="329"/>
      <c r="I130" s="329"/>
    </row>
    <row r="131" spans="1:9" x14ac:dyDescent="0.25">
      <c r="A131" s="86"/>
      <c r="B131" s="87"/>
      <c r="C131" s="15"/>
      <c r="D131" s="87"/>
      <c r="E131" s="88"/>
      <c r="F131" s="15"/>
      <c r="G131" s="15"/>
      <c r="H131" s="329"/>
      <c r="I131" s="329"/>
    </row>
    <row r="132" spans="1:9" x14ac:dyDescent="0.25">
      <c r="A132" s="86"/>
      <c r="B132" s="87"/>
      <c r="C132" s="15"/>
      <c r="D132" s="87"/>
      <c r="E132" s="88"/>
      <c r="F132" s="15"/>
      <c r="G132" s="15"/>
      <c r="H132" s="329"/>
      <c r="I132" s="329"/>
    </row>
    <row r="133" spans="1:9" x14ac:dyDescent="0.25">
      <c r="A133" s="86"/>
      <c r="B133" s="87"/>
      <c r="C133" s="15"/>
      <c r="D133" s="87"/>
      <c r="E133" s="88"/>
      <c r="F133" s="15"/>
      <c r="G133" s="15"/>
      <c r="H133" s="329"/>
      <c r="I133" s="329"/>
    </row>
    <row r="134" spans="1:9" x14ac:dyDescent="0.25">
      <c r="A134" s="86"/>
      <c r="B134" s="87"/>
      <c r="C134" s="15"/>
      <c r="D134" s="87"/>
      <c r="E134" s="88"/>
      <c r="F134" s="15"/>
      <c r="G134" s="15"/>
      <c r="H134" s="329"/>
      <c r="I134" s="329"/>
    </row>
    <row r="135" spans="1:9" x14ac:dyDescent="0.25">
      <c r="A135" s="86"/>
      <c r="B135" s="87"/>
      <c r="C135" s="15"/>
      <c r="D135" s="87"/>
      <c r="E135" s="88"/>
      <c r="F135" s="15"/>
      <c r="G135" s="15"/>
      <c r="H135" s="329"/>
      <c r="I135" s="329"/>
    </row>
    <row r="136" spans="1:9" x14ac:dyDescent="0.25">
      <c r="A136" s="86"/>
      <c r="B136" s="87"/>
      <c r="C136" s="15"/>
      <c r="D136" s="87"/>
      <c r="E136" s="88"/>
      <c r="F136" s="15"/>
      <c r="G136" s="15"/>
      <c r="H136" s="329"/>
      <c r="I136" s="329"/>
    </row>
    <row r="137" spans="1:9" x14ac:dyDescent="0.25">
      <c r="A137" s="86"/>
      <c r="B137" s="87"/>
      <c r="C137" s="15"/>
      <c r="D137" s="87"/>
      <c r="E137" s="88"/>
      <c r="F137" s="15"/>
      <c r="G137" s="15"/>
      <c r="H137" s="329"/>
      <c r="I137" s="329"/>
    </row>
    <row r="138" spans="1:9" x14ac:dyDescent="0.25">
      <c r="A138" s="86"/>
      <c r="B138" s="87"/>
      <c r="C138" s="15"/>
      <c r="D138" s="87"/>
      <c r="E138" s="88"/>
      <c r="F138" s="15"/>
      <c r="G138" s="15"/>
      <c r="H138" s="329"/>
      <c r="I138" s="329"/>
    </row>
    <row r="139" spans="1:9" x14ac:dyDescent="0.25">
      <c r="A139" s="86"/>
      <c r="B139" s="87"/>
      <c r="C139" s="15"/>
      <c r="D139" s="87"/>
      <c r="E139" s="88"/>
      <c r="F139" s="15"/>
      <c r="G139" s="15"/>
      <c r="H139" s="329"/>
      <c r="I139" s="329"/>
    </row>
    <row r="140" spans="1:9" x14ac:dyDescent="0.25">
      <c r="A140" s="86"/>
      <c r="B140" s="87"/>
      <c r="C140" s="15"/>
      <c r="D140" s="87"/>
      <c r="E140" s="88"/>
      <c r="F140" s="15"/>
      <c r="G140" s="15"/>
      <c r="H140" s="329"/>
      <c r="I140" s="329"/>
    </row>
    <row r="141" spans="1:9" x14ac:dyDescent="0.25">
      <c r="A141" s="86"/>
      <c r="B141" s="87"/>
      <c r="C141" s="15"/>
      <c r="D141" s="87"/>
      <c r="E141" s="88"/>
      <c r="F141" s="15"/>
      <c r="G141" s="15"/>
      <c r="H141" s="329"/>
      <c r="I141" s="329"/>
    </row>
    <row r="142" spans="1:9" x14ac:dyDescent="0.25">
      <c r="A142" s="86"/>
      <c r="B142" s="87"/>
      <c r="C142" s="15"/>
      <c r="D142" s="87"/>
      <c r="E142" s="88"/>
      <c r="F142" s="15"/>
      <c r="G142" s="15"/>
      <c r="H142" s="329"/>
      <c r="I142" s="329"/>
    </row>
    <row r="143" spans="1:9" x14ac:dyDescent="0.25">
      <c r="A143" s="86"/>
      <c r="B143" s="87"/>
      <c r="C143" s="15"/>
      <c r="D143" s="87"/>
      <c r="E143" s="88"/>
      <c r="F143" s="15"/>
      <c r="G143" s="15"/>
      <c r="H143" s="329"/>
      <c r="I143" s="329"/>
    </row>
    <row r="144" spans="1:9" x14ac:dyDescent="0.25">
      <c r="A144" s="86"/>
      <c r="B144" s="87"/>
      <c r="C144" s="15"/>
      <c r="D144" s="87"/>
      <c r="E144" s="88"/>
      <c r="F144" s="15"/>
      <c r="G144" s="15"/>
      <c r="H144" s="329"/>
      <c r="I144" s="329"/>
    </row>
    <row r="145" spans="1:9" x14ac:dyDescent="0.25">
      <c r="A145" s="86"/>
      <c r="B145" s="87"/>
      <c r="C145" s="15"/>
      <c r="D145" s="87"/>
      <c r="E145" s="88"/>
      <c r="F145" s="15"/>
      <c r="G145" s="15"/>
      <c r="H145" s="329"/>
      <c r="I145" s="329"/>
    </row>
    <row r="146" spans="1:9" x14ac:dyDescent="0.25">
      <c r="A146" s="86"/>
      <c r="B146" s="87"/>
      <c r="C146" s="15"/>
      <c r="D146" s="87"/>
      <c r="E146" s="88"/>
      <c r="F146" s="15"/>
      <c r="G146" s="15"/>
      <c r="H146" s="329"/>
      <c r="I146" s="329"/>
    </row>
    <row r="147" spans="1:9" x14ac:dyDescent="0.25">
      <c r="A147" s="86"/>
      <c r="B147" s="87"/>
      <c r="C147" s="15"/>
      <c r="D147" s="87"/>
      <c r="E147" s="88"/>
      <c r="F147" s="15"/>
      <c r="G147" s="15"/>
      <c r="H147" s="329"/>
      <c r="I147" s="329"/>
    </row>
    <row r="148" spans="1:9" x14ac:dyDescent="0.25">
      <c r="A148" s="86"/>
      <c r="B148" s="87"/>
      <c r="C148" s="15"/>
      <c r="D148" s="87"/>
      <c r="E148" s="88"/>
      <c r="F148" s="15"/>
      <c r="G148" s="15"/>
      <c r="H148" s="329"/>
      <c r="I148" s="329"/>
    </row>
    <row r="149" spans="1:9" x14ac:dyDescent="0.25">
      <c r="A149" s="86"/>
      <c r="B149" s="87"/>
      <c r="C149" s="15"/>
      <c r="D149" s="87"/>
      <c r="E149" s="88"/>
      <c r="F149" s="15"/>
      <c r="G149" s="15"/>
      <c r="H149" s="329"/>
      <c r="I149" s="329"/>
    </row>
    <row r="150" spans="1:9" x14ac:dyDescent="0.25">
      <c r="A150" s="86"/>
      <c r="B150" s="87"/>
      <c r="C150" s="15"/>
      <c r="D150" s="87"/>
      <c r="E150" s="88"/>
      <c r="F150" s="15"/>
      <c r="G150" s="15"/>
      <c r="H150" s="329"/>
      <c r="I150" s="329"/>
    </row>
    <row r="151" spans="1:9" x14ac:dyDescent="0.25">
      <c r="A151" s="86"/>
      <c r="B151" s="87"/>
      <c r="C151" s="15"/>
      <c r="D151" s="87"/>
      <c r="E151" s="88"/>
      <c r="F151" s="15"/>
      <c r="G151" s="15"/>
      <c r="H151" s="329"/>
      <c r="I151" s="329"/>
    </row>
    <row r="152" spans="1:9" x14ac:dyDescent="0.25">
      <c r="A152" s="86"/>
      <c r="B152" s="87"/>
      <c r="C152" s="15"/>
      <c r="D152" s="87"/>
      <c r="E152" s="88"/>
      <c r="F152" s="15"/>
      <c r="G152" s="15"/>
      <c r="H152" s="329"/>
      <c r="I152" s="329"/>
    </row>
    <row r="153" spans="1:9" x14ac:dyDescent="0.25">
      <c r="A153" s="86"/>
      <c r="B153" s="87"/>
      <c r="C153" s="15"/>
      <c r="D153" s="87"/>
      <c r="E153" s="88"/>
      <c r="F153" s="15"/>
      <c r="G153" s="15"/>
      <c r="H153" s="329"/>
      <c r="I153" s="329"/>
    </row>
    <row r="154" spans="1:9" x14ac:dyDescent="0.25">
      <c r="A154" s="86"/>
      <c r="B154" s="87"/>
      <c r="C154" s="15"/>
      <c r="D154" s="87"/>
      <c r="E154" s="88"/>
      <c r="F154" s="15"/>
      <c r="G154" s="15"/>
      <c r="H154" s="329"/>
      <c r="I154" s="329"/>
    </row>
    <row r="155" spans="1:9" x14ac:dyDescent="0.25">
      <c r="A155" s="86"/>
      <c r="B155" s="87"/>
      <c r="C155" s="15"/>
      <c r="D155" s="87"/>
      <c r="E155" s="88"/>
      <c r="F155" s="15"/>
      <c r="G155" s="15"/>
      <c r="H155" s="329"/>
      <c r="I155" s="329"/>
    </row>
    <row r="156" spans="1:9" x14ac:dyDescent="0.25">
      <c r="A156" s="86"/>
      <c r="B156" s="87"/>
      <c r="C156" s="15"/>
      <c r="D156" s="87"/>
      <c r="E156" s="88"/>
      <c r="F156" s="15"/>
      <c r="G156" s="15"/>
      <c r="H156" s="329"/>
      <c r="I156" s="329"/>
    </row>
    <row r="157" spans="1:9" x14ac:dyDescent="0.25">
      <c r="A157" s="86"/>
      <c r="B157" s="87"/>
      <c r="C157" s="15"/>
      <c r="D157" s="87"/>
      <c r="E157" s="88"/>
      <c r="F157" s="15"/>
      <c r="G157" s="15"/>
      <c r="H157" s="329"/>
      <c r="I157" s="329"/>
    </row>
    <row r="158" spans="1:9" x14ac:dyDescent="0.25">
      <c r="A158" s="86"/>
      <c r="B158" s="87"/>
      <c r="C158" s="15"/>
      <c r="D158" s="87"/>
      <c r="E158" s="88"/>
      <c r="F158" s="15"/>
      <c r="G158" s="15"/>
      <c r="H158" s="329"/>
      <c r="I158" s="329"/>
    </row>
    <row r="159" spans="1:9" x14ac:dyDescent="0.25">
      <c r="A159" s="86"/>
      <c r="B159" s="87"/>
      <c r="C159" s="15"/>
      <c r="D159" s="87"/>
      <c r="E159" s="88"/>
      <c r="F159" s="15"/>
      <c r="G159" s="15"/>
      <c r="H159" s="329"/>
      <c r="I159" s="329"/>
    </row>
    <row r="160" spans="1:9" x14ac:dyDescent="0.25">
      <c r="A160" s="86"/>
      <c r="B160" s="87"/>
      <c r="C160" s="15"/>
      <c r="D160" s="87"/>
      <c r="E160" s="88"/>
      <c r="F160" s="15"/>
      <c r="G160" s="15"/>
      <c r="H160" s="329"/>
      <c r="I160" s="329"/>
    </row>
    <row r="161" spans="1:9" x14ac:dyDescent="0.25">
      <c r="A161" s="86"/>
      <c r="B161" s="87"/>
      <c r="C161" s="15"/>
      <c r="D161" s="87"/>
      <c r="E161" s="88"/>
      <c r="F161" s="15"/>
      <c r="G161" s="15"/>
      <c r="H161" s="329"/>
      <c r="I161" s="329"/>
    </row>
    <row r="162" spans="1:9" x14ac:dyDescent="0.25">
      <c r="A162" s="86"/>
      <c r="B162" s="87"/>
      <c r="C162" s="15"/>
      <c r="D162" s="87"/>
      <c r="E162" s="88"/>
      <c r="F162" s="15"/>
      <c r="G162" s="15"/>
      <c r="H162" s="329"/>
      <c r="I162" s="329"/>
    </row>
    <row r="163" spans="1:9" x14ac:dyDescent="0.25">
      <c r="A163" s="86"/>
      <c r="B163" s="87"/>
      <c r="C163" s="15"/>
      <c r="D163" s="87"/>
      <c r="E163" s="88"/>
      <c r="F163" s="15"/>
      <c r="G163" s="15"/>
      <c r="H163" s="329"/>
      <c r="I163" s="329"/>
    </row>
    <row r="164" spans="1:9" x14ac:dyDescent="0.25">
      <c r="A164" s="86"/>
      <c r="B164" s="87"/>
      <c r="C164" s="15"/>
      <c r="D164" s="87"/>
      <c r="E164" s="88"/>
      <c r="F164" s="15"/>
      <c r="G164" s="15"/>
      <c r="H164" s="329"/>
      <c r="I164" s="329"/>
    </row>
    <row r="165" spans="1:9" x14ac:dyDescent="0.25">
      <c r="A165" s="86"/>
      <c r="B165" s="87"/>
      <c r="C165" s="15"/>
      <c r="D165" s="87"/>
      <c r="E165" s="88"/>
      <c r="F165" s="15"/>
      <c r="G165" s="15"/>
      <c r="H165" s="329"/>
      <c r="I165" s="329"/>
    </row>
    <row r="166" spans="1:9" x14ac:dyDescent="0.25">
      <c r="A166" s="86"/>
      <c r="B166" s="87"/>
      <c r="C166" s="15"/>
      <c r="D166" s="87"/>
      <c r="E166" s="88"/>
      <c r="F166" s="15"/>
      <c r="G166" s="15"/>
      <c r="H166" s="329"/>
      <c r="I166" s="329"/>
    </row>
    <row r="167" spans="1:9" x14ac:dyDescent="0.25">
      <c r="A167" s="86"/>
      <c r="B167" s="87"/>
      <c r="C167" s="15"/>
      <c r="D167" s="87"/>
      <c r="E167" s="88"/>
      <c r="F167" s="15"/>
      <c r="G167" s="15"/>
      <c r="H167" s="329"/>
      <c r="I167" s="329"/>
    </row>
    <row r="168" spans="1:9" x14ac:dyDescent="0.25">
      <c r="A168" s="86"/>
      <c r="B168" s="87"/>
      <c r="C168" s="15"/>
      <c r="D168" s="87"/>
      <c r="E168" s="88"/>
      <c r="F168" s="15"/>
      <c r="G168" s="15"/>
      <c r="H168" s="329"/>
      <c r="I168" s="329"/>
    </row>
    <row r="169" spans="1:9" x14ac:dyDescent="0.25">
      <c r="A169" s="86"/>
      <c r="B169" s="87"/>
      <c r="C169" s="15"/>
      <c r="D169" s="87"/>
      <c r="E169" s="88"/>
      <c r="F169" s="15"/>
      <c r="G169" s="15"/>
      <c r="H169" s="329"/>
      <c r="I169" s="329"/>
    </row>
    <row r="170" spans="1:9" x14ac:dyDescent="0.25">
      <c r="A170" s="86"/>
      <c r="B170" s="87"/>
      <c r="C170" s="15"/>
      <c r="D170" s="87"/>
      <c r="E170" s="88"/>
      <c r="F170" s="15"/>
      <c r="G170" s="15"/>
      <c r="H170" s="329"/>
      <c r="I170" s="329"/>
    </row>
    <row r="171" spans="1:9" x14ac:dyDescent="0.25">
      <c r="A171" s="86"/>
      <c r="B171" s="87"/>
      <c r="C171" s="15"/>
      <c r="D171" s="87"/>
      <c r="E171" s="88"/>
      <c r="F171" s="15"/>
      <c r="G171" s="15"/>
      <c r="H171" s="329"/>
      <c r="I171" s="329"/>
    </row>
    <row r="172" spans="1:9" x14ac:dyDescent="0.25">
      <c r="A172" s="86"/>
      <c r="B172" s="87"/>
      <c r="C172" s="15"/>
      <c r="D172" s="87"/>
      <c r="E172" s="88"/>
      <c r="F172" s="15"/>
      <c r="G172" s="15"/>
      <c r="H172" s="329"/>
      <c r="I172" s="329"/>
    </row>
    <row r="173" spans="1:9" x14ac:dyDescent="0.25">
      <c r="A173" s="86"/>
      <c r="B173" s="87"/>
      <c r="C173" s="15"/>
      <c r="D173" s="87"/>
      <c r="E173" s="88"/>
      <c r="F173" s="15"/>
      <c r="G173" s="15"/>
      <c r="H173" s="329"/>
      <c r="I173" s="329"/>
    </row>
    <row r="174" spans="1:9" x14ac:dyDescent="0.25">
      <c r="A174" s="86"/>
      <c r="B174" s="87"/>
      <c r="C174" s="15"/>
      <c r="D174" s="87"/>
      <c r="E174" s="88"/>
      <c r="F174" s="15"/>
      <c r="G174" s="15"/>
      <c r="H174" s="329"/>
      <c r="I174" s="329"/>
    </row>
    <row r="175" spans="1:9" x14ac:dyDescent="0.25">
      <c r="A175" s="86"/>
      <c r="B175" s="87"/>
      <c r="C175" s="15"/>
      <c r="D175" s="87"/>
      <c r="E175" s="88"/>
      <c r="F175" s="15"/>
      <c r="G175" s="15"/>
      <c r="H175" s="329"/>
      <c r="I175" s="329"/>
    </row>
    <row r="176" spans="1:9" x14ac:dyDescent="0.25">
      <c r="A176" s="86"/>
      <c r="B176" s="87"/>
      <c r="C176" s="15"/>
      <c r="D176" s="87"/>
      <c r="E176" s="88"/>
      <c r="F176" s="15"/>
      <c r="G176" s="15"/>
      <c r="H176" s="329"/>
      <c r="I176" s="329"/>
    </row>
    <row r="177" spans="1:9" x14ac:dyDescent="0.25">
      <c r="A177" s="86"/>
      <c r="B177" s="87"/>
      <c r="C177" s="15"/>
      <c r="D177" s="87"/>
      <c r="E177" s="88"/>
      <c r="F177" s="15"/>
      <c r="G177" s="15"/>
      <c r="H177" s="329"/>
      <c r="I177" s="329"/>
    </row>
    <row r="178" spans="1:9" x14ac:dyDescent="0.25">
      <c r="A178" s="86"/>
      <c r="B178" s="87"/>
      <c r="C178" s="15"/>
      <c r="D178" s="87"/>
      <c r="E178" s="88"/>
      <c r="F178" s="15"/>
      <c r="G178" s="15"/>
      <c r="H178" s="329"/>
      <c r="I178" s="329"/>
    </row>
    <row r="179" spans="1:9" x14ac:dyDescent="0.25">
      <c r="A179" s="86"/>
      <c r="B179" s="87"/>
      <c r="C179" s="15"/>
      <c r="D179" s="87"/>
      <c r="E179" s="88"/>
      <c r="F179" s="15"/>
      <c r="G179" s="15"/>
      <c r="H179" s="329"/>
      <c r="I179" s="329"/>
    </row>
    <row r="180" spans="1:9" x14ac:dyDescent="0.25">
      <c r="A180" s="86"/>
      <c r="B180" s="87"/>
      <c r="C180" s="15"/>
      <c r="D180" s="87"/>
      <c r="E180" s="88"/>
      <c r="F180" s="15"/>
      <c r="G180" s="15"/>
      <c r="H180" s="329"/>
      <c r="I180" s="329"/>
    </row>
    <row r="181" spans="1:9" x14ac:dyDescent="0.25">
      <c r="A181" s="86"/>
      <c r="B181" s="87"/>
      <c r="C181" s="15"/>
      <c r="D181" s="87"/>
      <c r="E181" s="88"/>
      <c r="F181" s="15"/>
      <c r="G181" s="15"/>
      <c r="H181" s="329"/>
      <c r="I181" s="329"/>
    </row>
    <row r="182" spans="1:9" x14ac:dyDescent="0.25">
      <c r="A182" s="86"/>
      <c r="B182" s="87"/>
      <c r="C182" s="15"/>
      <c r="D182" s="87"/>
      <c r="E182" s="88"/>
      <c r="F182" s="15"/>
      <c r="G182" s="15"/>
      <c r="H182" s="329"/>
      <c r="I182" s="329"/>
    </row>
    <row r="183" spans="1:9" x14ac:dyDescent="0.25">
      <c r="A183" s="86"/>
      <c r="B183" s="87"/>
      <c r="C183" s="15"/>
      <c r="D183" s="87"/>
      <c r="E183" s="88"/>
      <c r="F183" s="15"/>
      <c r="G183" s="15"/>
      <c r="H183" s="329"/>
      <c r="I183" s="329"/>
    </row>
    <row r="184" spans="1:9" x14ac:dyDescent="0.25">
      <c r="A184" s="86"/>
      <c r="B184" s="87"/>
      <c r="C184" s="15"/>
      <c r="D184" s="87"/>
      <c r="E184" s="88"/>
      <c r="F184" s="15"/>
      <c r="G184" s="15"/>
      <c r="H184" s="329"/>
      <c r="I184" s="329"/>
    </row>
    <row r="185" spans="1:9" x14ac:dyDescent="0.25">
      <c r="A185" s="86"/>
      <c r="B185" s="87"/>
      <c r="C185" s="15"/>
      <c r="D185" s="87"/>
      <c r="E185" s="88"/>
      <c r="F185" s="15"/>
      <c r="G185" s="15"/>
      <c r="H185" s="329"/>
      <c r="I185" s="329"/>
    </row>
    <row r="186" spans="1:9" x14ac:dyDescent="0.25">
      <c r="A186" s="86"/>
      <c r="B186" s="87"/>
      <c r="C186" s="15"/>
      <c r="D186" s="87"/>
      <c r="E186" s="88"/>
      <c r="F186" s="15"/>
      <c r="G186" s="15"/>
      <c r="H186" s="329"/>
      <c r="I186" s="329"/>
    </row>
    <row r="187" spans="1:9" x14ac:dyDescent="0.25">
      <c r="A187" s="86"/>
      <c r="B187" s="87"/>
      <c r="C187" s="15"/>
      <c r="D187" s="87"/>
      <c r="E187" s="88"/>
      <c r="F187" s="15"/>
      <c r="G187" s="15"/>
      <c r="H187" s="329"/>
      <c r="I187" s="329"/>
    </row>
    <row r="188" spans="1:9" x14ac:dyDescent="0.25">
      <c r="A188" s="86"/>
      <c r="B188" s="87"/>
      <c r="C188" s="15"/>
      <c r="D188" s="87"/>
      <c r="E188" s="88"/>
      <c r="F188" s="15"/>
      <c r="G188" s="15"/>
      <c r="H188" s="329"/>
      <c r="I188" s="329"/>
    </row>
    <row r="189" spans="1:9" x14ac:dyDescent="0.25">
      <c r="A189" s="86"/>
      <c r="B189" s="87"/>
      <c r="C189" s="15"/>
      <c r="D189" s="87"/>
      <c r="E189" s="88"/>
      <c r="F189" s="15"/>
      <c r="G189" s="15"/>
      <c r="H189" s="329"/>
      <c r="I189" s="329"/>
    </row>
    <row r="190" spans="1:9" x14ac:dyDescent="0.25">
      <c r="A190" s="86"/>
      <c r="B190" s="87"/>
      <c r="C190" s="15"/>
      <c r="D190" s="87"/>
      <c r="E190" s="88"/>
      <c r="F190" s="15"/>
      <c r="G190" s="15"/>
      <c r="H190" s="329"/>
      <c r="I190" s="329"/>
    </row>
    <row r="191" spans="1:9" x14ac:dyDescent="0.25">
      <c r="A191" s="86"/>
      <c r="B191" s="87"/>
      <c r="C191" s="15"/>
      <c r="D191" s="87"/>
      <c r="E191" s="88"/>
      <c r="F191" s="15"/>
      <c r="G191" s="15"/>
      <c r="H191" s="329"/>
      <c r="I191" s="329"/>
    </row>
    <row r="192" spans="1:9" x14ac:dyDescent="0.25">
      <c r="A192" s="86"/>
      <c r="B192" s="87"/>
      <c r="C192" s="15"/>
      <c r="D192" s="87"/>
      <c r="E192" s="88"/>
      <c r="F192" s="15"/>
      <c r="G192" s="15"/>
      <c r="H192" s="329"/>
      <c r="I192" s="329"/>
    </row>
    <row r="193" spans="1:9" x14ac:dyDescent="0.25">
      <c r="A193" s="86"/>
      <c r="B193" s="87"/>
      <c r="C193" s="15"/>
      <c r="D193" s="87"/>
      <c r="E193" s="88"/>
      <c r="F193" s="15"/>
      <c r="G193" s="15"/>
      <c r="H193" s="329"/>
      <c r="I193" s="329"/>
    </row>
    <row r="194" spans="1:9" x14ac:dyDescent="0.25">
      <c r="A194" s="86"/>
      <c r="B194" s="87"/>
      <c r="C194" s="15"/>
      <c r="D194" s="87"/>
      <c r="E194" s="88"/>
      <c r="F194" s="15"/>
      <c r="G194" s="15"/>
      <c r="H194" s="329"/>
      <c r="I194" s="329"/>
    </row>
    <row r="195" spans="1:9" x14ac:dyDescent="0.25">
      <c r="A195" s="86"/>
      <c r="B195" s="87"/>
      <c r="C195" s="15"/>
      <c r="D195" s="87"/>
      <c r="E195" s="88"/>
      <c r="F195" s="15"/>
      <c r="G195" s="15"/>
      <c r="H195" s="329"/>
      <c r="I195" s="329"/>
    </row>
    <row r="196" spans="1:9" x14ac:dyDescent="0.25">
      <c r="A196" s="17" t="s">
        <v>1</v>
      </c>
      <c r="B196" s="18"/>
      <c r="C196" s="18"/>
      <c r="D196" s="18"/>
      <c r="E196" s="18"/>
      <c r="F196" s="18"/>
      <c r="G196" s="18"/>
      <c r="H196" s="18"/>
      <c r="I196" s="18"/>
    </row>
    <row r="197" spans="1:9" ht="48" customHeight="1" x14ac:dyDescent="0.25">
      <c r="A197" s="442" t="s">
        <v>10</v>
      </c>
      <c r="B197" s="442"/>
      <c r="C197" s="442"/>
      <c r="D197" s="442"/>
      <c r="E197" s="442"/>
      <c r="F197" s="442"/>
      <c r="G197" s="442"/>
      <c r="H197" s="442"/>
      <c r="I197" s="442"/>
    </row>
    <row r="198" spans="1:9" ht="21.75" customHeight="1" x14ac:dyDescent="0.25">
      <c r="A198" s="276" t="s">
        <v>88</v>
      </c>
      <c r="D198" s="18"/>
      <c r="E198" s="18"/>
      <c r="F198" s="18"/>
      <c r="G198" s="18"/>
      <c r="H198" s="18"/>
      <c r="I198" s="18"/>
    </row>
    <row r="199" spans="1:9" ht="18" customHeight="1" x14ac:dyDescent="0.25">
      <c r="A199" s="18" t="s">
        <v>427</v>
      </c>
      <c r="B199" s="276"/>
      <c r="C199" s="276"/>
      <c r="D199" s="18"/>
      <c r="E199" s="18"/>
      <c r="F199" s="18"/>
      <c r="G199" s="18"/>
      <c r="H199" s="18"/>
      <c r="I199" s="18"/>
    </row>
    <row r="200" spans="1:9" ht="18" customHeight="1" x14ac:dyDescent="0.25">
      <c r="A200" s="442" t="s">
        <v>428</v>
      </c>
      <c r="B200" s="442"/>
      <c r="C200" s="442"/>
      <c r="D200" s="442"/>
      <c r="E200" s="442"/>
      <c r="F200" s="442"/>
      <c r="G200" s="442"/>
      <c r="H200" s="442"/>
      <c r="I200" s="442"/>
    </row>
    <row r="201" spans="1:9" ht="41.25" customHeight="1" x14ac:dyDescent="0.25">
      <c r="A201" s="442"/>
      <c r="B201" s="442"/>
      <c r="C201" s="442"/>
      <c r="D201" s="442"/>
      <c r="E201" s="442"/>
      <c r="F201" s="442"/>
      <c r="G201" s="442"/>
      <c r="H201" s="442"/>
      <c r="I201" s="442"/>
    </row>
    <row r="202" spans="1:9" ht="55.5" customHeight="1" x14ac:dyDescent="0.25">
      <c r="A202" s="439" t="s">
        <v>152</v>
      </c>
      <c r="B202" s="439"/>
      <c r="C202" s="439"/>
      <c r="D202" s="439"/>
      <c r="E202" s="439"/>
      <c r="F202" s="439"/>
      <c r="G202" s="439"/>
      <c r="H202" s="439"/>
      <c r="I202" s="439"/>
    </row>
    <row r="203" spans="1:9" ht="34.5" customHeight="1" x14ac:dyDescent="0.25">
      <c r="A203" s="440" t="s">
        <v>89</v>
      </c>
      <c r="B203" s="440"/>
      <c r="C203" s="440"/>
      <c r="D203" s="440"/>
      <c r="E203" s="440"/>
      <c r="F203" s="440"/>
      <c r="G203" s="440"/>
      <c r="H203" s="440"/>
      <c r="I203" s="440"/>
    </row>
    <row r="204" spans="1:9" ht="37.5" customHeight="1" x14ac:dyDescent="0.25">
      <c r="A204" s="439" t="s">
        <v>90</v>
      </c>
      <c r="B204" s="439"/>
      <c r="C204" s="439"/>
      <c r="D204" s="439"/>
      <c r="E204" s="439"/>
      <c r="F204" s="439"/>
      <c r="G204" s="439"/>
      <c r="H204" s="439"/>
      <c r="I204" s="439"/>
    </row>
    <row r="205" spans="1:9" ht="18" customHeight="1" x14ac:dyDescent="0.25">
      <c r="B205" s="19"/>
      <c r="C205" s="19"/>
      <c r="D205" s="19"/>
      <c r="E205" s="19"/>
      <c r="F205" s="19"/>
      <c r="G205" s="19"/>
      <c r="H205" s="19"/>
      <c r="I205" s="19"/>
    </row>
    <row r="206" spans="1:9" ht="18" customHeight="1" x14ac:dyDescent="0.25">
      <c r="B206" s="19"/>
      <c r="C206" s="19"/>
      <c r="D206" s="19"/>
      <c r="E206" s="19"/>
      <c r="F206" s="19"/>
      <c r="G206" s="19"/>
      <c r="H206" s="19"/>
      <c r="I206" s="19"/>
    </row>
    <row r="207" spans="1:9" ht="28.5" customHeight="1" x14ac:dyDescent="0.25">
      <c r="A207" s="1" t="s">
        <v>429</v>
      </c>
    </row>
    <row r="209" spans="1:1" ht="18" customHeight="1" x14ac:dyDescent="0.25">
      <c r="A209" s="1" t="s">
        <v>430</v>
      </c>
    </row>
    <row r="210" spans="1:1" x14ac:dyDescent="0.25">
      <c r="A210" s="1" t="s">
        <v>431</v>
      </c>
    </row>
    <row r="211" spans="1:1" x14ac:dyDescent="0.25">
      <c r="A211" s="1" t="s">
        <v>432</v>
      </c>
    </row>
  </sheetData>
  <mergeCells count="17">
    <mergeCell ref="H1:I1"/>
    <mergeCell ref="A204:I204"/>
    <mergeCell ref="A2:I2"/>
    <mergeCell ref="A7:A9"/>
    <mergeCell ref="B7:B9"/>
    <mergeCell ref="C7:E7"/>
    <mergeCell ref="F7:F9"/>
    <mergeCell ref="G7:G9"/>
    <mergeCell ref="H7:H9"/>
    <mergeCell ref="I7:I9"/>
    <mergeCell ref="C8:C9"/>
    <mergeCell ref="D8:D9"/>
    <mergeCell ref="E8:E9"/>
    <mergeCell ref="A197:I197"/>
    <mergeCell ref="A200:I201"/>
    <mergeCell ref="A202:I202"/>
    <mergeCell ref="A203:I203"/>
  </mergeCells>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52CDD0-9AF1-4345-A5BB-1BFB95BDFB34}">
  <sheetPr>
    <tabColor theme="5" tint="0.59999389629810485"/>
  </sheetPr>
  <dimension ref="A1:I33"/>
  <sheetViews>
    <sheetView zoomScale="80" zoomScaleNormal="80" workbookViewId="0">
      <selection activeCell="M14" sqref="M14"/>
    </sheetView>
  </sheetViews>
  <sheetFormatPr defaultRowHeight="16.5" x14ac:dyDescent="0.25"/>
  <cols>
    <col min="1" max="1" width="72.7109375" style="1" customWidth="1"/>
    <col min="2" max="2" width="13.42578125" style="1" customWidth="1"/>
    <col min="3" max="3" width="12.5703125" style="1" customWidth="1"/>
    <col min="4" max="4" width="14.7109375" style="1" customWidth="1"/>
    <col min="5" max="5" width="18.42578125" style="1" customWidth="1"/>
    <col min="6" max="6" width="12.85546875" style="1" customWidth="1"/>
    <col min="7" max="7" width="18.28515625" style="1" customWidth="1"/>
    <col min="8" max="8" width="21.5703125" style="1" customWidth="1"/>
    <col min="9" max="9" width="20.140625" style="1" customWidth="1"/>
    <col min="10" max="16384" width="9.140625" style="1"/>
  </cols>
  <sheetData>
    <row r="1" spans="1:9" x14ac:dyDescent="0.25">
      <c r="H1" s="384" t="s">
        <v>814</v>
      </c>
      <c r="I1" s="384"/>
    </row>
    <row r="2" spans="1:9" s="3" customFormat="1" ht="39.75" customHeight="1" x14ac:dyDescent="0.25">
      <c r="A2" s="361" t="s">
        <v>720</v>
      </c>
      <c r="B2" s="361"/>
      <c r="C2" s="361"/>
      <c r="D2" s="361"/>
      <c r="E2" s="361"/>
      <c r="F2" s="361"/>
      <c r="G2" s="361"/>
      <c r="H2" s="361"/>
      <c r="I2" s="361"/>
    </row>
    <row r="4" spans="1:9" x14ac:dyDescent="0.25">
      <c r="A4" s="1" t="s">
        <v>767</v>
      </c>
    </row>
    <row r="5" spans="1:9" x14ac:dyDescent="0.25">
      <c r="A5" s="1" t="s">
        <v>768</v>
      </c>
    </row>
    <row r="6" spans="1:9" x14ac:dyDescent="0.25">
      <c r="E6" s="32"/>
      <c r="H6" s="4"/>
    </row>
    <row r="7" spans="1:9" ht="24.75" customHeight="1" x14ac:dyDescent="0.25">
      <c r="A7" s="387"/>
      <c r="B7" s="387" t="s">
        <v>4</v>
      </c>
      <c r="C7" s="388" t="s">
        <v>5</v>
      </c>
      <c r="D7" s="388"/>
      <c r="E7" s="388"/>
      <c r="F7" s="388" t="s">
        <v>3</v>
      </c>
      <c r="G7" s="388" t="s">
        <v>728</v>
      </c>
      <c r="H7" s="389" t="s">
        <v>6</v>
      </c>
      <c r="I7" s="390" t="s">
        <v>2</v>
      </c>
    </row>
    <row r="8" spans="1:9" ht="24" customHeight="1" x14ac:dyDescent="0.25">
      <c r="A8" s="387"/>
      <c r="B8" s="387"/>
      <c r="C8" s="391" t="s">
        <v>81</v>
      </c>
      <c r="D8" s="391" t="s">
        <v>732</v>
      </c>
      <c r="E8" s="388" t="s">
        <v>7</v>
      </c>
      <c r="F8" s="388"/>
      <c r="G8" s="388"/>
      <c r="H8" s="389"/>
      <c r="I8" s="390"/>
    </row>
    <row r="9" spans="1:9" ht="35.25" customHeight="1" x14ac:dyDescent="0.25">
      <c r="A9" s="387"/>
      <c r="B9" s="387"/>
      <c r="C9" s="392"/>
      <c r="D9" s="392"/>
      <c r="E9" s="388"/>
      <c r="F9" s="388"/>
      <c r="G9" s="388"/>
      <c r="H9" s="389"/>
      <c r="I9" s="390"/>
    </row>
    <row r="10" spans="1:9" x14ac:dyDescent="0.25">
      <c r="A10" s="273">
        <v>1</v>
      </c>
      <c r="B10" s="273">
        <v>2</v>
      </c>
      <c r="C10" s="273" t="s">
        <v>82</v>
      </c>
      <c r="D10" s="273">
        <v>4</v>
      </c>
      <c r="E10" s="273">
        <v>5</v>
      </c>
      <c r="F10" s="273">
        <v>6</v>
      </c>
      <c r="G10" s="273">
        <v>7</v>
      </c>
      <c r="H10" s="273">
        <v>8</v>
      </c>
      <c r="I10" s="273" t="s">
        <v>567</v>
      </c>
    </row>
    <row r="11" spans="1:9" s="3" customFormat="1" x14ac:dyDescent="0.25">
      <c r="A11" s="33" t="s">
        <v>0</v>
      </c>
      <c r="B11" s="5">
        <f>B12+B19+B26</f>
        <v>17</v>
      </c>
      <c r="C11" s="5"/>
      <c r="D11" s="5"/>
      <c r="E11" s="5">
        <f>E12+E19+E26</f>
        <v>3362</v>
      </c>
      <c r="F11" s="6"/>
      <c r="G11" s="6"/>
      <c r="H11" s="6">
        <f>H12+H19+H26</f>
        <v>57606.18</v>
      </c>
      <c r="I11" s="6">
        <f>I12+I19+I26</f>
        <v>71013.372900000017</v>
      </c>
    </row>
    <row r="12" spans="1:9" x14ac:dyDescent="0.25">
      <c r="A12" s="254" t="s">
        <v>568</v>
      </c>
      <c r="B12" s="241">
        <v>6</v>
      </c>
      <c r="C12" s="241"/>
      <c r="D12" s="241"/>
      <c r="E12" s="241">
        <f>E13+E14+E15+E16+E17+E18</f>
        <v>2263</v>
      </c>
      <c r="F12" s="248"/>
      <c r="G12" s="248"/>
      <c r="H12" s="248">
        <f>H13+H14+H15+H16+H17+H18</f>
        <v>45557.22</v>
      </c>
      <c r="I12" s="248">
        <f>I13+I14+I15+I16+I17+I18</f>
        <v>56124.260000000009</v>
      </c>
    </row>
    <row r="13" spans="1:9" x14ac:dyDescent="0.25">
      <c r="A13" s="36" t="s">
        <v>260</v>
      </c>
      <c r="B13" s="12">
        <v>1</v>
      </c>
      <c r="C13" s="12">
        <f>E13+D13</f>
        <v>950</v>
      </c>
      <c r="D13" s="12">
        <v>757</v>
      </c>
      <c r="E13" s="12">
        <v>193</v>
      </c>
      <c r="F13" s="14"/>
      <c r="G13" s="14">
        <v>10.77</v>
      </c>
      <c r="H13" s="11">
        <f>ROUND(G13*E13*2,2)</f>
        <v>4157.22</v>
      </c>
      <c r="I13" s="249">
        <f>ROUND(H13*1.2359,2)</f>
        <v>5137.91</v>
      </c>
    </row>
    <row r="14" spans="1:9" x14ac:dyDescent="0.25">
      <c r="A14" s="36" t="s">
        <v>261</v>
      </c>
      <c r="B14" s="12">
        <v>1</v>
      </c>
      <c r="C14" s="12">
        <f t="shared" ref="C14:C18" si="0">E14+D14</f>
        <v>1140</v>
      </c>
      <c r="D14" s="12">
        <v>821</v>
      </c>
      <c r="E14" s="12">
        <v>319</v>
      </c>
      <c r="F14" s="14"/>
      <c r="G14" s="14">
        <v>10</v>
      </c>
      <c r="H14" s="11">
        <f t="shared" ref="H14:H18" si="1">ROUND(G14*E14*2,2)</f>
        <v>6380</v>
      </c>
      <c r="I14" s="256">
        <f>ROUND(H14*1.2077,2)</f>
        <v>7705.13</v>
      </c>
    </row>
    <row r="15" spans="1:9" x14ac:dyDescent="0.25">
      <c r="A15" s="36" t="s">
        <v>262</v>
      </c>
      <c r="B15" s="12">
        <v>1</v>
      </c>
      <c r="C15" s="12">
        <f t="shared" si="0"/>
        <v>1111</v>
      </c>
      <c r="D15" s="12">
        <v>869</v>
      </c>
      <c r="E15" s="12">
        <v>242</v>
      </c>
      <c r="F15" s="14"/>
      <c r="G15" s="14">
        <v>10</v>
      </c>
      <c r="H15" s="11">
        <f t="shared" si="1"/>
        <v>4840</v>
      </c>
      <c r="I15" s="249">
        <f t="shared" ref="I15:I18" si="2">ROUND(H15*1.2359,2)</f>
        <v>5981.76</v>
      </c>
    </row>
    <row r="16" spans="1:9" x14ac:dyDescent="0.25">
      <c r="A16" s="36" t="s">
        <v>263</v>
      </c>
      <c r="B16" s="12">
        <v>1</v>
      </c>
      <c r="C16" s="12">
        <f t="shared" si="0"/>
        <v>1202</v>
      </c>
      <c r="D16" s="12">
        <v>814</v>
      </c>
      <c r="E16" s="12">
        <v>388</v>
      </c>
      <c r="F16" s="14"/>
      <c r="G16" s="14">
        <v>10</v>
      </c>
      <c r="H16" s="11">
        <f t="shared" si="1"/>
        <v>7760</v>
      </c>
      <c r="I16" s="249">
        <f t="shared" si="2"/>
        <v>9590.58</v>
      </c>
    </row>
    <row r="17" spans="1:9" x14ac:dyDescent="0.25">
      <c r="A17" s="36" t="s">
        <v>264</v>
      </c>
      <c r="B17" s="12">
        <v>1</v>
      </c>
      <c r="C17" s="12">
        <f t="shared" si="0"/>
        <v>1142</v>
      </c>
      <c r="D17" s="12">
        <v>805</v>
      </c>
      <c r="E17" s="12">
        <v>337</v>
      </c>
      <c r="F17" s="14"/>
      <c r="G17" s="14">
        <v>10</v>
      </c>
      <c r="H17" s="11">
        <f t="shared" si="1"/>
        <v>6740</v>
      </c>
      <c r="I17" s="249">
        <f t="shared" si="2"/>
        <v>8329.9699999999993</v>
      </c>
    </row>
    <row r="18" spans="1:9" x14ac:dyDescent="0.25">
      <c r="A18" s="36" t="s">
        <v>265</v>
      </c>
      <c r="B18" s="12">
        <v>1</v>
      </c>
      <c r="C18" s="12">
        <f t="shared" si="0"/>
        <v>1709</v>
      </c>
      <c r="D18" s="12">
        <v>925</v>
      </c>
      <c r="E18" s="12">
        <v>784</v>
      </c>
      <c r="F18" s="14"/>
      <c r="G18" s="14">
        <v>10</v>
      </c>
      <c r="H18" s="11">
        <f t="shared" si="1"/>
        <v>15680</v>
      </c>
      <c r="I18" s="249">
        <f t="shared" si="2"/>
        <v>19378.91</v>
      </c>
    </row>
    <row r="19" spans="1:9" ht="33" x14ac:dyDescent="0.25">
      <c r="A19" s="254" t="s">
        <v>629</v>
      </c>
      <c r="B19" s="241">
        <v>6</v>
      </c>
      <c r="C19" s="241"/>
      <c r="D19" s="241"/>
      <c r="E19" s="241">
        <f t="shared" ref="E19" si="3">E20+E21+E22+E23+E24+E25</f>
        <v>749</v>
      </c>
      <c r="F19" s="248"/>
      <c r="G19" s="248"/>
      <c r="H19" s="250">
        <f>H20+H21+H22+H23+H24+H25</f>
        <v>9017.9599999999991</v>
      </c>
      <c r="I19" s="248">
        <f>I20+I21+I22+I23+I24+I25</f>
        <v>11143.1</v>
      </c>
    </row>
    <row r="20" spans="1:9" ht="18.75" customHeight="1" x14ac:dyDescent="0.25">
      <c r="A20" s="36" t="s">
        <v>266</v>
      </c>
      <c r="B20" s="12">
        <v>1</v>
      </c>
      <c r="C20" s="12">
        <f>E20+D20</f>
        <v>870</v>
      </c>
      <c r="D20" s="12">
        <v>773</v>
      </c>
      <c r="E20" s="12">
        <v>97</v>
      </c>
      <c r="F20" s="14"/>
      <c r="G20" s="14">
        <v>6.02</v>
      </c>
      <c r="H20" s="11">
        <f>ROUND(G20*E20*2,2)</f>
        <v>1167.8800000000001</v>
      </c>
      <c r="I20" s="249">
        <f>ROUND(H20*1.2359,2)</f>
        <v>1443.38</v>
      </c>
    </row>
    <row r="21" spans="1:9" ht="16.5" customHeight="1" x14ac:dyDescent="0.25">
      <c r="A21" s="36" t="s">
        <v>267</v>
      </c>
      <c r="B21" s="12">
        <v>1</v>
      </c>
      <c r="C21" s="12">
        <f t="shared" ref="C21:C25" si="4">E21+D21</f>
        <v>1126</v>
      </c>
      <c r="D21" s="12">
        <v>901</v>
      </c>
      <c r="E21" s="12">
        <v>225</v>
      </c>
      <c r="F21" s="14"/>
      <c r="G21" s="14">
        <v>6.02</v>
      </c>
      <c r="H21" s="11">
        <f t="shared" ref="H21:H25" si="5">ROUND(G21*E21*2,2)</f>
        <v>2709</v>
      </c>
      <c r="I21" s="249">
        <f t="shared" ref="I21:I31" si="6">ROUND(H21*1.2359,2)</f>
        <v>3348.05</v>
      </c>
    </row>
    <row r="22" spans="1:9" ht="16.5" customHeight="1" x14ac:dyDescent="0.25">
      <c r="A22" s="36" t="s">
        <v>268</v>
      </c>
      <c r="B22" s="12">
        <v>1</v>
      </c>
      <c r="C22" s="12">
        <f t="shared" si="4"/>
        <v>976</v>
      </c>
      <c r="D22" s="12">
        <v>837</v>
      </c>
      <c r="E22" s="12">
        <v>139</v>
      </c>
      <c r="F22" s="14"/>
      <c r="G22" s="14">
        <v>6.02</v>
      </c>
      <c r="H22" s="11">
        <f t="shared" si="5"/>
        <v>1673.56</v>
      </c>
      <c r="I22" s="249">
        <f t="shared" si="6"/>
        <v>2068.35</v>
      </c>
    </row>
    <row r="23" spans="1:9" ht="18" customHeight="1" x14ac:dyDescent="0.25">
      <c r="A23" s="36" t="s">
        <v>269</v>
      </c>
      <c r="B23" s="12">
        <v>1</v>
      </c>
      <c r="C23" s="12">
        <f t="shared" si="4"/>
        <v>944</v>
      </c>
      <c r="D23" s="12">
        <v>846</v>
      </c>
      <c r="E23" s="12">
        <v>98</v>
      </c>
      <c r="F23" s="14"/>
      <c r="G23" s="14">
        <v>6.02</v>
      </c>
      <c r="H23" s="11">
        <f t="shared" si="5"/>
        <v>1179.92</v>
      </c>
      <c r="I23" s="249">
        <f t="shared" si="6"/>
        <v>1458.26</v>
      </c>
    </row>
    <row r="24" spans="1:9" ht="18.75" customHeight="1" x14ac:dyDescent="0.25">
      <c r="A24" s="36" t="s">
        <v>270</v>
      </c>
      <c r="B24" s="12">
        <v>1</v>
      </c>
      <c r="C24" s="12">
        <f t="shared" si="4"/>
        <v>1040</v>
      </c>
      <c r="D24" s="12">
        <v>1029</v>
      </c>
      <c r="E24" s="12">
        <v>11</v>
      </c>
      <c r="F24" s="14"/>
      <c r="G24" s="14">
        <v>6.02</v>
      </c>
      <c r="H24" s="11">
        <f t="shared" si="5"/>
        <v>132.44</v>
      </c>
      <c r="I24" s="256">
        <f>ROUND(H24*1.2194,2)</f>
        <v>161.5</v>
      </c>
    </row>
    <row r="25" spans="1:9" ht="18" customHeight="1" x14ac:dyDescent="0.25">
      <c r="A25" s="36" t="s">
        <v>271</v>
      </c>
      <c r="B25" s="12">
        <v>1</v>
      </c>
      <c r="C25" s="12">
        <f t="shared" si="4"/>
        <v>1208</v>
      </c>
      <c r="D25" s="12">
        <v>1029</v>
      </c>
      <c r="E25" s="12">
        <v>179</v>
      </c>
      <c r="F25" s="14"/>
      <c r="G25" s="14">
        <v>6.02</v>
      </c>
      <c r="H25" s="11">
        <f t="shared" si="5"/>
        <v>2155.16</v>
      </c>
      <c r="I25" s="249">
        <f t="shared" si="6"/>
        <v>2663.56</v>
      </c>
    </row>
    <row r="26" spans="1:9" ht="33" x14ac:dyDescent="0.25">
      <c r="A26" s="254" t="s">
        <v>648</v>
      </c>
      <c r="B26" s="241">
        <v>5</v>
      </c>
      <c r="C26" s="241"/>
      <c r="D26" s="241"/>
      <c r="E26" s="241">
        <f t="shared" ref="E26" si="7">E27+E28+E29+E30+E31</f>
        <v>350</v>
      </c>
      <c r="F26" s="248"/>
      <c r="G26" s="248"/>
      <c r="H26" s="250">
        <f>H27+H28+H29+H30+H31</f>
        <v>3031</v>
      </c>
      <c r="I26" s="248">
        <f t="shared" ref="I26" si="8">H26*1.2359</f>
        <v>3746.0129000000002</v>
      </c>
    </row>
    <row r="27" spans="1:9" x14ac:dyDescent="0.25">
      <c r="A27" s="36" t="s">
        <v>272</v>
      </c>
      <c r="B27" s="12">
        <v>1</v>
      </c>
      <c r="C27" s="12">
        <f>E27+D27</f>
        <v>1074</v>
      </c>
      <c r="D27" s="12">
        <v>949</v>
      </c>
      <c r="E27" s="12">
        <v>125</v>
      </c>
      <c r="F27" s="14"/>
      <c r="G27" s="14">
        <v>4.33</v>
      </c>
      <c r="H27" s="11">
        <f t="shared" ref="H27" si="9">ROUND(G27*E27*2,2)</f>
        <v>1082.5</v>
      </c>
      <c r="I27" s="249">
        <f t="shared" si="6"/>
        <v>1337.86</v>
      </c>
    </row>
    <row r="28" spans="1:9" x14ac:dyDescent="0.25">
      <c r="A28" s="36" t="s">
        <v>273</v>
      </c>
      <c r="B28" s="12">
        <v>1</v>
      </c>
      <c r="C28" s="12">
        <f t="shared" ref="C28:C31" si="10">E28+D28</f>
        <v>960</v>
      </c>
      <c r="D28" s="12">
        <v>933</v>
      </c>
      <c r="E28" s="12">
        <v>27</v>
      </c>
      <c r="F28" s="14"/>
      <c r="G28" s="14">
        <v>4.33</v>
      </c>
      <c r="H28" s="11">
        <f t="shared" ref="H28:H31" si="11">ROUND(G28*E28*2,2)</f>
        <v>233.82</v>
      </c>
      <c r="I28" s="249">
        <f t="shared" si="6"/>
        <v>288.98</v>
      </c>
    </row>
    <row r="29" spans="1:9" x14ac:dyDescent="0.25">
      <c r="A29" s="36" t="s">
        <v>274</v>
      </c>
      <c r="B29" s="12">
        <v>1</v>
      </c>
      <c r="C29" s="12">
        <f t="shared" si="10"/>
        <v>840</v>
      </c>
      <c r="D29" s="12">
        <v>813</v>
      </c>
      <c r="E29" s="12">
        <v>27</v>
      </c>
      <c r="F29" s="14"/>
      <c r="G29" s="14">
        <v>4.33</v>
      </c>
      <c r="H29" s="11">
        <f t="shared" si="11"/>
        <v>233.82</v>
      </c>
      <c r="I29" s="249">
        <f t="shared" si="6"/>
        <v>288.98</v>
      </c>
    </row>
    <row r="30" spans="1:9" x14ac:dyDescent="0.25">
      <c r="A30" s="36" t="s">
        <v>275</v>
      </c>
      <c r="B30" s="12">
        <v>1</v>
      </c>
      <c r="C30" s="12">
        <f t="shared" si="10"/>
        <v>959</v>
      </c>
      <c r="D30" s="12">
        <v>878</v>
      </c>
      <c r="E30" s="12">
        <v>81</v>
      </c>
      <c r="F30" s="14"/>
      <c r="G30" s="14">
        <v>4.33</v>
      </c>
      <c r="H30" s="11">
        <f t="shared" si="11"/>
        <v>701.46</v>
      </c>
      <c r="I30" s="249">
        <f t="shared" si="6"/>
        <v>866.93</v>
      </c>
    </row>
    <row r="31" spans="1:9" x14ac:dyDescent="0.25">
      <c r="A31" s="36" t="s">
        <v>276</v>
      </c>
      <c r="B31" s="12">
        <v>1</v>
      </c>
      <c r="C31" s="12">
        <f t="shared" si="10"/>
        <v>951</v>
      </c>
      <c r="D31" s="12">
        <v>861</v>
      </c>
      <c r="E31" s="12">
        <v>90</v>
      </c>
      <c r="F31" s="14"/>
      <c r="G31" s="14">
        <v>4.33</v>
      </c>
      <c r="H31" s="11">
        <f t="shared" si="11"/>
        <v>779.4</v>
      </c>
      <c r="I31" s="249">
        <f t="shared" si="6"/>
        <v>963.26</v>
      </c>
    </row>
    <row r="33" spans="1:2" x14ac:dyDescent="0.25">
      <c r="A33" s="396" t="s">
        <v>735</v>
      </c>
      <c r="B33" s="396"/>
    </row>
  </sheetData>
  <mergeCells count="13">
    <mergeCell ref="A33:B33"/>
    <mergeCell ref="H1:I1"/>
    <mergeCell ref="A2:I2"/>
    <mergeCell ref="A7:A9"/>
    <mergeCell ref="B7:B9"/>
    <mergeCell ref="C7:E7"/>
    <mergeCell ref="F7:F9"/>
    <mergeCell ref="G7:G9"/>
    <mergeCell ref="H7:H9"/>
    <mergeCell ref="I7:I9"/>
    <mergeCell ref="C8:C9"/>
    <mergeCell ref="D8:D9"/>
    <mergeCell ref="E8:E9"/>
  </mergeCells>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7DBA30-7170-464E-A029-B44A898E29DE}">
  <sheetPr>
    <tabColor theme="9" tint="0.59999389629810485"/>
  </sheetPr>
  <dimension ref="A1:I29"/>
  <sheetViews>
    <sheetView zoomScale="80" zoomScaleNormal="80" workbookViewId="0">
      <selection activeCell="A29" sqref="A29:B29"/>
    </sheetView>
  </sheetViews>
  <sheetFormatPr defaultRowHeight="16.5" x14ac:dyDescent="0.25"/>
  <cols>
    <col min="1" max="1" width="66.7109375" style="1" customWidth="1"/>
    <col min="2" max="2" width="15.28515625" style="1" customWidth="1"/>
    <col min="3" max="3" width="14.5703125" style="1" customWidth="1"/>
    <col min="4" max="4" width="14.7109375" style="1" customWidth="1"/>
    <col min="5" max="5" width="18.42578125" style="1" customWidth="1"/>
    <col min="6" max="6" width="15.42578125" style="1" customWidth="1"/>
    <col min="7" max="7" width="18" style="1" customWidth="1"/>
    <col min="8" max="8" width="21.42578125" style="1" customWidth="1"/>
    <col min="9" max="9" width="17.7109375" style="1" customWidth="1"/>
    <col min="10" max="16384" width="9.140625" style="1"/>
  </cols>
  <sheetData>
    <row r="1" spans="1:9" x14ac:dyDescent="0.25">
      <c r="H1" s="384" t="s">
        <v>815</v>
      </c>
      <c r="I1" s="384"/>
    </row>
    <row r="2" spans="1:9" s="3" customFormat="1" ht="39.75" customHeight="1" x14ac:dyDescent="0.25">
      <c r="A2" s="361" t="s">
        <v>720</v>
      </c>
      <c r="B2" s="361"/>
      <c r="C2" s="361"/>
      <c r="D2" s="361"/>
      <c r="E2" s="361"/>
      <c r="F2" s="361"/>
      <c r="G2" s="361"/>
      <c r="H2" s="361"/>
      <c r="I2" s="361"/>
    </row>
    <row r="4" spans="1:9" x14ac:dyDescent="0.25">
      <c r="A4" s="1" t="s">
        <v>769</v>
      </c>
    </row>
    <row r="5" spans="1:9" x14ac:dyDescent="0.25">
      <c r="A5" s="1" t="s">
        <v>744</v>
      </c>
    </row>
    <row r="6" spans="1:9" x14ac:dyDescent="0.25">
      <c r="B6" s="277"/>
      <c r="C6" s="277"/>
      <c r="D6" s="277"/>
      <c r="E6" s="278"/>
      <c r="F6" s="277"/>
      <c r="G6" s="277"/>
      <c r="H6" s="279"/>
      <c r="I6" s="277"/>
    </row>
    <row r="7" spans="1:9" ht="33.75" customHeight="1" x14ac:dyDescent="0.25">
      <c r="A7" s="387"/>
      <c r="B7" s="387" t="s">
        <v>4</v>
      </c>
      <c r="C7" s="443" t="s">
        <v>5</v>
      </c>
      <c r="D7" s="443"/>
      <c r="E7" s="443"/>
      <c r="F7" s="443" t="s">
        <v>3</v>
      </c>
      <c r="G7" s="388" t="s">
        <v>728</v>
      </c>
      <c r="H7" s="444" t="s">
        <v>6</v>
      </c>
      <c r="I7" s="390" t="s">
        <v>2</v>
      </c>
    </row>
    <row r="8" spans="1:9" ht="24" customHeight="1" x14ac:dyDescent="0.25">
      <c r="A8" s="387"/>
      <c r="B8" s="387"/>
      <c r="C8" s="445" t="s">
        <v>81</v>
      </c>
      <c r="D8" s="445" t="s">
        <v>732</v>
      </c>
      <c r="E8" s="443" t="s">
        <v>7</v>
      </c>
      <c r="F8" s="443"/>
      <c r="G8" s="388"/>
      <c r="H8" s="444"/>
      <c r="I8" s="390"/>
    </row>
    <row r="9" spans="1:9" ht="56.25" customHeight="1" x14ac:dyDescent="0.25">
      <c r="A9" s="387"/>
      <c r="B9" s="387"/>
      <c r="C9" s="446"/>
      <c r="D9" s="446"/>
      <c r="E9" s="443"/>
      <c r="F9" s="443"/>
      <c r="G9" s="388"/>
      <c r="H9" s="444"/>
      <c r="I9" s="390"/>
    </row>
    <row r="10" spans="1:9" x14ac:dyDescent="0.25">
      <c r="A10" s="273">
        <v>1</v>
      </c>
      <c r="B10" s="273">
        <v>2</v>
      </c>
      <c r="C10" s="273" t="s">
        <v>82</v>
      </c>
      <c r="D10" s="273">
        <v>4</v>
      </c>
      <c r="E10" s="273">
        <v>5</v>
      </c>
      <c r="F10" s="273">
        <v>6</v>
      </c>
      <c r="G10" s="273">
        <v>7</v>
      </c>
      <c r="H10" s="273">
        <v>8</v>
      </c>
      <c r="I10" s="273" t="s">
        <v>83</v>
      </c>
    </row>
    <row r="11" spans="1:9" s="3" customFormat="1" x14ac:dyDescent="0.25">
      <c r="A11" s="33" t="s">
        <v>0</v>
      </c>
      <c r="B11" s="34">
        <f>B12+B19+B24</f>
        <v>13</v>
      </c>
      <c r="C11" s="34"/>
      <c r="D11" s="5"/>
      <c r="E11" s="5">
        <f>E12+E19+E24</f>
        <v>310</v>
      </c>
      <c r="F11" s="6"/>
      <c r="G11" s="6"/>
      <c r="H11" s="6">
        <f>H12+H19+H24</f>
        <v>3161.2</v>
      </c>
      <c r="I11" s="6">
        <f>I12+I19+I24</f>
        <v>3892.6800000000003</v>
      </c>
    </row>
    <row r="12" spans="1:9" ht="33" x14ac:dyDescent="0.25">
      <c r="A12" s="330" t="s">
        <v>629</v>
      </c>
      <c r="B12" s="331">
        <f>SUM(B13:B18)</f>
        <v>6</v>
      </c>
      <c r="C12" s="331"/>
      <c r="D12" s="331"/>
      <c r="E12" s="331">
        <f>SUM(E13:E18)</f>
        <v>88</v>
      </c>
      <c r="F12" s="248"/>
      <c r="G12" s="248"/>
      <c r="H12" s="248">
        <f>SUM(H13:H18)</f>
        <v>1147.72</v>
      </c>
      <c r="I12" s="248">
        <f>SUM(I13:I18)</f>
        <v>1415.5400000000002</v>
      </c>
    </row>
    <row r="13" spans="1:9" x14ac:dyDescent="0.25">
      <c r="A13" s="35" t="s">
        <v>84</v>
      </c>
      <c r="B13" s="26">
        <v>1</v>
      </c>
      <c r="C13" s="26">
        <f t="shared" ref="C13:C27" si="0">D13+E13</f>
        <v>191</v>
      </c>
      <c r="D13" s="26">
        <v>167</v>
      </c>
      <c r="E13" s="26">
        <v>24</v>
      </c>
      <c r="F13" s="14">
        <v>1086</v>
      </c>
      <c r="G13" s="14">
        <f>ROUND(F13/D13,2)</f>
        <v>6.5</v>
      </c>
      <c r="H13" s="14">
        <f t="shared" ref="H13:H18" si="1">ROUND(E13*G13*2,2)</f>
        <v>312</v>
      </c>
      <c r="I13" s="14">
        <f>ROUND(H13*1.2359,2)</f>
        <v>385.6</v>
      </c>
    </row>
    <row r="14" spans="1:9" x14ac:dyDescent="0.25">
      <c r="A14" s="35" t="s">
        <v>84</v>
      </c>
      <c r="B14" s="26">
        <v>1</v>
      </c>
      <c r="C14" s="26">
        <f t="shared" si="0"/>
        <v>175</v>
      </c>
      <c r="D14" s="26">
        <v>167</v>
      </c>
      <c r="E14" s="26">
        <v>8</v>
      </c>
      <c r="F14" s="14">
        <v>1086</v>
      </c>
      <c r="G14" s="14">
        <f t="shared" ref="G14:G18" si="2">ROUND(F14/D14,2)</f>
        <v>6.5</v>
      </c>
      <c r="H14" s="14">
        <f t="shared" si="1"/>
        <v>104</v>
      </c>
      <c r="I14" s="287">
        <f>ROUND(H14*1.2077,2)</f>
        <v>125.6</v>
      </c>
    </row>
    <row r="15" spans="1:9" x14ac:dyDescent="0.25">
      <c r="A15" s="35" t="s">
        <v>84</v>
      </c>
      <c r="B15" s="26">
        <v>1</v>
      </c>
      <c r="C15" s="26">
        <f t="shared" si="0"/>
        <v>154</v>
      </c>
      <c r="D15" s="26">
        <v>146</v>
      </c>
      <c r="E15" s="26">
        <v>8</v>
      </c>
      <c r="F15" s="14">
        <v>1122</v>
      </c>
      <c r="G15" s="14">
        <f t="shared" si="2"/>
        <v>7.68</v>
      </c>
      <c r="H15" s="14">
        <f t="shared" si="1"/>
        <v>122.88</v>
      </c>
      <c r="I15" s="14">
        <f>ROUND(H15*1.2359,2)</f>
        <v>151.87</v>
      </c>
    </row>
    <row r="16" spans="1:9" x14ac:dyDescent="0.25">
      <c r="A16" s="35" t="s">
        <v>85</v>
      </c>
      <c r="B16" s="26">
        <v>1</v>
      </c>
      <c r="C16" s="26">
        <f t="shared" si="0"/>
        <v>191</v>
      </c>
      <c r="D16" s="26">
        <v>167</v>
      </c>
      <c r="E16" s="26">
        <v>24</v>
      </c>
      <c r="F16" s="14">
        <v>1054</v>
      </c>
      <c r="G16" s="14">
        <f t="shared" si="2"/>
        <v>6.31</v>
      </c>
      <c r="H16" s="14">
        <f t="shared" si="1"/>
        <v>302.88</v>
      </c>
      <c r="I16" s="14">
        <f t="shared" ref="I16:I18" si="3">ROUND(H16*1.2359,2)</f>
        <v>374.33</v>
      </c>
    </row>
    <row r="17" spans="1:9" x14ac:dyDescent="0.25">
      <c r="A17" s="35" t="s">
        <v>85</v>
      </c>
      <c r="B17" s="26">
        <v>1</v>
      </c>
      <c r="C17" s="26">
        <f t="shared" si="0"/>
        <v>184</v>
      </c>
      <c r="D17" s="26">
        <v>167</v>
      </c>
      <c r="E17" s="26">
        <v>17</v>
      </c>
      <c r="F17" s="14">
        <v>1054</v>
      </c>
      <c r="G17" s="14">
        <f t="shared" si="2"/>
        <v>6.31</v>
      </c>
      <c r="H17" s="14">
        <f t="shared" si="1"/>
        <v>214.54</v>
      </c>
      <c r="I17" s="14">
        <f t="shared" si="3"/>
        <v>265.14999999999998</v>
      </c>
    </row>
    <row r="18" spans="1:9" x14ac:dyDescent="0.25">
      <c r="A18" s="35" t="s">
        <v>85</v>
      </c>
      <c r="B18" s="26">
        <v>1</v>
      </c>
      <c r="C18" s="26">
        <f t="shared" si="0"/>
        <v>174</v>
      </c>
      <c r="D18" s="26">
        <v>167</v>
      </c>
      <c r="E18" s="26">
        <v>7</v>
      </c>
      <c r="F18" s="14">
        <v>1090</v>
      </c>
      <c r="G18" s="14">
        <f t="shared" si="2"/>
        <v>6.53</v>
      </c>
      <c r="H18" s="14">
        <f t="shared" si="1"/>
        <v>91.42</v>
      </c>
      <c r="I18" s="14">
        <f t="shared" si="3"/>
        <v>112.99</v>
      </c>
    </row>
    <row r="19" spans="1:9" ht="33" x14ac:dyDescent="0.25">
      <c r="A19" s="330" t="s">
        <v>648</v>
      </c>
      <c r="B19" s="331">
        <f>SUM(B20:B23)</f>
        <v>4</v>
      </c>
      <c r="C19" s="331"/>
      <c r="D19" s="331"/>
      <c r="E19" s="331">
        <f>SUM(E20:E23)</f>
        <v>116</v>
      </c>
      <c r="F19" s="248"/>
      <c r="G19" s="248"/>
      <c r="H19" s="248">
        <f>SUM(H20:H23)</f>
        <v>1125.1999999999998</v>
      </c>
      <c r="I19" s="248">
        <f>SUM(I20:I23)</f>
        <v>1390.65</v>
      </c>
    </row>
    <row r="20" spans="1:9" x14ac:dyDescent="0.25">
      <c r="A20" s="35" t="s">
        <v>86</v>
      </c>
      <c r="B20" s="26">
        <v>1</v>
      </c>
      <c r="C20" s="26">
        <f t="shared" si="0"/>
        <v>203</v>
      </c>
      <c r="D20" s="26">
        <v>167</v>
      </c>
      <c r="E20" s="26">
        <v>36</v>
      </c>
      <c r="F20" s="14">
        <v>810</v>
      </c>
      <c r="G20" s="14">
        <f t="shared" ref="G20:G27" si="4">ROUND(F20/D20,2)</f>
        <v>4.8499999999999996</v>
      </c>
      <c r="H20" s="14">
        <f t="shared" ref="H20:H27" si="5">ROUND(E20*G20*2,2)</f>
        <v>349.2</v>
      </c>
      <c r="I20" s="14">
        <f>ROUND(H20*1.2359,2)</f>
        <v>431.58</v>
      </c>
    </row>
    <row r="21" spans="1:9" x14ac:dyDescent="0.25">
      <c r="A21" s="35" t="s">
        <v>86</v>
      </c>
      <c r="B21" s="26">
        <v>1</v>
      </c>
      <c r="C21" s="26">
        <f t="shared" si="0"/>
        <v>215</v>
      </c>
      <c r="D21" s="26">
        <v>167</v>
      </c>
      <c r="E21" s="26">
        <v>48</v>
      </c>
      <c r="F21" s="14">
        <v>810</v>
      </c>
      <c r="G21" s="14">
        <f t="shared" si="4"/>
        <v>4.8499999999999996</v>
      </c>
      <c r="H21" s="14">
        <f t="shared" si="5"/>
        <v>465.6</v>
      </c>
      <c r="I21" s="14">
        <f>ROUND(H21*1.2359,2)</f>
        <v>575.44000000000005</v>
      </c>
    </row>
    <row r="22" spans="1:9" x14ac:dyDescent="0.25">
      <c r="A22" s="35" t="s">
        <v>86</v>
      </c>
      <c r="B22" s="26">
        <v>1</v>
      </c>
      <c r="C22" s="26">
        <f t="shared" si="0"/>
        <v>191</v>
      </c>
      <c r="D22" s="26">
        <v>167</v>
      </c>
      <c r="E22" s="26">
        <v>24</v>
      </c>
      <c r="F22" s="14">
        <v>810</v>
      </c>
      <c r="G22" s="14">
        <f t="shared" si="4"/>
        <v>4.8499999999999996</v>
      </c>
      <c r="H22" s="14">
        <f t="shared" si="5"/>
        <v>232.8</v>
      </c>
      <c r="I22" s="14">
        <f>ROUND(H22*1.2359,2)</f>
        <v>287.72000000000003</v>
      </c>
    </row>
    <row r="23" spans="1:9" x14ac:dyDescent="0.25">
      <c r="A23" s="35" t="s">
        <v>86</v>
      </c>
      <c r="B23" s="26">
        <v>1</v>
      </c>
      <c r="C23" s="26">
        <f t="shared" si="0"/>
        <v>175</v>
      </c>
      <c r="D23" s="26">
        <v>167</v>
      </c>
      <c r="E23" s="26">
        <v>8</v>
      </c>
      <c r="F23" s="14">
        <v>810</v>
      </c>
      <c r="G23" s="14">
        <f t="shared" si="4"/>
        <v>4.8499999999999996</v>
      </c>
      <c r="H23" s="14">
        <f t="shared" si="5"/>
        <v>77.599999999999994</v>
      </c>
      <c r="I23" s="14">
        <f>ROUND(H23*1.2359,2)</f>
        <v>95.91</v>
      </c>
    </row>
    <row r="24" spans="1:9" ht="36" customHeight="1" x14ac:dyDescent="0.25">
      <c r="A24" s="330" t="s">
        <v>651</v>
      </c>
      <c r="B24" s="331">
        <f>SUM(B25:B27)</f>
        <v>3</v>
      </c>
      <c r="C24" s="331"/>
      <c r="D24" s="331"/>
      <c r="E24" s="331">
        <f>SUM(E25:E27)</f>
        <v>106</v>
      </c>
      <c r="F24" s="248"/>
      <c r="G24" s="248"/>
      <c r="H24" s="248">
        <f>SUM(H25:H27)</f>
        <v>888.28</v>
      </c>
      <c r="I24" s="248">
        <f>SUM(I25:I27)</f>
        <v>1086.49</v>
      </c>
    </row>
    <row r="25" spans="1:9" x14ac:dyDescent="0.25">
      <c r="A25" s="35" t="s">
        <v>87</v>
      </c>
      <c r="B25" s="26">
        <v>1</v>
      </c>
      <c r="C25" s="26">
        <f t="shared" si="0"/>
        <v>215</v>
      </c>
      <c r="D25" s="26">
        <v>167</v>
      </c>
      <c r="E25" s="26">
        <v>48</v>
      </c>
      <c r="F25" s="14">
        <v>700</v>
      </c>
      <c r="G25" s="14">
        <f t="shared" si="4"/>
        <v>4.1900000000000004</v>
      </c>
      <c r="H25" s="14">
        <f t="shared" si="5"/>
        <v>402.24</v>
      </c>
      <c r="I25" s="287">
        <f>ROUND(H25*1.2077,2)</f>
        <v>485.79</v>
      </c>
    </row>
    <row r="26" spans="1:9" x14ac:dyDescent="0.25">
      <c r="A26" s="35" t="s">
        <v>87</v>
      </c>
      <c r="B26" s="26">
        <v>1</v>
      </c>
      <c r="C26" s="26">
        <f t="shared" si="0"/>
        <v>215</v>
      </c>
      <c r="D26" s="26">
        <v>167</v>
      </c>
      <c r="E26" s="26">
        <v>48</v>
      </c>
      <c r="F26" s="14">
        <v>700</v>
      </c>
      <c r="G26" s="14">
        <f t="shared" si="4"/>
        <v>4.1900000000000004</v>
      </c>
      <c r="H26" s="14">
        <f t="shared" si="5"/>
        <v>402.24</v>
      </c>
      <c r="I26" s="14">
        <f>ROUND(H26*1.2359,2)</f>
        <v>497.13</v>
      </c>
    </row>
    <row r="27" spans="1:9" x14ac:dyDescent="0.25">
      <c r="A27" s="35" t="s">
        <v>87</v>
      </c>
      <c r="B27" s="26">
        <v>1</v>
      </c>
      <c r="C27" s="26">
        <f t="shared" si="0"/>
        <v>177</v>
      </c>
      <c r="D27" s="26">
        <v>167</v>
      </c>
      <c r="E27" s="26">
        <v>10</v>
      </c>
      <c r="F27" s="37">
        <v>700</v>
      </c>
      <c r="G27" s="14">
        <f t="shared" si="4"/>
        <v>4.1900000000000004</v>
      </c>
      <c r="H27" s="14">
        <f t="shared" si="5"/>
        <v>83.8</v>
      </c>
      <c r="I27" s="14">
        <f>ROUND(H27*1.2359,2)</f>
        <v>103.57</v>
      </c>
    </row>
    <row r="29" spans="1:9" x14ac:dyDescent="0.25">
      <c r="A29" s="396" t="s">
        <v>735</v>
      </c>
      <c r="B29" s="396"/>
    </row>
  </sheetData>
  <mergeCells count="13">
    <mergeCell ref="A29:B29"/>
    <mergeCell ref="H1:I1"/>
    <mergeCell ref="A2:I2"/>
    <mergeCell ref="A7:A9"/>
    <mergeCell ref="B7:B9"/>
    <mergeCell ref="C7:E7"/>
    <mergeCell ref="F7:F9"/>
    <mergeCell ref="G7:G9"/>
    <mergeCell ref="H7:H9"/>
    <mergeCell ref="I7:I9"/>
    <mergeCell ref="C8:C9"/>
    <mergeCell ref="D8:D9"/>
    <mergeCell ref="E8:E9"/>
  </mergeCells>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1F9298-46CE-43FF-996C-A39C74E23337}">
  <sheetPr>
    <tabColor theme="9" tint="0.59999389629810485"/>
  </sheetPr>
  <dimension ref="A1:I24"/>
  <sheetViews>
    <sheetView zoomScale="80" zoomScaleNormal="80" workbookViewId="0">
      <selection activeCell="A24" sqref="A24:B24"/>
    </sheetView>
  </sheetViews>
  <sheetFormatPr defaultRowHeight="16.5" x14ac:dyDescent="0.25"/>
  <cols>
    <col min="1" max="1" width="66.7109375" style="1" customWidth="1"/>
    <col min="2" max="2" width="15.28515625" style="1" customWidth="1"/>
    <col min="3" max="3" width="14.5703125" style="1" customWidth="1"/>
    <col min="4" max="4" width="14.7109375" style="1" customWidth="1"/>
    <col min="5" max="5" width="18.42578125" style="1" customWidth="1"/>
    <col min="6" max="6" width="15.42578125" style="1" customWidth="1"/>
    <col min="7" max="7" width="18" style="1" customWidth="1"/>
    <col min="8" max="8" width="21.42578125" style="1" customWidth="1"/>
    <col min="9" max="9" width="17.7109375" style="1" customWidth="1"/>
    <col min="10" max="16384" width="9.140625" style="1"/>
  </cols>
  <sheetData>
    <row r="1" spans="1:9" x14ac:dyDescent="0.25">
      <c r="H1" s="384" t="s">
        <v>816</v>
      </c>
      <c r="I1" s="384"/>
    </row>
    <row r="2" spans="1:9" s="3" customFormat="1" ht="39.75" customHeight="1" x14ac:dyDescent="0.25">
      <c r="A2" s="361" t="s">
        <v>720</v>
      </c>
      <c r="B2" s="361"/>
      <c r="C2" s="361"/>
      <c r="D2" s="361"/>
      <c r="E2" s="361"/>
      <c r="F2" s="361"/>
      <c r="G2" s="361"/>
      <c r="H2" s="361"/>
      <c r="I2" s="361"/>
    </row>
    <row r="4" spans="1:9" x14ac:dyDescent="0.25">
      <c r="A4" s="1" t="s">
        <v>769</v>
      </c>
    </row>
    <row r="5" spans="1:9" x14ac:dyDescent="0.25">
      <c r="A5" s="1" t="s">
        <v>745</v>
      </c>
    </row>
    <row r="6" spans="1:9" x14ac:dyDescent="0.25">
      <c r="B6" s="277"/>
      <c r="C6" s="277"/>
      <c r="D6" s="277"/>
      <c r="E6" s="278"/>
      <c r="F6" s="277"/>
      <c r="G6" s="277"/>
      <c r="H6" s="279"/>
      <c r="I6" s="277"/>
    </row>
    <row r="7" spans="1:9" ht="33.75" customHeight="1" x14ac:dyDescent="0.25">
      <c r="A7" s="387"/>
      <c r="B7" s="387" t="s">
        <v>4</v>
      </c>
      <c r="C7" s="443" t="s">
        <v>5</v>
      </c>
      <c r="D7" s="443"/>
      <c r="E7" s="443"/>
      <c r="F7" s="443" t="s">
        <v>3</v>
      </c>
      <c r="G7" s="388" t="s">
        <v>728</v>
      </c>
      <c r="H7" s="444" t="s">
        <v>6</v>
      </c>
      <c r="I7" s="390" t="s">
        <v>2</v>
      </c>
    </row>
    <row r="8" spans="1:9" ht="24" customHeight="1" x14ac:dyDescent="0.25">
      <c r="A8" s="387"/>
      <c r="B8" s="387"/>
      <c r="C8" s="445" t="s">
        <v>81</v>
      </c>
      <c r="D8" s="445" t="s">
        <v>732</v>
      </c>
      <c r="E8" s="443" t="s">
        <v>7</v>
      </c>
      <c r="F8" s="443"/>
      <c r="G8" s="388"/>
      <c r="H8" s="444"/>
      <c r="I8" s="390"/>
    </row>
    <row r="9" spans="1:9" ht="56.25" customHeight="1" x14ac:dyDescent="0.25">
      <c r="A9" s="387"/>
      <c r="B9" s="387"/>
      <c r="C9" s="446"/>
      <c r="D9" s="446"/>
      <c r="E9" s="443"/>
      <c r="F9" s="443"/>
      <c r="G9" s="388"/>
      <c r="H9" s="444"/>
      <c r="I9" s="390"/>
    </row>
    <row r="10" spans="1:9" x14ac:dyDescent="0.25">
      <c r="A10" s="273">
        <v>1</v>
      </c>
      <c r="B10" s="273">
        <v>2</v>
      </c>
      <c r="C10" s="273" t="s">
        <v>82</v>
      </c>
      <c r="D10" s="273">
        <v>4</v>
      </c>
      <c r="E10" s="273">
        <v>5</v>
      </c>
      <c r="F10" s="273">
        <v>6</v>
      </c>
      <c r="G10" s="273">
        <v>7</v>
      </c>
      <c r="H10" s="273">
        <v>8</v>
      </c>
      <c r="I10" s="273" t="s">
        <v>83</v>
      </c>
    </row>
    <row r="11" spans="1:9" s="3" customFormat="1" x14ac:dyDescent="0.25">
      <c r="A11" s="33" t="s">
        <v>0</v>
      </c>
      <c r="B11" s="34">
        <f>B12+B14+B19</f>
        <v>8</v>
      </c>
      <c r="C11" s="34"/>
      <c r="D11" s="5"/>
      <c r="E11" s="5">
        <f>E12+E14+E19</f>
        <v>154</v>
      </c>
      <c r="F11" s="6"/>
      <c r="G11" s="6"/>
      <c r="H11" s="6">
        <f>H12+H14+H19</f>
        <v>1503.52</v>
      </c>
      <c r="I11" s="6">
        <f>I12+I14+I19</f>
        <v>1848.83</v>
      </c>
    </row>
    <row r="12" spans="1:9" ht="33" x14ac:dyDescent="0.25">
      <c r="A12" s="330" t="s">
        <v>629</v>
      </c>
      <c r="B12" s="331">
        <f>SUM(B13:B13)</f>
        <v>1</v>
      </c>
      <c r="C12" s="331"/>
      <c r="D12" s="331"/>
      <c r="E12" s="331">
        <f>SUM(E13:E13)</f>
        <v>24</v>
      </c>
      <c r="F12" s="248"/>
      <c r="G12" s="248"/>
      <c r="H12" s="248">
        <f>SUM(H13:H13)</f>
        <v>313.92</v>
      </c>
      <c r="I12" s="248">
        <f>SUM(I13:I13)</f>
        <v>387.97</v>
      </c>
    </row>
    <row r="13" spans="1:9" x14ac:dyDescent="0.25">
      <c r="A13" s="28" t="s">
        <v>277</v>
      </c>
      <c r="B13" s="26">
        <v>1</v>
      </c>
      <c r="C13" s="26">
        <f>D13+E13</f>
        <v>190</v>
      </c>
      <c r="D13" s="26">
        <v>166</v>
      </c>
      <c r="E13" s="26">
        <v>24</v>
      </c>
      <c r="F13" s="14">
        <v>1086</v>
      </c>
      <c r="G13" s="14">
        <f>ROUND(F13/D13,2)</f>
        <v>6.54</v>
      </c>
      <c r="H13" s="14">
        <f t="shared" ref="H13" si="0">ROUND(E13*G13*2,2)</f>
        <v>313.92</v>
      </c>
      <c r="I13" s="14">
        <f>ROUND(H13*1.2359,2)</f>
        <v>387.97</v>
      </c>
    </row>
    <row r="14" spans="1:9" ht="33" x14ac:dyDescent="0.25">
      <c r="A14" s="330" t="s">
        <v>648</v>
      </c>
      <c r="B14" s="331">
        <f>SUM(B15:B18)</f>
        <v>4</v>
      </c>
      <c r="C14" s="331"/>
      <c r="D14" s="331"/>
      <c r="E14" s="331">
        <f>SUM(E15:E18)</f>
        <v>70</v>
      </c>
      <c r="F14" s="248"/>
      <c r="G14" s="248"/>
      <c r="H14" s="248">
        <f>SUM(H15:H18)</f>
        <v>683.19999999999993</v>
      </c>
      <c r="I14" s="248">
        <f>SUM(I15:I18)</f>
        <v>835.01</v>
      </c>
    </row>
    <row r="15" spans="1:9" x14ac:dyDescent="0.25">
      <c r="A15" s="28" t="s">
        <v>191</v>
      </c>
      <c r="B15" s="26">
        <v>1</v>
      </c>
      <c r="C15" s="26">
        <f t="shared" ref="C15:C18" si="1">D15+E15</f>
        <v>190</v>
      </c>
      <c r="D15" s="26">
        <v>166</v>
      </c>
      <c r="E15" s="26">
        <v>24</v>
      </c>
      <c r="F15" s="14">
        <v>810</v>
      </c>
      <c r="G15" s="14">
        <f t="shared" ref="G15:G22" si="2">ROUND(F15/D15,2)</f>
        <v>4.88</v>
      </c>
      <c r="H15" s="14">
        <f t="shared" ref="H15:H22" si="3">ROUND(E15*G15*2,2)</f>
        <v>234.24</v>
      </c>
      <c r="I15" s="14">
        <f>ROUND(H15*1.2359,2)</f>
        <v>289.5</v>
      </c>
    </row>
    <row r="16" spans="1:9" x14ac:dyDescent="0.25">
      <c r="A16" s="28" t="s">
        <v>191</v>
      </c>
      <c r="B16" s="26">
        <v>1</v>
      </c>
      <c r="C16" s="26">
        <f t="shared" si="1"/>
        <v>182</v>
      </c>
      <c r="D16" s="26">
        <v>166</v>
      </c>
      <c r="E16" s="26">
        <v>16</v>
      </c>
      <c r="F16" s="14">
        <v>810</v>
      </c>
      <c r="G16" s="14">
        <f t="shared" si="2"/>
        <v>4.88</v>
      </c>
      <c r="H16" s="14">
        <f t="shared" si="3"/>
        <v>156.16</v>
      </c>
      <c r="I16" s="287">
        <f>ROUND(H16*1.2077,2)</f>
        <v>188.59</v>
      </c>
    </row>
    <row r="17" spans="1:9" x14ac:dyDescent="0.25">
      <c r="A17" s="28" t="s">
        <v>191</v>
      </c>
      <c r="B17" s="26">
        <v>1</v>
      </c>
      <c r="C17" s="26">
        <f t="shared" si="1"/>
        <v>184</v>
      </c>
      <c r="D17" s="26">
        <v>166</v>
      </c>
      <c r="E17" s="26">
        <v>18</v>
      </c>
      <c r="F17" s="14">
        <v>810</v>
      </c>
      <c r="G17" s="14">
        <f t="shared" si="2"/>
        <v>4.88</v>
      </c>
      <c r="H17" s="14">
        <f t="shared" si="3"/>
        <v>175.68</v>
      </c>
      <c r="I17" s="287">
        <f>ROUND(H17*1.2077,2)</f>
        <v>212.17</v>
      </c>
    </row>
    <row r="18" spans="1:9" x14ac:dyDescent="0.25">
      <c r="A18" s="28" t="s">
        <v>191</v>
      </c>
      <c r="B18" s="26">
        <v>1</v>
      </c>
      <c r="C18" s="26">
        <f t="shared" si="1"/>
        <v>178</v>
      </c>
      <c r="D18" s="26">
        <v>166</v>
      </c>
      <c r="E18" s="26">
        <v>12</v>
      </c>
      <c r="F18" s="14">
        <v>810</v>
      </c>
      <c r="G18" s="14">
        <f t="shared" si="2"/>
        <v>4.88</v>
      </c>
      <c r="H18" s="14">
        <f t="shared" si="3"/>
        <v>117.12</v>
      </c>
      <c r="I18" s="14">
        <f>ROUND(H18*1.2359,2)</f>
        <v>144.75</v>
      </c>
    </row>
    <row r="19" spans="1:9" ht="36" customHeight="1" x14ac:dyDescent="0.25">
      <c r="A19" s="330" t="s">
        <v>651</v>
      </c>
      <c r="B19" s="331">
        <f>SUM(B20:B22)</f>
        <v>3</v>
      </c>
      <c r="C19" s="331"/>
      <c r="D19" s="331"/>
      <c r="E19" s="331">
        <f>SUM(E20:E22)</f>
        <v>60</v>
      </c>
      <c r="F19" s="248"/>
      <c r="G19" s="248"/>
      <c r="H19" s="248">
        <f>SUM(H20:H22)</f>
        <v>506.40000000000003</v>
      </c>
      <c r="I19" s="248">
        <f>SUM(I20:I22)</f>
        <v>625.85</v>
      </c>
    </row>
    <row r="20" spans="1:9" x14ac:dyDescent="0.25">
      <c r="A20" s="28" t="s">
        <v>87</v>
      </c>
      <c r="B20" s="26">
        <v>1</v>
      </c>
      <c r="C20" s="26">
        <f t="shared" ref="C20:C22" si="4">D20+E20</f>
        <v>190</v>
      </c>
      <c r="D20" s="26">
        <v>166</v>
      </c>
      <c r="E20" s="26">
        <v>24</v>
      </c>
      <c r="F20" s="14">
        <v>700</v>
      </c>
      <c r="G20" s="14">
        <f t="shared" si="2"/>
        <v>4.22</v>
      </c>
      <c r="H20" s="14">
        <f t="shared" si="3"/>
        <v>202.56</v>
      </c>
      <c r="I20" s="14">
        <f>ROUND(H20*1.2359,2)</f>
        <v>250.34</v>
      </c>
    </row>
    <row r="21" spans="1:9" x14ac:dyDescent="0.25">
      <c r="A21" s="28" t="s">
        <v>87</v>
      </c>
      <c r="B21" s="26">
        <v>1</v>
      </c>
      <c r="C21" s="26">
        <f t="shared" si="4"/>
        <v>178</v>
      </c>
      <c r="D21" s="26">
        <v>166</v>
      </c>
      <c r="E21" s="26">
        <v>12</v>
      </c>
      <c r="F21" s="14">
        <v>700</v>
      </c>
      <c r="G21" s="14">
        <f t="shared" si="2"/>
        <v>4.22</v>
      </c>
      <c r="H21" s="14">
        <f t="shared" si="3"/>
        <v>101.28</v>
      </c>
      <c r="I21" s="14">
        <f>ROUND(H21*1.2359,2)</f>
        <v>125.17</v>
      </c>
    </row>
    <row r="22" spans="1:9" x14ac:dyDescent="0.25">
      <c r="A22" s="28" t="s">
        <v>87</v>
      </c>
      <c r="B22" s="26">
        <v>1</v>
      </c>
      <c r="C22" s="26">
        <f t="shared" si="4"/>
        <v>190</v>
      </c>
      <c r="D22" s="26">
        <v>166</v>
      </c>
      <c r="E22" s="26">
        <v>24</v>
      </c>
      <c r="F22" s="37">
        <v>700</v>
      </c>
      <c r="G22" s="14">
        <f t="shared" si="2"/>
        <v>4.22</v>
      </c>
      <c r="H22" s="14">
        <f t="shared" si="3"/>
        <v>202.56</v>
      </c>
      <c r="I22" s="14">
        <f>ROUND(H22*1.2359,2)</f>
        <v>250.34</v>
      </c>
    </row>
    <row r="24" spans="1:9" x14ac:dyDescent="0.25">
      <c r="A24" s="396" t="s">
        <v>735</v>
      </c>
      <c r="B24" s="396"/>
    </row>
  </sheetData>
  <mergeCells count="13">
    <mergeCell ref="A24:B24"/>
    <mergeCell ref="D8:D9"/>
    <mergeCell ref="E8:E9"/>
    <mergeCell ref="H1:I1"/>
    <mergeCell ref="A2:I2"/>
    <mergeCell ref="A7:A9"/>
    <mergeCell ref="B7:B9"/>
    <mergeCell ref="C7:E7"/>
    <mergeCell ref="F7:F9"/>
    <mergeCell ref="G7:G9"/>
    <mergeCell ref="H7:H9"/>
    <mergeCell ref="I7:I9"/>
    <mergeCell ref="C8:C9"/>
  </mergeCells>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13AD1F-45BF-4C0A-9C1F-DD353BC1B1DD}">
  <sheetPr>
    <tabColor theme="5" tint="0.59999389629810485"/>
    <pageSetUpPr fitToPage="1"/>
  </sheetPr>
  <dimension ref="A1:I22"/>
  <sheetViews>
    <sheetView zoomScale="80" zoomScaleNormal="80" workbookViewId="0">
      <selection activeCell="H1" sqref="H1:I1"/>
    </sheetView>
  </sheetViews>
  <sheetFormatPr defaultColWidth="9.140625" defaultRowHeight="16.5" x14ac:dyDescent="0.25"/>
  <cols>
    <col min="1" max="1" width="65.85546875" style="1" customWidth="1"/>
    <col min="2" max="2" width="15.28515625" style="1" customWidth="1"/>
    <col min="3" max="3" width="14.5703125" style="1" customWidth="1"/>
    <col min="4" max="4" width="14.7109375" style="1" customWidth="1"/>
    <col min="5" max="5" width="18.42578125" style="1" customWidth="1"/>
    <col min="6" max="6" width="14.7109375" style="1" customWidth="1"/>
    <col min="7" max="7" width="16.42578125" style="1" customWidth="1"/>
    <col min="8" max="8" width="23.42578125" style="1" customWidth="1"/>
    <col min="9" max="9" width="17" style="1" customWidth="1"/>
    <col min="10" max="16384" width="9.140625" style="1"/>
  </cols>
  <sheetData>
    <row r="1" spans="1:9" x14ac:dyDescent="0.25">
      <c r="H1" s="384" t="s">
        <v>817</v>
      </c>
      <c r="I1" s="384"/>
    </row>
    <row r="2" spans="1:9" s="3" customFormat="1" ht="45" customHeight="1" x14ac:dyDescent="0.25">
      <c r="A2" s="361" t="s">
        <v>720</v>
      </c>
      <c r="B2" s="361"/>
      <c r="C2" s="361"/>
      <c r="D2" s="361"/>
      <c r="E2" s="361"/>
      <c r="F2" s="361"/>
      <c r="G2" s="361"/>
      <c r="H2" s="361"/>
      <c r="I2" s="361"/>
    </row>
    <row r="4" spans="1:9" x14ac:dyDescent="0.25">
      <c r="A4" s="1" t="s">
        <v>771</v>
      </c>
    </row>
    <row r="5" spans="1:9" x14ac:dyDescent="0.25">
      <c r="A5" s="1" t="s">
        <v>772</v>
      </c>
    </row>
    <row r="6" spans="1:9" x14ac:dyDescent="0.25">
      <c r="B6" s="280"/>
      <c r="C6" s="280"/>
      <c r="D6" s="280"/>
      <c r="E6" s="281"/>
      <c r="F6" s="280"/>
      <c r="G6" s="280"/>
      <c r="H6" s="282"/>
      <c r="I6" s="280"/>
    </row>
    <row r="7" spans="1:9" ht="26.25" customHeight="1" x14ac:dyDescent="0.25">
      <c r="A7" s="387"/>
      <c r="B7" s="387" t="s">
        <v>4</v>
      </c>
      <c r="C7" s="388" t="s">
        <v>5</v>
      </c>
      <c r="D7" s="388"/>
      <c r="E7" s="388"/>
      <c r="F7" s="388" t="s">
        <v>3</v>
      </c>
      <c r="G7" s="388" t="s">
        <v>728</v>
      </c>
      <c r="H7" s="389" t="s">
        <v>6</v>
      </c>
      <c r="I7" s="390" t="s">
        <v>2</v>
      </c>
    </row>
    <row r="8" spans="1:9" ht="22.5" customHeight="1" x14ac:dyDescent="0.25">
      <c r="A8" s="387"/>
      <c r="B8" s="387"/>
      <c r="C8" s="391" t="s">
        <v>81</v>
      </c>
      <c r="D8" s="391" t="s">
        <v>732</v>
      </c>
      <c r="E8" s="388" t="s">
        <v>7</v>
      </c>
      <c r="F8" s="388"/>
      <c r="G8" s="388"/>
      <c r="H8" s="389"/>
      <c r="I8" s="390"/>
    </row>
    <row r="9" spans="1:9" ht="39" customHeight="1" x14ac:dyDescent="0.25">
      <c r="A9" s="387"/>
      <c r="B9" s="387"/>
      <c r="C9" s="392"/>
      <c r="D9" s="392"/>
      <c r="E9" s="388"/>
      <c r="F9" s="388"/>
      <c r="G9" s="388"/>
      <c r="H9" s="389"/>
      <c r="I9" s="390"/>
    </row>
    <row r="10" spans="1:9" x14ac:dyDescent="0.25">
      <c r="A10" s="273">
        <v>1</v>
      </c>
      <c r="B10" s="273">
        <v>2</v>
      </c>
      <c r="C10" s="273" t="s">
        <v>82</v>
      </c>
      <c r="D10" s="273">
        <v>4</v>
      </c>
      <c r="E10" s="273">
        <v>5</v>
      </c>
      <c r="F10" s="273">
        <v>6</v>
      </c>
      <c r="G10" s="273">
        <v>7</v>
      </c>
      <c r="H10" s="273">
        <v>8</v>
      </c>
      <c r="I10" s="273" t="s">
        <v>83</v>
      </c>
    </row>
    <row r="11" spans="1:9" s="3" customFormat="1" x14ac:dyDescent="0.25">
      <c r="A11" s="33" t="s">
        <v>0</v>
      </c>
      <c r="B11" s="5">
        <f>B12+B18</f>
        <v>8</v>
      </c>
      <c r="C11" s="5"/>
      <c r="D11" s="5"/>
      <c r="E11" s="5">
        <f t="shared" ref="E11:I11" si="0">E12+E18</f>
        <v>291</v>
      </c>
      <c r="F11" s="5"/>
      <c r="G11" s="52"/>
      <c r="H11" s="6">
        <f t="shared" si="0"/>
        <v>3866.64</v>
      </c>
      <c r="I11" s="6">
        <f t="shared" si="0"/>
        <v>4778.7699999999995</v>
      </c>
    </row>
    <row r="12" spans="1:9" ht="33" x14ac:dyDescent="0.25">
      <c r="A12" s="123" t="s">
        <v>629</v>
      </c>
      <c r="B12" s="288">
        <f>SUM(B13:B17)</f>
        <v>5</v>
      </c>
      <c r="C12" s="288"/>
      <c r="D12" s="288"/>
      <c r="E12" s="288">
        <f t="shared" ref="E12:I12" si="1">SUM(E13:E17)</f>
        <v>177</v>
      </c>
      <c r="F12" s="288"/>
      <c r="G12" s="334"/>
      <c r="H12" s="286">
        <f t="shared" si="1"/>
        <v>2886.24</v>
      </c>
      <c r="I12" s="286">
        <f t="shared" si="1"/>
        <v>3567.0899999999997</v>
      </c>
    </row>
    <row r="13" spans="1:9" x14ac:dyDescent="0.25">
      <c r="A13" s="36" t="s">
        <v>106</v>
      </c>
      <c r="B13" s="12">
        <v>1</v>
      </c>
      <c r="C13" s="12">
        <f t="shared" ref="C13:C21" si="2">D13+E13</f>
        <v>577</v>
      </c>
      <c r="D13" s="12">
        <v>525</v>
      </c>
      <c r="E13" s="12">
        <v>52</v>
      </c>
      <c r="F13" s="14"/>
      <c r="G13" s="249">
        <v>7.56</v>
      </c>
      <c r="H13" s="249">
        <f t="shared" ref="H13:H21" si="3">ROUND(E13*G13*2,2)</f>
        <v>786.24</v>
      </c>
      <c r="I13" s="249">
        <f>ROUND(H13*1.2359,2)</f>
        <v>971.71</v>
      </c>
    </row>
    <row r="14" spans="1:9" x14ac:dyDescent="0.25">
      <c r="A14" s="36" t="s">
        <v>106</v>
      </c>
      <c r="B14" s="12">
        <v>1</v>
      </c>
      <c r="C14" s="12">
        <f t="shared" si="2"/>
        <v>588</v>
      </c>
      <c r="D14" s="12">
        <v>581</v>
      </c>
      <c r="E14" s="12">
        <v>7</v>
      </c>
      <c r="F14" s="14"/>
      <c r="G14" s="249">
        <v>8.4</v>
      </c>
      <c r="H14" s="249">
        <f t="shared" si="3"/>
        <v>117.6</v>
      </c>
      <c r="I14" s="249">
        <f t="shared" ref="I14:I16" si="4">ROUND(H14*1.2359,2)</f>
        <v>145.34</v>
      </c>
    </row>
    <row r="15" spans="1:9" x14ac:dyDescent="0.25">
      <c r="A15" s="36" t="s">
        <v>106</v>
      </c>
      <c r="B15" s="12">
        <v>1</v>
      </c>
      <c r="C15" s="12">
        <f t="shared" si="2"/>
        <v>572</v>
      </c>
      <c r="D15" s="12">
        <v>565</v>
      </c>
      <c r="E15" s="12">
        <v>7</v>
      </c>
      <c r="F15" s="14"/>
      <c r="G15" s="249">
        <v>8.4</v>
      </c>
      <c r="H15" s="249">
        <f t="shared" si="3"/>
        <v>117.6</v>
      </c>
      <c r="I15" s="249">
        <f t="shared" si="4"/>
        <v>145.34</v>
      </c>
    </row>
    <row r="16" spans="1:9" x14ac:dyDescent="0.25">
      <c r="A16" s="36" t="s">
        <v>106</v>
      </c>
      <c r="B16" s="12">
        <v>1</v>
      </c>
      <c r="C16" s="12">
        <f t="shared" si="2"/>
        <v>748</v>
      </c>
      <c r="D16" s="12">
        <v>677</v>
      </c>
      <c r="E16" s="12">
        <v>71</v>
      </c>
      <c r="F16" s="14"/>
      <c r="G16" s="249">
        <v>8.4</v>
      </c>
      <c r="H16" s="249">
        <f t="shared" si="3"/>
        <v>1192.8</v>
      </c>
      <c r="I16" s="249">
        <f t="shared" si="4"/>
        <v>1474.18</v>
      </c>
    </row>
    <row r="17" spans="1:9" x14ac:dyDescent="0.25">
      <c r="A17" s="36" t="s">
        <v>106</v>
      </c>
      <c r="B17" s="12">
        <v>1</v>
      </c>
      <c r="C17" s="12">
        <f t="shared" si="2"/>
        <v>637</v>
      </c>
      <c r="D17" s="12">
        <v>597</v>
      </c>
      <c r="E17" s="12">
        <v>40</v>
      </c>
      <c r="F17" s="14"/>
      <c r="G17" s="249">
        <v>8.4</v>
      </c>
      <c r="H17" s="249">
        <f t="shared" si="3"/>
        <v>672</v>
      </c>
      <c r="I17" s="249">
        <f>ROUND(H17*1.2359,2)</f>
        <v>830.52</v>
      </c>
    </row>
    <row r="18" spans="1:9" ht="33" x14ac:dyDescent="0.25">
      <c r="A18" s="123" t="s">
        <v>648</v>
      </c>
      <c r="B18" s="288">
        <f>SUM(B19:B21)</f>
        <v>3</v>
      </c>
      <c r="C18" s="288"/>
      <c r="D18" s="288"/>
      <c r="E18" s="288">
        <f t="shared" ref="E18:I18" si="5">SUM(E19:E21)</f>
        <v>114</v>
      </c>
      <c r="F18" s="288"/>
      <c r="G18" s="334"/>
      <c r="H18" s="286">
        <f t="shared" si="5"/>
        <v>980.4</v>
      </c>
      <c r="I18" s="286">
        <f t="shared" si="5"/>
        <v>1211.6799999999998</v>
      </c>
    </row>
    <row r="19" spans="1:9" x14ac:dyDescent="0.25">
      <c r="A19" s="36" t="s">
        <v>156</v>
      </c>
      <c r="B19" s="12">
        <v>1</v>
      </c>
      <c r="C19" s="12">
        <f t="shared" si="2"/>
        <v>688</v>
      </c>
      <c r="D19" s="12">
        <v>613</v>
      </c>
      <c r="E19" s="12">
        <v>75</v>
      </c>
      <c r="F19" s="14"/>
      <c r="G19" s="249">
        <v>4.3</v>
      </c>
      <c r="H19" s="249">
        <f t="shared" si="3"/>
        <v>645</v>
      </c>
      <c r="I19" s="249">
        <f>ROUND(H19*1.2359,2)</f>
        <v>797.16</v>
      </c>
    </row>
    <row r="20" spans="1:9" x14ac:dyDescent="0.25">
      <c r="A20" s="36" t="s">
        <v>156</v>
      </c>
      <c r="B20" s="12">
        <v>1</v>
      </c>
      <c r="C20" s="12">
        <f t="shared" si="2"/>
        <v>696</v>
      </c>
      <c r="D20" s="12">
        <v>677</v>
      </c>
      <c r="E20" s="12">
        <v>19</v>
      </c>
      <c r="F20" s="14"/>
      <c r="G20" s="249">
        <v>4.3</v>
      </c>
      <c r="H20" s="249">
        <f t="shared" si="3"/>
        <v>163.4</v>
      </c>
      <c r="I20" s="249">
        <f>ROUND(H20*1.2359,2)</f>
        <v>201.95</v>
      </c>
    </row>
    <row r="21" spans="1:9" x14ac:dyDescent="0.25">
      <c r="A21" s="36" t="s">
        <v>156</v>
      </c>
      <c r="B21" s="12">
        <v>1</v>
      </c>
      <c r="C21" s="12">
        <f t="shared" si="2"/>
        <v>577</v>
      </c>
      <c r="D21" s="12">
        <v>557</v>
      </c>
      <c r="E21" s="12">
        <v>20</v>
      </c>
      <c r="F21" s="14"/>
      <c r="G21" s="249">
        <v>4.3</v>
      </c>
      <c r="H21" s="249">
        <f t="shared" si="3"/>
        <v>172</v>
      </c>
      <c r="I21" s="249">
        <f>ROUND(H21*1.2359,2)</f>
        <v>212.57</v>
      </c>
    </row>
    <row r="22" spans="1:9" x14ac:dyDescent="0.25">
      <c r="A22" s="19"/>
      <c r="B22" s="19"/>
      <c r="C22" s="19"/>
      <c r="D22" s="19"/>
      <c r="E22" s="19"/>
      <c r="F22" s="19"/>
      <c r="G22" s="19"/>
      <c r="H22" s="19"/>
      <c r="I22" s="19"/>
    </row>
  </sheetData>
  <mergeCells count="12">
    <mergeCell ref="D8:D9"/>
    <mergeCell ref="E8:E9"/>
    <mergeCell ref="H1:I1"/>
    <mergeCell ref="A2:I2"/>
    <mergeCell ref="A7:A9"/>
    <mergeCell ref="B7:B9"/>
    <mergeCell ref="C7:E7"/>
    <mergeCell ref="F7:F9"/>
    <mergeCell ref="G7:G9"/>
    <mergeCell ref="H7:H9"/>
    <mergeCell ref="I7:I9"/>
    <mergeCell ref="C8:C9"/>
  </mergeCells>
  <pageMargins left="0.70866141732283472" right="0.70866141732283472" top="0.74803149606299213" bottom="0.74803149606299213" header="0.31496062992125984" footer="0.31496062992125984"/>
  <pageSetup paperSize="9" scale="65" orientation="landscape"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52CCF2-FE86-4878-AA0A-3E5C447BB55B}">
  <sheetPr>
    <tabColor theme="9" tint="0.59999389629810485"/>
  </sheetPr>
  <dimension ref="A1:I22"/>
  <sheetViews>
    <sheetView zoomScale="80" zoomScaleNormal="80" workbookViewId="0">
      <selection activeCell="H1" sqref="H1:I1"/>
    </sheetView>
  </sheetViews>
  <sheetFormatPr defaultRowHeight="16.5" x14ac:dyDescent="0.25"/>
  <cols>
    <col min="1" max="1" width="73" style="1" customWidth="1"/>
    <col min="2" max="2" width="11.7109375" style="1" customWidth="1"/>
    <col min="3" max="3" width="13.28515625" style="1" customWidth="1"/>
    <col min="4" max="4" width="14.7109375" style="1" customWidth="1"/>
    <col min="5" max="5" width="18.28515625" style="1" customWidth="1"/>
    <col min="6" max="6" width="12.42578125" style="1" customWidth="1"/>
    <col min="7" max="7" width="18.42578125" style="1" customWidth="1"/>
    <col min="8" max="8" width="20.5703125" style="1" customWidth="1"/>
    <col min="9" max="9" width="19.5703125" style="1" customWidth="1"/>
    <col min="10" max="10" width="12.140625" style="1" customWidth="1"/>
    <col min="11" max="253" width="9.140625" style="1"/>
    <col min="254" max="254" width="42.7109375" style="1" customWidth="1"/>
    <col min="255" max="255" width="2.140625" style="1" customWidth="1"/>
    <col min="256" max="256" width="15.28515625" style="1" customWidth="1"/>
    <col min="257" max="257" width="14.5703125" style="1" customWidth="1"/>
    <col min="258" max="258" width="14.7109375" style="1" customWidth="1"/>
    <col min="259" max="259" width="18.42578125" style="1" customWidth="1"/>
    <col min="260" max="261" width="20.140625" style="1" customWidth="1"/>
    <col min="262" max="262" width="23.42578125" style="1" customWidth="1"/>
    <col min="263" max="263" width="26.85546875" style="1" customWidth="1"/>
    <col min="264" max="265" width="15.85546875" style="1" customWidth="1"/>
    <col min="266" max="509" width="9.140625" style="1"/>
    <col min="510" max="510" width="42.7109375" style="1" customWidth="1"/>
    <col min="511" max="511" width="2.140625" style="1" customWidth="1"/>
    <col min="512" max="512" width="15.28515625" style="1" customWidth="1"/>
    <col min="513" max="513" width="14.5703125" style="1" customWidth="1"/>
    <col min="514" max="514" width="14.7109375" style="1" customWidth="1"/>
    <col min="515" max="515" width="18.42578125" style="1" customWidth="1"/>
    <col min="516" max="517" width="20.140625" style="1" customWidth="1"/>
    <col min="518" max="518" width="23.42578125" style="1" customWidth="1"/>
    <col min="519" max="519" width="26.85546875" style="1" customWidth="1"/>
    <col min="520" max="521" width="15.85546875" style="1" customWidth="1"/>
    <col min="522" max="765" width="9.140625" style="1"/>
    <col min="766" max="766" width="42.7109375" style="1" customWidth="1"/>
    <col min="767" max="767" width="2.140625" style="1" customWidth="1"/>
    <col min="768" max="768" width="15.28515625" style="1" customWidth="1"/>
    <col min="769" max="769" width="14.5703125" style="1" customWidth="1"/>
    <col min="770" max="770" width="14.7109375" style="1" customWidth="1"/>
    <col min="771" max="771" width="18.42578125" style="1" customWidth="1"/>
    <col min="772" max="773" width="20.140625" style="1" customWidth="1"/>
    <col min="774" max="774" width="23.42578125" style="1" customWidth="1"/>
    <col min="775" max="775" width="26.85546875" style="1" customWidth="1"/>
    <col min="776" max="777" width="15.85546875" style="1" customWidth="1"/>
    <col min="778" max="1021" width="9.140625" style="1"/>
    <col min="1022" max="1022" width="42.7109375" style="1" customWidth="1"/>
    <col min="1023" max="1023" width="2.140625" style="1" customWidth="1"/>
    <col min="1024" max="1024" width="15.28515625" style="1" customWidth="1"/>
    <col min="1025" max="1025" width="14.5703125" style="1" customWidth="1"/>
    <col min="1026" max="1026" width="14.7109375" style="1" customWidth="1"/>
    <col min="1027" max="1027" width="18.42578125" style="1" customWidth="1"/>
    <col min="1028" max="1029" width="20.140625" style="1" customWidth="1"/>
    <col min="1030" max="1030" width="23.42578125" style="1" customWidth="1"/>
    <col min="1031" max="1031" width="26.85546875" style="1" customWidth="1"/>
    <col min="1032" max="1033" width="15.85546875" style="1" customWidth="1"/>
    <col min="1034" max="1277" width="9.140625" style="1"/>
    <col min="1278" max="1278" width="42.7109375" style="1" customWidth="1"/>
    <col min="1279" max="1279" width="2.140625" style="1" customWidth="1"/>
    <col min="1280" max="1280" width="15.28515625" style="1" customWidth="1"/>
    <col min="1281" max="1281" width="14.5703125" style="1" customWidth="1"/>
    <col min="1282" max="1282" width="14.7109375" style="1" customWidth="1"/>
    <col min="1283" max="1283" width="18.42578125" style="1" customWidth="1"/>
    <col min="1284" max="1285" width="20.140625" style="1" customWidth="1"/>
    <col min="1286" max="1286" width="23.42578125" style="1" customWidth="1"/>
    <col min="1287" max="1287" width="26.85546875" style="1" customWidth="1"/>
    <col min="1288" max="1289" width="15.85546875" style="1" customWidth="1"/>
    <col min="1290" max="1533" width="9.140625" style="1"/>
    <col min="1534" max="1534" width="42.7109375" style="1" customWidth="1"/>
    <col min="1535" max="1535" width="2.140625" style="1" customWidth="1"/>
    <col min="1536" max="1536" width="15.28515625" style="1" customWidth="1"/>
    <col min="1537" max="1537" width="14.5703125" style="1" customWidth="1"/>
    <col min="1538" max="1538" width="14.7109375" style="1" customWidth="1"/>
    <col min="1539" max="1539" width="18.42578125" style="1" customWidth="1"/>
    <col min="1540" max="1541" width="20.140625" style="1" customWidth="1"/>
    <col min="1542" max="1542" width="23.42578125" style="1" customWidth="1"/>
    <col min="1543" max="1543" width="26.85546875" style="1" customWidth="1"/>
    <col min="1544" max="1545" width="15.85546875" style="1" customWidth="1"/>
    <col min="1546" max="1789" width="9.140625" style="1"/>
    <col min="1790" max="1790" width="42.7109375" style="1" customWidth="1"/>
    <col min="1791" max="1791" width="2.140625" style="1" customWidth="1"/>
    <col min="1792" max="1792" width="15.28515625" style="1" customWidth="1"/>
    <col min="1793" max="1793" width="14.5703125" style="1" customWidth="1"/>
    <col min="1794" max="1794" width="14.7109375" style="1" customWidth="1"/>
    <col min="1795" max="1795" width="18.42578125" style="1" customWidth="1"/>
    <col min="1796" max="1797" width="20.140625" style="1" customWidth="1"/>
    <col min="1798" max="1798" width="23.42578125" style="1" customWidth="1"/>
    <col min="1799" max="1799" width="26.85546875" style="1" customWidth="1"/>
    <col min="1800" max="1801" width="15.85546875" style="1" customWidth="1"/>
    <col min="1802" max="2045" width="9.140625" style="1"/>
    <col min="2046" max="2046" width="42.7109375" style="1" customWidth="1"/>
    <col min="2047" max="2047" width="2.140625" style="1" customWidth="1"/>
    <col min="2048" max="2048" width="15.28515625" style="1" customWidth="1"/>
    <col min="2049" max="2049" width="14.5703125" style="1" customWidth="1"/>
    <col min="2050" max="2050" width="14.7109375" style="1" customWidth="1"/>
    <col min="2051" max="2051" width="18.42578125" style="1" customWidth="1"/>
    <col min="2052" max="2053" width="20.140625" style="1" customWidth="1"/>
    <col min="2054" max="2054" width="23.42578125" style="1" customWidth="1"/>
    <col min="2055" max="2055" width="26.85546875" style="1" customWidth="1"/>
    <col min="2056" max="2057" width="15.85546875" style="1" customWidth="1"/>
    <col min="2058" max="2301" width="9.140625" style="1"/>
    <col min="2302" max="2302" width="42.7109375" style="1" customWidth="1"/>
    <col min="2303" max="2303" width="2.140625" style="1" customWidth="1"/>
    <col min="2304" max="2304" width="15.28515625" style="1" customWidth="1"/>
    <col min="2305" max="2305" width="14.5703125" style="1" customWidth="1"/>
    <col min="2306" max="2306" width="14.7109375" style="1" customWidth="1"/>
    <col min="2307" max="2307" width="18.42578125" style="1" customWidth="1"/>
    <col min="2308" max="2309" width="20.140625" style="1" customWidth="1"/>
    <col min="2310" max="2310" width="23.42578125" style="1" customWidth="1"/>
    <col min="2311" max="2311" width="26.85546875" style="1" customWidth="1"/>
    <col min="2312" max="2313" width="15.85546875" style="1" customWidth="1"/>
    <col min="2314" max="2557" width="9.140625" style="1"/>
    <col min="2558" max="2558" width="42.7109375" style="1" customWidth="1"/>
    <col min="2559" max="2559" width="2.140625" style="1" customWidth="1"/>
    <col min="2560" max="2560" width="15.28515625" style="1" customWidth="1"/>
    <col min="2561" max="2561" width="14.5703125" style="1" customWidth="1"/>
    <col min="2562" max="2562" width="14.7109375" style="1" customWidth="1"/>
    <col min="2563" max="2563" width="18.42578125" style="1" customWidth="1"/>
    <col min="2564" max="2565" width="20.140625" style="1" customWidth="1"/>
    <col min="2566" max="2566" width="23.42578125" style="1" customWidth="1"/>
    <col min="2567" max="2567" width="26.85546875" style="1" customWidth="1"/>
    <col min="2568" max="2569" width="15.85546875" style="1" customWidth="1"/>
    <col min="2570" max="2813" width="9.140625" style="1"/>
    <col min="2814" max="2814" width="42.7109375" style="1" customWidth="1"/>
    <col min="2815" max="2815" width="2.140625" style="1" customWidth="1"/>
    <col min="2816" max="2816" width="15.28515625" style="1" customWidth="1"/>
    <col min="2817" max="2817" width="14.5703125" style="1" customWidth="1"/>
    <col min="2818" max="2818" width="14.7109375" style="1" customWidth="1"/>
    <col min="2819" max="2819" width="18.42578125" style="1" customWidth="1"/>
    <col min="2820" max="2821" width="20.140625" style="1" customWidth="1"/>
    <col min="2822" max="2822" width="23.42578125" style="1" customWidth="1"/>
    <col min="2823" max="2823" width="26.85546875" style="1" customWidth="1"/>
    <col min="2824" max="2825" width="15.85546875" style="1" customWidth="1"/>
    <col min="2826" max="3069" width="9.140625" style="1"/>
    <col min="3070" max="3070" width="42.7109375" style="1" customWidth="1"/>
    <col min="3071" max="3071" width="2.140625" style="1" customWidth="1"/>
    <col min="3072" max="3072" width="15.28515625" style="1" customWidth="1"/>
    <col min="3073" max="3073" width="14.5703125" style="1" customWidth="1"/>
    <col min="3074" max="3074" width="14.7109375" style="1" customWidth="1"/>
    <col min="3075" max="3075" width="18.42578125" style="1" customWidth="1"/>
    <col min="3076" max="3077" width="20.140625" style="1" customWidth="1"/>
    <col min="3078" max="3078" width="23.42578125" style="1" customWidth="1"/>
    <col min="3079" max="3079" width="26.85546875" style="1" customWidth="1"/>
    <col min="3080" max="3081" width="15.85546875" style="1" customWidth="1"/>
    <col min="3082" max="3325" width="9.140625" style="1"/>
    <col min="3326" max="3326" width="42.7109375" style="1" customWidth="1"/>
    <col min="3327" max="3327" width="2.140625" style="1" customWidth="1"/>
    <col min="3328" max="3328" width="15.28515625" style="1" customWidth="1"/>
    <col min="3329" max="3329" width="14.5703125" style="1" customWidth="1"/>
    <col min="3330" max="3330" width="14.7109375" style="1" customWidth="1"/>
    <col min="3331" max="3331" width="18.42578125" style="1" customWidth="1"/>
    <col min="3332" max="3333" width="20.140625" style="1" customWidth="1"/>
    <col min="3334" max="3334" width="23.42578125" style="1" customWidth="1"/>
    <col min="3335" max="3335" width="26.85546875" style="1" customWidth="1"/>
    <col min="3336" max="3337" width="15.85546875" style="1" customWidth="1"/>
    <col min="3338" max="3581" width="9.140625" style="1"/>
    <col min="3582" max="3582" width="42.7109375" style="1" customWidth="1"/>
    <col min="3583" max="3583" width="2.140625" style="1" customWidth="1"/>
    <col min="3584" max="3584" width="15.28515625" style="1" customWidth="1"/>
    <col min="3585" max="3585" width="14.5703125" style="1" customWidth="1"/>
    <col min="3586" max="3586" width="14.7109375" style="1" customWidth="1"/>
    <col min="3587" max="3587" width="18.42578125" style="1" customWidth="1"/>
    <col min="3588" max="3589" width="20.140625" style="1" customWidth="1"/>
    <col min="3590" max="3590" width="23.42578125" style="1" customWidth="1"/>
    <col min="3591" max="3591" width="26.85546875" style="1" customWidth="1"/>
    <col min="3592" max="3593" width="15.85546875" style="1" customWidth="1"/>
    <col min="3594" max="3837" width="9.140625" style="1"/>
    <col min="3838" max="3838" width="42.7109375" style="1" customWidth="1"/>
    <col min="3839" max="3839" width="2.140625" style="1" customWidth="1"/>
    <col min="3840" max="3840" width="15.28515625" style="1" customWidth="1"/>
    <col min="3841" max="3841" width="14.5703125" style="1" customWidth="1"/>
    <col min="3842" max="3842" width="14.7109375" style="1" customWidth="1"/>
    <col min="3843" max="3843" width="18.42578125" style="1" customWidth="1"/>
    <col min="3844" max="3845" width="20.140625" style="1" customWidth="1"/>
    <col min="3846" max="3846" width="23.42578125" style="1" customWidth="1"/>
    <col min="3847" max="3847" width="26.85546875" style="1" customWidth="1"/>
    <col min="3848" max="3849" width="15.85546875" style="1" customWidth="1"/>
    <col min="3850" max="4093" width="9.140625" style="1"/>
    <col min="4094" max="4094" width="42.7109375" style="1" customWidth="1"/>
    <col min="4095" max="4095" width="2.140625" style="1" customWidth="1"/>
    <col min="4096" max="4096" width="15.28515625" style="1" customWidth="1"/>
    <col min="4097" max="4097" width="14.5703125" style="1" customWidth="1"/>
    <col min="4098" max="4098" width="14.7109375" style="1" customWidth="1"/>
    <col min="4099" max="4099" width="18.42578125" style="1" customWidth="1"/>
    <col min="4100" max="4101" width="20.140625" style="1" customWidth="1"/>
    <col min="4102" max="4102" width="23.42578125" style="1" customWidth="1"/>
    <col min="4103" max="4103" width="26.85546875" style="1" customWidth="1"/>
    <col min="4104" max="4105" width="15.85546875" style="1" customWidth="1"/>
    <col min="4106" max="4349" width="9.140625" style="1"/>
    <col min="4350" max="4350" width="42.7109375" style="1" customWidth="1"/>
    <col min="4351" max="4351" width="2.140625" style="1" customWidth="1"/>
    <col min="4352" max="4352" width="15.28515625" style="1" customWidth="1"/>
    <col min="4353" max="4353" width="14.5703125" style="1" customWidth="1"/>
    <col min="4354" max="4354" width="14.7109375" style="1" customWidth="1"/>
    <col min="4355" max="4355" width="18.42578125" style="1" customWidth="1"/>
    <col min="4356" max="4357" width="20.140625" style="1" customWidth="1"/>
    <col min="4358" max="4358" width="23.42578125" style="1" customWidth="1"/>
    <col min="4359" max="4359" width="26.85546875" style="1" customWidth="1"/>
    <col min="4360" max="4361" width="15.85546875" style="1" customWidth="1"/>
    <col min="4362" max="4605" width="9.140625" style="1"/>
    <col min="4606" max="4606" width="42.7109375" style="1" customWidth="1"/>
    <col min="4607" max="4607" width="2.140625" style="1" customWidth="1"/>
    <col min="4608" max="4608" width="15.28515625" style="1" customWidth="1"/>
    <col min="4609" max="4609" width="14.5703125" style="1" customWidth="1"/>
    <col min="4610" max="4610" width="14.7109375" style="1" customWidth="1"/>
    <col min="4611" max="4611" width="18.42578125" style="1" customWidth="1"/>
    <col min="4612" max="4613" width="20.140625" style="1" customWidth="1"/>
    <col min="4614" max="4614" width="23.42578125" style="1" customWidth="1"/>
    <col min="4615" max="4615" width="26.85546875" style="1" customWidth="1"/>
    <col min="4616" max="4617" width="15.85546875" style="1" customWidth="1"/>
    <col min="4618" max="4861" width="9.140625" style="1"/>
    <col min="4862" max="4862" width="42.7109375" style="1" customWidth="1"/>
    <col min="4863" max="4863" width="2.140625" style="1" customWidth="1"/>
    <col min="4864" max="4864" width="15.28515625" style="1" customWidth="1"/>
    <col min="4865" max="4865" width="14.5703125" style="1" customWidth="1"/>
    <col min="4866" max="4866" width="14.7109375" style="1" customWidth="1"/>
    <col min="4867" max="4867" width="18.42578125" style="1" customWidth="1"/>
    <col min="4868" max="4869" width="20.140625" style="1" customWidth="1"/>
    <col min="4870" max="4870" width="23.42578125" style="1" customWidth="1"/>
    <col min="4871" max="4871" width="26.85546875" style="1" customWidth="1"/>
    <col min="4872" max="4873" width="15.85546875" style="1" customWidth="1"/>
    <col min="4874" max="5117" width="9.140625" style="1"/>
    <col min="5118" max="5118" width="42.7109375" style="1" customWidth="1"/>
    <col min="5119" max="5119" width="2.140625" style="1" customWidth="1"/>
    <col min="5120" max="5120" width="15.28515625" style="1" customWidth="1"/>
    <col min="5121" max="5121" width="14.5703125" style="1" customWidth="1"/>
    <col min="5122" max="5122" width="14.7109375" style="1" customWidth="1"/>
    <col min="5123" max="5123" width="18.42578125" style="1" customWidth="1"/>
    <col min="5124" max="5125" width="20.140625" style="1" customWidth="1"/>
    <col min="5126" max="5126" width="23.42578125" style="1" customWidth="1"/>
    <col min="5127" max="5127" width="26.85546875" style="1" customWidth="1"/>
    <col min="5128" max="5129" width="15.85546875" style="1" customWidth="1"/>
    <col min="5130" max="5373" width="9.140625" style="1"/>
    <col min="5374" max="5374" width="42.7109375" style="1" customWidth="1"/>
    <col min="5375" max="5375" width="2.140625" style="1" customWidth="1"/>
    <col min="5376" max="5376" width="15.28515625" style="1" customWidth="1"/>
    <col min="5377" max="5377" width="14.5703125" style="1" customWidth="1"/>
    <col min="5378" max="5378" width="14.7109375" style="1" customWidth="1"/>
    <col min="5379" max="5379" width="18.42578125" style="1" customWidth="1"/>
    <col min="5380" max="5381" width="20.140625" style="1" customWidth="1"/>
    <col min="5382" max="5382" width="23.42578125" style="1" customWidth="1"/>
    <col min="5383" max="5383" width="26.85546875" style="1" customWidth="1"/>
    <col min="5384" max="5385" width="15.85546875" style="1" customWidth="1"/>
    <col min="5386" max="5629" width="9.140625" style="1"/>
    <col min="5630" max="5630" width="42.7109375" style="1" customWidth="1"/>
    <col min="5631" max="5631" width="2.140625" style="1" customWidth="1"/>
    <col min="5632" max="5632" width="15.28515625" style="1" customWidth="1"/>
    <col min="5633" max="5633" width="14.5703125" style="1" customWidth="1"/>
    <col min="5634" max="5634" width="14.7109375" style="1" customWidth="1"/>
    <col min="5635" max="5635" width="18.42578125" style="1" customWidth="1"/>
    <col min="5636" max="5637" width="20.140625" style="1" customWidth="1"/>
    <col min="5638" max="5638" width="23.42578125" style="1" customWidth="1"/>
    <col min="5639" max="5639" width="26.85546875" style="1" customWidth="1"/>
    <col min="5640" max="5641" width="15.85546875" style="1" customWidth="1"/>
    <col min="5642" max="5885" width="9.140625" style="1"/>
    <col min="5886" max="5886" width="42.7109375" style="1" customWidth="1"/>
    <col min="5887" max="5887" width="2.140625" style="1" customWidth="1"/>
    <col min="5888" max="5888" width="15.28515625" style="1" customWidth="1"/>
    <col min="5889" max="5889" width="14.5703125" style="1" customWidth="1"/>
    <col min="5890" max="5890" width="14.7109375" style="1" customWidth="1"/>
    <col min="5891" max="5891" width="18.42578125" style="1" customWidth="1"/>
    <col min="5892" max="5893" width="20.140625" style="1" customWidth="1"/>
    <col min="5894" max="5894" width="23.42578125" style="1" customWidth="1"/>
    <col min="5895" max="5895" width="26.85546875" style="1" customWidth="1"/>
    <col min="5896" max="5897" width="15.85546875" style="1" customWidth="1"/>
    <col min="5898" max="6141" width="9.140625" style="1"/>
    <col min="6142" max="6142" width="42.7109375" style="1" customWidth="1"/>
    <col min="6143" max="6143" width="2.140625" style="1" customWidth="1"/>
    <col min="6144" max="6144" width="15.28515625" style="1" customWidth="1"/>
    <col min="6145" max="6145" width="14.5703125" style="1" customWidth="1"/>
    <col min="6146" max="6146" width="14.7109375" style="1" customWidth="1"/>
    <col min="6147" max="6147" width="18.42578125" style="1" customWidth="1"/>
    <col min="6148" max="6149" width="20.140625" style="1" customWidth="1"/>
    <col min="6150" max="6150" width="23.42578125" style="1" customWidth="1"/>
    <col min="6151" max="6151" width="26.85546875" style="1" customWidth="1"/>
    <col min="6152" max="6153" width="15.85546875" style="1" customWidth="1"/>
    <col min="6154" max="6397" width="9.140625" style="1"/>
    <col min="6398" max="6398" width="42.7109375" style="1" customWidth="1"/>
    <col min="6399" max="6399" width="2.140625" style="1" customWidth="1"/>
    <col min="6400" max="6400" width="15.28515625" style="1" customWidth="1"/>
    <col min="6401" max="6401" width="14.5703125" style="1" customWidth="1"/>
    <col min="6402" max="6402" width="14.7109375" style="1" customWidth="1"/>
    <col min="6403" max="6403" width="18.42578125" style="1" customWidth="1"/>
    <col min="6404" max="6405" width="20.140625" style="1" customWidth="1"/>
    <col min="6406" max="6406" width="23.42578125" style="1" customWidth="1"/>
    <col min="6407" max="6407" width="26.85546875" style="1" customWidth="1"/>
    <col min="6408" max="6409" width="15.85546875" style="1" customWidth="1"/>
    <col min="6410" max="6653" width="9.140625" style="1"/>
    <col min="6654" max="6654" width="42.7109375" style="1" customWidth="1"/>
    <col min="6655" max="6655" width="2.140625" style="1" customWidth="1"/>
    <col min="6656" max="6656" width="15.28515625" style="1" customWidth="1"/>
    <col min="6657" max="6657" width="14.5703125" style="1" customWidth="1"/>
    <col min="6658" max="6658" width="14.7109375" style="1" customWidth="1"/>
    <col min="6659" max="6659" width="18.42578125" style="1" customWidth="1"/>
    <col min="6660" max="6661" width="20.140625" style="1" customWidth="1"/>
    <col min="6662" max="6662" width="23.42578125" style="1" customWidth="1"/>
    <col min="6663" max="6663" width="26.85546875" style="1" customWidth="1"/>
    <col min="6664" max="6665" width="15.85546875" style="1" customWidth="1"/>
    <col min="6666" max="6909" width="9.140625" style="1"/>
    <col min="6910" max="6910" width="42.7109375" style="1" customWidth="1"/>
    <col min="6911" max="6911" width="2.140625" style="1" customWidth="1"/>
    <col min="6912" max="6912" width="15.28515625" style="1" customWidth="1"/>
    <col min="6913" max="6913" width="14.5703125" style="1" customWidth="1"/>
    <col min="6914" max="6914" width="14.7109375" style="1" customWidth="1"/>
    <col min="6915" max="6915" width="18.42578125" style="1" customWidth="1"/>
    <col min="6916" max="6917" width="20.140625" style="1" customWidth="1"/>
    <col min="6918" max="6918" width="23.42578125" style="1" customWidth="1"/>
    <col min="6919" max="6919" width="26.85546875" style="1" customWidth="1"/>
    <col min="6920" max="6921" width="15.85546875" style="1" customWidth="1"/>
    <col min="6922" max="7165" width="9.140625" style="1"/>
    <col min="7166" max="7166" width="42.7109375" style="1" customWidth="1"/>
    <col min="7167" max="7167" width="2.140625" style="1" customWidth="1"/>
    <col min="7168" max="7168" width="15.28515625" style="1" customWidth="1"/>
    <col min="7169" max="7169" width="14.5703125" style="1" customWidth="1"/>
    <col min="7170" max="7170" width="14.7109375" style="1" customWidth="1"/>
    <col min="7171" max="7171" width="18.42578125" style="1" customWidth="1"/>
    <col min="7172" max="7173" width="20.140625" style="1" customWidth="1"/>
    <col min="7174" max="7174" width="23.42578125" style="1" customWidth="1"/>
    <col min="7175" max="7175" width="26.85546875" style="1" customWidth="1"/>
    <col min="7176" max="7177" width="15.85546875" style="1" customWidth="1"/>
    <col min="7178" max="7421" width="9.140625" style="1"/>
    <col min="7422" max="7422" width="42.7109375" style="1" customWidth="1"/>
    <col min="7423" max="7423" width="2.140625" style="1" customWidth="1"/>
    <col min="7424" max="7424" width="15.28515625" style="1" customWidth="1"/>
    <col min="7425" max="7425" width="14.5703125" style="1" customWidth="1"/>
    <col min="7426" max="7426" width="14.7109375" style="1" customWidth="1"/>
    <col min="7427" max="7427" width="18.42578125" style="1" customWidth="1"/>
    <col min="7428" max="7429" width="20.140625" style="1" customWidth="1"/>
    <col min="7430" max="7430" width="23.42578125" style="1" customWidth="1"/>
    <col min="7431" max="7431" width="26.85546875" style="1" customWidth="1"/>
    <col min="7432" max="7433" width="15.85546875" style="1" customWidth="1"/>
    <col min="7434" max="7677" width="9.140625" style="1"/>
    <col min="7678" max="7678" width="42.7109375" style="1" customWidth="1"/>
    <col min="7679" max="7679" width="2.140625" style="1" customWidth="1"/>
    <col min="7680" max="7680" width="15.28515625" style="1" customWidth="1"/>
    <col min="7681" max="7681" width="14.5703125" style="1" customWidth="1"/>
    <col min="7682" max="7682" width="14.7109375" style="1" customWidth="1"/>
    <col min="7683" max="7683" width="18.42578125" style="1" customWidth="1"/>
    <col min="7684" max="7685" width="20.140625" style="1" customWidth="1"/>
    <col min="7686" max="7686" width="23.42578125" style="1" customWidth="1"/>
    <col min="7687" max="7687" width="26.85546875" style="1" customWidth="1"/>
    <col min="7688" max="7689" width="15.85546875" style="1" customWidth="1"/>
    <col min="7690" max="7933" width="9.140625" style="1"/>
    <col min="7934" max="7934" width="42.7109375" style="1" customWidth="1"/>
    <col min="7935" max="7935" width="2.140625" style="1" customWidth="1"/>
    <col min="7936" max="7936" width="15.28515625" style="1" customWidth="1"/>
    <col min="7937" max="7937" width="14.5703125" style="1" customWidth="1"/>
    <col min="7938" max="7938" width="14.7109375" style="1" customWidth="1"/>
    <col min="7939" max="7939" width="18.42578125" style="1" customWidth="1"/>
    <col min="7940" max="7941" width="20.140625" style="1" customWidth="1"/>
    <col min="7942" max="7942" width="23.42578125" style="1" customWidth="1"/>
    <col min="7943" max="7943" width="26.85546875" style="1" customWidth="1"/>
    <col min="7944" max="7945" width="15.85546875" style="1" customWidth="1"/>
    <col min="7946" max="8189" width="9.140625" style="1"/>
    <col min="8190" max="8190" width="42.7109375" style="1" customWidth="1"/>
    <col min="8191" max="8191" width="2.140625" style="1" customWidth="1"/>
    <col min="8192" max="8192" width="15.28515625" style="1" customWidth="1"/>
    <col min="8193" max="8193" width="14.5703125" style="1" customWidth="1"/>
    <col min="8194" max="8194" width="14.7109375" style="1" customWidth="1"/>
    <col min="8195" max="8195" width="18.42578125" style="1" customWidth="1"/>
    <col min="8196" max="8197" width="20.140625" style="1" customWidth="1"/>
    <col min="8198" max="8198" width="23.42578125" style="1" customWidth="1"/>
    <col min="8199" max="8199" width="26.85546875" style="1" customWidth="1"/>
    <col min="8200" max="8201" width="15.85546875" style="1" customWidth="1"/>
    <col min="8202" max="8445" width="9.140625" style="1"/>
    <col min="8446" max="8446" width="42.7109375" style="1" customWidth="1"/>
    <col min="8447" max="8447" width="2.140625" style="1" customWidth="1"/>
    <col min="8448" max="8448" width="15.28515625" style="1" customWidth="1"/>
    <col min="8449" max="8449" width="14.5703125" style="1" customWidth="1"/>
    <col min="8450" max="8450" width="14.7109375" style="1" customWidth="1"/>
    <col min="8451" max="8451" width="18.42578125" style="1" customWidth="1"/>
    <col min="8452" max="8453" width="20.140625" style="1" customWidth="1"/>
    <col min="8454" max="8454" width="23.42578125" style="1" customWidth="1"/>
    <col min="8455" max="8455" width="26.85546875" style="1" customWidth="1"/>
    <col min="8456" max="8457" width="15.85546875" style="1" customWidth="1"/>
    <col min="8458" max="8701" width="9.140625" style="1"/>
    <col min="8702" max="8702" width="42.7109375" style="1" customWidth="1"/>
    <col min="8703" max="8703" width="2.140625" style="1" customWidth="1"/>
    <col min="8704" max="8704" width="15.28515625" style="1" customWidth="1"/>
    <col min="8705" max="8705" width="14.5703125" style="1" customWidth="1"/>
    <col min="8706" max="8706" width="14.7109375" style="1" customWidth="1"/>
    <col min="8707" max="8707" width="18.42578125" style="1" customWidth="1"/>
    <col min="8708" max="8709" width="20.140625" style="1" customWidth="1"/>
    <col min="8710" max="8710" width="23.42578125" style="1" customWidth="1"/>
    <col min="8711" max="8711" width="26.85546875" style="1" customWidth="1"/>
    <col min="8712" max="8713" width="15.85546875" style="1" customWidth="1"/>
    <col min="8714" max="8957" width="9.140625" style="1"/>
    <col min="8958" max="8958" width="42.7109375" style="1" customWidth="1"/>
    <col min="8959" max="8959" width="2.140625" style="1" customWidth="1"/>
    <col min="8960" max="8960" width="15.28515625" style="1" customWidth="1"/>
    <col min="8961" max="8961" width="14.5703125" style="1" customWidth="1"/>
    <col min="8962" max="8962" width="14.7109375" style="1" customWidth="1"/>
    <col min="8963" max="8963" width="18.42578125" style="1" customWidth="1"/>
    <col min="8964" max="8965" width="20.140625" style="1" customWidth="1"/>
    <col min="8966" max="8966" width="23.42578125" style="1" customWidth="1"/>
    <col min="8967" max="8967" width="26.85546875" style="1" customWidth="1"/>
    <col min="8968" max="8969" width="15.85546875" style="1" customWidth="1"/>
    <col min="8970" max="9213" width="9.140625" style="1"/>
    <col min="9214" max="9214" width="42.7109375" style="1" customWidth="1"/>
    <col min="9215" max="9215" width="2.140625" style="1" customWidth="1"/>
    <col min="9216" max="9216" width="15.28515625" style="1" customWidth="1"/>
    <col min="9217" max="9217" width="14.5703125" style="1" customWidth="1"/>
    <col min="9218" max="9218" width="14.7109375" style="1" customWidth="1"/>
    <col min="9219" max="9219" width="18.42578125" style="1" customWidth="1"/>
    <col min="9220" max="9221" width="20.140625" style="1" customWidth="1"/>
    <col min="9222" max="9222" width="23.42578125" style="1" customWidth="1"/>
    <col min="9223" max="9223" width="26.85546875" style="1" customWidth="1"/>
    <col min="9224" max="9225" width="15.85546875" style="1" customWidth="1"/>
    <col min="9226" max="9469" width="9.140625" style="1"/>
    <col min="9470" max="9470" width="42.7109375" style="1" customWidth="1"/>
    <col min="9471" max="9471" width="2.140625" style="1" customWidth="1"/>
    <col min="9472" max="9472" width="15.28515625" style="1" customWidth="1"/>
    <col min="9473" max="9473" width="14.5703125" style="1" customWidth="1"/>
    <col min="9474" max="9474" width="14.7109375" style="1" customWidth="1"/>
    <col min="9475" max="9475" width="18.42578125" style="1" customWidth="1"/>
    <col min="9476" max="9477" width="20.140625" style="1" customWidth="1"/>
    <col min="9478" max="9478" width="23.42578125" style="1" customWidth="1"/>
    <col min="9479" max="9479" width="26.85546875" style="1" customWidth="1"/>
    <col min="9480" max="9481" width="15.85546875" style="1" customWidth="1"/>
    <col min="9482" max="9725" width="9.140625" style="1"/>
    <col min="9726" max="9726" width="42.7109375" style="1" customWidth="1"/>
    <col min="9727" max="9727" width="2.140625" style="1" customWidth="1"/>
    <col min="9728" max="9728" width="15.28515625" style="1" customWidth="1"/>
    <col min="9729" max="9729" width="14.5703125" style="1" customWidth="1"/>
    <col min="9730" max="9730" width="14.7109375" style="1" customWidth="1"/>
    <col min="9731" max="9731" width="18.42578125" style="1" customWidth="1"/>
    <col min="9732" max="9733" width="20.140625" style="1" customWidth="1"/>
    <col min="9734" max="9734" width="23.42578125" style="1" customWidth="1"/>
    <col min="9735" max="9735" width="26.85546875" style="1" customWidth="1"/>
    <col min="9736" max="9737" width="15.85546875" style="1" customWidth="1"/>
    <col min="9738" max="9981" width="9.140625" style="1"/>
    <col min="9982" max="9982" width="42.7109375" style="1" customWidth="1"/>
    <col min="9983" max="9983" width="2.140625" style="1" customWidth="1"/>
    <col min="9984" max="9984" width="15.28515625" style="1" customWidth="1"/>
    <col min="9985" max="9985" width="14.5703125" style="1" customWidth="1"/>
    <col min="9986" max="9986" width="14.7109375" style="1" customWidth="1"/>
    <col min="9987" max="9987" width="18.42578125" style="1" customWidth="1"/>
    <col min="9988" max="9989" width="20.140625" style="1" customWidth="1"/>
    <col min="9990" max="9990" width="23.42578125" style="1" customWidth="1"/>
    <col min="9991" max="9991" width="26.85546875" style="1" customWidth="1"/>
    <col min="9992" max="9993" width="15.85546875" style="1" customWidth="1"/>
    <col min="9994" max="10237" width="9.140625" style="1"/>
    <col min="10238" max="10238" width="42.7109375" style="1" customWidth="1"/>
    <col min="10239" max="10239" width="2.140625" style="1" customWidth="1"/>
    <col min="10240" max="10240" width="15.28515625" style="1" customWidth="1"/>
    <col min="10241" max="10241" width="14.5703125" style="1" customWidth="1"/>
    <col min="10242" max="10242" width="14.7109375" style="1" customWidth="1"/>
    <col min="10243" max="10243" width="18.42578125" style="1" customWidth="1"/>
    <col min="10244" max="10245" width="20.140625" style="1" customWidth="1"/>
    <col min="10246" max="10246" width="23.42578125" style="1" customWidth="1"/>
    <col min="10247" max="10247" width="26.85546875" style="1" customWidth="1"/>
    <col min="10248" max="10249" width="15.85546875" style="1" customWidth="1"/>
    <col min="10250" max="10493" width="9.140625" style="1"/>
    <col min="10494" max="10494" width="42.7109375" style="1" customWidth="1"/>
    <col min="10495" max="10495" width="2.140625" style="1" customWidth="1"/>
    <col min="10496" max="10496" width="15.28515625" style="1" customWidth="1"/>
    <col min="10497" max="10497" width="14.5703125" style="1" customWidth="1"/>
    <col min="10498" max="10498" width="14.7109375" style="1" customWidth="1"/>
    <col min="10499" max="10499" width="18.42578125" style="1" customWidth="1"/>
    <col min="10500" max="10501" width="20.140625" style="1" customWidth="1"/>
    <col min="10502" max="10502" width="23.42578125" style="1" customWidth="1"/>
    <col min="10503" max="10503" width="26.85546875" style="1" customWidth="1"/>
    <col min="10504" max="10505" width="15.85546875" style="1" customWidth="1"/>
    <col min="10506" max="10749" width="9.140625" style="1"/>
    <col min="10750" max="10750" width="42.7109375" style="1" customWidth="1"/>
    <col min="10751" max="10751" width="2.140625" style="1" customWidth="1"/>
    <col min="10752" max="10752" width="15.28515625" style="1" customWidth="1"/>
    <col min="10753" max="10753" width="14.5703125" style="1" customWidth="1"/>
    <col min="10754" max="10754" width="14.7109375" style="1" customWidth="1"/>
    <col min="10755" max="10755" width="18.42578125" style="1" customWidth="1"/>
    <col min="10756" max="10757" width="20.140625" style="1" customWidth="1"/>
    <col min="10758" max="10758" width="23.42578125" style="1" customWidth="1"/>
    <col min="10759" max="10759" width="26.85546875" style="1" customWidth="1"/>
    <col min="10760" max="10761" width="15.85546875" style="1" customWidth="1"/>
    <col min="10762" max="11005" width="9.140625" style="1"/>
    <col min="11006" max="11006" width="42.7109375" style="1" customWidth="1"/>
    <col min="11007" max="11007" width="2.140625" style="1" customWidth="1"/>
    <col min="11008" max="11008" width="15.28515625" style="1" customWidth="1"/>
    <col min="11009" max="11009" width="14.5703125" style="1" customWidth="1"/>
    <col min="11010" max="11010" width="14.7109375" style="1" customWidth="1"/>
    <col min="11011" max="11011" width="18.42578125" style="1" customWidth="1"/>
    <col min="11012" max="11013" width="20.140625" style="1" customWidth="1"/>
    <col min="11014" max="11014" width="23.42578125" style="1" customWidth="1"/>
    <col min="11015" max="11015" width="26.85546875" style="1" customWidth="1"/>
    <col min="11016" max="11017" width="15.85546875" style="1" customWidth="1"/>
    <col min="11018" max="11261" width="9.140625" style="1"/>
    <col min="11262" max="11262" width="42.7109375" style="1" customWidth="1"/>
    <col min="11263" max="11263" width="2.140625" style="1" customWidth="1"/>
    <col min="11264" max="11264" width="15.28515625" style="1" customWidth="1"/>
    <col min="11265" max="11265" width="14.5703125" style="1" customWidth="1"/>
    <col min="11266" max="11266" width="14.7109375" style="1" customWidth="1"/>
    <col min="11267" max="11267" width="18.42578125" style="1" customWidth="1"/>
    <col min="11268" max="11269" width="20.140625" style="1" customWidth="1"/>
    <col min="11270" max="11270" width="23.42578125" style="1" customWidth="1"/>
    <col min="11271" max="11271" width="26.85546875" style="1" customWidth="1"/>
    <col min="11272" max="11273" width="15.85546875" style="1" customWidth="1"/>
    <col min="11274" max="11517" width="9.140625" style="1"/>
    <col min="11518" max="11518" width="42.7109375" style="1" customWidth="1"/>
    <col min="11519" max="11519" width="2.140625" style="1" customWidth="1"/>
    <col min="11520" max="11520" width="15.28515625" style="1" customWidth="1"/>
    <col min="11521" max="11521" width="14.5703125" style="1" customWidth="1"/>
    <col min="11522" max="11522" width="14.7109375" style="1" customWidth="1"/>
    <col min="11523" max="11523" width="18.42578125" style="1" customWidth="1"/>
    <col min="11524" max="11525" width="20.140625" style="1" customWidth="1"/>
    <col min="11526" max="11526" width="23.42578125" style="1" customWidth="1"/>
    <col min="11527" max="11527" width="26.85546875" style="1" customWidth="1"/>
    <col min="11528" max="11529" width="15.85546875" style="1" customWidth="1"/>
    <col min="11530" max="11773" width="9.140625" style="1"/>
    <col min="11774" max="11774" width="42.7109375" style="1" customWidth="1"/>
    <col min="11775" max="11775" width="2.140625" style="1" customWidth="1"/>
    <col min="11776" max="11776" width="15.28515625" style="1" customWidth="1"/>
    <col min="11777" max="11777" width="14.5703125" style="1" customWidth="1"/>
    <col min="11778" max="11778" width="14.7109375" style="1" customWidth="1"/>
    <col min="11779" max="11779" width="18.42578125" style="1" customWidth="1"/>
    <col min="11780" max="11781" width="20.140625" style="1" customWidth="1"/>
    <col min="11782" max="11782" width="23.42578125" style="1" customWidth="1"/>
    <col min="11783" max="11783" width="26.85546875" style="1" customWidth="1"/>
    <col min="11784" max="11785" width="15.85546875" style="1" customWidth="1"/>
    <col min="11786" max="12029" width="9.140625" style="1"/>
    <col min="12030" max="12030" width="42.7109375" style="1" customWidth="1"/>
    <col min="12031" max="12031" width="2.140625" style="1" customWidth="1"/>
    <col min="12032" max="12032" width="15.28515625" style="1" customWidth="1"/>
    <col min="12033" max="12033" width="14.5703125" style="1" customWidth="1"/>
    <col min="12034" max="12034" width="14.7109375" style="1" customWidth="1"/>
    <col min="12035" max="12035" width="18.42578125" style="1" customWidth="1"/>
    <col min="12036" max="12037" width="20.140625" style="1" customWidth="1"/>
    <col min="12038" max="12038" width="23.42578125" style="1" customWidth="1"/>
    <col min="12039" max="12039" width="26.85546875" style="1" customWidth="1"/>
    <col min="12040" max="12041" width="15.85546875" style="1" customWidth="1"/>
    <col min="12042" max="12285" width="9.140625" style="1"/>
    <col min="12286" max="12286" width="42.7109375" style="1" customWidth="1"/>
    <col min="12287" max="12287" width="2.140625" style="1" customWidth="1"/>
    <col min="12288" max="12288" width="15.28515625" style="1" customWidth="1"/>
    <col min="12289" max="12289" width="14.5703125" style="1" customWidth="1"/>
    <col min="12290" max="12290" width="14.7109375" style="1" customWidth="1"/>
    <col min="12291" max="12291" width="18.42578125" style="1" customWidth="1"/>
    <col min="12292" max="12293" width="20.140625" style="1" customWidth="1"/>
    <col min="12294" max="12294" width="23.42578125" style="1" customWidth="1"/>
    <col min="12295" max="12295" width="26.85546875" style="1" customWidth="1"/>
    <col min="12296" max="12297" width="15.85546875" style="1" customWidth="1"/>
    <col min="12298" max="12541" width="9.140625" style="1"/>
    <col min="12542" max="12542" width="42.7109375" style="1" customWidth="1"/>
    <col min="12543" max="12543" width="2.140625" style="1" customWidth="1"/>
    <col min="12544" max="12544" width="15.28515625" style="1" customWidth="1"/>
    <col min="12545" max="12545" width="14.5703125" style="1" customWidth="1"/>
    <col min="12546" max="12546" width="14.7109375" style="1" customWidth="1"/>
    <col min="12547" max="12547" width="18.42578125" style="1" customWidth="1"/>
    <col min="12548" max="12549" width="20.140625" style="1" customWidth="1"/>
    <col min="12550" max="12550" width="23.42578125" style="1" customWidth="1"/>
    <col min="12551" max="12551" width="26.85546875" style="1" customWidth="1"/>
    <col min="12552" max="12553" width="15.85546875" style="1" customWidth="1"/>
    <col min="12554" max="12797" width="9.140625" style="1"/>
    <col min="12798" max="12798" width="42.7109375" style="1" customWidth="1"/>
    <col min="12799" max="12799" width="2.140625" style="1" customWidth="1"/>
    <col min="12800" max="12800" width="15.28515625" style="1" customWidth="1"/>
    <col min="12801" max="12801" width="14.5703125" style="1" customWidth="1"/>
    <col min="12802" max="12802" width="14.7109375" style="1" customWidth="1"/>
    <col min="12803" max="12803" width="18.42578125" style="1" customWidth="1"/>
    <col min="12804" max="12805" width="20.140625" style="1" customWidth="1"/>
    <col min="12806" max="12806" width="23.42578125" style="1" customWidth="1"/>
    <col min="12807" max="12807" width="26.85546875" style="1" customWidth="1"/>
    <col min="12808" max="12809" width="15.85546875" style="1" customWidth="1"/>
    <col min="12810" max="13053" width="9.140625" style="1"/>
    <col min="13054" max="13054" width="42.7109375" style="1" customWidth="1"/>
    <col min="13055" max="13055" width="2.140625" style="1" customWidth="1"/>
    <col min="13056" max="13056" width="15.28515625" style="1" customWidth="1"/>
    <col min="13057" max="13057" width="14.5703125" style="1" customWidth="1"/>
    <col min="13058" max="13058" width="14.7109375" style="1" customWidth="1"/>
    <col min="13059" max="13059" width="18.42578125" style="1" customWidth="1"/>
    <col min="13060" max="13061" width="20.140625" style="1" customWidth="1"/>
    <col min="13062" max="13062" width="23.42578125" style="1" customWidth="1"/>
    <col min="13063" max="13063" width="26.85546875" style="1" customWidth="1"/>
    <col min="13064" max="13065" width="15.85546875" style="1" customWidth="1"/>
    <col min="13066" max="13309" width="9.140625" style="1"/>
    <col min="13310" max="13310" width="42.7109375" style="1" customWidth="1"/>
    <col min="13311" max="13311" width="2.140625" style="1" customWidth="1"/>
    <col min="13312" max="13312" width="15.28515625" style="1" customWidth="1"/>
    <col min="13313" max="13313" width="14.5703125" style="1" customWidth="1"/>
    <col min="13314" max="13314" width="14.7109375" style="1" customWidth="1"/>
    <col min="13315" max="13315" width="18.42578125" style="1" customWidth="1"/>
    <col min="13316" max="13317" width="20.140625" style="1" customWidth="1"/>
    <col min="13318" max="13318" width="23.42578125" style="1" customWidth="1"/>
    <col min="13319" max="13319" width="26.85546875" style="1" customWidth="1"/>
    <col min="13320" max="13321" width="15.85546875" style="1" customWidth="1"/>
    <col min="13322" max="13565" width="9.140625" style="1"/>
    <col min="13566" max="13566" width="42.7109375" style="1" customWidth="1"/>
    <col min="13567" max="13567" width="2.140625" style="1" customWidth="1"/>
    <col min="13568" max="13568" width="15.28515625" style="1" customWidth="1"/>
    <col min="13569" max="13569" width="14.5703125" style="1" customWidth="1"/>
    <col min="13570" max="13570" width="14.7109375" style="1" customWidth="1"/>
    <col min="13571" max="13571" width="18.42578125" style="1" customWidth="1"/>
    <col min="13572" max="13573" width="20.140625" style="1" customWidth="1"/>
    <col min="13574" max="13574" width="23.42578125" style="1" customWidth="1"/>
    <col min="13575" max="13575" width="26.85546875" style="1" customWidth="1"/>
    <col min="13576" max="13577" width="15.85546875" style="1" customWidth="1"/>
    <col min="13578" max="13821" width="9.140625" style="1"/>
    <col min="13822" max="13822" width="42.7109375" style="1" customWidth="1"/>
    <col min="13823" max="13823" width="2.140625" style="1" customWidth="1"/>
    <col min="13824" max="13824" width="15.28515625" style="1" customWidth="1"/>
    <col min="13825" max="13825" width="14.5703125" style="1" customWidth="1"/>
    <col min="13826" max="13826" width="14.7109375" style="1" customWidth="1"/>
    <col min="13827" max="13827" width="18.42578125" style="1" customWidth="1"/>
    <col min="13828" max="13829" width="20.140625" style="1" customWidth="1"/>
    <col min="13830" max="13830" width="23.42578125" style="1" customWidth="1"/>
    <col min="13831" max="13831" width="26.85546875" style="1" customWidth="1"/>
    <col min="13832" max="13833" width="15.85546875" style="1" customWidth="1"/>
    <col min="13834" max="14077" width="9.140625" style="1"/>
    <col min="14078" max="14078" width="42.7109375" style="1" customWidth="1"/>
    <col min="14079" max="14079" width="2.140625" style="1" customWidth="1"/>
    <col min="14080" max="14080" width="15.28515625" style="1" customWidth="1"/>
    <col min="14081" max="14081" width="14.5703125" style="1" customWidth="1"/>
    <col min="14082" max="14082" width="14.7109375" style="1" customWidth="1"/>
    <col min="14083" max="14083" width="18.42578125" style="1" customWidth="1"/>
    <col min="14084" max="14085" width="20.140625" style="1" customWidth="1"/>
    <col min="14086" max="14086" width="23.42578125" style="1" customWidth="1"/>
    <col min="14087" max="14087" width="26.85546875" style="1" customWidth="1"/>
    <col min="14088" max="14089" width="15.85546875" style="1" customWidth="1"/>
    <col min="14090" max="14333" width="9.140625" style="1"/>
    <col min="14334" max="14334" width="42.7109375" style="1" customWidth="1"/>
    <col min="14335" max="14335" width="2.140625" style="1" customWidth="1"/>
    <col min="14336" max="14336" width="15.28515625" style="1" customWidth="1"/>
    <col min="14337" max="14337" width="14.5703125" style="1" customWidth="1"/>
    <col min="14338" max="14338" width="14.7109375" style="1" customWidth="1"/>
    <col min="14339" max="14339" width="18.42578125" style="1" customWidth="1"/>
    <col min="14340" max="14341" width="20.140625" style="1" customWidth="1"/>
    <col min="14342" max="14342" width="23.42578125" style="1" customWidth="1"/>
    <col min="14343" max="14343" width="26.85546875" style="1" customWidth="1"/>
    <col min="14344" max="14345" width="15.85546875" style="1" customWidth="1"/>
    <col min="14346" max="14589" width="9.140625" style="1"/>
    <col min="14590" max="14590" width="42.7109375" style="1" customWidth="1"/>
    <col min="14591" max="14591" width="2.140625" style="1" customWidth="1"/>
    <col min="14592" max="14592" width="15.28515625" style="1" customWidth="1"/>
    <col min="14593" max="14593" width="14.5703125" style="1" customWidth="1"/>
    <col min="14594" max="14594" width="14.7109375" style="1" customWidth="1"/>
    <col min="14595" max="14595" width="18.42578125" style="1" customWidth="1"/>
    <col min="14596" max="14597" width="20.140625" style="1" customWidth="1"/>
    <col min="14598" max="14598" width="23.42578125" style="1" customWidth="1"/>
    <col min="14599" max="14599" width="26.85546875" style="1" customWidth="1"/>
    <col min="14600" max="14601" width="15.85546875" style="1" customWidth="1"/>
    <col min="14602" max="14845" width="9.140625" style="1"/>
    <col min="14846" max="14846" width="42.7109375" style="1" customWidth="1"/>
    <col min="14847" max="14847" width="2.140625" style="1" customWidth="1"/>
    <col min="14848" max="14848" width="15.28515625" style="1" customWidth="1"/>
    <col min="14849" max="14849" width="14.5703125" style="1" customWidth="1"/>
    <col min="14850" max="14850" width="14.7109375" style="1" customWidth="1"/>
    <col min="14851" max="14851" width="18.42578125" style="1" customWidth="1"/>
    <col min="14852" max="14853" width="20.140625" style="1" customWidth="1"/>
    <col min="14854" max="14854" width="23.42578125" style="1" customWidth="1"/>
    <col min="14855" max="14855" width="26.85546875" style="1" customWidth="1"/>
    <col min="14856" max="14857" width="15.85546875" style="1" customWidth="1"/>
    <col min="14858" max="15101" width="9.140625" style="1"/>
    <col min="15102" max="15102" width="42.7109375" style="1" customWidth="1"/>
    <col min="15103" max="15103" width="2.140625" style="1" customWidth="1"/>
    <col min="15104" max="15104" width="15.28515625" style="1" customWidth="1"/>
    <col min="15105" max="15105" width="14.5703125" style="1" customWidth="1"/>
    <col min="15106" max="15106" width="14.7109375" style="1" customWidth="1"/>
    <col min="15107" max="15107" width="18.42578125" style="1" customWidth="1"/>
    <col min="15108" max="15109" width="20.140625" style="1" customWidth="1"/>
    <col min="15110" max="15110" width="23.42578125" style="1" customWidth="1"/>
    <col min="15111" max="15111" width="26.85546875" style="1" customWidth="1"/>
    <col min="15112" max="15113" width="15.85546875" style="1" customWidth="1"/>
    <col min="15114" max="15357" width="9.140625" style="1"/>
    <col min="15358" max="15358" width="42.7109375" style="1" customWidth="1"/>
    <col min="15359" max="15359" width="2.140625" style="1" customWidth="1"/>
    <col min="15360" max="15360" width="15.28515625" style="1" customWidth="1"/>
    <col min="15361" max="15361" width="14.5703125" style="1" customWidth="1"/>
    <col min="15362" max="15362" width="14.7109375" style="1" customWidth="1"/>
    <col min="15363" max="15363" width="18.42578125" style="1" customWidth="1"/>
    <col min="15364" max="15365" width="20.140625" style="1" customWidth="1"/>
    <col min="15366" max="15366" width="23.42578125" style="1" customWidth="1"/>
    <col min="15367" max="15367" width="26.85546875" style="1" customWidth="1"/>
    <col min="15368" max="15369" width="15.85546875" style="1" customWidth="1"/>
    <col min="15370" max="15613" width="9.140625" style="1"/>
    <col min="15614" max="15614" width="42.7109375" style="1" customWidth="1"/>
    <col min="15615" max="15615" width="2.140625" style="1" customWidth="1"/>
    <col min="15616" max="15616" width="15.28515625" style="1" customWidth="1"/>
    <col min="15617" max="15617" width="14.5703125" style="1" customWidth="1"/>
    <col min="15618" max="15618" width="14.7109375" style="1" customWidth="1"/>
    <col min="15619" max="15619" width="18.42578125" style="1" customWidth="1"/>
    <col min="15620" max="15621" width="20.140625" style="1" customWidth="1"/>
    <col min="15622" max="15622" width="23.42578125" style="1" customWidth="1"/>
    <col min="15623" max="15623" width="26.85546875" style="1" customWidth="1"/>
    <col min="15624" max="15625" width="15.85546875" style="1" customWidth="1"/>
    <col min="15626" max="15869" width="9.140625" style="1"/>
    <col min="15870" max="15870" width="42.7109375" style="1" customWidth="1"/>
    <col min="15871" max="15871" width="2.140625" style="1" customWidth="1"/>
    <col min="15872" max="15872" width="15.28515625" style="1" customWidth="1"/>
    <col min="15873" max="15873" width="14.5703125" style="1" customWidth="1"/>
    <col min="15874" max="15874" width="14.7109375" style="1" customWidth="1"/>
    <col min="15875" max="15875" width="18.42578125" style="1" customWidth="1"/>
    <col min="15876" max="15877" width="20.140625" style="1" customWidth="1"/>
    <col min="15878" max="15878" width="23.42578125" style="1" customWidth="1"/>
    <col min="15879" max="15879" width="26.85546875" style="1" customWidth="1"/>
    <col min="15880" max="15881" width="15.85546875" style="1" customWidth="1"/>
    <col min="15882" max="16125" width="9.140625" style="1"/>
    <col min="16126" max="16126" width="42.7109375" style="1" customWidth="1"/>
    <col min="16127" max="16127" width="2.140625" style="1" customWidth="1"/>
    <col min="16128" max="16128" width="15.28515625" style="1" customWidth="1"/>
    <col min="16129" max="16129" width="14.5703125" style="1" customWidth="1"/>
    <col min="16130" max="16130" width="14.7109375" style="1" customWidth="1"/>
    <col min="16131" max="16131" width="18.42578125" style="1" customWidth="1"/>
    <col min="16132" max="16133" width="20.140625" style="1" customWidth="1"/>
    <col min="16134" max="16134" width="23.42578125" style="1" customWidth="1"/>
    <col min="16135" max="16135" width="26.85546875" style="1" customWidth="1"/>
    <col min="16136" max="16137" width="15.85546875" style="1" customWidth="1"/>
    <col min="16138" max="16384" width="9.140625" style="1"/>
  </cols>
  <sheetData>
    <row r="1" spans="1:9" x14ac:dyDescent="0.25">
      <c r="H1" s="384" t="s">
        <v>818</v>
      </c>
      <c r="I1" s="384"/>
    </row>
    <row r="2" spans="1:9" s="3" customFormat="1" ht="38.25" customHeight="1" x14ac:dyDescent="0.25">
      <c r="A2" s="361" t="s">
        <v>720</v>
      </c>
      <c r="B2" s="361"/>
      <c r="C2" s="361"/>
      <c r="D2" s="361"/>
      <c r="E2" s="361"/>
      <c r="F2" s="361"/>
      <c r="G2" s="361"/>
      <c r="H2" s="361"/>
      <c r="I2" s="361"/>
    </row>
    <row r="4" spans="1:9" x14ac:dyDescent="0.25">
      <c r="A4" s="1" t="s">
        <v>773</v>
      </c>
    </row>
    <row r="5" spans="1:9" x14ac:dyDescent="0.25">
      <c r="A5" s="1" t="s">
        <v>772</v>
      </c>
    </row>
    <row r="6" spans="1:9" x14ac:dyDescent="0.25">
      <c r="B6" s="277"/>
      <c r="C6" s="277"/>
      <c r="D6" s="277"/>
      <c r="E6" s="278"/>
      <c r="F6" s="277"/>
      <c r="G6" s="277"/>
      <c r="H6" s="279"/>
      <c r="I6" s="277"/>
    </row>
    <row r="7" spans="1:9" ht="34.5" customHeight="1" x14ac:dyDescent="0.25">
      <c r="A7" s="387"/>
      <c r="B7" s="387" t="s">
        <v>4</v>
      </c>
      <c r="C7" s="388" t="s">
        <v>5</v>
      </c>
      <c r="D7" s="388"/>
      <c r="E7" s="388"/>
      <c r="F7" s="388" t="s">
        <v>3</v>
      </c>
      <c r="G7" s="388" t="s">
        <v>728</v>
      </c>
      <c r="H7" s="389" t="s">
        <v>6</v>
      </c>
      <c r="I7" s="390" t="s">
        <v>2</v>
      </c>
    </row>
    <row r="8" spans="1:9" x14ac:dyDescent="0.25">
      <c r="A8" s="387"/>
      <c r="B8" s="387"/>
      <c r="C8" s="391" t="s">
        <v>81</v>
      </c>
      <c r="D8" s="391" t="s">
        <v>732</v>
      </c>
      <c r="E8" s="388" t="s">
        <v>7</v>
      </c>
      <c r="F8" s="388"/>
      <c r="G8" s="388"/>
      <c r="H8" s="389"/>
      <c r="I8" s="390"/>
    </row>
    <row r="9" spans="1:9" ht="39.75" customHeight="1" x14ac:dyDescent="0.25">
      <c r="A9" s="387"/>
      <c r="B9" s="387"/>
      <c r="C9" s="392"/>
      <c r="D9" s="392"/>
      <c r="E9" s="388"/>
      <c r="F9" s="388"/>
      <c r="G9" s="388"/>
      <c r="H9" s="389"/>
      <c r="I9" s="390"/>
    </row>
    <row r="10" spans="1:9" x14ac:dyDescent="0.25">
      <c r="A10" s="273">
        <v>1</v>
      </c>
      <c r="B10" s="273">
        <v>2</v>
      </c>
      <c r="C10" s="273" t="s">
        <v>82</v>
      </c>
      <c r="D10" s="273">
        <v>4</v>
      </c>
      <c r="E10" s="273">
        <v>5</v>
      </c>
      <c r="F10" s="273">
        <v>6</v>
      </c>
      <c r="G10" s="273">
        <v>7</v>
      </c>
      <c r="H10" s="273">
        <v>8</v>
      </c>
      <c r="I10" s="273" t="s">
        <v>83</v>
      </c>
    </row>
    <row r="11" spans="1:9" s="3" customFormat="1" x14ac:dyDescent="0.25">
      <c r="A11" s="33" t="s">
        <v>0</v>
      </c>
      <c r="B11" s="5">
        <f>B12+B14+B19+B21</f>
        <v>7</v>
      </c>
      <c r="C11" s="5"/>
      <c r="D11" s="5"/>
      <c r="E11" s="5">
        <f t="shared" ref="E11:I11" si="0">E12+E14+E19+E21</f>
        <v>93</v>
      </c>
      <c r="F11" s="92"/>
      <c r="G11" s="92"/>
      <c r="H11" s="6">
        <f t="shared" si="0"/>
        <v>1313.5299999999997</v>
      </c>
      <c r="I11" s="6">
        <f t="shared" si="0"/>
        <v>1623.3899999999999</v>
      </c>
    </row>
    <row r="12" spans="1:9" x14ac:dyDescent="0.25">
      <c r="A12" s="254" t="s">
        <v>568</v>
      </c>
      <c r="B12" s="241">
        <f>B13</f>
        <v>1</v>
      </c>
      <c r="C12" s="241"/>
      <c r="D12" s="241"/>
      <c r="E12" s="241">
        <f t="shared" ref="E12:I12" si="1">E13</f>
        <v>9</v>
      </c>
      <c r="F12" s="335"/>
      <c r="G12" s="335"/>
      <c r="H12" s="248">
        <f t="shared" si="1"/>
        <v>158.04</v>
      </c>
      <c r="I12" s="248">
        <f t="shared" si="1"/>
        <v>195.32</v>
      </c>
    </row>
    <row r="13" spans="1:9" x14ac:dyDescent="0.25">
      <c r="A13" s="93" t="s">
        <v>565</v>
      </c>
      <c r="B13" s="242">
        <v>1</v>
      </c>
      <c r="C13" s="242">
        <f>E13+D13</f>
        <v>686</v>
      </c>
      <c r="D13" s="242">
        <v>677</v>
      </c>
      <c r="E13" s="242">
        <v>9</v>
      </c>
      <c r="F13" s="249"/>
      <c r="G13" s="249">
        <v>8.7797619047619051</v>
      </c>
      <c r="H13" s="249">
        <f t="shared" ref="H13:H22" si="2">ROUND(E13*G13*2,2)</f>
        <v>158.04</v>
      </c>
      <c r="I13" s="249">
        <f>ROUND(H13*1.2359,2)</f>
        <v>195.32</v>
      </c>
    </row>
    <row r="14" spans="1:9" ht="33" x14ac:dyDescent="0.25">
      <c r="A14" s="254" t="s">
        <v>629</v>
      </c>
      <c r="B14" s="241">
        <f>SUM(B15:B18)</f>
        <v>4</v>
      </c>
      <c r="C14" s="242"/>
      <c r="D14" s="241"/>
      <c r="E14" s="241">
        <f>SUM(E15:E18)</f>
        <v>76</v>
      </c>
      <c r="F14" s="248"/>
      <c r="G14" s="248"/>
      <c r="H14" s="248">
        <f>SUM(H15:H18)</f>
        <v>1061.0099999999998</v>
      </c>
      <c r="I14" s="248">
        <f>SUM(I15:I18)</f>
        <v>1311.31</v>
      </c>
    </row>
    <row r="15" spans="1:9" x14ac:dyDescent="0.25">
      <c r="A15" s="36" t="s">
        <v>279</v>
      </c>
      <c r="B15" s="242">
        <v>1</v>
      </c>
      <c r="C15" s="242">
        <f t="shared" ref="C15:C22" si="3">E15+D15</f>
        <v>184</v>
      </c>
      <c r="D15" s="242">
        <v>168</v>
      </c>
      <c r="E15" s="242">
        <v>16</v>
      </c>
      <c r="F15" s="249"/>
      <c r="G15" s="249">
        <v>9.2857142857142865</v>
      </c>
      <c r="H15" s="249">
        <f t="shared" si="2"/>
        <v>297.14</v>
      </c>
      <c r="I15" s="249">
        <f>ROUND(H15*1.2359,2)</f>
        <v>367.24</v>
      </c>
    </row>
    <row r="16" spans="1:9" x14ac:dyDescent="0.25">
      <c r="A16" s="36" t="s">
        <v>126</v>
      </c>
      <c r="B16" s="242">
        <v>1</v>
      </c>
      <c r="C16" s="242">
        <f t="shared" si="3"/>
        <v>689</v>
      </c>
      <c r="D16" s="242">
        <v>677</v>
      </c>
      <c r="E16" s="242">
        <v>12</v>
      </c>
      <c r="F16" s="249"/>
      <c r="G16" s="249">
        <v>6.7771084337349397</v>
      </c>
      <c r="H16" s="249">
        <f t="shared" si="2"/>
        <v>162.65</v>
      </c>
      <c r="I16" s="249">
        <f>ROUND(H16*1.2359,2)</f>
        <v>201.02</v>
      </c>
    </row>
    <row r="17" spans="1:9" x14ac:dyDescent="0.25">
      <c r="A17" s="36" t="s">
        <v>122</v>
      </c>
      <c r="B17" s="242">
        <v>1</v>
      </c>
      <c r="C17" s="242">
        <f t="shared" si="3"/>
        <v>701</v>
      </c>
      <c r="D17" s="242">
        <v>677</v>
      </c>
      <c r="E17" s="242">
        <v>24</v>
      </c>
      <c r="F17" s="249"/>
      <c r="G17" s="249">
        <v>6.0795454545454541</v>
      </c>
      <c r="H17" s="249">
        <f t="shared" si="2"/>
        <v>291.82</v>
      </c>
      <c r="I17" s="249">
        <f>ROUND(H17*1.2359,2)</f>
        <v>360.66</v>
      </c>
    </row>
    <row r="18" spans="1:9" x14ac:dyDescent="0.25">
      <c r="A18" s="36" t="s">
        <v>122</v>
      </c>
      <c r="B18" s="242">
        <v>1</v>
      </c>
      <c r="C18" s="242">
        <f t="shared" si="3"/>
        <v>701</v>
      </c>
      <c r="D18" s="242">
        <v>677</v>
      </c>
      <c r="E18" s="242">
        <v>24</v>
      </c>
      <c r="F18" s="249"/>
      <c r="G18" s="249">
        <v>6.4457831325301207</v>
      </c>
      <c r="H18" s="249">
        <f t="shared" si="2"/>
        <v>309.39999999999998</v>
      </c>
      <c r="I18" s="249">
        <f>ROUND(H18*1.2359,2)</f>
        <v>382.39</v>
      </c>
    </row>
    <row r="19" spans="1:9" ht="33" x14ac:dyDescent="0.25">
      <c r="A19" s="254" t="s">
        <v>648</v>
      </c>
      <c r="B19" s="241">
        <f>B20</f>
        <v>1</v>
      </c>
      <c r="C19" s="242"/>
      <c r="D19" s="241"/>
      <c r="E19" s="241">
        <f>SUM(E20:E20)</f>
        <v>6</v>
      </c>
      <c r="F19" s="248"/>
      <c r="G19" s="248"/>
      <c r="H19" s="248">
        <f>SUM(H20:H20)</f>
        <v>70</v>
      </c>
      <c r="I19" s="248">
        <f>SUM(I20:I20)</f>
        <v>86.51</v>
      </c>
    </row>
    <row r="20" spans="1:9" x14ac:dyDescent="0.25">
      <c r="A20" s="36" t="s">
        <v>96</v>
      </c>
      <c r="B20" s="242">
        <v>1</v>
      </c>
      <c r="C20" s="242">
        <f t="shared" si="3"/>
        <v>683</v>
      </c>
      <c r="D20" s="242">
        <v>677</v>
      </c>
      <c r="E20" s="242">
        <v>6</v>
      </c>
      <c r="F20" s="249"/>
      <c r="G20" s="249">
        <v>5.833333333333333</v>
      </c>
      <c r="H20" s="249">
        <f t="shared" si="2"/>
        <v>70</v>
      </c>
      <c r="I20" s="249">
        <f>ROUND(H20*1.2359,2)</f>
        <v>86.51</v>
      </c>
    </row>
    <row r="21" spans="1:9" ht="33" x14ac:dyDescent="0.25">
      <c r="A21" s="254" t="s">
        <v>651</v>
      </c>
      <c r="B21" s="241">
        <f>B22</f>
        <v>1</v>
      </c>
      <c r="C21" s="242"/>
      <c r="D21" s="241"/>
      <c r="E21" s="241">
        <f>SUM(E22:E22)</f>
        <v>2</v>
      </c>
      <c r="F21" s="248"/>
      <c r="G21" s="241"/>
      <c r="H21" s="248">
        <f>SUM(H22:H22)</f>
        <v>24.48</v>
      </c>
      <c r="I21" s="248">
        <f>SUM(I22:I22)</f>
        <v>30.25</v>
      </c>
    </row>
    <row r="22" spans="1:9" x14ac:dyDescent="0.25">
      <c r="A22" s="35" t="s">
        <v>566</v>
      </c>
      <c r="B22" s="242">
        <v>1</v>
      </c>
      <c r="C22" s="242">
        <f t="shared" si="3"/>
        <v>679</v>
      </c>
      <c r="D22" s="242">
        <v>677</v>
      </c>
      <c r="E22" s="242">
        <v>2</v>
      </c>
      <c r="F22" s="249"/>
      <c r="G22" s="249">
        <v>6.1198738170347005</v>
      </c>
      <c r="H22" s="249">
        <f t="shared" si="2"/>
        <v>24.48</v>
      </c>
      <c r="I22" s="249">
        <f>ROUND(H22*1.2359,2)</f>
        <v>30.25</v>
      </c>
    </row>
  </sheetData>
  <mergeCells count="12">
    <mergeCell ref="H1:I1"/>
    <mergeCell ref="A2:I2"/>
    <mergeCell ref="A7:A9"/>
    <mergeCell ref="B7:B9"/>
    <mergeCell ref="C7:E7"/>
    <mergeCell ref="F7:F9"/>
    <mergeCell ref="G7:G9"/>
    <mergeCell ref="H7:H9"/>
    <mergeCell ref="I7:I9"/>
    <mergeCell ref="C8:C9"/>
    <mergeCell ref="D8:D9"/>
    <mergeCell ref="E8:E9"/>
  </mergeCells>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1D3F58-7C4A-48EB-83B8-B038B042575B}">
  <sheetPr>
    <tabColor theme="5" tint="0.59999389629810485"/>
    <pageSetUpPr fitToPage="1"/>
  </sheetPr>
  <dimension ref="A1:I40"/>
  <sheetViews>
    <sheetView zoomScale="80" zoomScaleNormal="80" workbookViewId="0">
      <selection activeCell="H1" sqref="H1:I1"/>
    </sheetView>
  </sheetViews>
  <sheetFormatPr defaultRowHeight="16.5" x14ac:dyDescent="0.25"/>
  <cols>
    <col min="1" max="1" width="68.7109375" style="1" customWidth="1"/>
    <col min="2" max="2" width="12.42578125" style="1" customWidth="1"/>
    <col min="3" max="3" width="14.5703125" style="1" customWidth="1"/>
    <col min="4" max="4" width="14.7109375" style="1" customWidth="1"/>
    <col min="5" max="5" width="15.42578125" style="1" customWidth="1"/>
    <col min="6" max="6" width="12.85546875" style="1" customWidth="1"/>
    <col min="7" max="8" width="20.140625" style="1" customWidth="1"/>
    <col min="9" max="9" width="19" style="1" customWidth="1"/>
    <col min="10" max="16384" width="9.140625" style="1"/>
  </cols>
  <sheetData>
    <row r="1" spans="1:9" x14ac:dyDescent="0.25">
      <c r="H1" s="384" t="s">
        <v>819</v>
      </c>
      <c r="I1" s="384"/>
    </row>
    <row r="2" spans="1:9" s="3" customFormat="1" ht="36.75" customHeight="1" x14ac:dyDescent="0.25">
      <c r="A2" s="361" t="s">
        <v>720</v>
      </c>
      <c r="B2" s="361"/>
      <c r="C2" s="361"/>
      <c r="D2" s="361"/>
      <c r="E2" s="361"/>
      <c r="F2" s="361"/>
      <c r="G2" s="361"/>
      <c r="H2" s="361"/>
      <c r="I2" s="361"/>
    </row>
    <row r="4" spans="1:9" ht="18.75" x14ac:dyDescent="0.3">
      <c r="A4" s="1" t="s">
        <v>774</v>
      </c>
    </row>
    <row r="5" spans="1:9" x14ac:dyDescent="0.25">
      <c r="A5" s="1" t="s">
        <v>775</v>
      </c>
    </row>
    <row r="6" spans="1:9" x14ac:dyDescent="0.25">
      <c r="E6" s="32"/>
      <c r="H6" s="282"/>
      <c r="I6" s="280"/>
    </row>
    <row r="7" spans="1:9" ht="33.75" customHeight="1" x14ac:dyDescent="0.25">
      <c r="A7" s="387"/>
      <c r="B7" s="387" t="s">
        <v>4</v>
      </c>
      <c r="C7" s="388" t="s">
        <v>5</v>
      </c>
      <c r="D7" s="388"/>
      <c r="E7" s="388"/>
      <c r="F7" s="388" t="s">
        <v>3</v>
      </c>
      <c r="G7" s="388" t="s">
        <v>728</v>
      </c>
      <c r="H7" s="389" t="s">
        <v>6</v>
      </c>
      <c r="I7" s="390" t="s">
        <v>2</v>
      </c>
    </row>
    <row r="8" spans="1:9" ht="24" customHeight="1" x14ac:dyDescent="0.25">
      <c r="A8" s="387"/>
      <c r="B8" s="387"/>
      <c r="C8" s="391" t="s">
        <v>81</v>
      </c>
      <c r="D8" s="391" t="s">
        <v>732</v>
      </c>
      <c r="E8" s="388" t="s">
        <v>7</v>
      </c>
      <c r="F8" s="388"/>
      <c r="G8" s="388"/>
      <c r="H8" s="389"/>
      <c r="I8" s="390"/>
    </row>
    <row r="9" spans="1:9" ht="30" customHeight="1" x14ac:dyDescent="0.25">
      <c r="A9" s="387"/>
      <c r="B9" s="387"/>
      <c r="C9" s="392"/>
      <c r="D9" s="392"/>
      <c r="E9" s="388"/>
      <c r="F9" s="388"/>
      <c r="G9" s="388"/>
      <c r="H9" s="389"/>
      <c r="I9" s="390"/>
    </row>
    <row r="10" spans="1:9" x14ac:dyDescent="0.25">
      <c r="A10" s="273">
        <v>1</v>
      </c>
      <c r="B10" s="273">
        <v>2</v>
      </c>
      <c r="C10" s="273" t="s">
        <v>82</v>
      </c>
      <c r="D10" s="273">
        <v>4</v>
      </c>
      <c r="E10" s="273">
        <v>5</v>
      </c>
      <c r="F10" s="273">
        <v>6</v>
      </c>
      <c r="G10" s="273">
        <v>7</v>
      </c>
      <c r="H10" s="273">
        <v>8</v>
      </c>
      <c r="I10" s="273" t="s">
        <v>83</v>
      </c>
    </row>
    <row r="11" spans="1:9" s="3" customFormat="1" x14ac:dyDescent="0.25">
      <c r="A11" s="33" t="s">
        <v>0</v>
      </c>
      <c r="B11" s="5">
        <f>B12+B16+B34</f>
        <v>26</v>
      </c>
      <c r="C11" s="5"/>
      <c r="D11" s="5"/>
      <c r="E11" s="5">
        <f t="shared" ref="E11:I11" si="0">E12+E16+E34</f>
        <v>828.42000000000007</v>
      </c>
      <c r="F11" s="5"/>
      <c r="G11" s="5"/>
      <c r="H11" s="6">
        <f t="shared" si="0"/>
        <v>15688.26</v>
      </c>
      <c r="I11" s="6">
        <f t="shared" si="0"/>
        <v>19389.120000000003</v>
      </c>
    </row>
    <row r="12" spans="1:9" x14ac:dyDescent="0.25">
      <c r="A12" s="254" t="s">
        <v>568</v>
      </c>
      <c r="B12" s="241">
        <f>SUM(B13:B15)</f>
        <v>3</v>
      </c>
      <c r="C12" s="241"/>
      <c r="D12" s="241"/>
      <c r="E12" s="241">
        <f t="shared" ref="E12:I12" si="1">SUM(E13:E15)</f>
        <v>211.42000000000002</v>
      </c>
      <c r="F12" s="241"/>
      <c r="G12" s="241"/>
      <c r="H12" s="248">
        <f t="shared" si="1"/>
        <v>7184.82</v>
      </c>
      <c r="I12" s="248">
        <f t="shared" si="1"/>
        <v>8879.7200000000012</v>
      </c>
    </row>
    <row r="13" spans="1:9" x14ac:dyDescent="0.25">
      <c r="A13" s="39" t="s">
        <v>161</v>
      </c>
      <c r="B13" s="12">
        <v>1</v>
      </c>
      <c r="C13" s="338">
        <f>D13+E13</f>
        <v>207</v>
      </c>
      <c r="D13" s="12">
        <v>167</v>
      </c>
      <c r="E13" s="131">
        <v>40</v>
      </c>
      <c r="F13" s="14">
        <v>3500</v>
      </c>
      <c r="G13" s="14">
        <f>ROUND(F13/167.42,3)</f>
        <v>20.905999999999999</v>
      </c>
      <c r="H13" s="14">
        <f>ROUND(E13*G13*2,2)</f>
        <v>1672.48</v>
      </c>
      <c r="I13" s="14">
        <f>ROUND(H13*1.2359,2)</f>
        <v>2067.02</v>
      </c>
    </row>
    <row r="14" spans="1:9" x14ac:dyDescent="0.25">
      <c r="A14" s="36" t="s">
        <v>162</v>
      </c>
      <c r="B14" s="12">
        <v>1</v>
      </c>
      <c r="C14" s="338">
        <f t="shared" ref="C14:C15" si="2">D14+E14</f>
        <v>250.42000000000002</v>
      </c>
      <c r="D14" s="12">
        <v>167</v>
      </c>
      <c r="E14" s="12">
        <v>83.42</v>
      </c>
      <c r="F14" s="14"/>
      <c r="G14" s="14">
        <v>12.82</v>
      </c>
      <c r="H14" s="14">
        <f>ROUND(E14*G14*2,2)-0.01</f>
        <v>2138.8799999999997</v>
      </c>
      <c r="I14" s="14">
        <f t="shared" ref="I14:I15" si="3">ROUND(H14*1.2359,2)</f>
        <v>2643.44</v>
      </c>
    </row>
    <row r="15" spans="1:9" x14ac:dyDescent="0.25">
      <c r="A15" s="36" t="s">
        <v>163</v>
      </c>
      <c r="B15" s="12">
        <v>1</v>
      </c>
      <c r="C15" s="338">
        <f t="shared" si="2"/>
        <v>255</v>
      </c>
      <c r="D15" s="12">
        <v>167</v>
      </c>
      <c r="E15" s="12">
        <v>88</v>
      </c>
      <c r="F15" s="14">
        <v>3209</v>
      </c>
      <c r="G15" s="14">
        <f>ROUND(F15/167.42,4)</f>
        <v>19.167400000000001</v>
      </c>
      <c r="H15" s="14">
        <f>ROUND(E15*G15*2,2)</f>
        <v>3373.46</v>
      </c>
      <c r="I15" s="14">
        <f t="shared" si="3"/>
        <v>4169.26</v>
      </c>
    </row>
    <row r="16" spans="1:9" ht="33" x14ac:dyDescent="0.25">
      <c r="A16" s="254" t="s">
        <v>648</v>
      </c>
      <c r="B16" s="241">
        <f>SUM(B17:B33)</f>
        <v>17</v>
      </c>
      <c r="C16" s="241"/>
      <c r="D16" s="241"/>
      <c r="E16" s="241">
        <f t="shared" ref="E16:I16" si="4">SUM(E17:E33)</f>
        <v>510</v>
      </c>
      <c r="F16" s="241"/>
      <c r="G16" s="241"/>
      <c r="H16" s="248">
        <f t="shared" si="4"/>
        <v>7774.3100000000013</v>
      </c>
      <c r="I16" s="248">
        <f t="shared" si="4"/>
        <v>9608.27</v>
      </c>
    </row>
    <row r="17" spans="1:9" x14ac:dyDescent="0.25">
      <c r="A17" s="36" t="s">
        <v>164</v>
      </c>
      <c r="B17" s="12">
        <v>1</v>
      </c>
      <c r="C17" s="338">
        <f>D17+E17</f>
        <v>208</v>
      </c>
      <c r="D17" s="12">
        <v>167</v>
      </c>
      <c r="E17" s="131">
        <v>41</v>
      </c>
      <c r="F17" s="14"/>
      <c r="G17" s="14">
        <v>10.853199999999999</v>
      </c>
      <c r="H17" s="14">
        <f>ROUND(E17*G17*2,2)</f>
        <v>889.96</v>
      </c>
      <c r="I17" s="14">
        <f t="shared" ref="I17:I33" si="5">ROUND(H17*1.2359,2)</f>
        <v>1099.9000000000001</v>
      </c>
    </row>
    <row r="18" spans="1:9" x14ac:dyDescent="0.25">
      <c r="A18" s="36" t="s">
        <v>165</v>
      </c>
      <c r="B18" s="12">
        <v>1</v>
      </c>
      <c r="C18" s="338">
        <f>D18+E18</f>
        <v>193</v>
      </c>
      <c r="D18" s="12">
        <v>167</v>
      </c>
      <c r="E18" s="131">
        <v>26</v>
      </c>
      <c r="F18" s="14">
        <v>1644</v>
      </c>
      <c r="G18" s="14">
        <f>ROUND(F18/D18,4)</f>
        <v>9.8443000000000005</v>
      </c>
      <c r="H18" s="14">
        <f>ROUND(E18*G18*2,2)</f>
        <v>511.9</v>
      </c>
      <c r="I18" s="14">
        <f t="shared" si="5"/>
        <v>632.66</v>
      </c>
    </row>
    <row r="19" spans="1:9" x14ac:dyDescent="0.25">
      <c r="A19" s="36" t="s">
        <v>126</v>
      </c>
      <c r="B19" s="12">
        <v>1</v>
      </c>
      <c r="C19" s="338">
        <f t="shared" ref="C19:C33" si="6">D19+E19</f>
        <v>216</v>
      </c>
      <c r="D19" s="12">
        <v>167</v>
      </c>
      <c r="E19" s="131">
        <v>49</v>
      </c>
      <c r="F19" s="14"/>
      <c r="G19" s="14">
        <v>7.7</v>
      </c>
      <c r="H19" s="14">
        <f t="shared" ref="H19" si="7">ROUND(E19*G19*2,2)</f>
        <v>754.6</v>
      </c>
      <c r="I19" s="14">
        <f t="shared" si="5"/>
        <v>932.61</v>
      </c>
    </row>
    <row r="20" spans="1:9" x14ac:dyDescent="0.25">
      <c r="A20" s="36" t="s">
        <v>166</v>
      </c>
      <c r="B20" s="12">
        <v>1</v>
      </c>
      <c r="C20" s="338">
        <f t="shared" si="6"/>
        <v>178</v>
      </c>
      <c r="D20" s="12">
        <v>167</v>
      </c>
      <c r="E20" s="131">
        <v>11</v>
      </c>
      <c r="F20" s="14">
        <v>1426</v>
      </c>
      <c r="G20" s="14">
        <f>ROUND(F20/167.42,4)</f>
        <v>8.5175000000000001</v>
      </c>
      <c r="H20" s="14">
        <f>ROUND(E20*G20*2,2)</f>
        <v>187.39</v>
      </c>
      <c r="I20" s="14">
        <f t="shared" si="5"/>
        <v>231.6</v>
      </c>
    </row>
    <row r="21" spans="1:9" x14ac:dyDescent="0.25">
      <c r="A21" s="36" t="s">
        <v>167</v>
      </c>
      <c r="B21" s="12">
        <v>1</v>
      </c>
      <c r="C21" s="338">
        <f t="shared" si="6"/>
        <v>168</v>
      </c>
      <c r="D21" s="12">
        <v>167</v>
      </c>
      <c r="E21" s="131">
        <v>1</v>
      </c>
      <c r="F21" s="14"/>
      <c r="G21" s="14">
        <v>7.7</v>
      </c>
      <c r="H21" s="14">
        <f t="shared" ref="H21:H33" si="8">ROUND(E21*G21*2,2)</f>
        <v>15.4</v>
      </c>
      <c r="I21" s="14">
        <f t="shared" si="5"/>
        <v>19.03</v>
      </c>
    </row>
    <row r="22" spans="1:9" x14ac:dyDescent="0.25">
      <c r="A22" s="36" t="s">
        <v>168</v>
      </c>
      <c r="B22" s="12">
        <v>1</v>
      </c>
      <c r="C22" s="338">
        <f t="shared" si="6"/>
        <v>245</v>
      </c>
      <c r="D22" s="12">
        <v>167</v>
      </c>
      <c r="E22" s="131">
        <v>78</v>
      </c>
      <c r="F22" s="14"/>
      <c r="G22" s="14">
        <v>7.7</v>
      </c>
      <c r="H22" s="14">
        <f t="shared" si="8"/>
        <v>1201.2</v>
      </c>
      <c r="I22" s="14">
        <f t="shared" si="5"/>
        <v>1484.56</v>
      </c>
    </row>
    <row r="23" spans="1:9" x14ac:dyDescent="0.25">
      <c r="A23" s="36" t="s">
        <v>169</v>
      </c>
      <c r="B23" s="12">
        <v>1</v>
      </c>
      <c r="C23" s="338">
        <f t="shared" si="6"/>
        <v>216</v>
      </c>
      <c r="D23" s="12">
        <v>167</v>
      </c>
      <c r="E23" s="131">
        <v>49</v>
      </c>
      <c r="F23" s="14"/>
      <c r="G23" s="14">
        <v>7.7</v>
      </c>
      <c r="H23" s="14">
        <f t="shared" si="8"/>
        <v>754.6</v>
      </c>
      <c r="I23" s="14">
        <f t="shared" si="5"/>
        <v>932.61</v>
      </c>
    </row>
    <row r="24" spans="1:9" x14ac:dyDescent="0.25">
      <c r="A24" s="36" t="s">
        <v>170</v>
      </c>
      <c r="B24" s="12">
        <v>1</v>
      </c>
      <c r="C24" s="338">
        <f t="shared" si="6"/>
        <v>264</v>
      </c>
      <c r="D24" s="12">
        <v>167</v>
      </c>
      <c r="E24" s="131">
        <v>97</v>
      </c>
      <c r="F24" s="14"/>
      <c r="G24" s="14">
        <v>7.7</v>
      </c>
      <c r="H24" s="14">
        <f t="shared" si="8"/>
        <v>1493.8</v>
      </c>
      <c r="I24" s="14">
        <f t="shared" si="5"/>
        <v>1846.19</v>
      </c>
    </row>
    <row r="25" spans="1:9" x14ac:dyDescent="0.25">
      <c r="A25" s="36" t="s">
        <v>171</v>
      </c>
      <c r="B25" s="12">
        <v>1</v>
      </c>
      <c r="C25" s="338">
        <f t="shared" si="6"/>
        <v>192</v>
      </c>
      <c r="D25" s="12">
        <v>167</v>
      </c>
      <c r="E25" s="131">
        <v>25</v>
      </c>
      <c r="F25" s="14"/>
      <c r="G25" s="14">
        <v>7.7</v>
      </c>
      <c r="H25" s="14">
        <f t="shared" si="8"/>
        <v>385</v>
      </c>
      <c r="I25" s="14">
        <f t="shared" si="5"/>
        <v>475.82</v>
      </c>
    </row>
    <row r="26" spans="1:9" x14ac:dyDescent="0.25">
      <c r="A26" s="36" t="s">
        <v>172</v>
      </c>
      <c r="B26" s="12">
        <v>1</v>
      </c>
      <c r="C26" s="338">
        <f t="shared" si="6"/>
        <v>168</v>
      </c>
      <c r="D26" s="12">
        <v>167</v>
      </c>
      <c r="E26" s="131">
        <v>1</v>
      </c>
      <c r="F26" s="14"/>
      <c r="G26" s="14">
        <v>7.7</v>
      </c>
      <c r="H26" s="14">
        <f t="shared" si="8"/>
        <v>15.4</v>
      </c>
      <c r="I26" s="14">
        <f t="shared" si="5"/>
        <v>19.03</v>
      </c>
    </row>
    <row r="27" spans="1:9" x14ac:dyDescent="0.25">
      <c r="A27" s="36" t="s">
        <v>173</v>
      </c>
      <c r="B27" s="12">
        <v>1</v>
      </c>
      <c r="C27" s="338">
        <f t="shared" si="6"/>
        <v>176</v>
      </c>
      <c r="D27" s="12">
        <v>167</v>
      </c>
      <c r="E27" s="131">
        <v>9</v>
      </c>
      <c r="F27" s="14"/>
      <c r="G27" s="14">
        <v>7.7</v>
      </c>
      <c r="H27" s="14">
        <f t="shared" si="8"/>
        <v>138.6</v>
      </c>
      <c r="I27" s="14">
        <f t="shared" si="5"/>
        <v>171.3</v>
      </c>
    </row>
    <row r="28" spans="1:9" x14ac:dyDescent="0.25">
      <c r="A28" s="36" t="s">
        <v>174</v>
      </c>
      <c r="B28" s="12">
        <v>1</v>
      </c>
      <c r="C28" s="338">
        <f t="shared" si="6"/>
        <v>199</v>
      </c>
      <c r="D28" s="12">
        <v>167</v>
      </c>
      <c r="E28" s="131">
        <v>32</v>
      </c>
      <c r="F28" s="14"/>
      <c r="G28" s="14">
        <v>7.7</v>
      </c>
      <c r="H28" s="14">
        <f t="shared" si="8"/>
        <v>492.8</v>
      </c>
      <c r="I28" s="14">
        <f t="shared" si="5"/>
        <v>609.04999999999995</v>
      </c>
    </row>
    <row r="29" spans="1:9" x14ac:dyDescent="0.25">
      <c r="A29" s="36" t="s">
        <v>175</v>
      </c>
      <c r="B29" s="12">
        <v>1</v>
      </c>
      <c r="C29" s="338">
        <f t="shared" si="6"/>
        <v>215</v>
      </c>
      <c r="D29" s="12">
        <v>167</v>
      </c>
      <c r="E29" s="131">
        <v>48</v>
      </c>
      <c r="F29" s="14"/>
      <c r="G29" s="14">
        <v>5.13</v>
      </c>
      <c r="H29" s="14">
        <f t="shared" si="8"/>
        <v>492.48</v>
      </c>
      <c r="I29" s="14">
        <f t="shared" si="5"/>
        <v>608.66</v>
      </c>
    </row>
    <row r="30" spans="1:9" x14ac:dyDescent="0.25">
      <c r="A30" s="36" t="s">
        <v>176</v>
      </c>
      <c r="B30" s="12">
        <v>1</v>
      </c>
      <c r="C30" s="338">
        <f t="shared" si="6"/>
        <v>168</v>
      </c>
      <c r="D30" s="12">
        <v>167</v>
      </c>
      <c r="E30" s="131">
        <v>1</v>
      </c>
      <c r="F30" s="14"/>
      <c r="G30" s="14">
        <v>5.13</v>
      </c>
      <c r="H30" s="14">
        <f t="shared" si="8"/>
        <v>10.26</v>
      </c>
      <c r="I30" s="14">
        <f t="shared" si="5"/>
        <v>12.68</v>
      </c>
    </row>
    <row r="31" spans="1:9" x14ac:dyDescent="0.25">
      <c r="A31" s="36" t="s">
        <v>177</v>
      </c>
      <c r="B31" s="12">
        <v>1</v>
      </c>
      <c r="C31" s="338">
        <f t="shared" si="6"/>
        <v>199</v>
      </c>
      <c r="D31" s="12">
        <v>167</v>
      </c>
      <c r="E31" s="131">
        <v>32</v>
      </c>
      <c r="F31" s="14"/>
      <c r="G31" s="14">
        <v>5.13</v>
      </c>
      <c r="H31" s="14">
        <f t="shared" si="8"/>
        <v>328.32</v>
      </c>
      <c r="I31" s="14">
        <f t="shared" si="5"/>
        <v>405.77</v>
      </c>
    </row>
    <row r="32" spans="1:9" x14ac:dyDescent="0.25">
      <c r="A32" s="36" t="s">
        <v>178</v>
      </c>
      <c r="B32" s="12">
        <v>1</v>
      </c>
      <c r="C32" s="338">
        <f t="shared" si="6"/>
        <v>168</v>
      </c>
      <c r="D32" s="12">
        <v>167</v>
      </c>
      <c r="E32" s="131">
        <v>1</v>
      </c>
      <c r="F32" s="14"/>
      <c r="G32" s="14">
        <v>5.13</v>
      </c>
      <c r="H32" s="14">
        <f t="shared" si="8"/>
        <v>10.26</v>
      </c>
      <c r="I32" s="14">
        <f t="shared" si="5"/>
        <v>12.68</v>
      </c>
    </row>
    <row r="33" spans="1:9" x14ac:dyDescent="0.25">
      <c r="A33" s="36" t="s">
        <v>179</v>
      </c>
      <c r="B33" s="12">
        <v>1</v>
      </c>
      <c r="C33" s="338">
        <f t="shared" si="6"/>
        <v>176</v>
      </c>
      <c r="D33" s="12">
        <v>167</v>
      </c>
      <c r="E33" s="131">
        <v>9</v>
      </c>
      <c r="F33" s="14"/>
      <c r="G33" s="14">
        <v>5.13</v>
      </c>
      <c r="H33" s="14">
        <f t="shared" si="8"/>
        <v>92.34</v>
      </c>
      <c r="I33" s="14">
        <f t="shared" si="5"/>
        <v>114.12</v>
      </c>
    </row>
    <row r="34" spans="1:9" ht="33" x14ac:dyDescent="0.25">
      <c r="A34" s="336" t="s">
        <v>651</v>
      </c>
      <c r="B34" s="337">
        <f>SUM(B35:B40)</f>
        <v>6</v>
      </c>
      <c r="C34" s="337"/>
      <c r="D34" s="337"/>
      <c r="E34" s="337">
        <f t="shared" ref="E34:I34" si="9">SUM(E35:E40)</f>
        <v>107</v>
      </c>
      <c r="F34" s="337"/>
      <c r="G34" s="337"/>
      <c r="H34" s="339">
        <f t="shared" si="9"/>
        <v>729.13</v>
      </c>
      <c r="I34" s="339">
        <f t="shared" si="9"/>
        <v>901.13</v>
      </c>
    </row>
    <row r="35" spans="1:9" ht="18" customHeight="1" x14ac:dyDescent="0.25">
      <c r="A35" s="39" t="s">
        <v>180</v>
      </c>
      <c r="B35" s="12">
        <v>1</v>
      </c>
      <c r="C35" s="338">
        <f>D35+E35</f>
        <v>185</v>
      </c>
      <c r="D35" s="12">
        <v>167</v>
      </c>
      <c r="E35" s="131">
        <v>18</v>
      </c>
      <c r="F35" s="14"/>
      <c r="G35" s="14">
        <v>3.44</v>
      </c>
      <c r="H35" s="14">
        <f>ROUND(E35*G35*2,2)</f>
        <v>123.84</v>
      </c>
      <c r="I35" s="14">
        <f t="shared" ref="I35:I40" si="10">ROUND(H35*1.2359,2)</f>
        <v>153.05000000000001</v>
      </c>
    </row>
    <row r="36" spans="1:9" ht="18" customHeight="1" x14ac:dyDescent="0.25">
      <c r="A36" s="39" t="s">
        <v>181</v>
      </c>
      <c r="B36" s="12">
        <v>1</v>
      </c>
      <c r="C36" s="338">
        <f>D36+E36</f>
        <v>168</v>
      </c>
      <c r="D36" s="12">
        <v>167</v>
      </c>
      <c r="E36" s="131">
        <v>1</v>
      </c>
      <c r="F36" s="14"/>
      <c r="G36" s="14">
        <v>3.44</v>
      </c>
      <c r="H36" s="14">
        <f>ROUND(E36*G36*2,2)</f>
        <v>6.88</v>
      </c>
      <c r="I36" s="14">
        <f t="shared" si="10"/>
        <v>8.5</v>
      </c>
    </row>
    <row r="37" spans="1:9" ht="18" customHeight="1" x14ac:dyDescent="0.25">
      <c r="A37" s="39" t="s">
        <v>182</v>
      </c>
      <c r="B37" s="12">
        <v>1</v>
      </c>
      <c r="C37" s="338">
        <f>D37+E37</f>
        <v>220</v>
      </c>
      <c r="D37" s="12">
        <v>167</v>
      </c>
      <c r="E37" s="131">
        <v>53</v>
      </c>
      <c r="F37" s="14"/>
      <c r="G37" s="14">
        <v>3.44</v>
      </c>
      <c r="H37" s="14">
        <f>ROUND(E37*G37*2,2)</f>
        <v>364.64</v>
      </c>
      <c r="I37" s="14">
        <f t="shared" si="10"/>
        <v>450.66</v>
      </c>
    </row>
    <row r="38" spans="1:9" x14ac:dyDescent="0.25">
      <c r="A38" s="39" t="s">
        <v>183</v>
      </c>
      <c r="B38" s="12">
        <v>1</v>
      </c>
      <c r="C38" s="338">
        <f>D38+E38</f>
        <v>177</v>
      </c>
      <c r="D38" s="12">
        <v>167</v>
      </c>
      <c r="E38" s="131">
        <v>10</v>
      </c>
      <c r="F38" s="14"/>
      <c r="G38" s="14">
        <v>3.44</v>
      </c>
      <c r="H38" s="14">
        <f>ROUND(E38*G38*2,2)</f>
        <v>68.8</v>
      </c>
      <c r="I38" s="14">
        <f t="shared" si="10"/>
        <v>85.03</v>
      </c>
    </row>
    <row r="39" spans="1:9" ht="18" customHeight="1" x14ac:dyDescent="0.25">
      <c r="A39" s="39" t="s">
        <v>184</v>
      </c>
      <c r="B39" s="12">
        <v>1</v>
      </c>
      <c r="C39" s="338">
        <f>D39+E39</f>
        <v>187</v>
      </c>
      <c r="D39" s="12">
        <v>167</v>
      </c>
      <c r="E39" s="131">
        <v>20</v>
      </c>
      <c r="F39" s="14">
        <v>500</v>
      </c>
      <c r="G39" s="14">
        <f>ROUND(F39/D39,4)</f>
        <v>2.9940000000000002</v>
      </c>
      <c r="H39" s="14">
        <f>ROUND(E39*G39*2,2)</f>
        <v>119.76</v>
      </c>
      <c r="I39" s="14">
        <f t="shared" si="10"/>
        <v>148.01</v>
      </c>
    </row>
    <row r="40" spans="1:9" ht="18" customHeight="1" x14ac:dyDescent="0.25">
      <c r="A40" s="39" t="s">
        <v>185</v>
      </c>
      <c r="B40" s="12">
        <v>1</v>
      </c>
      <c r="C40" s="338">
        <f t="shared" ref="C40" si="11">D40+E40</f>
        <v>172</v>
      </c>
      <c r="D40" s="12">
        <v>167</v>
      </c>
      <c r="E40" s="131">
        <v>5</v>
      </c>
      <c r="F40" s="14">
        <v>755</v>
      </c>
      <c r="G40" s="14">
        <f>ROUND(F40/D40,4)</f>
        <v>4.5209999999999999</v>
      </c>
      <c r="H40" s="14">
        <f t="shared" ref="H40" si="12">ROUND(E40*G40*2,2)</f>
        <v>45.21</v>
      </c>
      <c r="I40" s="14">
        <f t="shared" si="10"/>
        <v>55.88</v>
      </c>
    </row>
  </sheetData>
  <mergeCells count="12">
    <mergeCell ref="H1:I1"/>
    <mergeCell ref="A2:I2"/>
    <mergeCell ref="B7:B9"/>
    <mergeCell ref="C7:E7"/>
    <mergeCell ref="F7:F9"/>
    <mergeCell ref="A7:A9"/>
    <mergeCell ref="C8:C9"/>
    <mergeCell ref="G7:G9"/>
    <mergeCell ref="H7:H9"/>
    <mergeCell ref="I7:I9"/>
    <mergeCell ref="D8:D9"/>
    <mergeCell ref="E8:E9"/>
  </mergeCells>
  <pageMargins left="0.70866141732283472" right="0.70866141732283472" top="0.74803149606299213" bottom="0.74803149606299213" header="0.31496062992125984" footer="0.31496062992125984"/>
  <pageSetup paperSize="9" scale="41" orientation="landscape"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C34FAB-3F39-4984-9A49-43B147E70308}">
  <sheetPr>
    <tabColor theme="5" tint="0.59999389629810485"/>
  </sheetPr>
  <dimension ref="A1:I23"/>
  <sheetViews>
    <sheetView zoomScale="80" zoomScaleNormal="80" workbookViewId="0">
      <selection activeCell="L7" sqref="L7"/>
    </sheetView>
  </sheetViews>
  <sheetFormatPr defaultRowHeight="16.5" x14ac:dyDescent="0.25"/>
  <cols>
    <col min="1" max="1" width="68.28515625" style="1" customWidth="1"/>
    <col min="2" max="2" width="12.5703125" style="1" customWidth="1"/>
    <col min="3" max="3" width="14.5703125" style="1" customWidth="1"/>
    <col min="4" max="4" width="14.7109375" style="1" customWidth="1"/>
    <col min="5" max="5" width="18.42578125" style="1" customWidth="1"/>
    <col min="6" max="6" width="13.140625" style="1" customWidth="1"/>
    <col min="7" max="7" width="20.140625" style="1" customWidth="1"/>
    <col min="8" max="8" width="23.42578125" style="1" customWidth="1"/>
    <col min="9" max="9" width="16.85546875" style="1" customWidth="1"/>
    <col min="10" max="16384" width="9.140625" style="1"/>
  </cols>
  <sheetData>
    <row r="1" spans="1:9" x14ac:dyDescent="0.25">
      <c r="H1" s="384" t="s">
        <v>820</v>
      </c>
      <c r="I1" s="384"/>
    </row>
    <row r="2" spans="1:9" s="3" customFormat="1" ht="30.75" customHeight="1" x14ac:dyDescent="0.25">
      <c r="A2" s="361" t="s">
        <v>720</v>
      </c>
      <c r="B2" s="361"/>
      <c r="C2" s="361"/>
      <c r="D2" s="361"/>
      <c r="E2" s="361"/>
      <c r="F2" s="361"/>
      <c r="G2" s="361"/>
      <c r="H2" s="361"/>
      <c r="I2" s="361"/>
    </row>
    <row r="4" spans="1:9" ht="18.75" x14ac:dyDescent="0.3">
      <c r="A4" s="1" t="s">
        <v>774</v>
      </c>
    </row>
    <row r="5" spans="1:9" ht="18.75" x14ac:dyDescent="0.3">
      <c r="A5" s="1" t="s">
        <v>776</v>
      </c>
    </row>
    <row r="6" spans="1:9" x14ac:dyDescent="0.25">
      <c r="B6" s="277"/>
      <c r="C6" s="277"/>
      <c r="D6" s="277"/>
      <c r="E6" s="278"/>
      <c r="F6" s="277"/>
      <c r="G6" s="277"/>
      <c r="H6" s="279"/>
      <c r="I6" s="277"/>
    </row>
    <row r="7" spans="1:9" ht="34.5" customHeight="1" x14ac:dyDescent="0.25">
      <c r="A7" s="387"/>
      <c r="B7" s="387" t="s">
        <v>4</v>
      </c>
      <c r="C7" s="388" t="s">
        <v>5</v>
      </c>
      <c r="D7" s="388"/>
      <c r="E7" s="388"/>
      <c r="F7" s="388" t="s">
        <v>3</v>
      </c>
      <c r="G7" s="388" t="s">
        <v>728</v>
      </c>
      <c r="H7" s="389" t="s">
        <v>6</v>
      </c>
      <c r="I7" s="390" t="s">
        <v>2</v>
      </c>
    </row>
    <row r="8" spans="1:9" x14ac:dyDescent="0.25">
      <c r="A8" s="387"/>
      <c r="B8" s="387"/>
      <c r="C8" s="391" t="s">
        <v>81</v>
      </c>
      <c r="D8" s="391" t="s">
        <v>450</v>
      </c>
      <c r="E8" s="388" t="s">
        <v>7</v>
      </c>
      <c r="F8" s="388"/>
      <c r="G8" s="388"/>
      <c r="H8" s="389"/>
      <c r="I8" s="390"/>
    </row>
    <row r="9" spans="1:9" ht="38.25" customHeight="1" x14ac:dyDescent="0.25">
      <c r="A9" s="387"/>
      <c r="B9" s="387"/>
      <c r="C9" s="392"/>
      <c r="D9" s="392"/>
      <c r="E9" s="388"/>
      <c r="F9" s="388"/>
      <c r="G9" s="388"/>
      <c r="H9" s="389"/>
      <c r="I9" s="390"/>
    </row>
    <row r="10" spans="1:9" x14ac:dyDescent="0.25">
      <c r="A10" s="273">
        <v>1</v>
      </c>
      <c r="B10" s="273">
        <v>2</v>
      </c>
      <c r="C10" s="273" t="s">
        <v>82</v>
      </c>
      <c r="D10" s="273">
        <v>4</v>
      </c>
      <c r="E10" s="273">
        <v>5</v>
      </c>
      <c r="F10" s="273">
        <v>6</v>
      </c>
      <c r="G10" s="273">
        <v>7</v>
      </c>
      <c r="H10" s="273">
        <v>8</v>
      </c>
      <c r="I10" s="273" t="s">
        <v>83</v>
      </c>
    </row>
    <row r="11" spans="1:9" s="3" customFormat="1" x14ac:dyDescent="0.25">
      <c r="A11" s="33" t="s">
        <v>0</v>
      </c>
      <c r="B11" s="5">
        <f>B12+B15+B20</f>
        <v>7</v>
      </c>
      <c r="C11" s="5"/>
      <c r="D11" s="5"/>
      <c r="E11" s="5">
        <f t="shared" ref="E11:I11" si="0">E12+E15+E20</f>
        <v>153</v>
      </c>
      <c r="F11" s="6"/>
      <c r="G11" s="6"/>
      <c r="H11" s="6">
        <f t="shared" si="0"/>
        <v>3896.96</v>
      </c>
      <c r="I11" s="6">
        <f t="shared" si="0"/>
        <v>4814.8899999999994</v>
      </c>
    </row>
    <row r="12" spans="1:9" x14ac:dyDescent="0.25">
      <c r="A12" s="254" t="s">
        <v>568</v>
      </c>
      <c r="B12" s="241">
        <f>SUM(B13:B14)</f>
        <v>2</v>
      </c>
      <c r="C12" s="241"/>
      <c r="D12" s="241"/>
      <c r="E12" s="241">
        <f t="shared" ref="E12:I12" si="1">SUM(E13:E14)</f>
        <v>84</v>
      </c>
      <c r="F12" s="248"/>
      <c r="G12" s="248"/>
      <c r="H12" s="248">
        <f t="shared" si="1"/>
        <v>2813.8900000000003</v>
      </c>
      <c r="I12" s="248">
        <f t="shared" si="1"/>
        <v>3477.6899999999996</v>
      </c>
    </row>
    <row r="13" spans="1:9" x14ac:dyDescent="0.25">
      <c r="A13" s="39" t="s">
        <v>162</v>
      </c>
      <c r="B13" s="12">
        <v>1</v>
      </c>
      <c r="C13" s="12">
        <f>D13+E13</f>
        <v>198</v>
      </c>
      <c r="D13" s="12">
        <v>166</v>
      </c>
      <c r="E13" s="40">
        <v>32</v>
      </c>
      <c r="F13" s="14"/>
      <c r="G13" s="14">
        <v>12.82</v>
      </c>
      <c r="H13" s="14">
        <f>ROUND(E13*G13*2,2)</f>
        <v>820.48</v>
      </c>
      <c r="I13" s="14">
        <f>ROUND(H13*1.2359,2)</f>
        <v>1014.03</v>
      </c>
    </row>
    <row r="14" spans="1:9" x14ac:dyDescent="0.25">
      <c r="A14" s="36" t="s">
        <v>163</v>
      </c>
      <c r="B14" s="12">
        <v>1</v>
      </c>
      <c r="C14" s="12">
        <f>D14+E14</f>
        <v>218</v>
      </c>
      <c r="D14" s="12">
        <v>166</v>
      </c>
      <c r="E14" s="12">
        <v>52</v>
      </c>
      <c r="F14" s="14">
        <v>3209</v>
      </c>
      <c r="G14" s="14">
        <f>F14/167.42</f>
        <v>19.167363516903595</v>
      </c>
      <c r="H14" s="14">
        <f>ROUND(E14*G14*2,2)</f>
        <v>1993.41</v>
      </c>
      <c r="I14" s="14">
        <f>ROUND(H14*1.2359,2)</f>
        <v>2463.66</v>
      </c>
    </row>
    <row r="15" spans="1:9" ht="33" x14ac:dyDescent="0.25">
      <c r="A15" s="254" t="s">
        <v>648</v>
      </c>
      <c r="B15" s="241">
        <f>SUM(B16:B19)</f>
        <v>4</v>
      </c>
      <c r="C15" s="241"/>
      <c r="D15" s="241"/>
      <c r="E15" s="241">
        <f t="shared" ref="E15:I15" si="2">SUM(E16:E19)</f>
        <v>62</v>
      </c>
      <c r="F15" s="248"/>
      <c r="G15" s="248"/>
      <c r="H15" s="248">
        <f t="shared" si="2"/>
        <v>1034.9100000000001</v>
      </c>
      <c r="I15" s="248">
        <f t="shared" si="2"/>
        <v>1279.04</v>
      </c>
    </row>
    <row r="16" spans="1:9" x14ac:dyDescent="0.25">
      <c r="A16" s="39" t="s">
        <v>278</v>
      </c>
      <c r="B16" s="12">
        <v>1</v>
      </c>
      <c r="C16" s="12">
        <f>D16+E16</f>
        <v>188</v>
      </c>
      <c r="D16" s="12">
        <v>166</v>
      </c>
      <c r="E16" s="40">
        <v>22</v>
      </c>
      <c r="F16" s="53">
        <v>1426</v>
      </c>
      <c r="G16" s="14">
        <f>F16/167.42</f>
        <v>8.517500895950306</v>
      </c>
      <c r="H16" s="14">
        <f>ROUND(E16*G16*2,2)</f>
        <v>374.77</v>
      </c>
      <c r="I16" s="14">
        <f t="shared" ref="I16:I19" si="3">ROUND(H16*1.2359,2)</f>
        <v>463.18</v>
      </c>
    </row>
    <row r="17" spans="1:9" x14ac:dyDescent="0.25">
      <c r="A17" s="54" t="s">
        <v>167</v>
      </c>
      <c r="B17" s="12">
        <v>1</v>
      </c>
      <c r="C17" s="12">
        <f t="shared" ref="C17:C19" si="4">D17+E17</f>
        <v>191</v>
      </c>
      <c r="D17" s="12">
        <v>166</v>
      </c>
      <c r="E17" s="40">
        <v>25</v>
      </c>
      <c r="F17" s="53"/>
      <c r="G17" s="14">
        <v>7.7</v>
      </c>
      <c r="H17" s="14">
        <f t="shared" ref="H17:H19" si="5">ROUND(E17*G17*2,2)</f>
        <v>385</v>
      </c>
      <c r="I17" s="14">
        <f t="shared" si="3"/>
        <v>475.82</v>
      </c>
    </row>
    <row r="18" spans="1:9" x14ac:dyDescent="0.25">
      <c r="A18" s="54" t="s">
        <v>168</v>
      </c>
      <c r="B18" s="12">
        <v>1</v>
      </c>
      <c r="C18" s="12">
        <f t="shared" si="4"/>
        <v>174</v>
      </c>
      <c r="D18" s="12">
        <v>166</v>
      </c>
      <c r="E18" s="40">
        <v>8</v>
      </c>
      <c r="F18" s="53"/>
      <c r="G18" s="14">
        <v>7.7</v>
      </c>
      <c r="H18" s="14">
        <f t="shared" si="5"/>
        <v>123.2</v>
      </c>
      <c r="I18" s="14">
        <f t="shared" si="3"/>
        <v>152.26</v>
      </c>
    </row>
    <row r="19" spans="1:9" x14ac:dyDescent="0.25">
      <c r="A19" s="39" t="s">
        <v>279</v>
      </c>
      <c r="B19" s="12">
        <v>1</v>
      </c>
      <c r="C19" s="12">
        <f t="shared" si="4"/>
        <v>173</v>
      </c>
      <c r="D19" s="12">
        <v>166</v>
      </c>
      <c r="E19" s="40">
        <v>7</v>
      </c>
      <c r="F19" s="53">
        <v>1817</v>
      </c>
      <c r="G19" s="14">
        <f>F19/167.42</f>
        <v>10.852944690001195</v>
      </c>
      <c r="H19" s="14">
        <f t="shared" si="5"/>
        <v>151.94</v>
      </c>
      <c r="I19" s="14">
        <f t="shared" si="3"/>
        <v>187.78</v>
      </c>
    </row>
    <row r="20" spans="1:9" ht="33" x14ac:dyDescent="0.25">
      <c r="A20" s="336" t="s">
        <v>651</v>
      </c>
      <c r="B20" s="337">
        <f>B21</f>
        <v>1</v>
      </c>
      <c r="C20" s="337"/>
      <c r="D20" s="337"/>
      <c r="E20" s="337">
        <f t="shared" ref="E20:I20" si="6">E21</f>
        <v>7</v>
      </c>
      <c r="F20" s="339"/>
      <c r="G20" s="339"/>
      <c r="H20" s="339">
        <f t="shared" si="6"/>
        <v>48.16</v>
      </c>
      <c r="I20" s="339">
        <f t="shared" si="6"/>
        <v>58.16</v>
      </c>
    </row>
    <row r="21" spans="1:9" x14ac:dyDescent="0.25">
      <c r="A21" s="39" t="s">
        <v>97</v>
      </c>
      <c r="B21" s="12">
        <v>1</v>
      </c>
      <c r="C21" s="12">
        <f>D21+E21</f>
        <v>173</v>
      </c>
      <c r="D21" s="12">
        <v>166</v>
      </c>
      <c r="E21" s="40">
        <v>7</v>
      </c>
      <c r="F21" s="14"/>
      <c r="G21" s="14">
        <v>3.44</v>
      </c>
      <c r="H21" s="14">
        <f>ROUND(E21*G21*2,2)</f>
        <v>48.16</v>
      </c>
      <c r="I21" s="287">
        <f>ROUND(H21*1.2077,2)</f>
        <v>58.16</v>
      </c>
    </row>
    <row r="23" spans="1:9" x14ac:dyDescent="0.25">
      <c r="A23" s="396" t="s">
        <v>735</v>
      </c>
      <c r="B23" s="396"/>
    </row>
  </sheetData>
  <mergeCells count="13">
    <mergeCell ref="A23:B23"/>
    <mergeCell ref="H1:I1"/>
    <mergeCell ref="A2:I2"/>
    <mergeCell ref="A7:A9"/>
    <mergeCell ref="B7:B9"/>
    <mergeCell ref="C7:E7"/>
    <mergeCell ref="F7:F9"/>
    <mergeCell ref="G7:G9"/>
    <mergeCell ref="H7:H9"/>
    <mergeCell ref="I7:I9"/>
    <mergeCell ref="C8:C9"/>
    <mergeCell ref="D8:D9"/>
    <mergeCell ref="E8:E9"/>
  </mergeCells>
  <pageMargins left="0.7" right="0.7" top="0.75" bottom="0.75" header="0.3" footer="0.3"/>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8718D3-CC67-4C3C-8AF7-A1E7DF51F009}">
  <sheetPr>
    <tabColor theme="9" tint="0.59999389629810485"/>
  </sheetPr>
  <dimension ref="A1:I57"/>
  <sheetViews>
    <sheetView zoomScale="80" zoomScaleNormal="80" workbookViewId="0">
      <selection activeCell="P12" sqref="P12"/>
    </sheetView>
  </sheetViews>
  <sheetFormatPr defaultRowHeight="16.5" x14ac:dyDescent="0.25"/>
  <cols>
    <col min="1" max="1" width="67.85546875" style="1" customWidth="1"/>
    <col min="2" max="2" width="13.42578125" style="1" customWidth="1"/>
    <col min="3" max="3" width="12.5703125" style="1" customWidth="1"/>
    <col min="4" max="4" width="14.7109375" style="1" customWidth="1"/>
    <col min="5" max="5" width="16.28515625" style="1" customWidth="1"/>
    <col min="6" max="6" width="14.42578125" style="1" customWidth="1"/>
    <col min="7" max="7" width="18.5703125" style="1" customWidth="1"/>
    <col min="8" max="8" width="19" style="1" customWidth="1"/>
    <col min="9" max="9" width="17.5703125" style="1" customWidth="1"/>
    <col min="10" max="16384" width="9.140625" style="1"/>
  </cols>
  <sheetData>
    <row r="1" spans="1:9" x14ac:dyDescent="0.25">
      <c r="H1" s="384" t="s">
        <v>821</v>
      </c>
      <c r="I1" s="384"/>
    </row>
    <row r="2" spans="1:9" s="3" customFormat="1" ht="39.75" customHeight="1" x14ac:dyDescent="0.25">
      <c r="A2" s="361" t="s">
        <v>720</v>
      </c>
      <c r="B2" s="361"/>
      <c r="C2" s="361"/>
      <c r="D2" s="361"/>
      <c r="E2" s="361"/>
      <c r="F2" s="361"/>
      <c r="G2" s="361"/>
      <c r="H2" s="361"/>
      <c r="I2" s="361"/>
    </row>
    <row r="4" spans="1:9" x14ac:dyDescent="0.25">
      <c r="A4" s="1" t="s">
        <v>396</v>
      </c>
    </row>
    <row r="5" spans="1:9" x14ac:dyDescent="0.25">
      <c r="A5" s="1" t="s">
        <v>777</v>
      </c>
    </row>
    <row r="6" spans="1:9" x14ac:dyDescent="0.25">
      <c r="E6" s="32"/>
      <c r="H6" s="340"/>
      <c r="I6" s="295"/>
    </row>
    <row r="7" spans="1:9" ht="29.25" customHeight="1" x14ac:dyDescent="0.25">
      <c r="A7" s="387"/>
      <c r="B7" s="387" t="s">
        <v>4</v>
      </c>
      <c r="C7" s="388" t="s">
        <v>5</v>
      </c>
      <c r="D7" s="388"/>
      <c r="E7" s="388"/>
      <c r="F7" s="388" t="s">
        <v>3</v>
      </c>
      <c r="G7" s="388" t="s">
        <v>778</v>
      </c>
      <c r="H7" s="389" t="s">
        <v>6</v>
      </c>
      <c r="I7" s="390" t="s">
        <v>2</v>
      </c>
    </row>
    <row r="8" spans="1:9" ht="26.25" customHeight="1" x14ac:dyDescent="0.25">
      <c r="A8" s="387"/>
      <c r="B8" s="387"/>
      <c r="C8" s="391" t="s">
        <v>81</v>
      </c>
      <c r="D8" s="391" t="s">
        <v>732</v>
      </c>
      <c r="E8" s="388" t="s">
        <v>7</v>
      </c>
      <c r="F8" s="388"/>
      <c r="G8" s="388"/>
      <c r="H8" s="389"/>
      <c r="I8" s="390"/>
    </row>
    <row r="9" spans="1:9" ht="36" customHeight="1" x14ac:dyDescent="0.25">
      <c r="A9" s="387"/>
      <c r="B9" s="387"/>
      <c r="C9" s="392"/>
      <c r="D9" s="392"/>
      <c r="E9" s="388"/>
      <c r="F9" s="388"/>
      <c r="G9" s="388"/>
      <c r="H9" s="389"/>
      <c r="I9" s="390"/>
    </row>
    <row r="10" spans="1:9" ht="14.25" customHeight="1" x14ac:dyDescent="0.25">
      <c r="A10" s="273">
        <v>1</v>
      </c>
      <c r="B10" s="273">
        <v>2</v>
      </c>
      <c r="C10" s="273" t="s">
        <v>82</v>
      </c>
      <c r="D10" s="273">
        <v>4</v>
      </c>
      <c r="E10" s="273">
        <v>5</v>
      </c>
      <c r="F10" s="273">
        <v>6</v>
      </c>
      <c r="G10" s="273">
        <v>7</v>
      </c>
      <c r="H10" s="273">
        <v>8</v>
      </c>
      <c r="I10" s="273" t="s">
        <v>83</v>
      </c>
    </row>
    <row r="11" spans="1:9" s="3" customFormat="1" x14ac:dyDescent="0.25">
      <c r="A11" s="33" t="s">
        <v>0</v>
      </c>
      <c r="B11" s="5">
        <f>B12+B23+B43+B49</f>
        <v>40</v>
      </c>
      <c r="C11" s="5"/>
      <c r="D11" s="5"/>
      <c r="E11" s="5">
        <f>E12+E23+E43+E49</f>
        <v>2449</v>
      </c>
      <c r="F11" s="6"/>
      <c r="G11" s="6"/>
      <c r="H11" s="6">
        <f>H12+H23+H43+H49</f>
        <v>29265.320000000003</v>
      </c>
      <c r="I11" s="6">
        <f>I12+I23+I43+I49</f>
        <v>36167.009999999995</v>
      </c>
    </row>
    <row r="12" spans="1:9" x14ac:dyDescent="0.25">
      <c r="A12" s="254" t="s">
        <v>568</v>
      </c>
      <c r="B12" s="8">
        <f>SUM(B13:B22)</f>
        <v>10</v>
      </c>
      <c r="C12" s="8"/>
      <c r="D12" s="8"/>
      <c r="E12" s="8">
        <f t="shared" ref="E12" si="0">SUM(E13:E22)</f>
        <v>593</v>
      </c>
      <c r="F12" s="8"/>
      <c r="G12" s="8"/>
      <c r="H12" s="9">
        <f t="shared" ref="H12:I12" si="1">SUM(H13:H22)</f>
        <v>11193.200000000003</v>
      </c>
      <c r="I12" s="9">
        <f t="shared" si="1"/>
        <v>13833.659999999998</v>
      </c>
    </row>
    <row r="13" spans="1:9" ht="17.25" customHeight="1" x14ac:dyDescent="0.25">
      <c r="A13" s="75" t="s">
        <v>397</v>
      </c>
      <c r="B13" s="12">
        <v>1</v>
      </c>
      <c r="C13" s="12">
        <f>D13+E13</f>
        <v>742</v>
      </c>
      <c r="D13" s="12">
        <v>613</v>
      </c>
      <c r="E13" s="12">
        <v>129</v>
      </c>
      <c r="F13" s="14"/>
      <c r="G13" s="14">
        <v>9.5599999999999987</v>
      </c>
      <c r="H13" s="14">
        <f>ROUND(E13*G13*2,2)</f>
        <v>2466.48</v>
      </c>
      <c r="I13" s="14">
        <f>ROUND(H13*1.2359,2)</f>
        <v>3048.32</v>
      </c>
    </row>
    <row r="14" spans="1:9" ht="17.25" customHeight="1" x14ac:dyDescent="0.25">
      <c r="A14" s="75" t="s">
        <v>397</v>
      </c>
      <c r="B14" s="12">
        <v>1</v>
      </c>
      <c r="C14" s="12">
        <f t="shared" ref="C14:C15" si="2">D14+E14</f>
        <v>833</v>
      </c>
      <c r="D14" s="12">
        <v>677</v>
      </c>
      <c r="E14" s="12">
        <v>156</v>
      </c>
      <c r="F14" s="14"/>
      <c r="G14" s="14">
        <v>9.5599999999999987</v>
      </c>
      <c r="H14" s="14">
        <f>ROUND(E14*G14*2,2)</f>
        <v>2982.72</v>
      </c>
      <c r="I14" s="14">
        <f t="shared" ref="I14:I21" si="3">ROUND(H14*1.2359,2)</f>
        <v>3686.34</v>
      </c>
    </row>
    <row r="15" spans="1:9" ht="17.25" customHeight="1" x14ac:dyDescent="0.25">
      <c r="A15" s="75" t="s">
        <v>397</v>
      </c>
      <c r="B15" s="12">
        <v>1</v>
      </c>
      <c r="C15" s="12">
        <f t="shared" si="2"/>
        <v>700</v>
      </c>
      <c r="D15" s="12">
        <v>677</v>
      </c>
      <c r="E15" s="12">
        <v>23</v>
      </c>
      <c r="F15" s="14"/>
      <c r="G15" s="14">
        <v>9.5599999999999987</v>
      </c>
      <c r="H15" s="14">
        <f t="shared" ref="H15:H21" si="4">ROUND(E15*G15*2,2)</f>
        <v>439.76</v>
      </c>
      <c r="I15" s="14">
        <f t="shared" si="3"/>
        <v>543.5</v>
      </c>
    </row>
    <row r="16" spans="1:9" ht="17.25" customHeight="1" x14ac:dyDescent="0.25">
      <c r="A16" s="75" t="s">
        <v>397</v>
      </c>
      <c r="B16" s="12">
        <v>1</v>
      </c>
      <c r="C16" s="12">
        <f>D16+E16</f>
        <v>782</v>
      </c>
      <c r="D16" s="12">
        <v>653</v>
      </c>
      <c r="E16" s="12">
        <v>129</v>
      </c>
      <c r="F16" s="14"/>
      <c r="G16" s="14">
        <v>9.5599999999999987</v>
      </c>
      <c r="H16" s="14">
        <f>ROUND(E16*G16*2,2)</f>
        <v>2466.48</v>
      </c>
      <c r="I16" s="14">
        <f t="shared" si="3"/>
        <v>3048.32</v>
      </c>
    </row>
    <row r="17" spans="1:9" ht="17.25" customHeight="1" x14ac:dyDescent="0.25">
      <c r="A17" s="75" t="s">
        <v>397</v>
      </c>
      <c r="B17" s="12">
        <v>1</v>
      </c>
      <c r="C17" s="12">
        <f t="shared" ref="C17:C21" si="5">D17+E17</f>
        <v>706</v>
      </c>
      <c r="D17" s="12">
        <v>677</v>
      </c>
      <c r="E17" s="12">
        <v>29</v>
      </c>
      <c r="F17" s="14"/>
      <c r="G17" s="14">
        <v>9.1999999999999993</v>
      </c>
      <c r="H17" s="14">
        <f t="shared" si="4"/>
        <v>533.6</v>
      </c>
      <c r="I17" s="14">
        <f t="shared" si="3"/>
        <v>659.48</v>
      </c>
    </row>
    <row r="18" spans="1:9" ht="17.25" customHeight="1" x14ac:dyDescent="0.25">
      <c r="A18" s="75" t="s">
        <v>397</v>
      </c>
      <c r="B18" s="12">
        <v>1</v>
      </c>
      <c r="C18" s="12">
        <f t="shared" si="5"/>
        <v>715</v>
      </c>
      <c r="D18" s="12">
        <v>677</v>
      </c>
      <c r="E18" s="12">
        <v>38</v>
      </c>
      <c r="F18" s="14"/>
      <c r="G18" s="14">
        <v>9.1999999999999993</v>
      </c>
      <c r="H18" s="14">
        <f t="shared" si="4"/>
        <v>699.2</v>
      </c>
      <c r="I18" s="14">
        <f t="shared" si="3"/>
        <v>864.14</v>
      </c>
    </row>
    <row r="19" spans="1:9" ht="17.25" customHeight="1" x14ac:dyDescent="0.25">
      <c r="A19" s="75" t="s">
        <v>397</v>
      </c>
      <c r="B19" s="12">
        <v>1</v>
      </c>
      <c r="C19" s="12">
        <f t="shared" si="5"/>
        <v>426</v>
      </c>
      <c r="D19" s="12">
        <v>405</v>
      </c>
      <c r="E19" s="12">
        <v>21</v>
      </c>
      <c r="F19" s="14"/>
      <c r="G19" s="14">
        <v>9.1999999999999993</v>
      </c>
      <c r="H19" s="14">
        <f t="shared" si="4"/>
        <v>386.4</v>
      </c>
      <c r="I19" s="14">
        <f t="shared" si="3"/>
        <v>477.55</v>
      </c>
    </row>
    <row r="20" spans="1:9" ht="17.25" customHeight="1" x14ac:dyDescent="0.25">
      <c r="A20" s="75" t="s">
        <v>397</v>
      </c>
      <c r="B20" s="12">
        <v>1</v>
      </c>
      <c r="C20" s="12">
        <f t="shared" si="5"/>
        <v>599</v>
      </c>
      <c r="D20" s="12">
        <v>597</v>
      </c>
      <c r="E20" s="12">
        <v>2</v>
      </c>
      <c r="F20" s="14"/>
      <c r="G20" s="14">
        <v>8.9599999999999991</v>
      </c>
      <c r="H20" s="14">
        <f t="shared" si="4"/>
        <v>35.840000000000003</v>
      </c>
      <c r="I20" s="14">
        <f t="shared" si="3"/>
        <v>44.29</v>
      </c>
    </row>
    <row r="21" spans="1:9" ht="17.25" customHeight="1" x14ac:dyDescent="0.25">
      <c r="A21" s="75" t="s">
        <v>397</v>
      </c>
      <c r="B21" s="12">
        <v>1</v>
      </c>
      <c r="C21" s="12">
        <f t="shared" si="5"/>
        <v>661</v>
      </c>
      <c r="D21" s="12">
        <v>605</v>
      </c>
      <c r="E21" s="12">
        <v>56</v>
      </c>
      <c r="F21" s="14"/>
      <c r="G21" s="14">
        <v>8.9599999999999991</v>
      </c>
      <c r="H21" s="14">
        <f t="shared" si="4"/>
        <v>1003.52</v>
      </c>
      <c r="I21" s="14">
        <f t="shared" si="3"/>
        <v>1240.25</v>
      </c>
    </row>
    <row r="22" spans="1:9" ht="17.25" customHeight="1" x14ac:dyDescent="0.25">
      <c r="A22" s="75" t="s">
        <v>397</v>
      </c>
      <c r="B22" s="12">
        <v>1</v>
      </c>
      <c r="C22" s="12">
        <f>D22+E22</f>
        <v>567</v>
      </c>
      <c r="D22" s="12">
        <v>557</v>
      </c>
      <c r="E22" s="12">
        <v>10</v>
      </c>
      <c r="F22" s="14"/>
      <c r="G22" s="14">
        <v>8.9599999999999991</v>
      </c>
      <c r="H22" s="14">
        <f>ROUND(E22*G22*2,2)</f>
        <v>179.2</v>
      </c>
      <c r="I22" s="14">
        <f>ROUND(H22*1.2359,2)</f>
        <v>221.47</v>
      </c>
    </row>
    <row r="23" spans="1:9" ht="33" x14ac:dyDescent="0.25">
      <c r="A23" s="254" t="s">
        <v>629</v>
      </c>
      <c r="B23" s="8">
        <f>SUM(B24:B42)</f>
        <v>19</v>
      </c>
      <c r="C23" s="8"/>
      <c r="D23" s="8"/>
      <c r="E23" s="8">
        <f>SUM(E24:E42)</f>
        <v>895</v>
      </c>
      <c r="F23" s="8"/>
      <c r="G23" s="8"/>
      <c r="H23" s="9">
        <f>SUM(H24:H42)</f>
        <v>10384.059999999998</v>
      </c>
      <c r="I23" s="9">
        <f>SUM(I24:I42)</f>
        <v>12831.68</v>
      </c>
    </row>
    <row r="24" spans="1:9" x14ac:dyDescent="0.25">
      <c r="A24" s="36" t="s">
        <v>122</v>
      </c>
      <c r="B24" s="12">
        <v>1</v>
      </c>
      <c r="C24" s="12">
        <f>D24+E24</f>
        <v>708</v>
      </c>
      <c r="D24" s="12">
        <v>677</v>
      </c>
      <c r="E24" s="12">
        <v>31</v>
      </c>
      <c r="F24" s="14"/>
      <c r="G24" s="14">
        <v>5.89</v>
      </c>
      <c r="H24" s="14">
        <f t="shared" ref="H24:H42" si="6">ROUND(E24*G24*2,2)</f>
        <v>365.18</v>
      </c>
      <c r="I24" s="14">
        <f>ROUND(H24*1.2359,2)</f>
        <v>451.33</v>
      </c>
    </row>
    <row r="25" spans="1:9" x14ac:dyDescent="0.25">
      <c r="A25" s="36" t="s">
        <v>122</v>
      </c>
      <c r="B25" s="12">
        <v>1</v>
      </c>
      <c r="C25" s="12">
        <f t="shared" ref="C25:C42" si="7">D25+E25</f>
        <v>576</v>
      </c>
      <c r="D25" s="12">
        <v>501</v>
      </c>
      <c r="E25" s="12">
        <v>75</v>
      </c>
      <c r="F25" s="14"/>
      <c r="G25" s="14">
        <v>5.89</v>
      </c>
      <c r="H25" s="14">
        <f t="shared" si="6"/>
        <v>883.5</v>
      </c>
      <c r="I25" s="14">
        <f t="shared" ref="I25:I55" si="8">ROUND(H25*1.2359,2)</f>
        <v>1091.92</v>
      </c>
    </row>
    <row r="26" spans="1:9" x14ac:dyDescent="0.25">
      <c r="A26" s="36" t="s">
        <v>122</v>
      </c>
      <c r="B26" s="12">
        <v>1</v>
      </c>
      <c r="C26" s="12">
        <f t="shared" si="7"/>
        <v>683</v>
      </c>
      <c r="D26" s="12">
        <v>677</v>
      </c>
      <c r="E26" s="12">
        <v>6</v>
      </c>
      <c r="F26" s="14"/>
      <c r="G26" s="14">
        <v>5.89</v>
      </c>
      <c r="H26" s="14">
        <f t="shared" si="6"/>
        <v>70.680000000000007</v>
      </c>
      <c r="I26" s="287">
        <f>ROUND(H26*1.2077,2)</f>
        <v>85.36</v>
      </c>
    </row>
    <row r="27" spans="1:9" x14ac:dyDescent="0.25">
      <c r="A27" s="36" t="s">
        <v>122</v>
      </c>
      <c r="B27" s="12">
        <v>1</v>
      </c>
      <c r="C27" s="12">
        <f t="shared" si="7"/>
        <v>741</v>
      </c>
      <c r="D27" s="12">
        <v>677</v>
      </c>
      <c r="E27" s="12">
        <v>64</v>
      </c>
      <c r="F27" s="14"/>
      <c r="G27" s="14">
        <v>5.18</v>
      </c>
      <c r="H27" s="14">
        <f t="shared" si="6"/>
        <v>663.04</v>
      </c>
      <c r="I27" s="14">
        <f t="shared" si="8"/>
        <v>819.45</v>
      </c>
    </row>
    <row r="28" spans="1:9" x14ac:dyDescent="0.25">
      <c r="A28" s="36" t="s">
        <v>122</v>
      </c>
      <c r="B28" s="12">
        <v>1</v>
      </c>
      <c r="C28" s="12">
        <f t="shared" si="7"/>
        <v>686</v>
      </c>
      <c r="D28" s="12">
        <v>677</v>
      </c>
      <c r="E28" s="12">
        <v>9</v>
      </c>
      <c r="F28" s="14"/>
      <c r="G28" s="14">
        <v>5.89</v>
      </c>
      <c r="H28" s="14">
        <f t="shared" si="6"/>
        <v>106.02</v>
      </c>
      <c r="I28" s="14">
        <f t="shared" si="8"/>
        <v>131.03</v>
      </c>
    </row>
    <row r="29" spans="1:9" x14ac:dyDescent="0.25">
      <c r="A29" s="36" t="s">
        <v>122</v>
      </c>
      <c r="B29" s="12">
        <v>1</v>
      </c>
      <c r="C29" s="12">
        <f t="shared" si="7"/>
        <v>755</v>
      </c>
      <c r="D29" s="12">
        <v>677</v>
      </c>
      <c r="E29" s="12">
        <v>78</v>
      </c>
      <c r="F29" s="14"/>
      <c r="G29" s="14">
        <v>5.89</v>
      </c>
      <c r="H29" s="14">
        <f t="shared" si="6"/>
        <v>918.84</v>
      </c>
      <c r="I29" s="14">
        <f t="shared" si="8"/>
        <v>1135.5899999999999</v>
      </c>
    </row>
    <row r="30" spans="1:9" x14ac:dyDescent="0.25">
      <c r="A30" s="36" t="s">
        <v>122</v>
      </c>
      <c r="B30" s="12">
        <v>1</v>
      </c>
      <c r="C30" s="12">
        <f t="shared" si="7"/>
        <v>561</v>
      </c>
      <c r="D30" s="12">
        <v>558</v>
      </c>
      <c r="E30" s="12">
        <v>3</v>
      </c>
      <c r="F30" s="14"/>
      <c r="G30" s="14">
        <v>5.89</v>
      </c>
      <c r="H30" s="14">
        <f t="shared" si="6"/>
        <v>35.340000000000003</v>
      </c>
      <c r="I30" s="14">
        <f t="shared" si="8"/>
        <v>43.68</v>
      </c>
    </row>
    <row r="31" spans="1:9" x14ac:dyDescent="0.25">
      <c r="A31" s="36" t="s">
        <v>122</v>
      </c>
      <c r="B31" s="12">
        <v>1</v>
      </c>
      <c r="C31" s="12">
        <f t="shared" si="7"/>
        <v>744</v>
      </c>
      <c r="D31" s="12">
        <v>677</v>
      </c>
      <c r="E31" s="12">
        <v>67</v>
      </c>
      <c r="F31" s="14"/>
      <c r="G31" s="14">
        <v>5.89</v>
      </c>
      <c r="H31" s="14">
        <f t="shared" si="6"/>
        <v>789.26</v>
      </c>
      <c r="I31" s="14">
        <f t="shared" si="8"/>
        <v>975.45</v>
      </c>
    </row>
    <row r="32" spans="1:9" x14ac:dyDescent="0.25">
      <c r="A32" s="36" t="s">
        <v>122</v>
      </c>
      <c r="B32" s="12">
        <v>1</v>
      </c>
      <c r="C32" s="12">
        <f t="shared" si="7"/>
        <v>716</v>
      </c>
      <c r="D32" s="12">
        <v>677</v>
      </c>
      <c r="E32" s="12">
        <v>39</v>
      </c>
      <c r="F32" s="14"/>
      <c r="G32" s="14">
        <v>5.89</v>
      </c>
      <c r="H32" s="14">
        <f t="shared" si="6"/>
        <v>459.42</v>
      </c>
      <c r="I32" s="14">
        <f t="shared" si="8"/>
        <v>567.79999999999995</v>
      </c>
    </row>
    <row r="33" spans="1:9" x14ac:dyDescent="0.25">
      <c r="A33" s="36" t="s">
        <v>122</v>
      </c>
      <c r="B33" s="12">
        <v>1</v>
      </c>
      <c r="C33" s="12">
        <f t="shared" si="7"/>
        <v>600</v>
      </c>
      <c r="D33" s="12">
        <v>541</v>
      </c>
      <c r="E33" s="12">
        <v>59</v>
      </c>
      <c r="F33" s="14"/>
      <c r="G33" s="14">
        <v>5.89</v>
      </c>
      <c r="H33" s="14">
        <f>ROUND(E33*G33*2,2)</f>
        <v>695.02</v>
      </c>
      <c r="I33" s="14">
        <f t="shared" si="8"/>
        <v>858.98</v>
      </c>
    </row>
    <row r="34" spans="1:9" x14ac:dyDescent="0.25">
      <c r="A34" s="36" t="s">
        <v>122</v>
      </c>
      <c r="B34" s="12">
        <v>1</v>
      </c>
      <c r="C34" s="12">
        <f t="shared" si="7"/>
        <v>645</v>
      </c>
      <c r="D34" s="12">
        <v>597</v>
      </c>
      <c r="E34" s="12">
        <v>48</v>
      </c>
      <c r="F34" s="14"/>
      <c r="G34" s="14">
        <v>5.18</v>
      </c>
      <c r="H34" s="14">
        <f t="shared" si="6"/>
        <v>497.28</v>
      </c>
      <c r="I34" s="14">
        <f t="shared" si="8"/>
        <v>614.59</v>
      </c>
    </row>
    <row r="35" spans="1:9" x14ac:dyDescent="0.25">
      <c r="A35" s="36" t="s">
        <v>122</v>
      </c>
      <c r="B35" s="12">
        <v>1</v>
      </c>
      <c r="C35" s="12">
        <f t="shared" si="7"/>
        <v>577</v>
      </c>
      <c r="D35" s="12">
        <v>573</v>
      </c>
      <c r="E35" s="12">
        <v>4</v>
      </c>
      <c r="F35" s="14"/>
      <c r="G35" s="14">
        <v>5.89</v>
      </c>
      <c r="H35" s="14">
        <f t="shared" si="6"/>
        <v>47.12</v>
      </c>
      <c r="I35" s="14">
        <f t="shared" si="8"/>
        <v>58.24</v>
      </c>
    </row>
    <row r="36" spans="1:9" x14ac:dyDescent="0.25">
      <c r="A36" s="36" t="s">
        <v>122</v>
      </c>
      <c r="B36" s="12">
        <v>1</v>
      </c>
      <c r="C36" s="12">
        <f t="shared" si="7"/>
        <v>660</v>
      </c>
      <c r="D36" s="12">
        <v>637</v>
      </c>
      <c r="E36" s="12">
        <v>23</v>
      </c>
      <c r="F36" s="14"/>
      <c r="G36" s="14">
        <v>5.89</v>
      </c>
      <c r="H36" s="14">
        <f t="shared" si="6"/>
        <v>270.94</v>
      </c>
      <c r="I36" s="14">
        <f t="shared" si="8"/>
        <v>334.85</v>
      </c>
    </row>
    <row r="37" spans="1:9" x14ac:dyDescent="0.25">
      <c r="A37" s="36" t="s">
        <v>122</v>
      </c>
      <c r="B37" s="12">
        <v>1</v>
      </c>
      <c r="C37" s="12">
        <f t="shared" si="7"/>
        <v>742</v>
      </c>
      <c r="D37" s="12">
        <v>677</v>
      </c>
      <c r="E37" s="12">
        <v>65</v>
      </c>
      <c r="F37" s="14"/>
      <c r="G37" s="14">
        <v>5.89</v>
      </c>
      <c r="H37" s="14">
        <f t="shared" si="6"/>
        <v>765.7</v>
      </c>
      <c r="I37" s="14">
        <f t="shared" si="8"/>
        <v>946.33</v>
      </c>
    </row>
    <row r="38" spans="1:9" x14ac:dyDescent="0.25">
      <c r="A38" s="36" t="s">
        <v>122</v>
      </c>
      <c r="B38" s="12">
        <v>1</v>
      </c>
      <c r="C38" s="12">
        <f t="shared" si="7"/>
        <v>638</v>
      </c>
      <c r="D38" s="12">
        <v>637</v>
      </c>
      <c r="E38" s="12">
        <v>1</v>
      </c>
      <c r="F38" s="14"/>
      <c r="G38" s="14">
        <v>5.89</v>
      </c>
      <c r="H38" s="14">
        <f t="shared" si="6"/>
        <v>11.78</v>
      </c>
      <c r="I38" s="14">
        <f t="shared" si="8"/>
        <v>14.56</v>
      </c>
    </row>
    <row r="39" spans="1:9" x14ac:dyDescent="0.25">
      <c r="A39" s="36" t="s">
        <v>122</v>
      </c>
      <c r="B39" s="12">
        <v>1</v>
      </c>
      <c r="C39" s="12">
        <f t="shared" si="7"/>
        <v>615</v>
      </c>
      <c r="D39" s="12">
        <v>517</v>
      </c>
      <c r="E39" s="12">
        <v>98</v>
      </c>
      <c r="F39" s="14"/>
      <c r="G39" s="14">
        <v>5.89</v>
      </c>
      <c r="H39" s="14">
        <f t="shared" si="6"/>
        <v>1154.44</v>
      </c>
      <c r="I39" s="14">
        <f t="shared" si="8"/>
        <v>1426.77</v>
      </c>
    </row>
    <row r="40" spans="1:9" x14ac:dyDescent="0.25">
      <c r="A40" s="36" t="s">
        <v>126</v>
      </c>
      <c r="B40" s="12">
        <v>1</v>
      </c>
      <c r="C40" s="12">
        <f t="shared" si="7"/>
        <v>438</v>
      </c>
      <c r="D40" s="12">
        <v>333</v>
      </c>
      <c r="E40" s="12">
        <v>105</v>
      </c>
      <c r="F40" s="14"/>
      <c r="G40" s="14">
        <v>5.89</v>
      </c>
      <c r="H40" s="14">
        <f t="shared" si="6"/>
        <v>1236.9000000000001</v>
      </c>
      <c r="I40" s="14">
        <f t="shared" si="8"/>
        <v>1528.68</v>
      </c>
    </row>
    <row r="41" spans="1:9" x14ac:dyDescent="0.25">
      <c r="A41" s="36" t="s">
        <v>145</v>
      </c>
      <c r="B41" s="12">
        <v>1</v>
      </c>
      <c r="C41" s="12">
        <f t="shared" si="7"/>
        <v>634</v>
      </c>
      <c r="D41" s="12">
        <v>549</v>
      </c>
      <c r="E41" s="12">
        <v>85</v>
      </c>
      <c r="F41" s="14"/>
      <c r="G41" s="14">
        <v>5.89</v>
      </c>
      <c r="H41" s="14">
        <f t="shared" si="6"/>
        <v>1001.3</v>
      </c>
      <c r="I41" s="14">
        <f t="shared" si="8"/>
        <v>1237.51</v>
      </c>
    </row>
    <row r="42" spans="1:9" x14ac:dyDescent="0.25">
      <c r="A42" s="36" t="s">
        <v>145</v>
      </c>
      <c r="B42" s="12">
        <v>1</v>
      </c>
      <c r="C42" s="12">
        <f t="shared" si="7"/>
        <v>504</v>
      </c>
      <c r="D42" s="12">
        <v>469</v>
      </c>
      <c r="E42" s="12">
        <v>35</v>
      </c>
      <c r="F42" s="14"/>
      <c r="G42" s="14">
        <v>5.89</v>
      </c>
      <c r="H42" s="14">
        <f t="shared" si="6"/>
        <v>412.3</v>
      </c>
      <c r="I42" s="14">
        <f t="shared" si="8"/>
        <v>509.56</v>
      </c>
    </row>
    <row r="43" spans="1:9" ht="33" x14ac:dyDescent="0.25">
      <c r="A43" s="254" t="s">
        <v>648</v>
      </c>
      <c r="B43" s="8">
        <f>SUM(B44:B48)</f>
        <v>5</v>
      </c>
      <c r="C43" s="8"/>
      <c r="D43" s="8"/>
      <c r="E43" s="8">
        <f>SUM(E44:E48)</f>
        <v>644</v>
      </c>
      <c r="F43" s="8"/>
      <c r="G43" s="8"/>
      <c r="H43" s="9">
        <f>SUM(H44:H48)</f>
        <v>5564.16</v>
      </c>
      <c r="I43" s="9">
        <f>SUM(I44:I48)</f>
        <v>6876.75</v>
      </c>
    </row>
    <row r="44" spans="1:9" x14ac:dyDescent="0.25">
      <c r="A44" s="36" t="s">
        <v>156</v>
      </c>
      <c r="B44" s="12">
        <v>1</v>
      </c>
      <c r="C44" s="12">
        <f t="shared" ref="C44:C48" si="9">D44+E44</f>
        <v>800</v>
      </c>
      <c r="D44" s="12">
        <v>677</v>
      </c>
      <c r="E44" s="12">
        <v>123</v>
      </c>
      <c r="F44" s="14"/>
      <c r="G44" s="14">
        <v>4.32</v>
      </c>
      <c r="H44" s="14">
        <f t="shared" ref="H44:H48" si="10">ROUND(E44*G44*2,2)</f>
        <v>1062.72</v>
      </c>
      <c r="I44" s="14">
        <f t="shared" si="8"/>
        <v>1313.42</v>
      </c>
    </row>
    <row r="45" spans="1:9" x14ac:dyDescent="0.25">
      <c r="A45" s="36" t="s">
        <v>156</v>
      </c>
      <c r="B45" s="12">
        <v>1</v>
      </c>
      <c r="C45" s="12">
        <f t="shared" si="9"/>
        <v>793</v>
      </c>
      <c r="D45" s="12">
        <v>677</v>
      </c>
      <c r="E45" s="12">
        <v>116</v>
      </c>
      <c r="F45" s="14"/>
      <c r="G45" s="14">
        <v>4.32</v>
      </c>
      <c r="H45" s="14">
        <f t="shared" si="10"/>
        <v>1002.24</v>
      </c>
      <c r="I45" s="14">
        <f t="shared" si="8"/>
        <v>1238.67</v>
      </c>
    </row>
    <row r="46" spans="1:9" x14ac:dyDescent="0.25">
      <c r="A46" s="36" t="s">
        <v>156</v>
      </c>
      <c r="B46" s="12">
        <v>1</v>
      </c>
      <c r="C46" s="12">
        <f t="shared" si="9"/>
        <v>826</v>
      </c>
      <c r="D46" s="12">
        <v>677</v>
      </c>
      <c r="E46" s="12">
        <v>149</v>
      </c>
      <c r="F46" s="14"/>
      <c r="G46" s="14">
        <v>4.32</v>
      </c>
      <c r="H46" s="14">
        <f t="shared" si="10"/>
        <v>1287.3599999999999</v>
      </c>
      <c r="I46" s="14">
        <f t="shared" si="8"/>
        <v>1591.05</v>
      </c>
    </row>
    <row r="47" spans="1:9" x14ac:dyDescent="0.25">
      <c r="A47" s="36" t="s">
        <v>156</v>
      </c>
      <c r="B47" s="12">
        <v>1</v>
      </c>
      <c r="C47" s="12">
        <f t="shared" si="9"/>
        <v>584</v>
      </c>
      <c r="D47" s="12">
        <v>501</v>
      </c>
      <c r="E47" s="12">
        <v>83</v>
      </c>
      <c r="F47" s="14"/>
      <c r="G47" s="14">
        <v>4.32</v>
      </c>
      <c r="H47" s="14">
        <f t="shared" si="10"/>
        <v>717.12</v>
      </c>
      <c r="I47" s="14">
        <f t="shared" si="8"/>
        <v>886.29</v>
      </c>
    </row>
    <row r="48" spans="1:9" x14ac:dyDescent="0.25">
      <c r="A48" s="36" t="s">
        <v>156</v>
      </c>
      <c r="B48" s="12">
        <v>1</v>
      </c>
      <c r="C48" s="12">
        <f t="shared" si="9"/>
        <v>850</v>
      </c>
      <c r="D48" s="12">
        <v>677</v>
      </c>
      <c r="E48" s="12">
        <v>173</v>
      </c>
      <c r="F48" s="14"/>
      <c r="G48" s="14">
        <v>4.32</v>
      </c>
      <c r="H48" s="14">
        <f t="shared" si="10"/>
        <v>1494.72</v>
      </c>
      <c r="I48" s="14">
        <f t="shared" si="8"/>
        <v>1847.32</v>
      </c>
    </row>
    <row r="49" spans="1:9" ht="36" customHeight="1" x14ac:dyDescent="0.25">
      <c r="A49" s="254" t="s">
        <v>651</v>
      </c>
      <c r="B49" s="8">
        <f>SUM(B50:B55)</f>
        <v>6</v>
      </c>
      <c r="C49" s="8"/>
      <c r="D49" s="8"/>
      <c r="E49" s="8">
        <f>SUM(E50:E55)</f>
        <v>317</v>
      </c>
      <c r="F49" s="8"/>
      <c r="G49" s="8"/>
      <c r="H49" s="9">
        <f>SUM(H50:H55)</f>
        <v>2123.9</v>
      </c>
      <c r="I49" s="9">
        <f>SUM(I50:I55)</f>
        <v>2624.92</v>
      </c>
    </row>
    <row r="50" spans="1:9" x14ac:dyDescent="0.25">
      <c r="A50" s="36" t="s">
        <v>97</v>
      </c>
      <c r="B50" s="12">
        <v>1</v>
      </c>
      <c r="C50" s="12">
        <f t="shared" ref="C50:C55" si="11">D50+E50</f>
        <v>794</v>
      </c>
      <c r="D50" s="12">
        <v>677</v>
      </c>
      <c r="E50" s="12">
        <v>117</v>
      </c>
      <c r="F50" s="14"/>
      <c r="G50" s="14">
        <v>3.35</v>
      </c>
      <c r="H50" s="14">
        <f t="shared" ref="H50:H55" si="12">ROUND(E50*G50*2,2)</f>
        <v>783.9</v>
      </c>
      <c r="I50" s="14">
        <f t="shared" si="8"/>
        <v>968.82</v>
      </c>
    </row>
    <row r="51" spans="1:9" x14ac:dyDescent="0.25">
      <c r="A51" s="36" t="s">
        <v>97</v>
      </c>
      <c r="B51" s="12">
        <v>1</v>
      </c>
      <c r="C51" s="12">
        <f t="shared" si="11"/>
        <v>132</v>
      </c>
      <c r="D51" s="12">
        <v>104</v>
      </c>
      <c r="E51" s="12">
        <v>28</v>
      </c>
      <c r="F51" s="14"/>
      <c r="G51" s="14">
        <v>3.35</v>
      </c>
      <c r="H51" s="14">
        <f t="shared" si="12"/>
        <v>187.6</v>
      </c>
      <c r="I51" s="14">
        <f t="shared" si="8"/>
        <v>231.85</v>
      </c>
    </row>
    <row r="52" spans="1:9" x14ac:dyDescent="0.25">
      <c r="A52" s="36" t="s">
        <v>97</v>
      </c>
      <c r="B52" s="12">
        <v>1</v>
      </c>
      <c r="C52" s="12">
        <f t="shared" si="11"/>
        <v>736</v>
      </c>
      <c r="D52" s="12">
        <v>677</v>
      </c>
      <c r="E52" s="12">
        <v>59</v>
      </c>
      <c r="F52" s="14"/>
      <c r="G52" s="14">
        <v>3.35</v>
      </c>
      <c r="H52" s="14">
        <f t="shared" si="12"/>
        <v>395.3</v>
      </c>
      <c r="I52" s="14">
        <f t="shared" si="8"/>
        <v>488.55</v>
      </c>
    </row>
    <row r="53" spans="1:9" x14ac:dyDescent="0.25">
      <c r="A53" s="36" t="s">
        <v>97</v>
      </c>
      <c r="B53" s="12">
        <v>1</v>
      </c>
      <c r="C53" s="12">
        <f t="shared" si="11"/>
        <v>760</v>
      </c>
      <c r="D53" s="12">
        <v>677</v>
      </c>
      <c r="E53" s="12">
        <v>83</v>
      </c>
      <c r="F53" s="14"/>
      <c r="G53" s="14">
        <v>3.35</v>
      </c>
      <c r="H53" s="14">
        <f t="shared" si="12"/>
        <v>556.1</v>
      </c>
      <c r="I53" s="14">
        <f t="shared" si="8"/>
        <v>687.28</v>
      </c>
    </row>
    <row r="54" spans="1:9" x14ac:dyDescent="0.25">
      <c r="A54" s="36" t="s">
        <v>97</v>
      </c>
      <c r="B54" s="12">
        <v>1</v>
      </c>
      <c r="C54" s="12">
        <f t="shared" si="11"/>
        <v>697</v>
      </c>
      <c r="D54" s="12">
        <v>677</v>
      </c>
      <c r="E54" s="12">
        <v>20</v>
      </c>
      <c r="F54" s="14"/>
      <c r="G54" s="14">
        <v>3.35</v>
      </c>
      <c r="H54" s="14">
        <f t="shared" si="12"/>
        <v>134</v>
      </c>
      <c r="I54" s="14">
        <f t="shared" si="8"/>
        <v>165.61</v>
      </c>
    </row>
    <row r="55" spans="1:9" x14ac:dyDescent="0.25">
      <c r="A55" s="36" t="s">
        <v>97</v>
      </c>
      <c r="B55" s="12">
        <v>1</v>
      </c>
      <c r="C55" s="12">
        <f t="shared" si="11"/>
        <v>600</v>
      </c>
      <c r="D55" s="12">
        <v>590</v>
      </c>
      <c r="E55" s="12">
        <v>10</v>
      </c>
      <c r="F55" s="14"/>
      <c r="G55" s="14">
        <v>3.35</v>
      </c>
      <c r="H55" s="14">
        <f t="shared" si="12"/>
        <v>67</v>
      </c>
      <c r="I55" s="14">
        <f t="shared" si="8"/>
        <v>82.81</v>
      </c>
    </row>
    <row r="57" spans="1:9" x14ac:dyDescent="0.25">
      <c r="A57" s="396" t="s">
        <v>735</v>
      </c>
      <c r="B57" s="396"/>
    </row>
  </sheetData>
  <mergeCells count="13">
    <mergeCell ref="A57:B57"/>
    <mergeCell ref="H1:I1"/>
    <mergeCell ref="A2:I2"/>
    <mergeCell ref="A7:A9"/>
    <mergeCell ref="B7:B9"/>
    <mergeCell ref="C7:E7"/>
    <mergeCell ref="F7:F9"/>
    <mergeCell ref="G7:G9"/>
    <mergeCell ref="H7:H9"/>
    <mergeCell ref="I7:I9"/>
    <mergeCell ref="C8:C9"/>
    <mergeCell ref="D8:D9"/>
    <mergeCell ref="E8:E9"/>
  </mergeCells>
  <pageMargins left="0.7" right="0.7" top="0.75" bottom="0.75" header="0.3" footer="0.3"/>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BC9953-4E23-43AB-92F8-1BDAE4BE58DD}">
  <sheetPr>
    <tabColor theme="5" tint="0.59999389629810485"/>
  </sheetPr>
  <dimension ref="A1:I68"/>
  <sheetViews>
    <sheetView zoomScale="80" zoomScaleNormal="80" workbookViewId="0">
      <selection activeCell="H1" sqref="H1:I1"/>
    </sheetView>
  </sheetViews>
  <sheetFormatPr defaultColWidth="9.140625" defaultRowHeight="16.5" x14ac:dyDescent="0.25"/>
  <cols>
    <col min="1" max="1" width="70.28515625" style="1" customWidth="1"/>
    <col min="2" max="2" width="13.28515625" style="1" customWidth="1"/>
    <col min="3" max="3" width="11.42578125" style="1" customWidth="1"/>
    <col min="4" max="4" width="12.28515625" style="2" customWidth="1"/>
    <col min="5" max="5" width="15.5703125" style="2" customWidth="1"/>
    <col min="6" max="6" width="13.5703125" style="1" customWidth="1"/>
    <col min="7" max="7" width="13.42578125" style="1" customWidth="1"/>
    <col min="8" max="8" width="20.5703125" style="1" customWidth="1"/>
    <col min="9" max="9" width="16.85546875" style="1" customWidth="1"/>
    <col min="10" max="16384" width="9.140625" style="1"/>
  </cols>
  <sheetData>
    <row r="1" spans="1:9" x14ac:dyDescent="0.25">
      <c r="H1" s="384" t="s">
        <v>822</v>
      </c>
      <c r="I1" s="384"/>
    </row>
    <row r="2" spans="1:9" s="3" customFormat="1" ht="39.75" customHeight="1" x14ac:dyDescent="0.25">
      <c r="A2" s="361" t="s">
        <v>720</v>
      </c>
      <c r="B2" s="361"/>
      <c r="C2" s="361"/>
      <c r="D2" s="361"/>
      <c r="E2" s="361"/>
      <c r="F2" s="361"/>
      <c r="G2" s="361"/>
      <c r="H2" s="361"/>
      <c r="I2" s="361"/>
    </row>
    <row r="4" spans="1:9" x14ac:dyDescent="0.25">
      <c r="A4" s="1" t="s">
        <v>779</v>
      </c>
    </row>
    <row r="5" spans="1:9" x14ac:dyDescent="0.25">
      <c r="A5" s="1" t="s">
        <v>744</v>
      </c>
    </row>
    <row r="6" spans="1:9" x14ac:dyDescent="0.25">
      <c r="E6" s="29"/>
      <c r="H6" s="4"/>
    </row>
    <row r="7" spans="1:9" ht="34.5" customHeight="1" x14ac:dyDescent="0.25">
      <c r="A7" s="387"/>
      <c r="B7" s="387" t="s">
        <v>4</v>
      </c>
      <c r="C7" s="388" t="s">
        <v>5</v>
      </c>
      <c r="D7" s="388"/>
      <c r="E7" s="388"/>
      <c r="F7" s="388" t="s">
        <v>3</v>
      </c>
      <c r="G7" s="388" t="s">
        <v>728</v>
      </c>
      <c r="H7" s="389" t="s">
        <v>6</v>
      </c>
      <c r="I7" s="390" t="s">
        <v>2</v>
      </c>
    </row>
    <row r="8" spans="1:9" ht="24" customHeight="1" x14ac:dyDescent="0.25">
      <c r="A8" s="387"/>
      <c r="B8" s="387"/>
      <c r="C8" s="388" t="s">
        <v>81</v>
      </c>
      <c r="D8" s="388" t="s">
        <v>732</v>
      </c>
      <c r="E8" s="388" t="s">
        <v>7</v>
      </c>
      <c r="F8" s="388"/>
      <c r="G8" s="388"/>
      <c r="H8" s="389"/>
      <c r="I8" s="390"/>
    </row>
    <row r="9" spans="1:9" ht="49.5" customHeight="1" x14ac:dyDescent="0.25">
      <c r="A9" s="387"/>
      <c r="B9" s="387"/>
      <c r="C9" s="388"/>
      <c r="D9" s="388"/>
      <c r="E9" s="388"/>
      <c r="F9" s="388"/>
      <c r="G9" s="388"/>
      <c r="H9" s="389"/>
      <c r="I9" s="390"/>
    </row>
    <row r="10" spans="1:9" x14ac:dyDescent="0.25">
      <c r="A10" s="273">
        <v>1</v>
      </c>
      <c r="B10" s="273">
        <v>2</v>
      </c>
      <c r="C10" s="273" t="s">
        <v>82</v>
      </c>
      <c r="D10" s="274">
        <v>4</v>
      </c>
      <c r="E10" s="274">
        <v>5</v>
      </c>
      <c r="F10" s="273">
        <v>6</v>
      </c>
      <c r="G10" s="273">
        <v>7</v>
      </c>
      <c r="H10" s="273">
        <v>8</v>
      </c>
      <c r="I10" s="273" t="s">
        <v>83</v>
      </c>
    </row>
    <row r="11" spans="1:9" x14ac:dyDescent="0.25">
      <c r="A11" s="33" t="s">
        <v>0</v>
      </c>
      <c r="B11" s="306">
        <f>B12+B56</f>
        <v>47</v>
      </c>
      <c r="C11" s="306"/>
      <c r="D11" s="306"/>
      <c r="E11" s="306">
        <f>E12+E56</f>
        <v>668</v>
      </c>
      <c r="F11" s="306"/>
      <c r="G11" s="306"/>
      <c r="H11" s="307">
        <f>H12+H56</f>
        <v>8473.5000000000018</v>
      </c>
      <c r="I11" s="307">
        <f>I12+I56</f>
        <v>10467.82</v>
      </c>
    </row>
    <row r="12" spans="1:9" s="3" customFormat="1" x14ac:dyDescent="0.25">
      <c r="A12" s="238" t="s">
        <v>39</v>
      </c>
      <c r="B12" s="345">
        <f>+B13+B37+B54</f>
        <v>40</v>
      </c>
      <c r="C12" s="345"/>
      <c r="D12" s="345"/>
      <c r="E12" s="345">
        <f t="shared" ref="E12:I12" si="0">+E13+E37+E54</f>
        <v>602</v>
      </c>
      <c r="F12" s="345"/>
      <c r="G12" s="345"/>
      <c r="H12" s="349">
        <f t="shared" si="0"/>
        <v>7638.6100000000015</v>
      </c>
      <c r="I12" s="349">
        <f t="shared" si="0"/>
        <v>9440.51</v>
      </c>
    </row>
    <row r="13" spans="1:9" s="3" customFormat="1" ht="33" x14ac:dyDescent="0.25">
      <c r="A13" s="254" t="s">
        <v>629</v>
      </c>
      <c r="B13" s="301">
        <f>SUM(B14:B36)</f>
        <v>23</v>
      </c>
      <c r="C13" s="301"/>
      <c r="D13" s="346"/>
      <c r="E13" s="346">
        <f>SUM(E14:E36)</f>
        <v>331</v>
      </c>
      <c r="F13" s="303"/>
      <c r="G13" s="303"/>
      <c r="H13" s="302">
        <f>SUM(H14:H36)</f>
        <v>4821.5900000000011</v>
      </c>
      <c r="I13" s="302">
        <f>SUM(I14:I36)</f>
        <v>5958.96</v>
      </c>
    </row>
    <row r="14" spans="1:9" x14ac:dyDescent="0.25">
      <c r="A14" s="289" t="s">
        <v>33</v>
      </c>
      <c r="B14" s="245">
        <v>1</v>
      </c>
      <c r="C14" s="245">
        <f>D14+E14</f>
        <v>170</v>
      </c>
      <c r="D14" s="309">
        <v>146</v>
      </c>
      <c r="E14" s="293">
        <v>24</v>
      </c>
      <c r="F14" s="252">
        <v>1065</v>
      </c>
      <c r="G14" s="253">
        <f>ROUND(F14/146.42,3)</f>
        <v>7.274</v>
      </c>
      <c r="H14" s="253">
        <f>ROUND(E14*G14*2,2)</f>
        <v>349.15</v>
      </c>
      <c r="I14" s="253">
        <f t="shared" ref="I14:I36" si="1">ROUND(H14*1.2359,2)</f>
        <v>431.51</v>
      </c>
    </row>
    <row r="15" spans="1:9" x14ac:dyDescent="0.25">
      <c r="A15" s="289" t="s">
        <v>34</v>
      </c>
      <c r="B15" s="245">
        <v>1</v>
      </c>
      <c r="C15" s="245">
        <f t="shared" ref="C15:C28" si="2">D15+E15</f>
        <v>158</v>
      </c>
      <c r="D15" s="309">
        <v>146</v>
      </c>
      <c r="E15" s="293">
        <v>12</v>
      </c>
      <c r="F15" s="252">
        <v>1065</v>
      </c>
      <c r="G15" s="253">
        <f t="shared" ref="G15:G36" si="3">ROUND(F15/146.42,3)</f>
        <v>7.274</v>
      </c>
      <c r="H15" s="253">
        <f t="shared" ref="H15:H36" si="4">ROUND(E15*G15*2,2)</f>
        <v>174.58</v>
      </c>
      <c r="I15" s="253">
        <f t="shared" si="1"/>
        <v>215.76</v>
      </c>
    </row>
    <row r="16" spans="1:9" x14ac:dyDescent="0.25">
      <c r="A16" s="289" t="s">
        <v>40</v>
      </c>
      <c r="B16" s="245">
        <v>1</v>
      </c>
      <c r="C16" s="245">
        <f t="shared" si="2"/>
        <v>170</v>
      </c>
      <c r="D16" s="309">
        <v>146</v>
      </c>
      <c r="E16" s="293">
        <v>24</v>
      </c>
      <c r="F16" s="252">
        <v>1065</v>
      </c>
      <c r="G16" s="253">
        <f t="shared" si="3"/>
        <v>7.274</v>
      </c>
      <c r="H16" s="253">
        <f t="shared" si="4"/>
        <v>349.15</v>
      </c>
      <c r="I16" s="253">
        <f t="shared" si="1"/>
        <v>431.51</v>
      </c>
    </row>
    <row r="17" spans="1:9" x14ac:dyDescent="0.25">
      <c r="A17" s="289" t="s">
        <v>41</v>
      </c>
      <c r="B17" s="245">
        <v>1</v>
      </c>
      <c r="C17" s="245">
        <f t="shared" si="2"/>
        <v>158</v>
      </c>
      <c r="D17" s="309">
        <v>146</v>
      </c>
      <c r="E17" s="293">
        <v>12</v>
      </c>
      <c r="F17" s="252">
        <v>1065</v>
      </c>
      <c r="G17" s="253">
        <f t="shared" si="3"/>
        <v>7.274</v>
      </c>
      <c r="H17" s="253">
        <f t="shared" si="4"/>
        <v>174.58</v>
      </c>
      <c r="I17" s="253">
        <f t="shared" si="1"/>
        <v>215.76</v>
      </c>
    </row>
    <row r="18" spans="1:9" x14ac:dyDescent="0.25">
      <c r="A18" s="289" t="s">
        <v>42</v>
      </c>
      <c r="B18" s="245">
        <v>1</v>
      </c>
      <c r="C18" s="245">
        <f t="shared" si="2"/>
        <v>166</v>
      </c>
      <c r="D18" s="309">
        <v>146</v>
      </c>
      <c r="E18" s="293">
        <v>20</v>
      </c>
      <c r="F18" s="252">
        <v>1065</v>
      </c>
      <c r="G18" s="253">
        <f t="shared" si="3"/>
        <v>7.274</v>
      </c>
      <c r="H18" s="253">
        <f t="shared" si="4"/>
        <v>290.95999999999998</v>
      </c>
      <c r="I18" s="253">
        <f t="shared" si="1"/>
        <v>359.6</v>
      </c>
    </row>
    <row r="19" spans="1:9" x14ac:dyDescent="0.25">
      <c r="A19" s="289" t="s">
        <v>43</v>
      </c>
      <c r="B19" s="245">
        <v>1</v>
      </c>
      <c r="C19" s="245">
        <f t="shared" si="2"/>
        <v>170</v>
      </c>
      <c r="D19" s="309">
        <v>146</v>
      </c>
      <c r="E19" s="293">
        <v>24</v>
      </c>
      <c r="F19" s="252">
        <v>1065</v>
      </c>
      <c r="G19" s="253">
        <f t="shared" si="3"/>
        <v>7.274</v>
      </c>
      <c r="H19" s="253">
        <f t="shared" si="4"/>
        <v>349.15</v>
      </c>
      <c r="I19" s="253">
        <f t="shared" si="1"/>
        <v>431.51</v>
      </c>
    </row>
    <row r="20" spans="1:9" x14ac:dyDescent="0.25">
      <c r="A20" s="289" t="s">
        <v>44</v>
      </c>
      <c r="B20" s="245">
        <v>1</v>
      </c>
      <c r="C20" s="245">
        <f t="shared" si="2"/>
        <v>170</v>
      </c>
      <c r="D20" s="309">
        <v>146</v>
      </c>
      <c r="E20" s="293">
        <v>24</v>
      </c>
      <c r="F20" s="252">
        <v>1065</v>
      </c>
      <c r="G20" s="253">
        <f t="shared" si="3"/>
        <v>7.274</v>
      </c>
      <c r="H20" s="253">
        <f t="shared" si="4"/>
        <v>349.15</v>
      </c>
      <c r="I20" s="253">
        <f t="shared" si="1"/>
        <v>431.51</v>
      </c>
    </row>
    <row r="21" spans="1:9" x14ac:dyDescent="0.25">
      <c r="A21" s="289" t="s">
        <v>45</v>
      </c>
      <c r="B21" s="245">
        <v>1</v>
      </c>
      <c r="C21" s="245">
        <f t="shared" si="2"/>
        <v>158</v>
      </c>
      <c r="D21" s="309">
        <v>146</v>
      </c>
      <c r="E21" s="293">
        <v>12</v>
      </c>
      <c r="F21" s="252">
        <v>961</v>
      </c>
      <c r="G21" s="253">
        <f t="shared" si="3"/>
        <v>6.5629999999999997</v>
      </c>
      <c r="H21" s="253">
        <f t="shared" si="4"/>
        <v>157.51</v>
      </c>
      <c r="I21" s="253">
        <f t="shared" si="1"/>
        <v>194.67</v>
      </c>
    </row>
    <row r="22" spans="1:9" x14ac:dyDescent="0.25">
      <c r="A22" s="289" t="s">
        <v>46</v>
      </c>
      <c r="B22" s="245">
        <v>1</v>
      </c>
      <c r="C22" s="245">
        <f t="shared" si="2"/>
        <v>170</v>
      </c>
      <c r="D22" s="309">
        <v>146</v>
      </c>
      <c r="E22" s="293">
        <v>24</v>
      </c>
      <c r="F22" s="252">
        <v>1065</v>
      </c>
      <c r="G22" s="253">
        <f t="shared" si="3"/>
        <v>7.274</v>
      </c>
      <c r="H22" s="253">
        <f t="shared" si="4"/>
        <v>349.15</v>
      </c>
      <c r="I22" s="253">
        <f t="shared" si="1"/>
        <v>431.51</v>
      </c>
    </row>
    <row r="23" spans="1:9" x14ac:dyDescent="0.25">
      <c r="A23" s="343" t="s">
        <v>47</v>
      </c>
      <c r="B23" s="245">
        <v>1</v>
      </c>
      <c r="C23" s="245">
        <f t="shared" si="2"/>
        <v>166</v>
      </c>
      <c r="D23" s="309">
        <v>146</v>
      </c>
      <c r="E23" s="293">
        <v>20</v>
      </c>
      <c r="F23" s="252">
        <v>1065</v>
      </c>
      <c r="G23" s="253">
        <f t="shared" si="3"/>
        <v>7.274</v>
      </c>
      <c r="H23" s="253">
        <f t="shared" si="4"/>
        <v>290.95999999999998</v>
      </c>
      <c r="I23" s="253">
        <f t="shared" si="1"/>
        <v>359.6</v>
      </c>
    </row>
    <row r="24" spans="1:9" x14ac:dyDescent="0.25">
      <c r="A24" s="343" t="s">
        <v>48</v>
      </c>
      <c r="B24" s="245">
        <v>1</v>
      </c>
      <c r="C24" s="245">
        <f t="shared" si="2"/>
        <v>154</v>
      </c>
      <c r="D24" s="309">
        <v>146</v>
      </c>
      <c r="E24" s="293">
        <v>8</v>
      </c>
      <c r="F24" s="252">
        <v>1081</v>
      </c>
      <c r="G24" s="253">
        <f t="shared" si="3"/>
        <v>7.383</v>
      </c>
      <c r="H24" s="253">
        <f t="shared" si="4"/>
        <v>118.13</v>
      </c>
      <c r="I24" s="253">
        <f t="shared" si="1"/>
        <v>146</v>
      </c>
    </row>
    <row r="25" spans="1:9" x14ac:dyDescent="0.25">
      <c r="A25" s="343" t="s">
        <v>49</v>
      </c>
      <c r="B25" s="245">
        <v>1</v>
      </c>
      <c r="C25" s="245">
        <f t="shared" si="2"/>
        <v>158</v>
      </c>
      <c r="D25" s="309">
        <v>146</v>
      </c>
      <c r="E25" s="293">
        <v>12</v>
      </c>
      <c r="F25" s="252">
        <v>1065</v>
      </c>
      <c r="G25" s="253">
        <f t="shared" si="3"/>
        <v>7.274</v>
      </c>
      <c r="H25" s="253">
        <f t="shared" si="4"/>
        <v>174.58</v>
      </c>
      <c r="I25" s="253">
        <f t="shared" si="1"/>
        <v>215.76</v>
      </c>
    </row>
    <row r="26" spans="1:9" x14ac:dyDescent="0.25">
      <c r="A26" s="343" t="s">
        <v>50</v>
      </c>
      <c r="B26" s="245">
        <v>1</v>
      </c>
      <c r="C26" s="245">
        <f t="shared" si="2"/>
        <v>153</v>
      </c>
      <c r="D26" s="309">
        <v>146</v>
      </c>
      <c r="E26" s="293">
        <v>7</v>
      </c>
      <c r="F26" s="252">
        <v>1081</v>
      </c>
      <c r="G26" s="253">
        <f t="shared" si="3"/>
        <v>7.383</v>
      </c>
      <c r="H26" s="253">
        <f t="shared" si="4"/>
        <v>103.36</v>
      </c>
      <c r="I26" s="253">
        <f t="shared" si="1"/>
        <v>127.74</v>
      </c>
    </row>
    <row r="27" spans="1:9" x14ac:dyDescent="0.25">
      <c r="A27" s="343" t="s">
        <v>51</v>
      </c>
      <c r="B27" s="245">
        <v>1</v>
      </c>
      <c r="C27" s="245">
        <f t="shared" si="2"/>
        <v>153</v>
      </c>
      <c r="D27" s="309">
        <v>146</v>
      </c>
      <c r="E27" s="293">
        <v>7</v>
      </c>
      <c r="F27" s="252">
        <v>1081</v>
      </c>
      <c r="G27" s="253">
        <f t="shared" si="3"/>
        <v>7.383</v>
      </c>
      <c r="H27" s="253">
        <f t="shared" si="4"/>
        <v>103.36</v>
      </c>
      <c r="I27" s="253">
        <f t="shared" si="1"/>
        <v>127.74</v>
      </c>
    </row>
    <row r="28" spans="1:9" x14ac:dyDescent="0.25">
      <c r="A28" s="343" t="s">
        <v>52</v>
      </c>
      <c r="B28" s="245">
        <v>1</v>
      </c>
      <c r="C28" s="245">
        <f t="shared" si="2"/>
        <v>153</v>
      </c>
      <c r="D28" s="309">
        <v>146</v>
      </c>
      <c r="E28" s="293">
        <v>7</v>
      </c>
      <c r="F28" s="252">
        <v>1065</v>
      </c>
      <c r="G28" s="253">
        <f t="shared" si="3"/>
        <v>7.274</v>
      </c>
      <c r="H28" s="253">
        <f t="shared" si="4"/>
        <v>101.84</v>
      </c>
      <c r="I28" s="253">
        <f t="shared" si="1"/>
        <v>125.86</v>
      </c>
    </row>
    <row r="29" spans="1:9" x14ac:dyDescent="0.25">
      <c r="A29" s="343" t="s">
        <v>53</v>
      </c>
      <c r="B29" s="245">
        <v>1</v>
      </c>
      <c r="C29" s="245">
        <f>D29+E29</f>
        <v>158</v>
      </c>
      <c r="D29" s="309">
        <v>146</v>
      </c>
      <c r="E29" s="293">
        <v>12</v>
      </c>
      <c r="F29" s="252">
        <v>1081</v>
      </c>
      <c r="G29" s="253">
        <f t="shared" si="3"/>
        <v>7.383</v>
      </c>
      <c r="H29" s="253">
        <f t="shared" si="4"/>
        <v>177.19</v>
      </c>
      <c r="I29" s="253">
        <f t="shared" si="1"/>
        <v>218.99</v>
      </c>
    </row>
    <row r="30" spans="1:9" x14ac:dyDescent="0.25">
      <c r="A30" s="343" t="s">
        <v>54</v>
      </c>
      <c r="B30" s="245">
        <v>1</v>
      </c>
      <c r="C30" s="245">
        <f t="shared" ref="C30:C36" si="5">D30+E30</f>
        <v>151</v>
      </c>
      <c r="D30" s="309">
        <v>146</v>
      </c>
      <c r="E30" s="293">
        <v>5</v>
      </c>
      <c r="F30" s="252">
        <v>1130</v>
      </c>
      <c r="G30" s="253">
        <f t="shared" si="3"/>
        <v>7.718</v>
      </c>
      <c r="H30" s="253">
        <f t="shared" si="4"/>
        <v>77.180000000000007</v>
      </c>
      <c r="I30" s="253">
        <f t="shared" si="1"/>
        <v>95.39</v>
      </c>
    </row>
    <row r="31" spans="1:9" x14ac:dyDescent="0.25">
      <c r="A31" s="343" t="s">
        <v>55</v>
      </c>
      <c r="B31" s="245">
        <v>1</v>
      </c>
      <c r="C31" s="245">
        <f t="shared" si="5"/>
        <v>158</v>
      </c>
      <c r="D31" s="309">
        <v>146</v>
      </c>
      <c r="E31" s="293">
        <v>12</v>
      </c>
      <c r="F31" s="252">
        <v>1065</v>
      </c>
      <c r="G31" s="253">
        <f t="shared" si="3"/>
        <v>7.274</v>
      </c>
      <c r="H31" s="253">
        <f t="shared" si="4"/>
        <v>174.58</v>
      </c>
      <c r="I31" s="253">
        <f t="shared" si="1"/>
        <v>215.76</v>
      </c>
    </row>
    <row r="32" spans="1:9" x14ac:dyDescent="0.25">
      <c r="A32" s="343" t="s">
        <v>56</v>
      </c>
      <c r="B32" s="245">
        <v>1</v>
      </c>
      <c r="C32" s="245">
        <f t="shared" si="5"/>
        <v>158</v>
      </c>
      <c r="D32" s="309">
        <v>146</v>
      </c>
      <c r="E32" s="293">
        <v>12</v>
      </c>
      <c r="F32" s="252">
        <v>1065</v>
      </c>
      <c r="G32" s="253">
        <f t="shared" si="3"/>
        <v>7.274</v>
      </c>
      <c r="H32" s="253">
        <f t="shared" si="4"/>
        <v>174.58</v>
      </c>
      <c r="I32" s="253">
        <f t="shared" si="1"/>
        <v>215.76</v>
      </c>
    </row>
    <row r="33" spans="1:9" x14ac:dyDescent="0.25">
      <c r="A33" s="343" t="s">
        <v>57</v>
      </c>
      <c r="B33" s="245">
        <v>1</v>
      </c>
      <c r="C33" s="245">
        <f t="shared" si="5"/>
        <v>158</v>
      </c>
      <c r="D33" s="309">
        <v>146</v>
      </c>
      <c r="E33" s="293">
        <v>12</v>
      </c>
      <c r="F33" s="252">
        <v>1065</v>
      </c>
      <c r="G33" s="253">
        <f t="shared" si="3"/>
        <v>7.274</v>
      </c>
      <c r="H33" s="253">
        <f t="shared" si="4"/>
        <v>174.58</v>
      </c>
      <c r="I33" s="253">
        <f t="shared" si="1"/>
        <v>215.76</v>
      </c>
    </row>
    <row r="34" spans="1:9" x14ac:dyDescent="0.25">
      <c r="A34" s="343" t="s">
        <v>58</v>
      </c>
      <c r="B34" s="245">
        <v>1</v>
      </c>
      <c r="C34" s="245">
        <f t="shared" si="5"/>
        <v>158</v>
      </c>
      <c r="D34" s="309">
        <v>146</v>
      </c>
      <c r="E34" s="293">
        <v>12</v>
      </c>
      <c r="F34" s="252">
        <v>1065</v>
      </c>
      <c r="G34" s="253">
        <f t="shared" si="3"/>
        <v>7.274</v>
      </c>
      <c r="H34" s="253">
        <f t="shared" si="4"/>
        <v>174.58</v>
      </c>
      <c r="I34" s="253">
        <f t="shared" si="1"/>
        <v>215.76</v>
      </c>
    </row>
    <row r="35" spans="1:9" x14ac:dyDescent="0.25">
      <c r="A35" s="343" t="s">
        <v>59</v>
      </c>
      <c r="B35" s="245">
        <v>1</v>
      </c>
      <c r="C35" s="245">
        <f t="shared" si="5"/>
        <v>170</v>
      </c>
      <c r="D35" s="309">
        <v>146</v>
      </c>
      <c r="E35" s="293">
        <v>24</v>
      </c>
      <c r="F35" s="252">
        <v>1065</v>
      </c>
      <c r="G35" s="253">
        <f t="shared" si="3"/>
        <v>7.274</v>
      </c>
      <c r="H35" s="253">
        <f t="shared" si="4"/>
        <v>349.15</v>
      </c>
      <c r="I35" s="253">
        <f t="shared" si="1"/>
        <v>431.51</v>
      </c>
    </row>
    <row r="36" spans="1:9" x14ac:dyDescent="0.25">
      <c r="A36" s="343" t="s">
        <v>60</v>
      </c>
      <c r="B36" s="245">
        <v>1</v>
      </c>
      <c r="C36" s="245">
        <f t="shared" si="5"/>
        <v>151</v>
      </c>
      <c r="D36" s="309">
        <v>146</v>
      </c>
      <c r="E36" s="293">
        <v>5</v>
      </c>
      <c r="F36" s="252">
        <v>1232</v>
      </c>
      <c r="G36" s="253">
        <f t="shared" si="3"/>
        <v>8.4139999999999997</v>
      </c>
      <c r="H36" s="253">
        <f t="shared" si="4"/>
        <v>84.14</v>
      </c>
      <c r="I36" s="253">
        <f t="shared" si="1"/>
        <v>103.99</v>
      </c>
    </row>
    <row r="37" spans="1:9" s="3" customFormat="1" ht="33" x14ac:dyDescent="0.25">
      <c r="A37" s="255" t="s">
        <v>648</v>
      </c>
      <c r="B37" s="301">
        <f>SUM(B38:B53)</f>
        <v>16</v>
      </c>
      <c r="C37" s="301"/>
      <c r="D37" s="346"/>
      <c r="E37" s="346">
        <f>SUM(E38:E53)</f>
        <v>262</v>
      </c>
      <c r="F37" s="303"/>
      <c r="G37" s="303"/>
      <c r="H37" s="302">
        <f>SUM(H38:H53)</f>
        <v>2712.9100000000003</v>
      </c>
      <c r="I37" s="302">
        <f>SUM(I38:I53)</f>
        <v>3352.8799999999997</v>
      </c>
    </row>
    <row r="38" spans="1:9" x14ac:dyDescent="0.25">
      <c r="A38" s="343" t="s">
        <v>61</v>
      </c>
      <c r="B38" s="245">
        <v>1</v>
      </c>
      <c r="C38" s="245">
        <f t="shared" ref="C38:C53" si="6">D38+E38</f>
        <v>158</v>
      </c>
      <c r="D38" s="309">
        <v>146</v>
      </c>
      <c r="E38" s="293">
        <v>12</v>
      </c>
      <c r="F38" s="252">
        <v>756</v>
      </c>
      <c r="G38" s="253">
        <f t="shared" ref="G38:G53" si="7">ROUND(F38/146.42,3)</f>
        <v>5.1630000000000003</v>
      </c>
      <c r="H38" s="253">
        <f>ROUND(E38*G38*2,2)</f>
        <v>123.91</v>
      </c>
      <c r="I38" s="253">
        <f t="shared" ref="I38:I53" si="8">ROUND(H38*1.2359,2)</f>
        <v>153.13999999999999</v>
      </c>
    </row>
    <row r="39" spans="1:9" x14ac:dyDescent="0.25">
      <c r="A39" s="343" t="s">
        <v>62</v>
      </c>
      <c r="B39" s="245">
        <v>1</v>
      </c>
      <c r="C39" s="245">
        <f t="shared" si="6"/>
        <v>158</v>
      </c>
      <c r="D39" s="309">
        <v>146</v>
      </c>
      <c r="E39" s="293">
        <v>12</v>
      </c>
      <c r="F39" s="252">
        <v>756</v>
      </c>
      <c r="G39" s="253">
        <f t="shared" si="7"/>
        <v>5.1630000000000003</v>
      </c>
      <c r="H39" s="253">
        <f t="shared" ref="H39:H53" si="9">ROUND(E39*G39*2,2)</f>
        <v>123.91</v>
      </c>
      <c r="I39" s="253">
        <f t="shared" si="8"/>
        <v>153.13999999999999</v>
      </c>
    </row>
    <row r="40" spans="1:9" x14ac:dyDescent="0.25">
      <c r="A40" s="343" t="s">
        <v>63</v>
      </c>
      <c r="B40" s="245">
        <v>1</v>
      </c>
      <c r="C40" s="245">
        <f t="shared" si="6"/>
        <v>158</v>
      </c>
      <c r="D40" s="309">
        <v>146</v>
      </c>
      <c r="E40" s="293">
        <v>12</v>
      </c>
      <c r="F40" s="252">
        <v>756</v>
      </c>
      <c r="G40" s="253">
        <f t="shared" si="7"/>
        <v>5.1630000000000003</v>
      </c>
      <c r="H40" s="253">
        <f t="shared" si="9"/>
        <v>123.91</v>
      </c>
      <c r="I40" s="253">
        <f t="shared" si="8"/>
        <v>153.13999999999999</v>
      </c>
    </row>
    <row r="41" spans="1:9" x14ac:dyDescent="0.25">
      <c r="A41" s="343" t="s">
        <v>64</v>
      </c>
      <c r="B41" s="245">
        <v>1</v>
      </c>
      <c r="C41" s="245">
        <f t="shared" si="6"/>
        <v>151</v>
      </c>
      <c r="D41" s="309">
        <v>146</v>
      </c>
      <c r="E41" s="293">
        <v>5</v>
      </c>
      <c r="F41" s="252">
        <v>756</v>
      </c>
      <c r="G41" s="253">
        <f t="shared" si="7"/>
        <v>5.1630000000000003</v>
      </c>
      <c r="H41" s="253">
        <f t="shared" si="9"/>
        <v>51.63</v>
      </c>
      <c r="I41" s="253">
        <f t="shared" si="8"/>
        <v>63.81</v>
      </c>
    </row>
    <row r="42" spans="1:9" x14ac:dyDescent="0.25">
      <c r="A42" s="343" t="s">
        <v>65</v>
      </c>
      <c r="B42" s="245">
        <v>1</v>
      </c>
      <c r="C42" s="245">
        <f t="shared" si="6"/>
        <v>170</v>
      </c>
      <c r="D42" s="309">
        <v>146</v>
      </c>
      <c r="E42" s="293">
        <v>24</v>
      </c>
      <c r="F42" s="252">
        <v>756</v>
      </c>
      <c r="G42" s="253">
        <f t="shared" si="7"/>
        <v>5.1630000000000003</v>
      </c>
      <c r="H42" s="253">
        <f t="shared" si="9"/>
        <v>247.82</v>
      </c>
      <c r="I42" s="253">
        <f t="shared" si="8"/>
        <v>306.27999999999997</v>
      </c>
    </row>
    <row r="43" spans="1:9" x14ac:dyDescent="0.25">
      <c r="A43" s="343" t="s">
        <v>66</v>
      </c>
      <c r="B43" s="245">
        <v>1</v>
      </c>
      <c r="C43" s="245">
        <f t="shared" si="6"/>
        <v>158</v>
      </c>
      <c r="D43" s="309">
        <v>146</v>
      </c>
      <c r="E43" s="293">
        <v>12</v>
      </c>
      <c r="F43" s="252">
        <v>756</v>
      </c>
      <c r="G43" s="253">
        <f t="shared" si="7"/>
        <v>5.1630000000000003</v>
      </c>
      <c r="H43" s="253">
        <f t="shared" si="9"/>
        <v>123.91</v>
      </c>
      <c r="I43" s="253">
        <f t="shared" si="8"/>
        <v>153.13999999999999</v>
      </c>
    </row>
    <row r="44" spans="1:9" x14ac:dyDescent="0.25">
      <c r="A44" s="343" t="s">
        <v>67</v>
      </c>
      <c r="B44" s="245">
        <v>1</v>
      </c>
      <c r="C44" s="245">
        <f t="shared" si="6"/>
        <v>170</v>
      </c>
      <c r="D44" s="309">
        <v>146</v>
      </c>
      <c r="E44" s="293">
        <v>24</v>
      </c>
      <c r="F44" s="252">
        <v>756</v>
      </c>
      <c r="G44" s="253">
        <f t="shared" si="7"/>
        <v>5.1630000000000003</v>
      </c>
      <c r="H44" s="253">
        <f t="shared" si="9"/>
        <v>247.82</v>
      </c>
      <c r="I44" s="253">
        <f t="shared" si="8"/>
        <v>306.27999999999997</v>
      </c>
    </row>
    <row r="45" spans="1:9" x14ac:dyDescent="0.25">
      <c r="A45" s="343" t="s">
        <v>68</v>
      </c>
      <c r="B45" s="245">
        <v>1</v>
      </c>
      <c r="C45" s="245">
        <f t="shared" si="6"/>
        <v>151</v>
      </c>
      <c r="D45" s="309">
        <v>146</v>
      </c>
      <c r="E45" s="293">
        <v>5</v>
      </c>
      <c r="F45" s="252">
        <v>756</v>
      </c>
      <c r="G45" s="253">
        <f t="shared" si="7"/>
        <v>5.1630000000000003</v>
      </c>
      <c r="H45" s="253">
        <f t="shared" si="9"/>
        <v>51.63</v>
      </c>
      <c r="I45" s="253">
        <f t="shared" si="8"/>
        <v>63.81</v>
      </c>
    </row>
    <row r="46" spans="1:9" x14ac:dyDescent="0.25">
      <c r="A46" s="343" t="s">
        <v>69</v>
      </c>
      <c r="B46" s="245">
        <v>1</v>
      </c>
      <c r="C46" s="245">
        <f t="shared" si="6"/>
        <v>158</v>
      </c>
      <c r="D46" s="309">
        <v>146</v>
      </c>
      <c r="E46" s="293">
        <v>12</v>
      </c>
      <c r="F46" s="252">
        <v>756</v>
      </c>
      <c r="G46" s="253">
        <f t="shared" si="7"/>
        <v>5.1630000000000003</v>
      </c>
      <c r="H46" s="253">
        <f t="shared" si="9"/>
        <v>123.91</v>
      </c>
      <c r="I46" s="253">
        <f t="shared" si="8"/>
        <v>153.13999999999999</v>
      </c>
    </row>
    <row r="47" spans="1:9" x14ac:dyDescent="0.25">
      <c r="A47" s="343" t="s">
        <v>70</v>
      </c>
      <c r="B47" s="245">
        <v>1</v>
      </c>
      <c r="C47" s="245">
        <f t="shared" si="6"/>
        <v>158</v>
      </c>
      <c r="D47" s="309">
        <v>146</v>
      </c>
      <c r="E47" s="293">
        <v>12</v>
      </c>
      <c r="F47" s="252">
        <v>756</v>
      </c>
      <c r="G47" s="253">
        <f t="shared" si="7"/>
        <v>5.1630000000000003</v>
      </c>
      <c r="H47" s="253">
        <f t="shared" si="9"/>
        <v>123.91</v>
      </c>
      <c r="I47" s="253">
        <f t="shared" si="8"/>
        <v>153.13999999999999</v>
      </c>
    </row>
    <row r="48" spans="1:9" x14ac:dyDescent="0.25">
      <c r="A48" s="343" t="s">
        <v>71</v>
      </c>
      <c r="B48" s="245">
        <v>1</v>
      </c>
      <c r="C48" s="245">
        <f t="shared" si="6"/>
        <v>170</v>
      </c>
      <c r="D48" s="309">
        <v>146</v>
      </c>
      <c r="E48" s="293">
        <v>24</v>
      </c>
      <c r="F48" s="252">
        <v>756</v>
      </c>
      <c r="G48" s="253">
        <f t="shared" si="7"/>
        <v>5.1630000000000003</v>
      </c>
      <c r="H48" s="253">
        <f t="shared" si="9"/>
        <v>247.82</v>
      </c>
      <c r="I48" s="253">
        <f t="shared" si="8"/>
        <v>306.27999999999997</v>
      </c>
    </row>
    <row r="49" spans="1:9" x14ac:dyDescent="0.25">
      <c r="A49" s="343" t="s">
        <v>72</v>
      </c>
      <c r="B49" s="245">
        <v>1</v>
      </c>
      <c r="C49" s="245">
        <f t="shared" si="6"/>
        <v>170</v>
      </c>
      <c r="D49" s="309">
        <v>146</v>
      </c>
      <c r="E49" s="293">
        <v>24</v>
      </c>
      <c r="F49" s="252">
        <v>756</v>
      </c>
      <c r="G49" s="253">
        <f t="shared" si="7"/>
        <v>5.1630000000000003</v>
      </c>
      <c r="H49" s="253">
        <f t="shared" si="9"/>
        <v>247.82</v>
      </c>
      <c r="I49" s="253">
        <f t="shared" si="8"/>
        <v>306.27999999999997</v>
      </c>
    </row>
    <row r="50" spans="1:9" x14ac:dyDescent="0.25">
      <c r="A50" s="343" t="s">
        <v>73</v>
      </c>
      <c r="B50" s="245">
        <v>1</v>
      </c>
      <c r="C50" s="245">
        <f t="shared" si="6"/>
        <v>170</v>
      </c>
      <c r="D50" s="309">
        <v>146</v>
      </c>
      <c r="E50" s="293">
        <v>24</v>
      </c>
      <c r="F50" s="252">
        <v>756</v>
      </c>
      <c r="G50" s="253">
        <f t="shared" si="7"/>
        <v>5.1630000000000003</v>
      </c>
      <c r="H50" s="253">
        <f t="shared" si="9"/>
        <v>247.82</v>
      </c>
      <c r="I50" s="253">
        <f t="shared" si="8"/>
        <v>306.27999999999997</v>
      </c>
    </row>
    <row r="51" spans="1:9" x14ac:dyDescent="0.25">
      <c r="A51" s="343" t="s">
        <v>74</v>
      </c>
      <c r="B51" s="245">
        <v>1</v>
      </c>
      <c r="C51" s="245">
        <f t="shared" si="6"/>
        <v>158</v>
      </c>
      <c r="D51" s="309">
        <v>146</v>
      </c>
      <c r="E51" s="293">
        <v>12</v>
      </c>
      <c r="F51" s="252">
        <v>756</v>
      </c>
      <c r="G51" s="253">
        <f t="shared" si="7"/>
        <v>5.1630000000000003</v>
      </c>
      <c r="H51" s="253">
        <f t="shared" si="9"/>
        <v>123.91</v>
      </c>
      <c r="I51" s="253">
        <f t="shared" si="8"/>
        <v>153.13999999999999</v>
      </c>
    </row>
    <row r="52" spans="1:9" x14ac:dyDescent="0.25">
      <c r="A52" s="343" t="s">
        <v>75</v>
      </c>
      <c r="B52" s="245">
        <v>1</v>
      </c>
      <c r="C52" s="245">
        <f t="shared" si="6"/>
        <v>170</v>
      </c>
      <c r="D52" s="309">
        <v>146</v>
      </c>
      <c r="E52" s="293">
        <v>24</v>
      </c>
      <c r="F52" s="252">
        <v>756</v>
      </c>
      <c r="G52" s="253">
        <f t="shared" si="7"/>
        <v>5.1630000000000003</v>
      </c>
      <c r="H52" s="253">
        <f t="shared" si="9"/>
        <v>247.82</v>
      </c>
      <c r="I52" s="253">
        <f t="shared" si="8"/>
        <v>306.27999999999997</v>
      </c>
    </row>
    <row r="53" spans="1:9" x14ac:dyDescent="0.25">
      <c r="A53" s="343" t="s">
        <v>76</v>
      </c>
      <c r="B53" s="245">
        <v>1</v>
      </c>
      <c r="C53" s="245">
        <f t="shared" si="6"/>
        <v>170</v>
      </c>
      <c r="D53" s="309">
        <v>146</v>
      </c>
      <c r="E53" s="293">
        <v>24</v>
      </c>
      <c r="F53" s="252">
        <v>779</v>
      </c>
      <c r="G53" s="253">
        <f t="shared" si="7"/>
        <v>5.32</v>
      </c>
      <c r="H53" s="253">
        <f t="shared" si="9"/>
        <v>255.36</v>
      </c>
      <c r="I53" s="253">
        <f t="shared" si="8"/>
        <v>315.60000000000002</v>
      </c>
    </row>
    <row r="54" spans="1:9" ht="33" x14ac:dyDescent="0.25">
      <c r="A54" s="254" t="s">
        <v>651</v>
      </c>
      <c r="B54" s="301">
        <f>SUM(B55:B55)</f>
        <v>1</v>
      </c>
      <c r="C54" s="301"/>
      <c r="D54" s="346"/>
      <c r="E54" s="346">
        <f>SUM(E55:E55)</f>
        <v>9</v>
      </c>
      <c r="F54" s="301"/>
      <c r="G54" s="301"/>
      <c r="H54" s="302">
        <f>SUM(H55:H55)</f>
        <v>104.11</v>
      </c>
      <c r="I54" s="302">
        <f>SUM(I55:I55)</f>
        <v>128.66999999999999</v>
      </c>
    </row>
    <row r="55" spans="1:9" x14ac:dyDescent="0.25">
      <c r="A55" s="289" t="s">
        <v>9</v>
      </c>
      <c r="B55" s="245">
        <v>1</v>
      </c>
      <c r="C55" s="245">
        <f>D55+E55</f>
        <v>176</v>
      </c>
      <c r="D55" s="309">
        <v>167</v>
      </c>
      <c r="E55" s="293">
        <v>9</v>
      </c>
      <c r="F55" s="252">
        <v>966</v>
      </c>
      <c r="G55" s="253">
        <f>ROUND(F55/167,3)</f>
        <v>5.7839999999999998</v>
      </c>
      <c r="H55" s="253">
        <f>ROUND(E55*G55*2,2)</f>
        <v>104.11</v>
      </c>
      <c r="I55" s="253">
        <f t="shared" ref="I55" si="10">ROUND(H55*1.2359,2)</f>
        <v>128.66999999999999</v>
      </c>
    </row>
    <row r="56" spans="1:9" s="31" customFormat="1" x14ac:dyDescent="0.25">
      <c r="A56" s="238" t="s">
        <v>77</v>
      </c>
      <c r="B56" s="347">
        <f>B57+B61+B65</f>
        <v>7</v>
      </c>
      <c r="C56" s="347"/>
      <c r="D56" s="347"/>
      <c r="E56" s="347">
        <f>E57+E61+E65</f>
        <v>66</v>
      </c>
      <c r="F56" s="347"/>
      <c r="G56" s="347"/>
      <c r="H56" s="348">
        <f>H57+H61+H65+0.01</f>
        <v>834.89</v>
      </c>
      <c r="I56" s="348">
        <f>I57+I61+I65</f>
        <v>1027.31</v>
      </c>
    </row>
    <row r="57" spans="1:9" ht="33" x14ac:dyDescent="0.25">
      <c r="A57" s="254" t="s">
        <v>629</v>
      </c>
      <c r="B57" s="301">
        <f>SUM(B58:B60)</f>
        <v>3</v>
      </c>
      <c r="C57" s="301"/>
      <c r="D57" s="346"/>
      <c r="E57" s="346">
        <f>SUM(E58:E60)</f>
        <v>40</v>
      </c>
      <c r="F57" s="302"/>
      <c r="G57" s="301"/>
      <c r="H57" s="302">
        <f>SUM(H58:H60)</f>
        <v>586.72</v>
      </c>
      <c r="I57" s="302">
        <f>SUM(I58:I60)</f>
        <v>720.61</v>
      </c>
    </row>
    <row r="58" spans="1:9" x14ac:dyDescent="0.25">
      <c r="A58" s="344" t="s">
        <v>78</v>
      </c>
      <c r="B58" s="245">
        <v>1</v>
      </c>
      <c r="C58" s="245">
        <f>D58+E58</f>
        <v>153</v>
      </c>
      <c r="D58" s="309">
        <v>146</v>
      </c>
      <c r="E58" s="293">
        <v>7</v>
      </c>
      <c r="F58" s="252">
        <v>1065</v>
      </c>
      <c r="G58" s="253">
        <f t="shared" ref="G58:G60" si="11">ROUND(F58/146.42,3)</f>
        <v>7.274</v>
      </c>
      <c r="H58" s="253">
        <f>ROUND(E58*G58*2,2)</f>
        <v>101.84</v>
      </c>
      <c r="I58" s="253">
        <f t="shared" ref="I58" si="12">ROUND(H58*1.2359,2)</f>
        <v>125.86</v>
      </c>
    </row>
    <row r="59" spans="1:9" x14ac:dyDescent="0.25">
      <c r="A59" s="344" t="s">
        <v>34</v>
      </c>
      <c r="B59" s="245">
        <v>1</v>
      </c>
      <c r="C59" s="245">
        <f>D59+E59</f>
        <v>157</v>
      </c>
      <c r="D59" s="309">
        <v>146</v>
      </c>
      <c r="E59" s="293">
        <v>11</v>
      </c>
      <c r="F59" s="252">
        <v>1065</v>
      </c>
      <c r="G59" s="253">
        <f t="shared" si="11"/>
        <v>7.274</v>
      </c>
      <c r="H59" s="253">
        <f t="shared" ref="H59:H60" si="13">ROUND(E59*G59*2,2)</f>
        <v>160.03</v>
      </c>
      <c r="I59" s="311">
        <f>ROUND(H59*1.2077,2)</f>
        <v>193.27</v>
      </c>
    </row>
    <row r="60" spans="1:9" x14ac:dyDescent="0.25">
      <c r="A60" s="344" t="s">
        <v>40</v>
      </c>
      <c r="B60" s="245">
        <v>1</v>
      </c>
      <c r="C60" s="245">
        <f>D60+E60</f>
        <v>168</v>
      </c>
      <c r="D60" s="309">
        <v>146</v>
      </c>
      <c r="E60" s="293">
        <v>22</v>
      </c>
      <c r="F60" s="252">
        <v>1081</v>
      </c>
      <c r="G60" s="253">
        <f t="shared" si="11"/>
        <v>7.383</v>
      </c>
      <c r="H60" s="253">
        <f t="shared" si="13"/>
        <v>324.85000000000002</v>
      </c>
      <c r="I60" s="253">
        <f t="shared" ref="I60" si="14">ROUND(H60*1.2359,2)</f>
        <v>401.48</v>
      </c>
    </row>
    <row r="61" spans="1:9" ht="33" x14ac:dyDescent="0.25">
      <c r="A61" s="254" t="s">
        <v>648</v>
      </c>
      <c r="B61" s="301">
        <f>SUM(B62:B64)</f>
        <v>3</v>
      </c>
      <c r="C61" s="301"/>
      <c r="D61" s="346"/>
      <c r="E61" s="346">
        <f>SUM(E62:E64)</f>
        <v>18</v>
      </c>
      <c r="F61" s="302"/>
      <c r="G61" s="302"/>
      <c r="H61" s="302">
        <f>SUM(H62:H64)</f>
        <v>185.86999999999998</v>
      </c>
      <c r="I61" s="302">
        <f>SUM(I62:I64)</f>
        <v>229.71999999999997</v>
      </c>
    </row>
    <row r="62" spans="1:9" x14ac:dyDescent="0.25">
      <c r="A62" s="344" t="s">
        <v>79</v>
      </c>
      <c r="B62" s="245">
        <v>1</v>
      </c>
      <c r="C62" s="245">
        <f>D62+E62</f>
        <v>149</v>
      </c>
      <c r="D62" s="309">
        <v>146</v>
      </c>
      <c r="E62" s="293">
        <v>3</v>
      </c>
      <c r="F62" s="252">
        <v>756</v>
      </c>
      <c r="G62" s="253">
        <f t="shared" ref="G62:G64" si="15">ROUND(F62/146.42,3)</f>
        <v>5.1630000000000003</v>
      </c>
      <c r="H62" s="253">
        <f>ROUND(E62*G62*2,2)</f>
        <v>30.98</v>
      </c>
      <c r="I62" s="253">
        <f t="shared" ref="I62:I64" si="16">ROUND(H62*1.2359,2)</f>
        <v>38.29</v>
      </c>
    </row>
    <row r="63" spans="1:9" x14ac:dyDescent="0.25">
      <c r="A63" s="344" t="s">
        <v>62</v>
      </c>
      <c r="B63" s="245">
        <v>1</v>
      </c>
      <c r="C63" s="245">
        <f>D63+E63</f>
        <v>158</v>
      </c>
      <c r="D63" s="309">
        <v>146</v>
      </c>
      <c r="E63" s="293">
        <v>12</v>
      </c>
      <c r="F63" s="252">
        <v>756</v>
      </c>
      <c r="G63" s="253">
        <f t="shared" si="15"/>
        <v>5.1630000000000003</v>
      </c>
      <c r="H63" s="253">
        <f t="shared" ref="H63:H64" si="17">ROUND(E63*G63*2,2)</f>
        <v>123.91</v>
      </c>
      <c r="I63" s="253">
        <f t="shared" si="16"/>
        <v>153.13999999999999</v>
      </c>
    </row>
    <row r="64" spans="1:9" x14ac:dyDescent="0.25">
      <c r="A64" s="344" t="s">
        <v>63</v>
      </c>
      <c r="B64" s="245">
        <v>1</v>
      </c>
      <c r="C64" s="245">
        <f>D64+E64</f>
        <v>149</v>
      </c>
      <c r="D64" s="309">
        <v>146</v>
      </c>
      <c r="E64" s="293">
        <v>3</v>
      </c>
      <c r="F64" s="252">
        <v>756</v>
      </c>
      <c r="G64" s="253">
        <f t="shared" si="15"/>
        <v>5.1630000000000003</v>
      </c>
      <c r="H64" s="253">
        <f t="shared" si="17"/>
        <v>30.98</v>
      </c>
      <c r="I64" s="253">
        <f t="shared" si="16"/>
        <v>38.29</v>
      </c>
    </row>
    <row r="65" spans="1:9" ht="33" x14ac:dyDescent="0.25">
      <c r="A65" s="254" t="s">
        <v>651</v>
      </c>
      <c r="B65" s="301">
        <f>SUM(B66:B69)</f>
        <v>1</v>
      </c>
      <c r="C65" s="301"/>
      <c r="D65" s="346"/>
      <c r="E65" s="346">
        <f>SUM(E66:E69)</f>
        <v>8</v>
      </c>
      <c r="F65" s="302"/>
      <c r="G65" s="302"/>
      <c r="H65" s="302">
        <f>SUM(H66:H66)</f>
        <v>62.29</v>
      </c>
      <c r="I65" s="302">
        <f>SUM(I66:I66)</f>
        <v>76.98</v>
      </c>
    </row>
    <row r="66" spans="1:9" x14ac:dyDescent="0.25">
      <c r="A66" s="344" t="s">
        <v>80</v>
      </c>
      <c r="B66" s="245">
        <v>1</v>
      </c>
      <c r="C66" s="245">
        <f>D66+E66</f>
        <v>154</v>
      </c>
      <c r="D66" s="309">
        <v>146</v>
      </c>
      <c r="E66" s="293">
        <v>8</v>
      </c>
      <c r="F66" s="252">
        <v>570</v>
      </c>
      <c r="G66" s="253">
        <f t="shared" ref="G66" si="18">ROUND(F66/146.42,3)</f>
        <v>3.8929999999999998</v>
      </c>
      <c r="H66" s="253">
        <f>ROUND(E66*G66*2,2)</f>
        <v>62.29</v>
      </c>
      <c r="I66" s="253">
        <f t="shared" ref="I66" si="19">ROUND(H66*1.2359,2)</f>
        <v>76.98</v>
      </c>
    </row>
    <row r="67" spans="1:9" x14ac:dyDescent="0.25">
      <c r="F67" s="15"/>
      <c r="G67" s="15"/>
    </row>
    <row r="68" spans="1:9" x14ac:dyDescent="0.25">
      <c r="A68" s="396" t="s">
        <v>735</v>
      </c>
      <c r="B68" s="396"/>
    </row>
  </sheetData>
  <mergeCells count="13">
    <mergeCell ref="A68:B68"/>
    <mergeCell ref="D8:D9"/>
    <mergeCell ref="E8:E9"/>
    <mergeCell ref="H1:I1"/>
    <mergeCell ref="A2:I2"/>
    <mergeCell ref="A7:A9"/>
    <mergeCell ref="B7:B9"/>
    <mergeCell ref="C7:E7"/>
    <mergeCell ref="F7:F9"/>
    <mergeCell ref="G7:G9"/>
    <mergeCell ref="H7:H9"/>
    <mergeCell ref="I7:I9"/>
    <mergeCell ref="C8:C9"/>
  </mergeCells>
  <pageMargins left="0.31496062992125984" right="0.31496062992125984" top="0.55118110236220474" bottom="0.35433070866141736" header="0.31496062992125984" footer="0.31496062992125984"/>
  <pageSetup paperSize="9" scale="60" orientation="portrait" r:id="rId1"/>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DDED57-6539-461A-A9A8-3B52969B0C9A}">
  <sheetPr>
    <tabColor theme="5" tint="0.59999389629810485"/>
  </sheetPr>
  <dimension ref="A1:L23"/>
  <sheetViews>
    <sheetView zoomScale="80" zoomScaleNormal="80" workbookViewId="0">
      <selection activeCell="H1" sqref="H1:I1"/>
    </sheetView>
  </sheetViews>
  <sheetFormatPr defaultColWidth="9.140625" defaultRowHeight="16.5" x14ac:dyDescent="0.25"/>
  <cols>
    <col min="1" max="1" width="71" style="1" customWidth="1"/>
    <col min="2" max="2" width="12.5703125" style="1" customWidth="1"/>
    <col min="3" max="3" width="11.42578125" style="1" customWidth="1"/>
    <col min="4" max="4" width="15.5703125" style="2" customWidth="1"/>
    <col min="5" max="5" width="16.140625" style="2" customWidth="1"/>
    <col min="6" max="6" width="15.7109375" style="1" customWidth="1"/>
    <col min="7" max="7" width="17.5703125" style="1" customWidth="1"/>
    <col min="8" max="8" width="18" style="1" customWidth="1"/>
    <col min="9" max="9" width="18.7109375" style="1" customWidth="1"/>
    <col min="10" max="10" width="12.42578125" style="1" customWidth="1"/>
    <col min="11" max="11" width="9.7109375" style="1" customWidth="1"/>
    <col min="12" max="16384" width="9.140625" style="1"/>
  </cols>
  <sheetData>
    <row r="1" spans="1:12" x14ac:dyDescent="0.25">
      <c r="H1" s="384" t="s">
        <v>823</v>
      </c>
      <c r="I1" s="384"/>
    </row>
    <row r="2" spans="1:12" s="3" customFormat="1" ht="42" customHeight="1" x14ac:dyDescent="0.25">
      <c r="A2" s="361" t="s">
        <v>720</v>
      </c>
      <c r="B2" s="361"/>
      <c r="C2" s="361"/>
      <c r="D2" s="361"/>
      <c r="E2" s="361"/>
      <c r="F2" s="361"/>
      <c r="G2" s="361"/>
      <c r="H2" s="361"/>
      <c r="I2" s="361"/>
    </row>
    <row r="4" spans="1:12" x14ac:dyDescent="0.25">
      <c r="A4" s="1" t="s">
        <v>780</v>
      </c>
    </row>
    <row r="5" spans="1:12" x14ac:dyDescent="0.25">
      <c r="A5" s="1" t="s">
        <v>781</v>
      </c>
    </row>
    <row r="6" spans="1:12" ht="17.25" thickBot="1" x14ac:dyDescent="0.3">
      <c r="B6" s="277"/>
      <c r="C6" s="277"/>
      <c r="D6" s="350"/>
      <c r="E6" s="351"/>
      <c r="F6" s="277"/>
      <c r="G6" s="277"/>
      <c r="H6" s="279"/>
      <c r="I6" s="277"/>
    </row>
    <row r="7" spans="1:12" ht="30" customHeight="1" x14ac:dyDescent="0.25">
      <c r="A7" s="447"/>
      <c r="B7" s="449" t="s">
        <v>4</v>
      </c>
      <c r="C7" s="450" t="s">
        <v>5</v>
      </c>
      <c r="D7" s="450"/>
      <c r="E7" s="450"/>
      <c r="F7" s="450" t="s">
        <v>3</v>
      </c>
      <c r="G7" s="450" t="s">
        <v>728</v>
      </c>
      <c r="H7" s="451" t="s">
        <v>6</v>
      </c>
      <c r="I7" s="452" t="s">
        <v>2</v>
      </c>
    </row>
    <row r="8" spans="1:12" ht="24" customHeight="1" x14ac:dyDescent="0.25">
      <c r="A8" s="448"/>
      <c r="B8" s="387"/>
      <c r="C8" s="391" t="s">
        <v>81</v>
      </c>
      <c r="D8" s="391" t="s">
        <v>450</v>
      </c>
      <c r="E8" s="388" t="s">
        <v>7</v>
      </c>
      <c r="F8" s="388"/>
      <c r="G8" s="388"/>
      <c r="H8" s="389"/>
      <c r="I8" s="453"/>
    </row>
    <row r="9" spans="1:12" ht="49.5" customHeight="1" x14ac:dyDescent="0.25">
      <c r="A9" s="448"/>
      <c r="B9" s="387"/>
      <c r="C9" s="392"/>
      <c r="D9" s="392"/>
      <c r="E9" s="388"/>
      <c r="F9" s="388"/>
      <c r="G9" s="388"/>
      <c r="H9" s="389"/>
      <c r="I9" s="453"/>
    </row>
    <row r="10" spans="1:12" x14ac:dyDescent="0.25">
      <c r="A10" s="341">
        <v>1</v>
      </c>
      <c r="B10" s="273">
        <v>2</v>
      </c>
      <c r="C10" s="273" t="s">
        <v>82</v>
      </c>
      <c r="D10" s="274">
        <v>4</v>
      </c>
      <c r="E10" s="274">
        <v>5</v>
      </c>
      <c r="F10" s="273">
        <v>6</v>
      </c>
      <c r="G10" s="273">
        <v>7</v>
      </c>
      <c r="H10" s="273">
        <v>8</v>
      </c>
      <c r="I10" s="342" t="s">
        <v>83</v>
      </c>
    </row>
    <row r="11" spans="1:12" x14ac:dyDescent="0.25">
      <c r="A11" s="27" t="s">
        <v>0</v>
      </c>
      <c r="B11" s="127">
        <f>B12+B15</f>
        <v>3</v>
      </c>
      <c r="C11" s="127"/>
      <c r="D11" s="127"/>
      <c r="E11" s="127">
        <f>E12+E15</f>
        <v>34</v>
      </c>
      <c r="F11" s="127"/>
      <c r="G11" s="127"/>
      <c r="H11" s="128">
        <f>H12+H15</f>
        <v>364.2</v>
      </c>
      <c r="I11" s="353">
        <f>I12+I15</f>
        <v>450.11</v>
      </c>
    </row>
    <row r="12" spans="1:12" s="3" customFormat="1" x14ac:dyDescent="0.25">
      <c r="A12" s="352" t="s">
        <v>39</v>
      </c>
      <c r="B12" s="354">
        <f>B13</f>
        <v>1</v>
      </c>
      <c r="C12" s="354"/>
      <c r="D12" s="354"/>
      <c r="E12" s="354">
        <f t="shared" ref="E12:I12" si="0">E13</f>
        <v>10</v>
      </c>
      <c r="F12" s="354"/>
      <c r="G12" s="354"/>
      <c r="H12" s="358">
        <f t="shared" si="0"/>
        <v>116.38</v>
      </c>
      <c r="I12" s="358">
        <f t="shared" si="0"/>
        <v>143.83000000000001</v>
      </c>
      <c r="K12" s="7"/>
      <c r="L12" s="7"/>
    </row>
    <row r="13" spans="1:12" ht="36" customHeight="1" x14ac:dyDescent="0.25">
      <c r="A13" s="30" t="s">
        <v>651</v>
      </c>
      <c r="B13" s="304">
        <f>SUM(B14:B14)</f>
        <v>1</v>
      </c>
      <c r="C13" s="304"/>
      <c r="D13" s="304"/>
      <c r="E13" s="304">
        <f t="shared" ref="E13:I13" si="1">SUM(E14:E14)</f>
        <v>10</v>
      </c>
      <c r="F13" s="304"/>
      <c r="G13" s="304"/>
      <c r="H13" s="305">
        <f t="shared" si="1"/>
        <v>116.38</v>
      </c>
      <c r="I13" s="305">
        <f t="shared" si="1"/>
        <v>143.83000000000001</v>
      </c>
    </row>
    <row r="14" spans="1:12" ht="18" customHeight="1" x14ac:dyDescent="0.25">
      <c r="A14" s="28" t="s">
        <v>9</v>
      </c>
      <c r="B14" s="131">
        <v>1</v>
      </c>
      <c r="C14" s="131">
        <f>D14+E14</f>
        <v>176</v>
      </c>
      <c r="D14" s="299">
        <v>166</v>
      </c>
      <c r="E14" s="355">
        <v>10</v>
      </c>
      <c r="F14" s="252">
        <v>966</v>
      </c>
      <c r="G14" s="300">
        <f>ROUND(F14/166,3)</f>
        <v>5.819</v>
      </c>
      <c r="H14" s="300">
        <f>ROUND(E14*G14*2,2)</f>
        <v>116.38</v>
      </c>
      <c r="I14" s="356">
        <f t="shared" ref="I14" si="2">ROUND(H14*1.2359,2)</f>
        <v>143.83000000000001</v>
      </c>
      <c r="K14" s="15"/>
    </row>
    <row r="15" spans="1:12" x14ac:dyDescent="0.25">
      <c r="A15" s="352" t="s">
        <v>77</v>
      </c>
      <c r="B15" s="357">
        <f>B21</f>
        <v>2</v>
      </c>
      <c r="C15" s="357"/>
      <c r="D15" s="357"/>
      <c r="E15" s="357">
        <f t="shared" ref="E15:I15" si="3">E21</f>
        <v>24</v>
      </c>
      <c r="F15" s="357"/>
      <c r="G15" s="357"/>
      <c r="H15" s="359">
        <f t="shared" si="3"/>
        <v>247.82</v>
      </c>
      <c r="I15" s="359">
        <f t="shared" si="3"/>
        <v>306.27999999999997</v>
      </c>
    </row>
    <row r="16" spans="1:12" hidden="1" x14ac:dyDescent="0.25">
      <c r="A16" s="28"/>
      <c r="B16" s="131"/>
      <c r="C16" s="131"/>
      <c r="D16" s="131"/>
      <c r="E16" s="131"/>
      <c r="F16" s="131"/>
      <c r="G16" s="131"/>
      <c r="H16" s="16"/>
      <c r="I16" s="16"/>
    </row>
    <row r="17" spans="1:9" hidden="1" x14ac:dyDescent="0.25">
      <c r="A17" s="28"/>
      <c r="B17" s="131"/>
      <c r="C17" s="131"/>
      <c r="D17" s="131"/>
      <c r="E17" s="131"/>
      <c r="F17" s="131"/>
      <c r="G17" s="131"/>
      <c r="H17" s="16"/>
      <c r="I17" s="16"/>
    </row>
    <row r="18" spans="1:9" hidden="1" x14ac:dyDescent="0.25">
      <c r="A18" s="28"/>
      <c r="B18" s="131"/>
      <c r="C18" s="131"/>
      <c r="D18" s="131"/>
      <c r="E18" s="131"/>
      <c r="F18" s="131"/>
      <c r="G18" s="131"/>
      <c r="H18" s="16"/>
      <c r="I18" s="16"/>
    </row>
    <row r="19" spans="1:9" hidden="1" x14ac:dyDescent="0.25">
      <c r="A19" s="28"/>
      <c r="B19" s="131"/>
      <c r="C19" s="131"/>
      <c r="D19" s="131"/>
      <c r="E19" s="131"/>
      <c r="F19" s="131"/>
      <c r="G19" s="131"/>
      <c r="H19" s="16"/>
      <c r="I19" s="16"/>
    </row>
    <row r="20" spans="1:9" hidden="1" x14ac:dyDescent="0.25">
      <c r="A20" s="28"/>
      <c r="B20" s="131"/>
      <c r="C20" s="131"/>
      <c r="D20" s="131"/>
      <c r="E20" s="131"/>
      <c r="F20" s="131"/>
      <c r="G20" s="131"/>
      <c r="H20" s="16"/>
      <c r="I20" s="16"/>
    </row>
    <row r="21" spans="1:9" ht="33" x14ac:dyDescent="0.25">
      <c r="A21" s="30" t="s">
        <v>648</v>
      </c>
      <c r="B21" s="304">
        <f>SUM(B22:B23)</f>
        <v>2</v>
      </c>
      <c r="C21" s="304"/>
      <c r="D21" s="304"/>
      <c r="E21" s="304">
        <f t="shared" ref="E21:I21" si="4">SUM(E22:E23)</f>
        <v>24</v>
      </c>
      <c r="F21" s="304"/>
      <c r="G21" s="304"/>
      <c r="H21" s="305">
        <f t="shared" si="4"/>
        <v>247.82</v>
      </c>
      <c r="I21" s="305">
        <f t="shared" si="4"/>
        <v>306.27999999999997</v>
      </c>
    </row>
    <row r="22" spans="1:9" x14ac:dyDescent="0.25">
      <c r="A22" s="28" t="s">
        <v>79</v>
      </c>
      <c r="B22" s="131">
        <v>1</v>
      </c>
      <c r="C22" s="131">
        <f>D22+E22</f>
        <v>155</v>
      </c>
      <c r="D22" s="299">
        <v>143</v>
      </c>
      <c r="E22" s="355">
        <v>12</v>
      </c>
      <c r="F22" s="252">
        <v>756</v>
      </c>
      <c r="G22" s="300">
        <f t="shared" ref="G22:G23" si="5">ROUND(F22/146.42,3)</f>
        <v>5.1630000000000003</v>
      </c>
      <c r="H22" s="300">
        <f>ROUND(E22*G22*2,2)</f>
        <v>123.91</v>
      </c>
      <c r="I22" s="356">
        <f t="shared" ref="I22:I23" si="6">ROUND(H22*1.2359,2)</f>
        <v>153.13999999999999</v>
      </c>
    </row>
    <row r="23" spans="1:9" x14ac:dyDescent="0.25">
      <c r="A23" s="28" t="s">
        <v>62</v>
      </c>
      <c r="B23" s="131">
        <v>1</v>
      </c>
      <c r="C23" s="131">
        <f>D23+E23</f>
        <v>155</v>
      </c>
      <c r="D23" s="299">
        <v>143</v>
      </c>
      <c r="E23" s="355">
        <v>12</v>
      </c>
      <c r="F23" s="252">
        <v>756</v>
      </c>
      <c r="G23" s="300">
        <f t="shared" si="5"/>
        <v>5.1630000000000003</v>
      </c>
      <c r="H23" s="300">
        <f>ROUND(E23*G23*2,2)</f>
        <v>123.91</v>
      </c>
      <c r="I23" s="356">
        <f t="shared" si="6"/>
        <v>153.13999999999999</v>
      </c>
    </row>
  </sheetData>
  <mergeCells count="12">
    <mergeCell ref="D8:D9"/>
    <mergeCell ref="E8:E9"/>
    <mergeCell ref="H1:I1"/>
    <mergeCell ref="A2:I2"/>
    <mergeCell ref="A7:A9"/>
    <mergeCell ref="B7:B9"/>
    <mergeCell ref="C7:E7"/>
    <mergeCell ref="F7:F9"/>
    <mergeCell ref="G7:G9"/>
    <mergeCell ref="H7:H9"/>
    <mergeCell ref="I7:I9"/>
    <mergeCell ref="C8:C9"/>
  </mergeCells>
  <pageMargins left="0.31496062992125984" right="0.31496062992125984" top="0.55118110236220474" bottom="0.35433070866141736" header="0.31496062992125984" footer="0.31496062992125984"/>
  <pageSetup paperSize="9" scale="60" orientation="portrait"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F45706-2979-4061-AD3A-83D171E0A172}">
  <sheetPr>
    <tabColor theme="9" tint="0.59999389629810485"/>
  </sheetPr>
  <dimension ref="A1:I25"/>
  <sheetViews>
    <sheetView zoomScale="80" zoomScaleNormal="80" workbookViewId="0">
      <selection activeCell="L10" sqref="L10"/>
    </sheetView>
  </sheetViews>
  <sheetFormatPr defaultRowHeight="16.5" x14ac:dyDescent="0.25"/>
  <cols>
    <col min="1" max="1" width="67.85546875" style="1" customWidth="1"/>
    <col min="2" max="2" width="13.42578125" style="1" customWidth="1"/>
    <col min="3" max="3" width="12.5703125" style="1" customWidth="1"/>
    <col min="4" max="4" width="14.7109375" style="1" customWidth="1"/>
    <col min="5" max="5" width="16.28515625" style="1" customWidth="1"/>
    <col min="6" max="6" width="14.42578125" style="1" customWidth="1"/>
    <col min="7" max="7" width="18.5703125" style="1" customWidth="1"/>
    <col min="8" max="8" width="19" style="1" customWidth="1"/>
    <col min="9" max="9" width="17.5703125" style="1" customWidth="1"/>
    <col min="10" max="16384" width="9.140625" style="1"/>
  </cols>
  <sheetData>
    <row r="1" spans="1:9" x14ac:dyDescent="0.25">
      <c r="H1" s="384" t="s">
        <v>824</v>
      </c>
      <c r="I1" s="384"/>
    </row>
    <row r="2" spans="1:9" s="3" customFormat="1" ht="39.75" customHeight="1" x14ac:dyDescent="0.25">
      <c r="A2" s="361" t="s">
        <v>720</v>
      </c>
      <c r="B2" s="361"/>
      <c r="C2" s="361"/>
      <c r="D2" s="361"/>
      <c r="E2" s="361"/>
      <c r="F2" s="361"/>
      <c r="G2" s="361"/>
      <c r="H2" s="361"/>
      <c r="I2" s="361"/>
    </row>
    <row r="4" spans="1:9" x14ac:dyDescent="0.25">
      <c r="A4" s="1" t="s">
        <v>782</v>
      </c>
    </row>
    <row r="5" spans="1:9" x14ac:dyDescent="0.25">
      <c r="A5" s="1" t="s">
        <v>761</v>
      </c>
    </row>
    <row r="6" spans="1:9" x14ac:dyDescent="0.25">
      <c r="E6" s="32"/>
      <c r="H6" s="340"/>
      <c r="I6" s="295"/>
    </row>
    <row r="7" spans="1:9" ht="29.25" customHeight="1" x14ac:dyDescent="0.25">
      <c r="A7" s="387"/>
      <c r="B7" s="387" t="s">
        <v>4</v>
      </c>
      <c r="C7" s="388" t="s">
        <v>5</v>
      </c>
      <c r="D7" s="388"/>
      <c r="E7" s="388"/>
      <c r="F7" s="388" t="s">
        <v>3</v>
      </c>
      <c r="G7" s="388" t="s">
        <v>778</v>
      </c>
      <c r="H7" s="389" t="s">
        <v>6</v>
      </c>
      <c r="I7" s="390" t="s">
        <v>2</v>
      </c>
    </row>
    <row r="8" spans="1:9" ht="26.25" customHeight="1" x14ac:dyDescent="0.25">
      <c r="A8" s="387"/>
      <c r="B8" s="387"/>
      <c r="C8" s="391" t="s">
        <v>81</v>
      </c>
      <c r="D8" s="391" t="s">
        <v>732</v>
      </c>
      <c r="E8" s="388" t="s">
        <v>7</v>
      </c>
      <c r="F8" s="388"/>
      <c r="G8" s="388"/>
      <c r="H8" s="389"/>
      <c r="I8" s="390"/>
    </row>
    <row r="9" spans="1:9" ht="36" customHeight="1" x14ac:dyDescent="0.25">
      <c r="A9" s="387"/>
      <c r="B9" s="387"/>
      <c r="C9" s="392"/>
      <c r="D9" s="392"/>
      <c r="E9" s="388"/>
      <c r="F9" s="388"/>
      <c r="G9" s="388"/>
      <c r="H9" s="389"/>
      <c r="I9" s="390"/>
    </row>
    <row r="10" spans="1:9" ht="14.25" customHeight="1" x14ac:dyDescent="0.25">
      <c r="A10" s="273">
        <v>1</v>
      </c>
      <c r="B10" s="273">
        <v>2</v>
      </c>
      <c r="C10" s="273" t="s">
        <v>82</v>
      </c>
      <c r="D10" s="273">
        <v>4</v>
      </c>
      <c r="E10" s="273">
        <v>5</v>
      </c>
      <c r="F10" s="273">
        <v>6</v>
      </c>
      <c r="G10" s="273">
        <v>7</v>
      </c>
      <c r="H10" s="273">
        <v>8</v>
      </c>
      <c r="I10" s="273" t="s">
        <v>83</v>
      </c>
    </row>
    <row r="11" spans="1:9" s="3" customFormat="1" x14ac:dyDescent="0.25">
      <c r="A11" s="33" t="s">
        <v>0</v>
      </c>
      <c r="B11" s="5">
        <f>B12</f>
        <v>13</v>
      </c>
      <c r="C11" s="5"/>
      <c r="D11" s="5"/>
      <c r="E11" s="5">
        <f t="shared" ref="E11:I11" si="0">E12</f>
        <v>312</v>
      </c>
      <c r="F11" s="5"/>
      <c r="G11" s="5"/>
      <c r="H11" s="6">
        <f t="shared" si="0"/>
        <v>5437.0800000000008</v>
      </c>
      <c r="I11" s="6">
        <f t="shared" si="0"/>
        <v>6719.6900000000005</v>
      </c>
    </row>
    <row r="12" spans="1:9" x14ac:dyDescent="0.25">
      <c r="A12" s="254" t="s">
        <v>568</v>
      </c>
      <c r="B12" s="8">
        <f>SUM(B13:B25)</f>
        <v>13</v>
      </c>
      <c r="C12" s="8"/>
      <c r="D12" s="8"/>
      <c r="E12" s="8">
        <f t="shared" ref="E12:I12" si="1">SUM(E13:E25)</f>
        <v>312</v>
      </c>
      <c r="F12" s="8"/>
      <c r="G12" s="8"/>
      <c r="H12" s="9">
        <f t="shared" si="1"/>
        <v>5437.0800000000008</v>
      </c>
      <c r="I12" s="9">
        <f t="shared" si="1"/>
        <v>6719.6900000000005</v>
      </c>
    </row>
    <row r="13" spans="1:9" ht="17.25" customHeight="1" x14ac:dyDescent="0.25">
      <c r="A13" s="213" t="s">
        <v>91</v>
      </c>
      <c r="B13" s="12">
        <v>1</v>
      </c>
      <c r="C13" s="12">
        <f>E13+D13</f>
        <v>183</v>
      </c>
      <c r="D13" s="12">
        <v>167</v>
      </c>
      <c r="E13" s="12">
        <v>16</v>
      </c>
      <c r="F13" s="14">
        <v>1533.67</v>
      </c>
      <c r="G13" s="14">
        <f>F13/167</f>
        <v>9.1836526946107782</v>
      </c>
      <c r="H13" s="14">
        <f>ROUND(E13*G13*2,2)</f>
        <v>293.88</v>
      </c>
      <c r="I13" s="14">
        <f>ROUND(H13*1.2359,2)</f>
        <v>363.21</v>
      </c>
    </row>
    <row r="14" spans="1:9" ht="17.25" customHeight="1" x14ac:dyDescent="0.25">
      <c r="A14" s="213" t="s">
        <v>91</v>
      </c>
      <c r="B14" s="12">
        <v>1</v>
      </c>
      <c r="C14" s="12">
        <f t="shared" ref="C14:C25" si="2">E14+D14</f>
        <v>183</v>
      </c>
      <c r="D14" s="12">
        <v>167</v>
      </c>
      <c r="E14" s="12">
        <v>16</v>
      </c>
      <c r="F14" s="14">
        <v>1518.78</v>
      </c>
      <c r="G14" s="14">
        <f t="shared" ref="G14:G25" si="3">F14/167</f>
        <v>9.0944910179640726</v>
      </c>
      <c r="H14" s="14">
        <f>ROUND(E14*G14*2,2)</f>
        <v>291.02</v>
      </c>
      <c r="I14" s="14">
        <f t="shared" ref="I14:I21" si="4">ROUND(H14*1.2359,2)</f>
        <v>359.67</v>
      </c>
    </row>
    <row r="15" spans="1:9" ht="17.25" customHeight="1" x14ac:dyDescent="0.25">
      <c r="A15" s="213" t="s">
        <v>91</v>
      </c>
      <c r="B15" s="12">
        <v>1</v>
      </c>
      <c r="C15" s="12">
        <f t="shared" si="2"/>
        <v>183</v>
      </c>
      <c r="D15" s="12">
        <v>167</v>
      </c>
      <c r="E15" s="12">
        <v>16</v>
      </c>
      <c r="F15" s="14">
        <v>1496.45</v>
      </c>
      <c r="G15" s="14">
        <f t="shared" si="3"/>
        <v>8.9607784431137727</v>
      </c>
      <c r="H15" s="14">
        <f t="shared" ref="H15:H21" si="5">ROUND(E15*G15*2,2)</f>
        <v>286.74</v>
      </c>
      <c r="I15" s="14">
        <f t="shared" si="4"/>
        <v>354.38</v>
      </c>
    </row>
    <row r="16" spans="1:9" ht="17.25" customHeight="1" x14ac:dyDescent="0.25">
      <c r="A16" s="213" t="s">
        <v>91</v>
      </c>
      <c r="B16" s="12">
        <v>1</v>
      </c>
      <c r="C16" s="12">
        <f t="shared" si="2"/>
        <v>199</v>
      </c>
      <c r="D16" s="12">
        <v>167</v>
      </c>
      <c r="E16" s="12">
        <v>32</v>
      </c>
      <c r="F16" s="14">
        <v>1518.78</v>
      </c>
      <c r="G16" s="14">
        <f t="shared" si="3"/>
        <v>9.0944910179640726</v>
      </c>
      <c r="H16" s="14">
        <f>ROUND(E16*G16*2,2)</f>
        <v>582.04999999999995</v>
      </c>
      <c r="I16" s="14">
        <f t="shared" si="4"/>
        <v>719.36</v>
      </c>
    </row>
    <row r="17" spans="1:9" ht="17.25" customHeight="1" x14ac:dyDescent="0.25">
      <c r="A17" s="213" t="s">
        <v>91</v>
      </c>
      <c r="B17" s="12">
        <v>1</v>
      </c>
      <c r="C17" s="12">
        <f t="shared" si="2"/>
        <v>199</v>
      </c>
      <c r="D17" s="12">
        <v>167</v>
      </c>
      <c r="E17" s="12">
        <v>32</v>
      </c>
      <c r="F17" s="14">
        <v>1503.89</v>
      </c>
      <c r="G17" s="14">
        <f t="shared" si="3"/>
        <v>9.0053293413173652</v>
      </c>
      <c r="H17" s="14">
        <f t="shared" si="5"/>
        <v>576.34</v>
      </c>
      <c r="I17" s="14">
        <f t="shared" si="4"/>
        <v>712.3</v>
      </c>
    </row>
    <row r="18" spans="1:9" ht="17.25" customHeight="1" x14ac:dyDescent="0.25">
      <c r="A18" s="213" t="s">
        <v>91</v>
      </c>
      <c r="B18" s="12">
        <v>1</v>
      </c>
      <c r="C18" s="12">
        <f t="shared" si="2"/>
        <v>215</v>
      </c>
      <c r="D18" s="12">
        <v>167</v>
      </c>
      <c r="E18" s="12">
        <v>48</v>
      </c>
      <c r="F18" s="14">
        <v>1496.45</v>
      </c>
      <c r="G18" s="14">
        <f t="shared" si="3"/>
        <v>8.9607784431137727</v>
      </c>
      <c r="H18" s="14">
        <f t="shared" si="5"/>
        <v>860.23</v>
      </c>
      <c r="I18" s="14">
        <f t="shared" si="4"/>
        <v>1063.1600000000001</v>
      </c>
    </row>
    <row r="19" spans="1:9" ht="17.25" customHeight="1" x14ac:dyDescent="0.25">
      <c r="A19" s="213" t="s">
        <v>91</v>
      </c>
      <c r="B19" s="12">
        <v>1</v>
      </c>
      <c r="C19" s="12">
        <f t="shared" si="2"/>
        <v>191</v>
      </c>
      <c r="D19" s="12">
        <v>167</v>
      </c>
      <c r="E19" s="12">
        <v>24</v>
      </c>
      <c r="F19" s="14">
        <v>1503.89</v>
      </c>
      <c r="G19" s="14">
        <f t="shared" si="3"/>
        <v>9.0053293413173652</v>
      </c>
      <c r="H19" s="14">
        <f t="shared" si="5"/>
        <v>432.26</v>
      </c>
      <c r="I19" s="14">
        <f t="shared" si="4"/>
        <v>534.23</v>
      </c>
    </row>
    <row r="20" spans="1:9" ht="17.25" customHeight="1" x14ac:dyDescent="0.25">
      <c r="A20" s="213" t="s">
        <v>91</v>
      </c>
      <c r="B20" s="12">
        <v>1</v>
      </c>
      <c r="C20" s="12">
        <f t="shared" si="2"/>
        <v>183</v>
      </c>
      <c r="D20" s="12">
        <v>167</v>
      </c>
      <c r="E20" s="12">
        <v>16</v>
      </c>
      <c r="F20" s="14">
        <v>1496.45</v>
      </c>
      <c r="G20" s="14">
        <f t="shared" si="3"/>
        <v>8.9607784431137727</v>
      </c>
      <c r="H20" s="14">
        <f t="shared" si="5"/>
        <v>286.74</v>
      </c>
      <c r="I20" s="14">
        <f t="shared" si="4"/>
        <v>354.38</v>
      </c>
    </row>
    <row r="21" spans="1:9" ht="17.25" customHeight="1" x14ac:dyDescent="0.25">
      <c r="A21" s="213" t="s">
        <v>92</v>
      </c>
      <c r="B21" s="12">
        <v>1</v>
      </c>
      <c r="C21" s="12">
        <f t="shared" si="2"/>
        <v>183</v>
      </c>
      <c r="D21" s="12">
        <v>167</v>
      </c>
      <c r="E21" s="12">
        <v>16</v>
      </c>
      <c r="F21" s="14">
        <v>1311</v>
      </c>
      <c r="G21" s="14">
        <f t="shared" si="3"/>
        <v>7.8502994011976046</v>
      </c>
      <c r="H21" s="14">
        <f t="shared" si="5"/>
        <v>251.21</v>
      </c>
      <c r="I21" s="14">
        <f t="shared" si="4"/>
        <v>310.47000000000003</v>
      </c>
    </row>
    <row r="22" spans="1:9" ht="17.25" customHeight="1" x14ac:dyDescent="0.25">
      <c r="A22" s="213" t="s">
        <v>92</v>
      </c>
      <c r="B22" s="12">
        <v>1</v>
      </c>
      <c r="C22" s="12">
        <f t="shared" si="2"/>
        <v>183</v>
      </c>
      <c r="D22" s="12">
        <v>167</v>
      </c>
      <c r="E22" s="12">
        <v>16</v>
      </c>
      <c r="F22" s="14">
        <v>1311</v>
      </c>
      <c r="G22" s="14">
        <f t="shared" si="3"/>
        <v>7.8502994011976046</v>
      </c>
      <c r="H22" s="14">
        <f>ROUND(E22*G22*2,2)</f>
        <v>251.21</v>
      </c>
      <c r="I22" s="14">
        <f>ROUND(H22*1.2359,2)</f>
        <v>310.47000000000003</v>
      </c>
    </row>
    <row r="23" spans="1:9" x14ac:dyDescent="0.25">
      <c r="A23" s="213" t="s">
        <v>92</v>
      </c>
      <c r="B23" s="12">
        <v>1</v>
      </c>
      <c r="C23" s="12">
        <f t="shared" si="2"/>
        <v>215</v>
      </c>
      <c r="D23" s="12">
        <v>167</v>
      </c>
      <c r="E23" s="26">
        <v>48</v>
      </c>
      <c r="F23" s="14">
        <v>1429.45</v>
      </c>
      <c r="G23" s="14">
        <f t="shared" si="3"/>
        <v>8.5595808383233543</v>
      </c>
      <c r="H23" s="14">
        <f t="shared" ref="H23:H25" si="6">ROUND(E23*G23*2,2)</f>
        <v>821.72</v>
      </c>
      <c r="I23" s="14">
        <f t="shared" ref="I23:I25" si="7">ROUND(H23*1.2359,2)</f>
        <v>1015.56</v>
      </c>
    </row>
    <row r="24" spans="1:9" x14ac:dyDescent="0.25">
      <c r="A24" s="213" t="s">
        <v>92</v>
      </c>
      <c r="B24" s="12">
        <v>1</v>
      </c>
      <c r="C24" s="12">
        <f t="shared" si="2"/>
        <v>183</v>
      </c>
      <c r="D24" s="12">
        <v>167</v>
      </c>
      <c r="E24" s="26">
        <v>16</v>
      </c>
      <c r="F24" s="14">
        <v>1311</v>
      </c>
      <c r="G24" s="14">
        <f t="shared" si="3"/>
        <v>7.8502994011976046</v>
      </c>
      <c r="H24" s="14">
        <f t="shared" si="6"/>
        <v>251.21</v>
      </c>
      <c r="I24" s="14">
        <f t="shared" si="7"/>
        <v>310.47000000000003</v>
      </c>
    </row>
    <row r="25" spans="1:9" x14ac:dyDescent="0.25">
      <c r="A25" s="213" t="s">
        <v>92</v>
      </c>
      <c r="B25" s="12">
        <v>1</v>
      </c>
      <c r="C25" s="12">
        <f t="shared" si="2"/>
        <v>183</v>
      </c>
      <c r="D25" s="12">
        <v>167</v>
      </c>
      <c r="E25" s="26">
        <v>16</v>
      </c>
      <c r="F25" s="14">
        <v>1317.56</v>
      </c>
      <c r="G25" s="14">
        <f t="shared" si="3"/>
        <v>7.8895808383233526</v>
      </c>
      <c r="H25" s="14">
        <f t="shared" si="6"/>
        <v>252.47</v>
      </c>
      <c r="I25" s="14">
        <f t="shared" si="7"/>
        <v>312.02999999999997</v>
      </c>
    </row>
  </sheetData>
  <mergeCells count="12">
    <mergeCell ref="D8:D9"/>
    <mergeCell ref="E8:E9"/>
    <mergeCell ref="H1:I1"/>
    <mergeCell ref="A2:I2"/>
    <mergeCell ref="A7:A9"/>
    <mergeCell ref="B7:B9"/>
    <mergeCell ref="C7:E7"/>
    <mergeCell ref="F7:F9"/>
    <mergeCell ref="G7:G9"/>
    <mergeCell ref="H7:H9"/>
    <mergeCell ref="I7:I9"/>
    <mergeCell ref="C8:C9"/>
  </mergeCells>
  <pageMargins left="0.7" right="0.7" top="0.75" bottom="0.75" header="0.3" footer="0.3"/>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A9A524-AFD3-4D20-9A38-7E422BCB8EAC}">
  <sheetPr>
    <tabColor theme="5" tint="0.59999389629810485"/>
  </sheetPr>
  <dimension ref="A1:I37"/>
  <sheetViews>
    <sheetView zoomScale="80" zoomScaleNormal="80" workbookViewId="0">
      <selection activeCell="Q18" sqref="Q18"/>
    </sheetView>
  </sheetViews>
  <sheetFormatPr defaultRowHeight="16.5" x14ac:dyDescent="0.25"/>
  <cols>
    <col min="1" max="1" width="68.140625" style="1" customWidth="1"/>
    <col min="2" max="2" width="14.28515625" style="1" customWidth="1"/>
    <col min="3" max="3" width="13.42578125" style="1" customWidth="1"/>
    <col min="4" max="4" width="14.7109375" style="1" customWidth="1"/>
    <col min="5" max="5" width="18.42578125" style="1" customWidth="1"/>
    <col min="6" max="6" width="11.7109375" style="1" customWidth="1"/>
    <col min="7" max="7" width="18.28515625" style="1" customWidth="1"/>
    <col min="8" max="8" width="19.7109375" style="1" customWidth="1"/>
    <col min="9" max="9" width="18.42578125" style="1" customWidth="1"/>
    <col min="10" max="16384" width="9.140625" style="1"/>
  </cols>
  <sheetData>
    <row r="1" spans="1:9" x14ac:dyDescent="0.25">
      <c r="H1" s="384" t="s">
        <v>825</v>
      </c>
      <c r="I1" s="384"/>
    </row>
    <row r="2" spans="1:9" s="3" customFormat="1" ht="40.5" customHeight="1" x14ac:dyDescent="0.25">
      <c r="A2" s="361" t="s">
        <v>720</v>
      </c>
      <c r="B2" s="361"/>
      <c r="C2" s="361"/>
      <c r="D2" s="361"/>
      <c r="E2" s="361"/>
      <c r="F2" s="361"/>
      <c r="G2" s="361"/>
      <c r="H2" s="361"/>
      <c r="I2" s="361"/>
    </row>
    <row r="3" spans="1:9" ht="14.25" customHeight="1" x14ac:dyDescent="0.25"/>
    <row r="4" spans="1:9" x14ac:dyDescent="0.25">
      <c r="A4" s="1" t="s">
        <v>435</v>
      </c>
    </row>
    <row r="5" spans="1:9" x14ac:dyDescent="0.25">
      <c r="A5" s="1" t="s">
        <v>783</v>
      </c>
    </row>
    <row r="6" spans="1:9" x14ac:dyDescent="0.25">
      <c r="C6" s="295"/>
      <c r="D6" s="295"/>
      <c r="E6" s="296"/>
      <c r="F6" s="295"/>
      <c r="G6" s="295"/>
      <c r="H6" s="340"/>
      <c r="I6" s="295"/>
    </row>
    <row r="7" spans="1:9" ht="30.75" customHeight="1" x14ac:dyDescent="0.25">
      <c r="A7" s="387"/>
      <c r="B7" s="387" t="s">
        <v>4</v>
      </c>
      <c r="C7" s="388" t="s">
        <v>5</v>
      </c>
      <c r="D7" s="388"/>
      <c r="E7" s="388"/>
      <c r="F7" s="388" t="s">
        <v>3</v>
      </c>
      <c r="G7" s="388" t="s">
        <v>728</v>
      </c>
      <c r="H7" s="389" t="s">
        <v>6</v>
      </c>
      <c r="I7" s="390" t="s">
        <v>2</v>
      </c>
    </row>
    <row r="8" spans="1:9" x14ac:dyDescent="0.25">
      <c r="A8" s="387"/>
      <c r="B8" s="387"/>
      <c r="C8" s="391" t="s">
        <v>81</v>
      </c>
      <c r="D8" s="391" t="s">
        <v>732</v>
      </c>
      <c r="E8" s="388" t="s">
        <v>7</v>
      </c>
      <c r="F8" s="388"/>
      <c r="G8" s="388"/>
      <c r="H8" s="389"/>
      <c r="I8" s="390"/>
    </row>
    <row r="9" spans="1:9" ht="38.25" customHeight="1" x14ac:dyDescent="0.25">
      <c r="A9" s="387"/>
      <c r="B9" s="387"/>
      <c r="C9" s="392"/>
      <c r="D9" s="392"/>
      <c r="E9" s="388"/>
      <c r="F9" s="388"/>
      <c r="G9" s="388"/>
      <c r="H9" s="389"/>
      <c r="I9" s="390"/>
    </row>
    <row r="10" spans="1:9" x14ac:dyDescent="0.25">
      <c r="A10" s="273">
        <v>1</v>
      </c>
      <c r="B10" s="273">
        <v>2</v>
      </c>
      <c r="C10" s="273" t="s">
        <v>82</v>
      </c>
      <c r="D10" s="273">
        <v>4</v>
      </c>
      <c r="E10" s="273">
        <v>5</v>
      </c>
      <c r="F10" s="273">
        <v>6</v>
      </c>
      <c r="G10" s="273">
        <v>7</v>
      </c>
      <c r="H10" s="273">
        <v>8</v>
      </c>
      <c r="I10" s="273" t="s">
        <v>83</v>
      </c>
    </row>
    <row r="11" spans="1:9" s="3" customFormat="1" x14ac:dyDescent="0.25">
      <c r="A11" s="33" t="s">
        <v>0</v>
      </c>
      <c r="B11" s="89">
        <f>B12+B20+B28+B32</f>
        <v>22</v>
      </c>
      <c r="C11" s="89"/>
      <c r="D11" s="89"/>
      <c r="E11" s="89">
        <f t="shared" ref="E11:I11" si="0">E12+E20+E28+E32</f>
        <v>1237</v>
      </c>
      <c r="F11" s="89"/>
      <c r="G11" s="89"/>
      <c r="H11" s="90">
        <f t="shared" si="0"/>
        <v>30243.42</v>
      </c>
      <c r="I11" s="90">
        <f t="shared" si="0"/>
        <v>37377.83</v>
      </c>
    </row>
    <row r="12" spans="1:9" x14ac:dyDescent="0.25">
      <c r="A12" s="254" t="s">
        <v>568</v>
      </c>
      <c r="B12" s="241">
        <f>SUM(B13:B19)</f>
        <v>7</v>
      </c>
      <c r="C12" s="241"/>
      <c r="D12" s="241"/>
      <c r="E12" s="241">
        <f t="shared" ref="E12:I12" si="1">SUM(E13:E19)</f>
        <v>955</v>
      </c>
      <c r="F12" s="241"/>
      <c r="G12" s="241"/>
      <c r="H12" s="248">
        <f t="shared" si="1"/>
        <v>26708.579999999998</v>
      </c>
      <c r="I12" s="248">
        <f t="shared" si="1"/>
        <v>33009.129999999997</v>
      </c>
    </row>
    <row r="13" spans="1:9" x14ac:dyDescent="0.25">
      <c r="A13" s="36" t="s">
        <v>436</v>
      </c>
      <c r="B13" s="242">
        <v>1</v>
      </c>
      <c r="C13" s="242">
        <f t="shared" ref="C13:C19" si="2">D13+E13</f>
        <v>589</v>
      </c>
      <c r="D13" s="243">
        <v>454</v>
      </c>
      <c r="E13" s="242">
        <v>135</v>
      </c>
      <c r="F13" s="249"/>
      <c r="G13" s="249">
        <v>12.72</v>
      </c>
      <c r="H13" s="249">
        <f>ROUND(E13*G13*2,2)</f>
        <v>3434.4</v>
      </c>
      <c r="I13" s="249">
        <f t="shared" ref="I13:I37" si="3">ROUND(H13*1.2359,2)</f>
        <v>4244.57</v>
      </c>
    </row>
    <row r="14" spans="1:9" x14ac:dyDescent="0.25">
      <c r="A14" s="36" t="s">
        <v>437</v>
      </c>
      <c r="B14" s="242">
        <v>1</v>
      </c>
      <c r="C14" s="242">
        <f t="shared" si="2"/>
        <v>606</v>
      </c>
      <c r="D14" s="243">
        <v>501</v>
      </c>
      <c r="E14" s="242">
        <v>105</v>
      </c>
      <c r="F14" s="249"/>
      <c r="G14" s="249">
        <v>12.72</v>
      </c>
      <c r="H14" s="249">
        <f t="shared" ref="H14:H18" si="4">ROUND(E14*G14*2,2)</f>
        <v>2671.2</v>
      </c>
      <c r="I14" s="249">
        <f t="shared" si="3"/>
        <v>3301.34</v>
      </c>
    </row>
    <row r="15" spans="1:9" x14ac:dyDescent="0.25">
      <c r="A15" s="36" t="s">
        <v>438</v>
      </c>
      <c r="B15" s="242">
        <v>1</v>
      </c>
      <c r="C15" s="242">
        <f t="shared" si="2"/>
        <v>686</v>
      </c>
      <c r="D15" s="243">
        <v>462</v>
      </c>
      <c r="E15" s="242">
        <v>224</v>
      </c>
      <c r="F15" s="249"/>
      <c r="G15" s="249">
        <v>12.72</v>
      </c>
      <c r="H15" s="249">
        <f t="shared" si="4"/>
        <v>5698.56</v>
      </c>
      <c r="I15" s="249">
        <f t="shared" si="3"/>
        <v>7042.85</v>
      </c>
    </row>
    <row r="16" spans="1:9" x14ac:dyDescent="0.25">
      <c r="A16" s="36" t="s">
        <v>439</v>
      </c>
      <c r="B16" s="242">
        <v>1</v>
      </c>
      <c r="C16" s="242">
        <f t="shared" si="2"/>
        <v>573</v>
      </c>
      <c r="D16" s="243">
        <v>463</v>
      </c>
      <c r="E16" s="242">
        <v>110</v>
      </c>
      <c r="F16" s="249"/>
      <c r="G16" s="249">
        <v>12.72</v>
      </c>
      <c r="H16" s="249">
        <f t="shared" si="4"/>
        <v>2798.4</v>
      </c>
      <c r="I16" s="249">
        <f t="shared" si="3"/>
        <v>3458.54</v>
      </c>
    </row>
    <row r="17" spans="1:9" x14ac:dyDescent="0.25">
      <c r="A17" s="36" t="s">
        <v>440</v>
      </c>
      <c r="B17" s="242">
        <v>1</v>
      </c>
      <c r="C17" s="242">
        <f t="shared" si="2"/>
        <v>674</v>
      </c>
      <c r="D17" s="242">
        <v>423</v>
      </c>
      <c r="E17" s="242">
        <v>251</v>
      </c>
      <c r="F17" s="249"/>
      <c r="G17" s="249">
        <v>15.53</v>
      </c>
      <c r="H17" s="249">
        <f t="shared" si="4"/>
        <v>7796.06</v>
      </c>
      <c r="I17" s="249">
        <f t="shared" si="3"/>
        <v>9635.15</v>
      </c>
    </row>
    <row r="18" spans="1:9" x14ac:dyDescent="0.25">
      <c r="A18" s="36" t="s">
        <v>441</v>
      </c>
      <c r="B18" s="242">
        <v>1</v>
      </c>
      <c r="C18" s="242">
        <f t="shared" si="2"/>
        <v>537</v>
      </c>
      <c r="D18" s="242">
        <v>421</v>
      </c>
      <c r="E18" s="242">
        <v>116</v>
      </c>
      <c r="F18" s="249"/>
      <c r="G18" s="249">
        <v>16.93</v>
      </c>
      <c r="H18" s="249">
        <f t="shared" si="4"/>
        <v>3927.76</v>
      </c>
      <c r="I18" s="249">
        <f t="shared" si="3"/>
        <v>4854.32</v>
      </c>
    </row>
    <row r="19" spans="1:9" ht="15.75" customHeight="1" x14ac:dyDescent="0.25">
      <c r="A19" s="36" t="s">
        <v>442</v>
      </c>
      <c r="B19" s="242">
        <v>1</v>
      </c>
      <c r="C19" s="242">
        <f t="shared" si="2"/>
        <v>180</v>
      </c>
      <c r="D19" s="242">
        <v>166</v>
      </c>
      <c r="E19" s="242">
        <v>14</v>
      </c>
      <c r="F19" s="249"/>
      <c r="G19" s="249">
        <v>13.65</v>
      </c>
      <c r="H19" s="249">
        <f>ROUND(E19*G19*2,2)</f>
        <v>382.2</v>
      </c>
      <c r="I19" s="249">
        <f t="shared" si="3"/>
        <v>472.36</v>
      </c>
    </row>
    <row r="20" spans="1:9" ht="33" x14ac:dyDescent="0.25">
      <c r="A20" s="254" t="s">
        <v>629</v>
      </c>
      <c r="B20" s="241">
        <f>SUM(B21:B27)</f>
        <v>7</v>
      </c>
      <c r="C20" s="241"/>
      <c r="D20" s="241"/>
      <c r="E20" s="241">
        <f t="shared" ref="E20:I20" si="5">SUM(E21:E27)</f>
        <v>136</v>
      </c>
      <c r="F20" s="241"/>
      <c r="G20" s="241"/>
      <c r="H20" s="248">
        <f t="shared" si="5"/>
        <v>2060.96</v>
      </c>
      <c r="I20" s="248">
        <f t="shared" si="5"/>
        <v>2547.1400000000003</v>
      </c>
    </row>
    <row r="21" spans="1:9" x14ac:dyDescent="0.25">
      <c r="A21" s="36" t="s">
        <v>443</v>
      </c>
      <c r="B21" s="242">
        <v>1</v>
      </c>
      <c r="C21" s="242">
        <f t="shared" ref="C21:C27" si="6">D21+E21</f>
        <v>529</v>
      </c>
      <c r="D21" s="327">
        <v>501</v>
      </c>
      <c r="E21" s="242">
        <v>28</v>
      </c>
      <c r="F21" s="249"/>
      <c r="G21" s="249">
        <v>7.54</v>
      </c>
      <c r="H21" s="249">
        <f t="shared" ref="H21:H27" si="7">ROUND(E21*G21*2,2)</f>
        <v>422.24</v>
      </c>
      <c r="I21" s="249">
        <f t="shared" si="3"/>
        <v>521.85</v>
      </c>
    </row>
    <row r="22" spans="1:9" x14ac:dyDescent="0.25">
      <c r="A22" s="36" t="s">
        <v>443</v>
      </c>
      <c r="B22" s="242">
        <v>1</v>
      </c>
      <c r="C22" s="242">
        <f t="shared" si="6"/>
        <v>308</v>
      </c>
      <c r="D22" s="327">
        <v>278</v>
      </c>
      <c r="E22" s="242">
        <v>30</v>
      </c>
      <c r="F22" s="249"/>
      <c r="G22" s="249">
        <v>7.61</v>
      </c>
      <c r="H22" s="249">
        <f t="shared" si="7"/>
        <v>456.6</v>
      </c>
      <c r="I22" s="249">
        <f t="shared" si="3"/>
        <v>564.30999999999995</v>
      </c>
    </row>
    <row r="23" spans="1:9" x14ac:dyDescent="0.25">
      <c r="A23" s="36" t="s">
        <v>443</v>
      </c>
      <c r="B23" s="242">
        <v>1</v>
      </c>
      <c r="C23" s="242">
        <f t="shared" si="6"/>
        <v>442</v>
      </c>
      <c r="D23" s="327">
        <v>421</v>
      </c>
      <c r="E23" s="242">
        <v>21</v>
      </c>
      <c r="F23" s="249"/>
      <c r="G23" s="249">
        <v>7.54</v>
      </c>
      <c r="H23" s="249">
        <f t="shared" si="7"/>
        <v>316.68</v>
      </c>
      <c r="I23" s="249">
        <f t="shared" si="3"/>
        <v>391.38</v>
      </c>
    </row>
    <row r="24" spans="1:9" x14ac:dyDescent="0.25">
      <c r="A24" s="36" t="s">
        <v>443</v>
      </c>
      <c r="B24" s="242">
        <v>1</v>
      </c>
      <c r="C24" s="242">
        <f t="shared" si="6"/>
        <v>335</v>
      </c>
      <c r="D24" s="327">
        <v>333</v>
      </c>
      <c r="E24" s="242">
        <v>2</v>
      </c>
      <c r="F24" s="249"/>
      <c r="G24" s="249">
        <v>7.61</v>
      </c>
      <c r="H24" s="249">
        <f t="shared" si="7"/>
        <v>30.44</v>
      </c>
      <c r="I24" s="249">
        <f t="shared" si="3"/>
        <v>37.619999999999997</v>
      </c>
    </row>
    <row r="25" spans="1:9" x14ac:dyDescent="0.25">
      <c r="A25" s="36" t="s">
        <v>443</v>
      </c>
      <c r="B25" s="242">
        <v>1</v>
      </c>
      <c r="C25" s="242">
        <f t="shared" si="6"/>
        <v>528</v>
      </c>
      <c r="D25" s="327">
        <v>501</v>
      </c>
      <c r="E25" s="242">
        <v>27</v>
      </c>
      <c r="F25" s="249"/>
      <c r="G25" s="249">
        <v>7.54</v>
      </c>
      <c r="H25" s="249">
        <f t="shared" si="7"/>
        <v>407.16</v>
      </c>
      <c r="I25" s="249">
        <f t="shared" si="3"/>
        <v>503.21</v>
      </c>
    </row>
    <row r="26" spans="1:9" x14ac:dyDescent="0.25">
      <c r="A26" s="36" t="s">
        <v>444</v>
      </c>
      <c r="B26" s="242">
        <v>1</v>
      </c>
      <c r="C26" s="242">
        <f t="shared" si="6"/>
        <v>379</v>
      </c>
      <c r="D26" s="327">
        <v>367</v>
      </c>
      <c r="E26" s="242">
        <v>12</v>
      </c>
      <c r="F26" s="249"/>
      <c r="G26" s="249">
        <v>7.68</v>
      </c>
      <c r="H26" s="249">
        <f t="shared" si="7"/>
        <v>184.32</v>
      </c>
      <c r="I26" s="249">
        <f t="shared" si="3"/>
        <v>227.8</v>
      </c>
    </row>
    <row r="27" spans="1:9" x14ac:dyDescent="0.25">
      <c r="A27" s="36" t="s">
        <v>444</v>
      </c>
      <c r="B27" s="242">
        <v>1</v>
      </c>
      <c r="C27" s="242">
        <f t="shared" si="6"/>
        <v>72</v>
      </c>
      <c r="D27" s="327">
        <v>56</v>
      </c>
      <c r="E27" s="242">
        <v>16</v>
      </c>
      <c r="F27" s="249"/>
      <c r="G27" s="249">
        <v>7.61</v>
      </c>
      <c r="H27" s="249">
        <f t="shared" si="7"/>
        <v>243.52</v>
      </c>
      <c r="I27" s="249">
        <f t="shared" si="3"/>
        <v>300.97000000000003</v>
      </c>
    </row>
    <row r="28" spans="1:9" ht="33" x14ac:dyDescent="0.25">
      <c r="A28" s="254" t="s">
        <v>648</v>
      </c>
      <c r="B28" s="241">
        <f>SUM(B29:B31)</f>
        <v>3</v>
      </c>
      <c r="C28" s="241"/>
      <c r="D28" s="241"/>
      <c r="E28" s="241">
        <f t="shared" ref="E28:I28" si="8">SUM(E29:E31)</f>
        <v>63</v>
      </c>
      <c r="F28" s="241"/>
      <c r="G28" s="241"/>
      <c r="H28" s="248">
        <f t="shared" si="8"/>
        <v>706.58</v>
      </c>
      <c r="I28" s="248">
        <f t="shared" si="8"/>
        <v>873.26</v>
      </c>
    </row>
    <row r="29" spans="1:9" x14ac:dyDescent="0.25">
      <c r="A29" s="213" t="s">
        <v>175</v>
      </c>
      <c r="B29" s="242">
        <v>1</v>
      </c>
      <c r="C29" s="242">
        <f t="shared" ref="C29:C37" si="9">D29+E29</f>
        <v>448</v>
      </c>
      <c r="D29" s="327">
        <v>437</v>
      </c>
      <c r="E29" s="242">
        <v>11</v>
      </c>
      <c r="F29" s="249"/>
      <c r="G29" s="249">
        <v>5.55</v>
      </c>
      <c r="H29" s="249">
        <f>ROUND(E29*G29*2,2)</f>
        <v>122.1</v>
      </c>
      <c r="I29" s="249">
        <f t="shared" si="3"/>
        <v>150.9</v>
      </c>
    </row>
    <row r="30" spans="1:9" x14ac:dyDescent="0.25">
      <c r="A30" s="213" t="s">
        <v>445</v>
      </c>
      <c r="B30" s="242">
        <v>1</v>
      </c>
      <c r="C30" s="242">
        <f t="shared" si="9"/>
        <v>528</v>
      </c>
      <c r="D30" s="327">
        <v>501</v>
      </c>
      <c r="E30" s="242">
        <v>27</v>
      </c>
      <c r="F30" s="249"/>
      <c r="G30" s="249">
        <v>5.62</v>
      </c>
      <c r="H30" s="249">
        <f>ROUND(E30*G30*2,2)</f>
        <v>303.48</v>
      </c>
      <c r="I30" s="249">
        <f t="shared" si="3"/>
        <v>375.07</v>
      </c>
    </row>
    <row r="31" spans="1:9" x14ac:dyDescent="0.25">
      <c r="A31" s="213" t="s">
        <v>446</v>
      </c>
      <c r="B31" s="242">
        <v>1</v>
      </c>
      <c r="C31" s="242">
        <f t="shared" si="9"/>
        <v>526</v>
      </c>
      <c r="D31" s="327">
        <v>501</v>
      </c>
      <c r="E31" s="242">
        <v>25</v>
      </c>
      <c r="F31" s="249"/>
      <c r="G31" s="249">
        <v>5.62</v>
      </c>
      <c r="H31" s="249">
        <f t="shared" ref="H31" si="10">ROUND(E31*G31*2,2)</f>
        <v>281</v>
      </c>
      <c r="I31" s="249">
        <f t="shared" si="3"/>
        <v>347.29</v>
      </c>
    </row>
    <row r="32" spans="1:9" ht="33" x14ac:dyDescent="0.25">
      <c r="A32" s="254" t="s">
        <v>651</v>
      </c>
      <c r="B32" s="241">
        <f>SUM(B33:B37)</f>
        <v>5</v>
      </c>
      <c r="C32" s="241"/>
      <c r="D32" s="241"/>
      <c r="E32" s="241">
        <f t="shared" ref="E32:I32" si="11">SUM(E33:E37)</f>
        <v>83</v>
      </c>
      <c r="F32" s="241"/>
      <c r="G32" s="241"/>
      <c r="H32" s="248">
        <f t="shared" si="11"/>
        <v>767.30000000000018</v>
      </c>
      <c r="I32" s="248">
        <f t="shared" si="11"/>
        <v>948.3</v>
      </c>
    </row>
    <row r="33" spans="1:9" x14ac:dyDescent="0.25">
      <c r="A33" s="344" t="s">
        <v>447</v>
      </c>
      <c r="B33" s="242">
        <v>1</v>
      </c>
      <c r="C33" s="242">
        <f t="shared" si="9"/>
        <v>502</v>
      </c>
      <c r="D33" s="327">
        <v>501</v>
      </c>
      <c r="E33" s="242">
        <v>1</v>
      </c>
      <c r="F33" s="249"/>
      <c r="G33" s="249">
        <v>4.46</v>
      </c>
      <c r="H33" s="249">
        <f>ROUND(E33*G33*2,2)</f>
        <v>8.92</v>
      </c>
      <c r="I33" s="249">
        <f t="shared" si="3"/>
        <v>11.02</v>
      </c>
    </row>
    <row r="34" spans="1:9" x14ac:dyDescent="0.25">
      <c r="A34" s="344" t="s">
        <v>181</v>
      </c>
      <c r="B34" s="242">
        <v>1</v>
      </c>
      <c r="C34" s="242">
        <f t="shared" si="9"/>
        <v>374</v>
      </c>
      <c r="D34" s="327">
        <v>343</v>
      </c>
      <c r="E34" s="242">
        <v>31</v>
      </c>
      <c r="F34" s="249"/>
      <c r="G34" s="249">
        <v>4.5199999999999996</v>
      </c>
      <c r="H34" s="249">
        <f t="shared" ref="H34" si="12">ROUND(E34*G34*2,2)</f>
        <v>280.24</v>
      </c>
      <c r="I34" s="249">
        <f t="shared" si="3"/>
        <v>346.35</v>
      </c>
    </row>
    <row r="35" spans="1:9" x14ac:dyDescent="0.25">
      <c r="A35" s="344" t="s">
        <v>182</v>
      </c>
      <c r="B35" s="242">
        <v>1</v>
      </c>
      <c r="C35" s="242">
        <f t="shared" si="9"/>
        <v>508</v>
      </c>
      <c r="D35" s="327">
        <v>501</v>
      </c>
      <c r="E35" s="242">
        <v>7</v>
      </c>
      <c r="F35" s="249"/>
      <c r="G35" s="249">
        <v>4.5199999999999996</v>
      </c>
      <c r="H35" s="249">
        <f>ROUND(E35*G35*2,2)</f>
        <v>63.28</v>
      </c>
      <c r="I35" s="249">
        <f t="shared" si="3"/>
        <v>78.209999999999994</v>
      </c>
    </row>
    <row r="36" spans="1:9" x14ac:dyDescent="0.25">
      <c r="A36" s="344" t="s">
        <v>448</v>
      </c>
      <c r="B36" s="242">
        <v>1</v>
      </c>
      <c r="C36" s="242">
        <f t="shared" si="9"/>
        <v>410</v>
      </c>
      <c r="D36" s="327">
        <v>381</v>
      </c>
      <c r="E36" s="242">
        <v>29</v>
      </c>
      <c r="F36" s="249"/>
      <c r="G36" s="249">
        <v>4.5199999999999996</v>
      </c>
      <c r="H36" s="249">
        <f>ROUND(E36*G36*2,2)</f>
        <v>262.16000000000003</v>
      </c>
      <c r="I36" s="249">
        <f t="shared" si="3"/>
        <v>324</v>
      </c>
    </row>
    <row r="37" spans="1:9" x14ac:dyDescent="0.25">
      <c r="A37" s="213" t="s">
        <v>449</v>
      </c>
      <c r="B37" s="242">
        <v>1</v>
      </c>
      <c r="C37" s="242">
        <f t="shared" si="9"/>
        <v>181</v>
      </c>
      <c r="D37" s="327">
        <v>166</v>
      </c>
      <c r="E37" s="242">
        <v>15</v>
      </c>
      <c r="F37" s="249"/>
      <c r="G37" s="249">
        <v>5.09</v>
      </c>
      <c r="H37" s="249">
        <f>ROUND(E37*G37*2,2)</f>
        <v>152.69999999999999</v>
      </c>
      <c r="I37" s="249">
        <f t="shared" si="3"/>
        <v>188.72</v>
      </c>
    </row>
  </sheetData>
  <mergeCells count="12">
    <mergeCell ref="H1:I1"/>
    <mergeCell ref="A2:I2"/>
    <mergeCell ref="A7:A9"/>
    <mergeCell ref="B7:B9"/>
    <mergeCell ref="C7:E7"/>
    <mergeCell ref="F7:F9"/>
    <mergeCell ref="G7:G9"/>
    <mergeCell ref="H7:H9"/>
    <mergeCell ref="I7:I9"/>
    <mergeCell ref="C8:C9"/>
    <mergeCell ref="D8:D9"/>
    <mergeCell ref="E8:E9"/>
  </mergeCells>
  <pageMargins left="0.70866141732283472" right="0.70866141732283472" top="0.74803149606299213" bottom="0.74803149606299213" header="0.31496062992125984" footer="0.31496062992125984"/>
  <pageSetup paperSize="9" scale="55" fitToHeight="0" orientation="landscape" r:id="rId1"/>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F78A4F-0576-408E-9A72-A9F938022836}">
  <sheetPr>
    <tabColor theme="9" tint="0.59999389629810485"/>
    <pageSetUpPr fitToPage="1"/>
  </sheetPr>
  <dimension ref="A1:I66"/>
  <sheetViews>
    <sheetView zoomScale="80" zoomScaleNormal="80" workbookViewId="0">
      <selection activeCell="H1" sqref="H1:I1"/>
    </sheetView>
  </sheetViews>
  <sheetFormatPr defaultRowHeight="16.5" x14ac:dyDescent="0.25"/>
  <cols>
    <col min="1" max="1" width="66.85546875" style="1" customWidth="1"/>
    <col min="2" max="2" width="13.28515625" style="1" customWidth="1"/>
    <col min="3" max="3" width="14.5703125" style="1" customWidth="1"/>
    <col min="4" max="4" width="14.7109375" style="1" customWidth="1"/>
    <col min="5" max="5" width="18.42578125" style="1" customWidth="1"/>
    <col min="6" max="6" width="16.140625" style="1" customWidth="1"/>
    <col min="7" max="7" width="18.42578125" style="1" customWidth="1"/>
    <col min="8" max="8" width="21.5703125" style="1" customWidth="1"/>
    <col min="9" max="9" width="21" style="1" customWidth="1"/>
    <col min="10" max="16384" width="9.140625" style="1"/>
  </cols>
  <sheetData>
    <row r="1" spans="1:9" x14ac:dyDescent="0.25">
      <c r="H1" s="384" t="s">
        <v>826</v>
      </c>
      <c r="I1" s="384"/>
    </row>
    <row r="2" spans="1:9" s="3" customFormat="1" ht="39.75" customHeight="1" x14ac:dyDescent="0.25">
      <c r="A2" s="361" t="s">
        <v>720</v>
      </c>
      <c r="B2" s="361"/>
      <c r="C2" s="361"/>
      <c r="D2" s="361"/>
      <c r="E2" s="361"/>
      <c r="F2" s="361"/>
      <c r="G2" s="361"/>
      <c r="H2" s="361"/>
      <c r="I2" s="361"/>
    </row>
    <row r="3" spans="1:9" ht="12" customHeight="1" x14ac:dyDescent="0.25"/>
    <row r="4" spans="1:9" x14ac:dyDescent="0.25">
      <c r="A4" s="1" t="s">
        <v>784</v>
      </c>
    </row>
    <row r="5" spans="1:9" x14ac:dyDescent="0.25">
      <c r="A5" s="1" t="s">
        <v>785</v>
      </c>
    </row>
    <row r="6" spans="1:9" x14ac:dyDescent="0.25">
      <c r="E6" s="32"/>
      <c r="H6" s="4"/>
    </row>
    <row r="7" spans="1:9" ht="31.5" customHeight="1" x14ac:dyDescent="0.25">
      <c r="A7" s="387"/>
      <c r="B7" s="387" t="s">
        <v>4</v>
      </c>
      <c r="C7" s="388" t="s">
        <v>5</v>
      </c>
      <c r="D7" s="388"/>
      <c r="E7" s="388"/>
      <c r="F7" s="388" t="s">
        <v>3</v>
      </c>
      <c r="G7" s="388" t="s">
        <v>728</v>
      </c>
      <c r="H7" s="389" t="s">
        <v>6</v>
      </c>
      <c r="I7" s="390" t="s">
        <v>2</v>
      </c>
    </row>
    <row r="8" spans="1:9" ht="24" customHeight="1" x14ac:dyDescent="0.25">
      <c r="A8" s="387"/>
      <c r="B8" s="387"/>
      <c r="C8" s="391" t="s">
        <v>81</v>
      </c>
      <c r="D8" s="391" t="s">
        <v>450</v>
      </c>
      <c r="E8" s="388" t="s">
        <v>7</v>
      </c>
      <c r="F8" s="388"/>
      <c r="G8" s="388"/>
      <c r="H8" s="389"/>
      <c r="I8" s="390"/>
    </row>
    <row r="9" spans="1:9" ht="39" customHeight="1" x14ac:dyDescent="0.25">
      <c r="A9" s="387"/>
      <c r="B9" s="387"/>
      <c r="C9" s="392"/>
      <c r="D9" s="392"/>
      <c r="E9" s="388"/>
      <c r="F9" s="388"/>
      <c r="G9" s="388"/>
      <c r="H9" s="389"/>
      <c r="I9" s="390"/>
    </row>
    <row r="10" spans="1:9" x14ac:dyDescent="0.25">
      <c r="A10" s="273">
        <v>1</v>
      </c>
      <c r="B10" s="273">
        <v>2</v>
      </c>
      <c r="C10" s="273" t="s">
        <v>82</v>
      </c>
      <c r="D10" s="273">
        <v>4</v>
      </c>
      <c r="E10" s="273">
        <v>5</v>
      </c>
      <c r="F10" s="273">
        <v>6</v>
      </c>
      <c r="G10" s="273">
        <v>7</v>
      </c>
      <c r="H10" s="273">
        <v>8</v>
      </c>
      <c r="I10" s="273" t="s">
        <v>83</v>
      </c>
    </row>
    <row r="11" spans="1:9" s="3" customFormat="1" x14ac:dyDescent="0.25">
      <c r="A11" s="33" t="s">
        <v>0</v>
      </c>
      <c r="B11" s="5">
        <f>B12+B15+B45</f>
        <v>50</v>
      </c>
      <c r="C11" s="5"/>
      <c r="D11" s="5"/>
      <c r="E11" s="5">
        <f t="shared" ref="E11:I11" si="0">E12+E15+E45</f>
        <v>1471.25</v>
      </c>
      <c r="F11" s="5"/>
      <c r="G11" s="5"/>
      <c r="H11" s="6">
        <f t="shared" si="0"/>
        <v>17164.8</v>
      </c>
      <c r="I11" s="6">
        <f t="shared" si="0"/>
        <v>21175.439999999995</v>
      </c>
    </row>
    <row r="12" spans="1:9" x14ac:dyDescent="0.25">
      <c r="A12" s="254" t="s">
        <v>568</v>
      </c>
      <c r="B12" s="241">
        <f>SUM(B13:B14)</f>
        <v>2</v>
      </c>
      <c r="C12" s="241"/>
      <c r="D12" s="241"/>
      <c r="E12" s="241">
        <f t="shared" ref="E12:I12" si="1">SUM(E13:E14)</f>
        <v>184.25</v>
      </c>
      <c r="F12" s="241"/>
      <c r="G12" s="241"/>
      <c r="H12" s="248">
        <f t="shared" si="1"/>
        <v>3229.8999999999996</v>
      </c>
      <c r="I12" s="248">
        <f t="shared" si="1"/>
        <v>3991.83</v>
      </c>
    </row>
    <row r="13" spans="1:9" ht="15.75" customHeight="1" x14ac:dyDescent="0.25">
      <c r="A13" s="36" t="s">
        <v>186</v>
      </c>
      <c r="B13" s="242">
        <v>1</v>
      </c>
      <c r="C13" s="242">
        <f>D13+E13</f>
        <v>204.25</v>
      </c>
      <c r="D13" s="242">
        <v>167</v>
      </c>
      <c r="E13" s="242">
        <v>37.25</v>
      </c>
      <c r="F13" s="249">
        <v>1500</v>
      </c>
      <c r="G13" s="249">
        <f>F13/167</f>
        <v>8.9820359281437128</v>
      </c>
      <c r="H13" s="249">
        <f>ROUND(E13*G13*2,2)</f>
        <v>669.16</v>
      </c>
      <c r="I13" s="249">
        <f>ROUND(H13*1.2359,2)</f>
        <v>827.01</v>
      </c>
    </row>
    <row r="14" spans="1:9" ht="15.75" customHeight="1" x14ac:dyDescent="0.25">
      <c r="A14" s="36" t="s">
        <v>187</v>
      </c>
      <c r="B14" s="242">
        <v>1</v>
      </c>
      <c r="C14" s="242">
        <f t="shared" ref="C14" si="2">D14+E14</f>
        <v>314</v>
      </c>
      <c r="D14" s="242">
        <v>167</v>
      </c>
      <c r="E14" s="242">
        <v>147</v>
      </c>
      <c r="F14" s="249"/>
      <c r="G14" s="249">
        <v>8.7100000000000009</v>
      </c>
      <c r="H14" s="249">
        <f t="shared" ref="H14:H64" si="3">ROUND(E14*G14*2,2)</f>
        <v>2560.7399999999998</v>
      </c>
      <c r="I14" s="249">
        <f t="shared" ref="I14:I63" si="4">ROUND(H14*1.2359,2)</f>
        <v>3164.82</v>
      </c>
    </row>
    <row r="15" spans="1:9" ht="33" x14ac:dyDescent="0.25">
      <c r="A15" s="254" t="s">
        <v>629</v>
      </c>
      <c r="B15" s="241">
        <f>SUM(B16:B44)</f>
        <v>29</v>
      </c>
      <c r="C15" s="241"/>
      <c r="D15" s="241"/>
      <c r="E15" s="241">
        <f t="shared" ref="E15:I15" si="5">SUM(E16:E44)</f>
        <v>875</v>
      </c>
      <c r="F15" s="241"/>
      <c r="G15" s="241"/>
      <c r="H15" s="248">
        <f t="shared" si="5"/>
        <v>10242.18</v>
      </c>
      <c r="I15" s="248">
        <f t="shared" si="5"/>
        <v>12632.439999999997</v>
      </c>
    </row>
    <row r="16" spans="1:9" x14ac:dyDescent="0.25">
      <c r="A16" s="36" t="s">
        <v>188</v>
      </c>
      <c r="B16" s="242">
        <v>1</v>
      </c>
      <c r="C16" s="242">
        <f>D16+E16</f>
        <v>168</v>
      </c>
      <c r="D16" s="242">
        <v>167</v>
      </c>
      <c r="E16" s="242">
        <v>1</v>
      </c>
      <c r="F16" s="249"/>
      <c r="G16" s="249">
        <v>5.97</v>
      </c>
      <c r="H16" s="249">
        <f t="shared" si="3"/>
        <v>11.94</v>
      </c>
      <c r="I16" s="249">
        <f t="shared" si="4"/>
        <v>14.76</v>
      </c>
    </row>
    <row r="17" spans="1:9" x14ac:dyDescent="0.25">
      <c r="A17" s="36" t="s">
        <v>188</v>
      </c>
      <c r="B17" s="242">
        <v>1</v>
      </c>
      <c r="C17" s="242">
        <f t="shared" ref="C17:C44" si="6">D17+E17</f>
        <v>221</v>
      </c>
      <c r="D17" s="242">
        <v>167</v>
      </c>
      <c r="E17" s="242">
        <v>54</v>
      </c>
      <c r="F17" s="249"/>
      <c r="G17" s="249">
        <v>5.97</v>
      </c>
      <c r="H17" s="249">
        <f t="shared" si="3"/>
        <v>644.76</v>
      </c>
      <c r="I17" s="249">
        <f t="shared" si="4"/>
        <v>796.86</v>
      </c>
    </row>
    <row r="18" spans="1:9" x14ac:dyDescent="0.25">
      <c r="A18" s="36" t="s">
        <v>188</v>
      </c>
      <c r="B18" s="242">
        <v>1</v>
      </c>
      <c r="C18" s="242">
        <f t="shared" si="6"/>
        <v>216</v>
      </c>
      <c r="D18" s="242">
        <v>167</v>
      </c>
      <c r="E18" s="242">
        <v>49</v>
      </c>
      <c r="F18" s="249"/>
      <c r="G18" s="249">
        <v>5.97</v>
      </c>
      <c r="H18" s="249">
        <f t="shared" si="3"/>
        <v>585.05999999999995</v>
      </c>
      <c r="I18" s="249">
        <f t="shared" si="4"/>
        <v>723.08</v>
      </c>
    </row>
    <row r="19" spans="1:9" x14ac:dyDescent="0.25">
      <c r="A19" s="36" t="s">
        <v>188</v>
      </c>
      <c r="B19" s="242">
        <v>1</v>
      </c>
      <c r="C19" s="242">
        <f t="shared" si="6"/>
        <v>175</v>
      </c>
      <c r="D19" s="242">
        <v>167</v>
      </c>
      <c r="E19" s="242">
        <v>8</v>
      </c>
      <c r="F19" s="249"/>
      <c r="G19" s="249">
        <v>5.97</v>
      </c>
      <c r="H19" s="249">
        <f t="shared" si="3"/>
        <v>95.52</v>
      </c>
      <c r="I19" s="249">
        <f t="shared" si="4"/>
        <v>118.05</v>
      </c>
    </row>
    <row r="20" spans="1:9" x14ac:dyDescent="0.25">
      <c r="A20" s="36" t="s">
        <v>188</v>
      </c>
      <c r="B20" s="242">
        <v>1</v>
      </c>
      <c r="C20" s="242">
        <f t="shared" si="6"/>
        <v>184</v>
      </c>
      <c r="D20" s="242">
        <v>167</v>
      </c>
      <c r="E20" s="242">
        <v>17</v>
      </c>
      <c r="F20" s="249"/>
      <c r="G20" s="249">
        <v>5.38</v>
      </c>
      <c r="H20" s="249">
        <f t="shared" si="3"/>
        <v>182.92</v>
      </c>
      <c r="I20" s="249">
        <f t="shared" si="4"/>
        <v>226.07</v>
      </c>
    </row>
    <row r="21" spans="1:9" x14ac:dyDescent="0.25">
      <c r="A21" s="36" t="s">
        <v>189</v>
      </c>
      <c r="B21" s="242">
        <v>1</v>
      </c>
      <c r="C21" s="242">
        <f t="shared" si="6"/>
        <v>217</v>
      </c>
      <c r="D21" s="242">
        <v>167</v>
      </c>
      <c r="E21" s="242">
        <v>50</v>
      </c>
      <c r="F21" s="249"/>
      <c r="G21" s="249">
        <v>5.38</v>
      </c>
      <c r="H21" s="249">
        <f t="shared" si="3"/>
        <v>538</v>
      </c>
      <c r="I21" s="249">
        <f t="shared" si="4"/>
        <v>664.91</v>
      </c>
    </row>
    <row r="22" spans="1:9" x14ac:dyDescent="0.25">
      <c r="A22" s="36" t="s">
        <v>188</v>
      </c>
      <c r="B22" s="242">
        <v>1</v>
      </c>
      <c r="C22" s="242">
        <f t="shared" si="6"/>
        <v>184</v>
      </c>
      <c r="D22" s="242">
        <v>167</v>
      </c>
      <c r="E22" s="242">
        <v>17</v>
      </c>
      <c r="F22" s="249"/>
      <c r="G22" s="249">
        <v>5.38</v>
      </c>
      <c r="H22" s="249">
        <f t="shared" si="3"/>
        <v>182.92</v>
      </c>
      <c r="I22" s="249">
        <f t="shared" si="4"/>
        <v>226.07</v>
      </c>
    </row>
    <row r="23" spans="1:9" x14ac:dyDescent="0.25">
      <c r="A23" s="36" t="s">
        <v>188</v>
      </c>
      <c r="B23" s="242">
        <v>1</v>
      </c>
      <c r="C23" s="242">
        <f t="shared" si="6"/>
        <v>168</v>
      </c>
      <c r="D23" s="242">
        <v>167</v>
      </c>
      <c r="E23" s="242">
        <v>1</v>
      </c>
      <c r="F23" s="249"/>
      <c r="G23" s="249">
        <v>5.97</v>
      </c>
      <c r="H23" s="249">
        <f t="shared" si="3"/>
        <v>11.94</v>
      </c>
      <c r="I23" s="249">
        <f t="shared" si="4"/>
        <v>14.76</v>
      </c>
    </row>
    <row r="24" spans="1:9" x14ac:dyDescent="0.25">
      <c r="A24" s="36" t="s">
        <v>188</v>
      </c>
      <c r="B24" s="242">
        <v>1</v>
      </c>
      <c r="C24" s="242">
        <f t="shared" si="6"/>
        <v>227</v>
      </c>
      <c r="D24" s="242">
        <v>167</v>
      </c>
      <c r="E24" s="242">
        <v>60</v>
      </c>
      <c r="F24" s="249"/>
      <c r="G24" s="249">
        <v>5.97</v>
      </c>
      <c r="H24" s="249">
        <f t="shared" si="3"/>
        <v>716.4</v>
      </c>
      <c r="I24" s="256">
        <f>ROUND(H24*1.2077,2)</f>
        <v>865.2</v>
      </c>
    </row>
    <row r="25" spans="1:9" x14ac:dyDescent="0.25">
      <c r="A25" s="36" t="s">
        <v>188</v>
      </c>
      <c r="B25" s="242">
        <v>1</v>
      </c>
      <c r="C25" s="242">
        <f t="shared" si="6"/>
        <v>252</v>
      </c>
      <c r="D25" s="242">
        <v>167</v>
      </c>
      <c r="E25" s="242">
        <v>85</v>
      </c>
      <c r="F25" s="249"/>
      <c r="G25" s="249">
        <v>5.97</v>
      </c>
      <c r="H25" s="249">
        <f t="shared" si="3"/>
        <v>1014.9</v>
      </c>
      <c r="I25" s="249">
        <f t="shared" si="4"/>
        <v>1254.31</v>
      </c>
    </row>
    <row r="26" spans="1:9" x14ac:dyDescent="0.25">
      <c r="A26" s="36" t="s">
        <v>188</v>
      </c>
      <c r="B26" s="242">
        <v>1</v>
      </c>
      <c r="C26" s="242">
        <f t="shared" si="6"/>
        <v>236</v>
      </c>
      <c r="D26" s="242">
        <v>167</v>
      </c>
      <c r="E26" s="242">
        <v>69</v>
      </c>
      <c r="F26" s="249"/>
      <c r="G26" s="249">
        <v>5.97</v>
      </c>
      <c r="H26" s="249">
        <f t="shared" si="3"/>
        <v>823.86</v>
      </c>
      <c r="I26" s="249">
        <f t="shared" si="4"/>
        <v>1018.21</v>
      </c>
    </row>
    <row r="27" spans="1:9" x14ac:dyDescent="0.25">
      <c r="A27" s="36" t="s">
        <v>188</v>
      </c>
      <c r="B27" s="242">
        <v>1</v>
      </c>
      <c r="C27" s="242">
        <f t="shared" si="6"/>
        <v>191</v>
      </c>
      <c r="D27" s="242">
        <v>167</v>
      </c>
      <c r="E27" s="242">
        <v>24</v>
      </c>
      <c r="F27" s="249"/>
      <c r="G27" s="249">
        <v>5.97</v>
      </c>
      <c r="H27" s="249">
        <f t="shared" si="3"/>
        <v>286.56</v>
      </c>
      <c r="I27" s="249">
        <f t="shared" si="4"/>
        <v>354.16</v>
      </c>
    </row>
    <row r="28" spans="1:9" x14ac:dyDescent="0.25">
      <c r="A28" s="36" t="s">
        <v>188</v>
      </c>
      <c r="B28" s="242">
        <v>1</v>
      </c>
      <c r="C28" s="242">
        <f t="shared" si="6"/>
        <v>264</v>
      </c>
      <c r="D28" s="242">
        <v>167</v>
      </c>
      <c r="E28" s="242">
        <v>97</v>
      </c>
      <c r="F28" s="249"/>
      <c r="G28" s="249">
        <v>5.97</v>
      </c>
      <c r="H28" s="249">
        <f t="shared" si="3"/>
        <v>1158.18</v>
      </c>
      <c r="I28" s="249">
        <f t="shared" si="4"/>
        <v>1431.39</v>
      </c>
    </row>
    <row r="29" spans="1:9" x14ac:dyDescent="0.25">
      <c r="A29" s="36" t="s">
        <v>188</v>
      </c>
      <c r="B29" s="242">
        <v>1</v>
      </c>
      <c r="C29" s="242">
        <f t="shared" si="6"/>
        <v>256</v>
      </c>
      <c r="D29" s="242">
        <v>167</v>
      </c>
      <c r="E29" s="242">
        <v>89</v>
      </c>
      <c r="F29" s="249"/>
      <c r="G29" s="249">
        <v>5.38</v>
      </c>
      <c r="H29" s="249">
        <f t="shared" si="3"/>
        <v>957.64</v>
      </c>
      <c r="I29" s="249">
        <f t="shared" si="4"/>
        <v>1183.55</v>
      </c>
    </row>
    <row r="30" spans="1:9" x14ac:dyDescent="0.25">
      <c r="A30" s="36" t="s">
        <v>188</v>
      </c>
      <c r="B30" s="242">
        <v>1</v>
      </c>
      <c r="C30" s="242">
        <f t="shared" si="6"/>
        <v>177</v>
      </c>
      <c r="D30" s="242">
        <v>167</v>
      </c>
      <c r="E30" s="242">
        <v>10</v>
      </c>
      <c r="F30" s="249"/>
      <c r="G30" s="249">
        <v>5.97</v>
      </c>
      <c r="H30" s="249">
        <f t="shared" si="3"/>
        <v>119.4</v>
      </c>
      <c r="I30" s="249">
        <f t="shared" si="4"/>
        <v>147.57</v>
      </c>
    </row>
    <row r="31" spans="1:9" x14ac:dyDescent="0.25">
      <c r="A31" s="36" t="s">
        <v>188</v>
      </c>
      <c r="B31" s="242">
        <v>1</v>
      </c>
      <c r="C31" s="242">
        <f t="shared" si="6"/>
        <v>168</v>
      </c>
      <c r="D31" s="242">
        <v>167</v>
      </c>
      <c r="E31" s="242">
        <v>1</v>
      </c>
      <c r="F31" s="249"/>
      <c r="G31" s="249">
        <v>5.97</v>
      </c>
      <c r="H31" s="249">
        <f t="shared" si="3"/>
        <v>11.94</v>
      </c>
      <c r="I31" s="249">
        <f t="shared" si="4"/>
        <v>14.76</v>
      </c>
    </row>
    <row r="32" spans="1:9" x14ac:dyDescent="0.25">
      <c r="A32" s="36" t="s">
        <v>188</v>
      </c>
      <c r="B32" s="242">
        <v>1</v>
      </c>
      <c r="C32" s="242">
        <f t="shared" si="6"/>
        <v>168</v>
      </c>
      <c r="D32" s="242">
        <v>167</v>
      </c>
      <c r="E32" s="242">
        <v>1</v>
      </c>
      <c r="F32" s="249"/>
      <c r="G32" s="249">
        <v>5.97</v>
      </c>
      <c r="H32" s="249">
        <f t="shared" si="3"/>
        <v>11.94</v>
      </c>
      <c r="I32" s="249">
        <f t="shared" si="4"/>
        <v>14.76</v>
      </c>
    </row>
    <row r="33" spans="1:9" x14ac:dyDescent="0.25">
      <c r="A33" s="36" t="s">
        <v>188</v>
      </c>
      <c r="B33" s="242">
        <v>1</v>
      </c>
      <c r="C33" s="242">
        <f t="shared" si="6"/>
        <v>192</v>
      </c>
      <c r="D33" s="242">
        <v>167</v>
      </c>
      <c r="E33" s="242">
        <v>25</v>
      </c>
      <c r="F33" s="249"/>
      <c r="G33" s="249">
        <v>5.97</v>
      </c>
      <c r="H33" s="249">
        <f t="shared" si="3"/>
        <v>298.5</v>
      </c>
      <c r="I33" s="249">
        <f t="shared" si="4"/>
        <v>368.92</v>
      </c>
    </row>
    <row r="34" spans="1:9" x14ac:dyDescent="0.25">
      <c r="A34" s="36" t="s">
        <v>188</v>
      </c>
      <c r="B34" s="242">
        <v>1</v>
      </c>
      <c r="C34" s="242">
        <f t="shared" si="6"/>
        <v>192</v>
      </c>
      <c r="D34" s="242">
        <v>167</v>
      </c>
      <c r="E34" s="242">
        <v>25</v>
      </c>
      <c r="F34" s="249"/>
      <c r="G34" s="249">
        <v>5.97</v>
      </c>
      <c r="H34" s="249">
        <f t="shared" si="3"/>
        <v>298.5</v>
      </c>
      <c r="I34" s="249">
        <f t="shared" si="4"/>
        <v>368.92</v>
      </c>
    </row>
    <row r="35" spans="1:9" x14ac:dyDescent="0.25">
      <c r="A35" s="36" t="s">
        <v>188</v>
      </c>
      <c r="B35" s="242">
        <v>1</v>
      </c>
      <c r="C35" s="242">
        <f t="shared" si="6"/>
        <v>176</v>
      </c>
      <c r="D35" s="242">
        <v>167</v>
      </c>
      <c r="E35" s="242">
        <v>9</v>
      </c>
      <c r="F35" s="249"/>
      <c r="G35" s="249">
        <v>5.97</v>
      </c>
      <c r="H35" s="249">
        <f t="shared" si="3"/>
        <v>107.46</v>
      </c>
      <c r="I35" s="249">
        <f t="shared" si="4"/>
        <v>132.81</v>
      </c>
    </row>
    <row r="36" spans="1:9" x14ac:dyDescent="0.25">
      <c r="A36" s="36" t="s">
        <v>188</v>
      </c>
      <c r="B36" s="242">
        <v>1</v>
      </c>
      <c r="C36" s="242">
        <f t="shared" si="6"/>
        <v>216</v>
      </c>
      <c r="D36" s="242">
        <v>167</v>
      </c>
      <c r="E36" s="242">
        <v>49</v>
      </c>
      <c r="F36" s="249"/>
      <c r="G36" s="249">
        <v>5.97</v>
      </c>
      <c r="H36" s="249">
        <f t="shared" si="3"/>
        <v>585.05999999999995</v>
      </c>
      <c r="I36" s="249">
        <f t="shared" si="4"/>
        <v>723.08</v>
      </c>
    </row>
    <row r="37" spans="1:9" x14ac:dyDescent="0.25">
      <c r="A37" s="36" t="s">
        <v>188</v>
      </c>
      <c r="B37" s="242">
        <v>1</v>
      </c>
      <c r="C37" s="242">
        <f t="shared" si="6"/>
        <v>168</v>
      </c>
      <c r="D37" s="242">
        <v>167</v>
      </c>
      <c r="E37" s="242">
        <v>1</v>
      </c>
      <c r="F37" s="249"/>
      <c r="G37" s="249">
        <v>5.97</v>
      </c>
      <c r="H37" s="249">
        <f t="shared" si="3"/>
        <v>11.94</v>
      </c>
      <c r="I37" s="249">
        <f t="shared" si="4"/>
        <v>14.76</v>
      </c>
    </row>
    <row r="38" spans="1:9" x14ac:dyDescent="0.25">
      <c r="A38" s="36" t="s">
        <v>188</v>
      </c>
      <c r="B38" s="242">
        <v>1</v>
      </c>
      <c r="C38" s="242">
        <f t="shared" si="6"/>
        <v>191</v>
      </c>
      <c r="D38" s="242">
        <v>167</v>
      </c>
      <c r="E38" s="242">
        <v>24</v>
      </c>
      <c r="F38" s="249"/>
      <c r="G38" s="249">
        <v>5.97</v>
      </c>
      <c r="H38" s="249">
        <f t="shared" si="3"/>
        <v>286.56</v>
      </c>
      <c r="I38" s="249">
        <f t="shared" si="4"/>
        <v>354.16</v>
      </c>
    </row>
    <row r="39" spans="1:9" x14ac:dyDescent="0.25">
      <c r="A39" s="36" t="s">
        <v>190</v>
      </c>
      <c r="B39" s="242">
        <v>1</v>
      </c>
      <c r="C39" s="242">
        <f t="shared" si="6"/>
        <v>168</v>
      </c>
      <c r="D39" s="242">
        <v>167</v>
      </c>
      <c r="E39" s="242">
        <v>1</v>
      </c>
      <c r="F39" s="249"/>
      <c r="G39" s="249">
        <v>5.38</v>
      </c>
      <c r="H39" s="249">
        <f t="shared" si="3"/>
        <v>10.76</v>
      </c>
      <c r="I39" s="256">
        <f>ROUND(H39*1.2077,2)</f>
        <v>12.99</v>
      </c>
    </row>
    <row r="40" spans="1:9" x14ac:dyDescent="0.25">
      <c r="A40" s="36" t="s">
        <v>188</v>
      </c>
      <c r="B40" s="242">
        <v>1</v>
      </c>
      <c r="C40" s="242">
        <f t="shared" si="6"/>
        <v>177</v>
      </c>
      <c r="D40" s="242">
        <v>167</v>
      </c>
      <c r="E40" s="242">
        <v>10</v>
      </c>
      <c r="F40" s="249"/>
      <c r="G40" s="249">
        <v>5.97</v>
      </c>
      <c r="H40" s="249">
        <f t="shared" si="3"/>
        <v>119.4</v>
      </c>
      <c r="I40" s="249">
        <f t="shared" si="4"/>
        <v>147.57</v>
      </c>
    </row>
    <row r="41" spans="1:9" x14ac:dyDescent="0.25">
      <c r="A41" s="36" t="s">
        <v>190</v>
      </c>
      <c r="B41" s="242">
        <v>1</v>
      </c>
      <c r="C41" s="242">
        <f t="shared" si="6"/>
        <v>208</v>
      </c>
      <c r="D41" s="242">
        <v>167</v>
      </c>
      <c r="E41" s="242">
        <v>41</v>
      </c>
      <c r="F41" s="249"/>
      <c r="G41" s="249">
        <v>5.97</v>
      </c>
      <c r="H41" s="249">
        <f t="shared" si="3"/>
        <v>489.54</v>
      </c>
      <c r="I41" s="249">
        <f t="shared" si="4"/>
        <v>605.02</v>
      </c>
    </row>
    <row r="42" spans="1:9" x14ac:dyDescent="0.25">
      <c r="A42" s="36" t="s">
        <v>188</v>
      </c>
      <c r="B42" s="242">
        <v>1</v>
      </c>
      <c r="C42" s="242">
        <f t="shared" si="6"/>
        <v>199</v>
      </c>
      <c r="D42" s="242">
        <v>167</v>
      </c>
      <c r="E42" s="242">
        <v>32</v>
      </c>
      <c r="F42" s="249"/>
      <c r="G42" s="249">
        <v>5.97</v>
      </c>
      <c r="H42" s="249">
        <f t="shared" si="3"/>
        <v>382.08</v>
      </c>
      <c r="I42" s="249">
        <f t="shared" si="4"/>
        <v>472.21</v>
      </c>
    </row>
    <row r="43" spans="1:9" x14ac:dyDescent="0.25">
      <c r="A43" s="36" t="s">
        <v>188</v>
      </c>
      <c r="B43" s="242">
        <v>1</v>
      </c>
      <c r="C43" s="242">
        <f t="shared" si="6"/>
        <v>183</v>
      </c>
      <c r="D43" s="242">
        <v>167</v>
      </c>
      <c r="E43" s="242">
        <v>16</v>
      </c>
      <c r="F43" s="249"/>
      <c r="G43" s="249">
        <v>5.97</v>
      </c>
      <c r="H43" s="249">
        <f t="shared" si="3"/>
        <v>191.04</v>
      </c>
      <c r="I43" s="256">
        <f>ROUND(H43*1.2077,2)</f>
        <v>230.72</v>
      </c>
    </row>
    <row r="44" spans="1:9" x14ac:dyDescent="0.25">
      <c r="A44" s="36" t="s">
        <v>188</v>
      </c>
      <c r="B44" s="242">
        <v>1</v>
      </c>
      <c r="C44" s="242">
        <f t="shared" si="6"/>
        <v>176</v>
      </c>
      <c r="D44" s="242">
        <v>167</v>
      </c>
      <c r="E44" s="242">
        <v>9</v>
      </c>
      <c r="F44" s="249"/>
      <c r="G44" s="249">
        <v>5.97</v>
      </c>
      <c r="H44" s="249">
        <f t="shared" si="3"/>
        <v>107.46</v>
      </c>
      <c r="I44" s="249">
        <f t="shared" si="4"/>
        <v>132.81</v>
      </c>
    </row>
    <row r="45" spans="1:9" ht="33" x14ac:dyDescent="0.25">
      <c r="A45" s="254" t="s">
        <v>648</v>
      </c>
      <c r="B45" s="241">
        <f>SUM(B46:B64)</f>
        <v>19</v>
      </c>
      <c r="C45" s="241"/>
      <c r="D45" s="241"/>
      <c r="E45" s="241">
        <f t="shared" ref="E45:I45" si="7">SUM(E46:E64)</f>
        <v>412</v>
      </c>
      <c r="F45" s="241"/>
      <c r="G45" s="241"/>
      <c r="H45" s="248">
        <f t="shared" si="7"/>
        <v>3692.7200000000003</v>
      </c>
      <c r="I45" s="248">
        <f t="shared" si="7"/>
        <v>4551.1699999999992</v>
      </c>
    </row>
    <row r="46" spans="1:9" x14ac:dyDescent="0.25">
      <c r="A46" s="36" t="s">
        <v>191</v>
      </c>
      <c r="B46" s="242">
        <v>1</v>
      </c>
      <c r="C46" s="242">
        <f>D46+E46</f>
        <v>192</v>
      </c>
      <c r="D46" s="242">
        <v>167</v>
      </c>
      <c r="E46" s="242">
        <v>25</v>
      </c>
      <c r="F46" s="249"/>
      <c r="G46" s="249">
        <v>4.4800000000000004</v>
      </c>
      <c r="H46" s="249">
        <f t="shared" si="3"/>
        <v>224</v>
      </c>
      <c r="I46" s="249">
        <f t="shared" si="4"/>
        <v>276.83999999999997</v>
      </c>
    </row>
    <row r="47" spans="1:9" x14ac:dyDescent="0.25">
      <c r="A47" s="36" t="s">
        <v>191</v>
      </c>
      <c r="B47" s="242">
        <v>1</v>
      </c>
      <c r="C47" s="242">
        <f t="shared" ref="C47:C64" si="8">D47+E47</f>
        <v>220</v>
      </c>
      <c r="D47" s="242">
        <v>167</v>
      </c>
      <c r="E47" s="242">
        <v>53</v>
      </c>
      <c r="F47" s="249"/>
      <c r="G47" s="249">
        <v>4.4800000000000004</v>
      </c>
      <c r="H47" s="249">
        <f t="shared" si="3"/>
        <v>474.88</v>
      </c>
      <c r="I47" s="249">
        <f t="shared" si="4"/>
        <v>586.9</v>
      </c>
    </row>
    <row r="48" spans="1:9" x14ac:dyDescent="0.25">
      <c r="A48" s="36" t="s">
        <v>191</v>
      </c>
      <c r="B48" s="242">
        <v>1</v>
      </c>
      <c r="C48" s="242">
        <f t="shared" si="8"/>
        <v>172</v>
      </c>
      <c r="D48" s="242">
        <v>167</v>
      </c>
      <c r="E48" s="242">
        <v>5</v>
      </c>
      <c r="F48" s="249"/>
      <c r="G48" s="249">
        <v>4.4800000000000004</v>
      </c>
      <c r="H48" s="249">
        <f t="shared" si="3"/>
        <v>44.8</v>
      </c>
      <c r="I48" s="249">
        <f t="shared" si="4"/>
        <v>55.37</v>
      </c>
    </row>
    <row r="49" spans="1:9" x14ac:dyDescent="0.25">
      <c r="A49" s="36" t="s">
        <v>191</v>
      </c>
      <c r="B49" s="242">
        <v>1</v>
      </c>
      <c r="C49" s="242">
        <f t="shared" si="8"/>
        <v>182</v>
      </c>
      <c r="D49" s="242">
        <v>167</v>
      </c>
      <c r="E49" s="242">
        <v>15</v>
      </c>
      <c r="F49" s="249"/>
      <c r="G49" s="249">
        <v>4.4800000000000004</v>
      </c>
      <c r="H49" s="249">
        <f t="shared" si="3"/>
        <v>134.4</v>
      </c>
      <c r="I49" s="249">
        <f t="shared" si="4"/>
        <v>166.1</v>
      </c>
    </row>
    <row r="50" spans="1:9" x14ac:dyDescent="0.25">
      <c r="A50" s="36" t="s">
        <v>191</v>
      </c>
      <c r="B50" s="242">
        <v>1</v>
      </c>
      <c r="C50" s="242">
        <f t="shared" si="8"/>
        <v>206</v>
      </c>
      <c r="D50" s="242">
        <v>167</v>
      </c>
      <c r="E50" s="242">
        <v>39</v>
      </c>
      <c r="F50" s="249"/>
      <c r="G50" s="249">
        <v>4.4800000000000004</v>
      </c>
      <c r="H50" s="249">
        <f t="shared" si="3"/>
        <v>349.44</v>
      </c>
      <c r="I50" s="249">
        <f t="shared" si="4"/>
        <v>431.87</v>
      </c>
    </row>
    <row r="51" spans="1:9" x14ac:dyDescent="0.25">
      <c r="A51" s="36" t="s">
        <v>191</v>
      </c>
      <c r="B51" s="242">
        <v>1</v>
      </c>
      <c r="C51" s="242">
        <f t="shared" si="8"/>
        <v>206</v>
      </c>
      <c r="D51" s="242">
        <v>167</v>
      </c>
      <c r="E51" s="242">
        <v>39</v>
      </c>
      <c r="F51" s="249"/>
      <c r="G51" s="249">
        <v>4.4800000000000004</v>
      </c>
      <c r="H51" s="249">
        <f t="shared" si="3"/>
        <v>349.44</v>
      </c>
      <c r="I51" s="249">
        <f t="shared" si="4"/>
        <v>431.87</v>
      </c>
    </row>
    <row r="52" spans="1:9" x14ac:dyDescent="0.25">
      <c r="A52" s="36" t="s">
        <v>191</v>
      </c>
      <c r="B52" s="242">
        <v>1</v>
      </c>
      <c r="C52" s="242">
        <f t="shared" si="8"/>
        <v>174</v>
      </c>
      <c r="D52" s="242">
        <v>167</v>
      </c>
      <c r="E52" s="242">
        <v>7</v>
      </c>
      <c r="F52" s="249"/>
      <c r="G52" s="249">
        <v>4.4800000000000004</v>
      </c>
      <c r="H52" s="249">
        <f t="shared" si="3"/>
        <v>62.72</v>
      </c>
      <c r="I52" s="249">
        <f t="shared" si="4"/>
        <v>77.52</v>
      </c>
    </row>
    <row r="53" spans="1:9" x14ac:dyDescent="0.25">
      <c r="A53" s="36" t="s">
        <v>191</v>
      </c>
      <c r="B53" s="242">
        <v>1</v>
      </c>
      <c r="C53" s="242">
        <f t="shared" si="8"/>
        <v>209</v>
      </c>
      <c r="D53" s="242">
        <v>167</v>
      </c>
      <c r="E53" s="242">
        <v>42</v>
      </c>
      <c r="F53" s="249"/>
      <c r="G53" s="249">
        <v>4.4800000000000004</v>
      </c>
      <c r="H53" s="249">
        <f t="shared" si="3"/>
        <v>376.32</v>
      </c>
      <c r="I53" s="249">
        <f t="shared" si="4"/>
        <v>465.09</v>
      </c>
    </row>
    <row r="54" spans="1:9" x14ac:dyDescent="0.25">
      <c r="A54" s="36" t="s">
        <v>191</v>
      </c>
      <c r="B54" s="242">
        <v>1</v>
      </c>
      <c r="C54" s="242">
        <f t="shared" si="8"/>
        <v>172</v>
      </c>
      <c r="D54" s="242">
        <v>167</v>
      </c>
      <c r="E54" s="242">
        <v>5</v>
      </c>
      <c r="F54" s="249"/>
      <c r="G54" s="249">
        <v>4.4800000000000004</v>
      </c>
      <c r="H54" s="249">
        <f t="shared" si="3"/>
        <v>44.8</v>
      </c>
      <c r="I54" s="249">
        <f t="shared" si="4"/>
        <v>55.37</v>
      </c>
    </row>
    <row r="55" spans="1:9" x14ac:dyDescent="0.25">
      <c r="A55" s="36" t="s">
        <v>191</v>
      </c>
      <c r="B55" s="242">
        <v>1</v>
      </c>
      <c r="C55" s="242">
        <f t="shared" si="8"/>
        <v>198</v>
      </c>
      <c r="D55" s="242">
        <v>167</v>
      </c>
      <c r="E55" s="242">
        <v>31</v>
      </c>
      <c r="F55" s="249"/>
      <c r="G55" s="249">
        <v>4.4800000000000004</v>
      </c>
      <c r="H55" s="249">
        <f t="shared" si="3"/>
        <v>277.76</v>
      </c>
      <c r="I55" s="249">
        <f t="shared" si="4"/>
        <v>343.28</v>
      </c>
    </row>
    <row r="56" spans="1:9" x14ac:dyDescent="0.25">
      <c r="A56" s="36" t="s">
        <v>191</v>
      </c>
      <c r="B56" s="242">
        <v>1</v>
      </c>
      <c r="C56" s="242">
        <f t="shared" si="8"/>
        <v>191</v>
      </c>
      <c r="D56" s="242">
        <v>167</v>
      </c>
      <c r="E56" s="242">
        <v>24</v>
      </c>
      <c r="F56" s="249"/>
      <c r="G56" s="249">
        <v>4.4800000000000004</v>
      </c>
      <c r="H56" s="249">
        <f t="shared" si="3"/>
        <v>215.04</v>
      </c>
      <c r="I56" s="249">
        <f t="shared" si="4"/>
        <v>265.77</v>
      </c>
    </row>
    <row r="57" spans="1:9" x14ac:dyDescent="0.25">
      <c r="A57" s="36" t="s">
        <v>191</v>
      </c>
      <c r="B57" s="242">
        <v>1</v>
      </c>
      <c r="C57" s="242">
        <f t="shared" si="8"/>
        <v>187</v>
      </c>
      <c r="D57" s="242">
        <v>167</v>
      </c>
      <c r="E57" s="242">
        <v>20</v>
      </c>
      <c r="F57" s="249"/>
      <c r="G57" s="249">
        <v>4.4800000000000004</v>
      </c>
      <c r="H57" s="249">
        <f t="shared" si="3"/>
        <v>179.2</v>
      </c>
      <c r="I57" s="249">
        <f t="shared" si="4"/>
        <v>221.47</v>
      </c>
    </row>
    <row r="58" spans="1:9" x14ac:dyDescent="0.25">
      <c r="A58" s="36" t="s">
        <v>191</v>
      </c>
      <c r="B58" s="242">
        <v>1</v>
      </c>
      <c r="C58" s="242">
        <f t="shared" si="8"/>
        <v>169</v>
      </c>
      <c r="D58" s="242">
        <v>167</v>
      </c>
      <c r="E58" s="242">
        <v>2</v>
      </c>
      <c r="F58" s="249"/>
      <c r="G58" s="249">
        <v>4.78</v>
      </c>
      <c r="H58" s="249">
        <f t="shared" si="3"/>
        <v>19.12</v>
      </c>
      <c r="I58" s="249">
        <f t="shared" si="4"/>
        <v>23.63</v>
      </c>
    </row>
    <row r="59" spans="1:9" x14ac:dyDescent="0.25">
      <c r="A59" s="36" t="s">
        <v>191</v>
      </c>
      <c r="B59" s="242">
        <v>1</v>
      </c>
      <c r="C59" s="242">
        <f t="shared" si="8"/>
        <v>216</v>
      </c>
      <c r="D59" s="242">
        <v>167</v>
      </c>
      <c r="E59" s="242">
        <v>49</v>
      </c>
      <c r="F59" s="249"/>
      <c r="G59" s="249">
        <v>4.4800000000000004</v>
      </c>
      <c r="H59" s="249">
        <f t="shared" si="3"/>
        <v>439.04</v>
      </c>
      <c r="I59" s="249">
        <f t="shared" si="4"/>
        <v>542.61</v>
      </c>
    </row>
    <row r="60" spans="1:9" x14ac:dyDescent="0.25">
      <c r="A60" s="36" t="s">
        <v>191</v>
      </c>
      <c r="B60" s="242">
        <v>1</v>
      </c>
      <c r="C60" s="242">
        <f t="shared" si="8"/>
        <v>168</v>
      </c>
      <c r="D60" s="242">
        <v>167</v>
      </c>
      <c r="E60" s="242">
        <v>1</v>
      </c>
      <c r="F60" s="249"/>
      <c r="G60" s="249">
        <v>4.4800000000000004</v>
      </c>
      <c r="H60" s="249">
        <f t="shared" si="3"/>
        <v>8.9600000000000009</v>
      </c>
      <c r="I60" s="249">
        <f t="shared" si="4"/>
        <v>11.07</v>
      </c>
    </row>
    <row r="61" spans="1:9" x14ac:dyDescent="0.25">
      <c r="A61" s="36" t="s">
        <v>191</v>
      </c>
      <c r="B61" s="242">
        <v>1</v>
      </c>
      <c r="C61" s="242">
        <f t="shared" si="8"/>
        <v>216</v>
      </c>
      <c r="D61" s="242">
        <v>167</v>
      </c>
      <c r="E61" s="242">
        <v>49</v>
      </c>
      <c r="F61" s="249"/>
      <c r="G61" s="249">
        <v>4.4800000000000004</v>
      </c>
      <c r="H61" s="249">
        <f t="shared" si="3"/>
        <v>439.04</v>
      </c>
      <c r="I61" s="256">
        <f>ROUND(H61*1.2077,2)</f>
        <v>530.23</v>
      </c>
    </row>
    <row r="62" spans="1:9" x14ac:dyDescent="0.25">
      <c r="A62" s="36" t="s">
        <v>191</v>
      </c>
      <c r="B62" s="242">
        <v>1</v>
      </c>
      <c r="C62" s="242">
        <f t="shared" si="8"/>
        <v>171</v>
      </c>
      <c r="D62" s="242">
        <v>167</v>
      </c>
      <c r="E62" s="242">
        <v>4</v>
      </c>
      <c r="F62" s="249"/>
      <c r="G62" s="249">
        <v>4.4800000000000004</v>
      </c>
      <c r="H62" s="249">
        <f t="shared" si="3"/>
        <v>35.840000000000003</v>
      </c>
      <c r="I62" s="249">
        <f t="shared" si="4"/>
        <v>44.29</v>
      </c>
    </row>
    <row r="63" spans="1:9" x14ac:dyDescent="0.25">
      <c r="A63" s="36" t="s">
        <v>191</v>
      </c>
      <c r="B63" s="242">
        <v>1</v>
      </c>
      <c r="C63" s="242">
        <f t="shared" si="8"/>
        <v>168</v>
      </c>
      <c r="D63" s="242">
        <v>167</v>
      </c>
      <c r="E63" s="242">
        <v>1</v>
      </c>
      <c r="F63" s="249"/>
      <c r="G63" s="249">
        <v>4.4800000000000004</v>
      </c>
      <c r="H63" s="249">
        <f t="shared" si="3"/>
        <v>8.9600000000000009</v>
      </c>
      <c r="I63" s="249">
        <f t="shared" si="4"/>
        <v>11.07</v>
      </c>
    </row>
    <row r="64" spans="1:9" x14ac:dyDescent="0.25">
      <c r="A64" s="36" t="s">
        <v>191</v>
      </c>
      <c r="B64" s="242">
        <v>1</v>
      </c>
      <c r="C64" s="242">
        <f t="shared" si="8"/>
        <v>168</v>
      </c>
      <c r="D64" s="242">
        <v>167</v>
      </c>
      <c r="E64" s="242">
        <v>1</v>
      </c>
      <c r="F64" s="249"/>
      <c r="G64" s="249">
        <v>4.4800000000000004</v>
      </c>
      <c r="H64" s="249">
        <f t="shared" si="3"/>
        <v>8.9600000000000009</v>
      </c>
      <c r="I64" s="256">
        <f>ROUND(H64*1.2077,2)</f>
        <v>10.82</v>
      </c>
    </row>
    <row r="66" spans="1:2" x14ac:dyDescent="0.25">
      <c r="A66" s="396" t="s">
        <v>735</v>
      </c>
      <c r="B66" s="396"/>
    </row>
  </sheetData>
  <mergeCells count="13">
    <mergeCell ref="A66:B66"/>
    <mergeCell ref="H1:I1"/>
    <mergeCell ref="A2:I2"/>
    <mergeCell ref="A7:A9"/>
    <mergeCell ref="B7:B9"/>
    <mergeCell ref="C7:E7"/>
    <mergeCell ref="F7:F9"/>
    <mergeCell ref="G7:G9"/>
    <mergeCell ref="H7:H9"/>
    <mergeCell ref="I7:I9"/>
    <mergeCell ref="C8:C9"/>
    <mergeCell ref="D8:D9"/>
    <mergeCell ref="E8:E9"/>
  </mergeCells>
  <pageMargins left="0.70866141732283472" right="0.31496062992125984" top="0.55118110236220474" bottom="0.35433070866141736" header="0.31496062992125984" footer="0.31496062992125984"/>
  <pageSetup paperSize="9" scale="50" fitToHeight="0" orientation="landscape" r:id="rId1"/>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7599FE-3652-4682-9062-FEDAC0A5BDC7}">
  <sheetPr>
    <tabColor theme="9" tint="0.59999389629810485"/>
    <pageSetUpPr fitToPage="1"/>
  </sheetPr>
  <dimension ref="A1:I44"/>
  <sheetViews>
    <sheetView zoomScale="80" zoomScaleNormal="80" workbookViewId="0">
      <selection activeCell="M17" sqref="M17"/>
    </sheetView>
  </sheetViews>
  <sheetFormatPr defaultRowHeight="16.5" x14ac:dyDescent="0.25"/>
  <cols>
    <col min="1" max="1" width="71.140625" style="1" customWidth="1"/>
    <col min="2" max="2" width="13.42578125" style="1" customWidth="1"/>
    <col min="3" max="3" width="11.85546875" style="1" customWidth="1"/>
    <col min="4" max="4" width="13.140625" style="1" customWidth="1"/>
    <col min="5" max="5" width="16.140625" style="1" customWidth="1"/>
    <col min="6" max="6" width="12.7109375" style="1" customWidth="1"/>
    <col min="7" max="7" width="14.42578125" style="1" customWidth="1"/>
    <col min="8" max="8" width="19.42578125" style="1" customWidth="1"/>
    <col min="9" max="9" width="17.42578125" style="1" customWidth="1"/>
    <col min="10" max="11" width="15.85546875" style="1" customWidth="1"/>
    <col min="12" max="16384" width="9.140625" style="1"/>
  </cols>
  <sheetData>
    <row r="1" spans="1:9" x14ac:dyDescent="0.25">
      <c r="H1" s="384" t="s">
        <v>827</v>
      </c>
      <c r="I1" s="384"/>
    </row>
    <row r="2" spans="1:9" s="3" customFormat="1" ht="39.75" customHeight="1" x14ac:dyDescent="0.25">
      <c r="A2" s="361" t="s">
        <v>720</v>
      </c>
      <c r="B2" s="361"/>
      <c r="C2" s="361"/>
      <c r="D2" s="361"/>
      <c r="E2" s="361"/>
      <c r="F2" s="361"/>
      <c r="G2" s="361"/>
      <c r="H2" s="361"/>
      <c r="I2" s="361"/>
    </row>
    <row r="3" spans="1:9" ht="12" customHeight="1" x14ac:dyDescent="0.25"/>
    <row r="4" spans="1:9" x14ac:dyDescent="0.25">
      <c r="A4" s="1" t="s">
        <v>784</v>
      </c>
    </row>
    <row r="5" spans="1:9" x14ac:dyDescent="0.25">
      <c r="A5" s="1" t="s">
        <v>786</v>
      </c>
    </row>
    <row r="6" spans="1:9" x14ac:dyDescent="0.25">
      <c r="E6" s="32"/>
      <c r="H6" s="4"/>
    </row>
    <row r="7" spans="1:9" ht="37.5" customHeight="1" x14ac:dyDescent="0.25">
      <c r="A7" s="387"/>
      <c r="B7" s="387" t="s">
        <v>4</v>
      </c>
      <c r="C7" s="388" t="s">
        <v>5</v>
      </c>
      <c r="D7" s="388"/>
      <c r="E7" s="388"/>
      <c r="F7" s="388" t="s">
        <v>3</v>
      </c>
      <c r="G7" s="388" t="s">
        <v>728</v>
      </c>
      <c r="H7" s="389" t="s">
        <v>6</v>
      </c>
      <c r="I7" s="390" t="s">
        <v>2</v>
      </c>
    </row>
    <row r="8" spans="1:9" ht="24" customHeight="1" x14ac:dyDescent="0.25">
      <c r="A8" s="387"/>
      <c r="B8" s="387"/>
      <c r="C8" s="391" t="s">
        <v>81</v>
      </c>
      <c r="D8" s="391" t="s">
        <v>732</v>
      </c>
      <c r="E8" s="388" t="s">
        <v>7</v>
      </c>
      <c r="F8" s="388"/>
      <c r="G8" s="388"/>
      <c r="H8" s="389"/>
      <c r="I8" s="390"/>
    </row>
    <row r="9" spans="1:9" ht="35.25" customHeight="1" x14ac:dyDescent="0.25">
      <c r="A9" s="387"/>
      <c r="B9" s="387"/>
      <c r="C9" s="392"/>
      <c r="D9" s="392"/>
      <c r="E9" s="388"/>
      <c r="F9" s="388"/>
      <c r="G9" s="388"/>
      <c r="H9" s="389"/>
      <c r="I9" s="390"/>
    </row>
    <row r="10" spans="1:9" x14ac:dyDescent="0.25">
      <c r="A10" s="273">
        <v>1</v>
      </c>
      <c r="B10" s="273">
        <v>2</v>
      </c>
      <c r="C10" s="273" t="s">
        <v>82</v>
      </c>
      <c r="D10" s="273">
        <v>4</v>
      </c>
      <c r="E10" s="273">
        <v>5</v>
      </c>
      <c r="F10" s="273">
        <v>6</v>
      </c>
      <c r="G10" s="273">
        <v>7</v>
      </c>
      <c r="H10" s="273">
        <v>8</v>
      </c>
      <c r="I10" s="273" t="s">
        <v>83</v>
      </c>
    </row>
    <row r="11" spans="1:9" s="3" customFormat="1" x14ac:dyDescent="0.25">
      <c r="A11" s="33" t="s">
        <v>0</v>
      </c>
      <c r="B11" s="5">
        <f>B12+B14+B32</f>
        <v>28</v>
      </c>
      <c r="C11" s="5"/>
      <c r="D11" s="5"/>
      <c r="E11" s="5">
        <f t="shared" ref="E11:I11" si="0">E12+E14+E32</f>
        <v>661</v>
      </c>
      <c r="F11" s="5"/>
      <c r="G11" s="5"/>
      <c r="H11" s="6">
        <f t="shared" si="0"/>
        <v>8337.3799999999992</v>
      </c>
      <c r="I11" s="6">
        <f t="shared" si="0"/>
        <v>10288.760000000002</v>
      </c>
    </row>
    <row r="12" spans="1:9" x14ac:dyDescent="0.25">
      <c r="A12" s="254" t="s">
        <v>568</v>
      </c>
      <c r="B12" s="241">
        <f>SUM(B13:B13)</f>
        <v>1</v>
      </c>
      <c r="C12" s="241"/>
      <c r="D12" s="241"/>
      <c r="E12" s="241">
        <f t="shared" ref="E12:I12" si="1">SUM(E13:E13)</f>
        <v>166</v>
      </c>
      <c r="F12" s="241"/>
      <c r="G12" s="241"/>
      <c r="H12" s="248">
        <f t="shared" si="1"/>
        <v>2891.72</v>
      </c>
      <c r="I12" s="248">
        <f t="shared" si="1"/>
        <v>3573.88</v>
      </c>
    </row>
    <row r="13" spans="1:9" x14ac:dyDescent="0.25">
      <c r="A13" s="36" t="s">
        <v>187</v>
      </c>
      <c r="B13" s="12">
        <v>1</v>
      </c>
      <c r="C13" s="12">
        <f t="shared" ref="C13" si="2">D13+E13</f>
        <v>332</v>
      </c>
      <c r="D13" s="12">
        <v>166</v>
      </c>
      <c r="E13" s="12">
        <v>166</v>
      </c>
      <c r="F13" s="14"/>
      <c r="G13" s="14">
        <v>8.7100000000000009</v>
      </c>
      <c r="H13" s="14">
        <f>ROUND(E13*G13*2,2)</f>
        <v>2891.72</v>
      </c>
      <c r="I13" s="14">
        <f>ROUND(H13*1.2359,2)</f>
        <v>3573.88</v>
      </c>
    </row>
    <row r="14" spans="1:9" ht="33" x14ac:dyDescent="0.25">
      <c r="A14" s="254" t="s">
        <v>629</v>
      </c>
      <c r="B14" s="241">
        <f>SUM(B15:B31)</f>
        <v>17</v>
      </c>
      <c r="C14" s="241"/>
      <c r="D14" s="241"/>
      <c r="E14" s="241">
        <f t="shared" ref="E14:I14" si="3">SUM(E15:E31)</f>
        <v>341</v>
      </c>
      <c r="F14" s="241"/>
      <c r="G14" s="241"/>
      <c r="H14" s="248">
        <f t="shared" si="3"/>
        <v>4065.8199999999997</v>
      </c>
      <c r="I14" s="248">
        <f t="shared" si="3"/>
        <v>5024.9400000000014</v>
      </c>
    </row>
    <row r="15" spans="1:9" x14ac:dyDescent="0.25">
      <c r="A15" s="36" t="s">
        <v>188</v>
      </c>
      <c r="B15" s="12">
        <v>1</v>
      </c>
      <c r="C15" s="12">
        <f>D15+E15</f>
        <v>192</v>
      </c>
      <c r="D15" s="12">
        <v>166</v>
      </c>
      <c r="E15" s="12">
        <v>26</v>
      </c>
      <c r="F15" s="14"/>
      <c r="G15" s="14">
        <v>5.97</v>
      </c>
      <c r="H15" s="14">
        <f>ROUND(E15*G15*2,2)</f>
        <v>310.44</v>
      </c>
      <c r="I15" s="14">
        <f>ROUND(H15*1.2359,2)</f>
        <v>383.67</v>
      </c>
    </row>
    <row r="16" spans="1:9" x14ac:dyDescent="0.25">
      <c r="A16" s="36" t="s">
        <v>188</v>
      </c>
      <c r="B16" s="12">
        <v>1</v>
      </c>
      <c r="C16" s="12">
        <f t="shared" ref="C16:C31" si="4">D16+E16</f>
        <v>174</v>
      </c>
      <c r="D16" s="12">
        <v>166</v>
      </c>
      <c r="E16" s="12">
        <v>8</v>
      </c>
      <c r="F16" s="14"/>
      <c r="G16" s="14">
        <v>5.38</v>
      </c>
      <c r="H16" s="14">
        <f>ROUND(E16*G16*2,2)</f>
        <v>86.08</v>
      </c>
      <c r="I16" s="14">
        <f>ROUND(H16*1.2359,2)</f>
        <v>106.39</v>
      </c>
    </row>
    <row r="17" spans="1:9" x14ac:dyDescent="0.25">
      <c r="A17" s="36" t="s">
        <v>188</v>
      </c>
      <c r="B17" s="12">
        <v>1</v>
      </c>
      <c r="C17" s="12">
        <f t="shared" si="4"/>
        <v>192</v>
      </c>
      <c r="D17" s="12">
        <v>166</v>
      </c>
      <c r="E17" s="12">
        <v>26</v>
      </c>
      <c r="F17" s="14"/>
      <c r="G17" s="14">
        <v>5.97</v>
      </c>
      <c r="H17" s="14">
        <f t="shared" ref="H17:H31" si="5">ROUND(E17*G17*2,2)</f>
        <v>310.44</v>
      </c>
      <c r="I17" s="14">
        <f t="shared" ref="I17:I40" si="6">ROUND(H17*1.2359,2)</f>
        <v>383.67</v>
      </c>
    </row>
    <row r="18" spans="1:9" x14ac:dyDescent="0.25">
      <c r="A18" s="36" t="s">
        <v>188</v>
      </c>
      <c r="B18" s="12">
        <v>1</v>
      </c>
      <c r="C18" s="12">
        <f t="shared" si="4"/>
        <v>168</v>
      </c>
      <c r="D18" s="12">
        <v>166</v>
      </c>
      <c r="E18" s="12">
        <v>2</v>
      </c>
      <c r="F18" s="14"/>
      <c r="G18" s="14">
        <v>5.97</v>
      </c>
      <c r="H18" s="14">
        <f t="shared" si="5"/>
        <v>23.88</v>
      </c>
      <c r="I18" s="14">
        <f t="shared" si="6"/>
        <v>29.51</v>
      </c>
    </row>
    <row r="19" spans="1:9" x14ac:dyDescent="0.25">
      <c r="A19" s="36" t="s">
        <v>188</v>
      </c>
      <c r="B19" s="12">
        <v>1</v>
      </c>
      <c r="C19" s="12">
        <f t="shared" si="4"/>
        <v>168</v>
      </c>
      <c r="D19" s="12">
        <v>166</v>
      </c>
      <c r="E19" s="12">
        <v>2</v>
      </c>
      <c r="F19" s="14"/>
      <c r="G19" s="14">
        <v>5.97</v>
      </c>
      <c r="H19" s="14">
        <f t="shared" si="5"/>
        <v>23.88</v>
      </c>
      <c r="I19" s="14">
        <f t="shared" si="6"/>
        <v>29.51</v>
      </c>
    </row>
    <row r="20" spans="1:9" x14ac:dyDescent="0.25">
      <c r="A20" s="36" t="s">
        <v>188</v>
      </c>
      <c r="B20" s="12">
        <v>1</v>
      </c>
      <c r="C20" s="12">
        <f t="shared" si="4"/>
        <v>188</v>
      </c>
      <c r="D20" s="12">
        <v>166</v>
      </c>
      <c r="E20" s="12">
        <v>22</v>
      </c>
      <c r="F20" s="14"/>
      <c r="G20" s="14">
        <v>5.97</v>
      </c>
      <c r="H20" s="14">
        <f t="shared" si="5"/>
        <v>262.68</v>
      </c>
      <c r="I20" s="14">
        <f t="shared" si="6"/>
        <v>324.64999999999998</v>
      </c>
    </row>
    <row r="21" spans="1:9" x14ac:dyDescent="0.25">
      <c r="A21" s="36" t="s">
        <v>188</v>
      </c>
      <c r="B21" s="12">
        <v>1</v>
      </c>
      <c r="C21" s="12">
        <f t="shared" si="4"/>
        <v>172</v>
      </c>
      <c r="D21" s="12">
        <v>166</v>
      </c>
      <c r="E21" s="12">
        <v>6</v>
      </c>
      <c r="F21" s="14"/>
      <c r="G21" s="14">
        <v>5.38</v>
      </c>
      <c r="H21" s="14">
        <f t="shared" si="5"/>
        <v>64.56</v>
      </c>
      <c r="I21" s="14">
        <f t="shared" si="6"/>
        <v>79.790000000000006</v>
      </c>
    </row>
    <row r="22" spans="1:9" x14ac:dyDescent="0.25">
      <c r="A22" s="36" t="s">
        <v>188</v>
      </c>
      <c r="B22" s="12">
        <v>1</v>
      </c>
      <c r="C22" s="12">
        <f t="shared" si="4"/>
        <v>192</v>
      </c>
      <c r="D22" s="12">
        <v>166</v>
      </c>
      <c r="E22" s="12">
        <v>26</v>
      </c>
      <c r="F22" s="14"/>
      <c r="G22" s="14">
        <v>5.97</v>
      </c>
      <c r="H22" s="14">
        <f t="shared" si="5"/>
        <v>310.44</v>
      </c>
      <c r="I22" s="14">
        <f t="shared" si="6"/>
        <v>383.67</v>
      </c>
    </row>
    <row r="23" spans="1:9" x14ac:dyDescent="0.25">
      <c r="A23" s="36" t="s">
        <v>188</v>
      </c>
      <c r="B23" s="12">
        <v>1</v>
      </c>
      <c r="C23" s="12">
        <f t="shared" si="4"/>
        <v>192</v>
      </c>
      <c r="D23" s="12">
        <v>166</v>
      </c>
      <c r="E23" s="12">
        <v>26</v>
      </c>
      <c r="F23" s="14"/>
      <c r="G23" s="14">
        <v>5.97</v>
      </c>
      <c r="H23" s="14">
        <f t="shared" si="5"/>
        <v>310.44</v>
      </c>
      <c r="I23" s="14">
        <f t="shared" si="6"/>
        <v>383.67</v>
      </c>
    </row>
    <row r="24" spans="1:9" x14ac:dyDescent="0.25">
      <c r="A24" s="36" t="s">
        <v>188</v>
      </c>
      <c r="B24" s="12">
        <v>1</v>
      </c>
      <c r="C24" s="12">
        <f t="shared" si="4"/>
        <v>191</v>
      </c>
      <c r="D24" s="12">
        <v>166</v>
      </c>
      <c r="E24" s="12">
        <v>25</v>
      </c>
      <c r="F24" s="14"/>
      <c r="G24" s="14">
        <v>5.97</v>
      </c>
      <c r="H24" s="14">
        <f t="shared" si="5"/>
        <v>298.5</v>
      </c>
      <c r="I24" s="14">
        <f t="shared" si="6"/>
        <v>368.92</v>
      </c>
    </row>
    <row r="25" spans="1:9" x14ac:dyDescent="0.25">
      <c r="A25" s="36" t="s">
        <v>188</v>
      </c>
      <c r="B25" s="12">
        <v>1</v>
      </c>
      <c r="C25" s="12">
        <f t="shared" si="4"/>
        <v>180</v>
      </c>
      <c r="D25" s="12">
        <v>166</v>
      </c>
      <c r="E25" s="12">
        <v>14</v>
      </c>
      <c r="F25" s="14"/>
      <c r="G25" s="14">
        <v>5.97</v>
      </c>
      <c r="H25" s="14">
        <f t="shared" si="5"/>
        <v>167.16</v>
      </c>
      <c r="I25" s="14">
        <f t="shared" si="6"/>
        <v>206.59</v>
      </c>
    </row>
    <row r="26" spans="1:9" x14ac:dyDescent="0.25">
      <c r="A26" s="36" t="s">
        <v>188</v>
      </c>
      <c r="B26" s="12">
        <v>1</v>
      </c>
      <c r="C26" s="12">
        <f t="shared" si="4"/>
        <v>208</v>
      </c>
      <c r="D26" s="12">
        <v>166</v>
      </c>
      <c r="E26" s="12">
        <v>42</v>
      </c>
      <c r="F26" s="14"/>
      <c r="G26" s="14">
        <v>5.97</v>
      </c>
      <c r="H26" s="14">
        <f t="shared" si="5"/>
        <v>501.48</v>
      </c>
      <c r="I26" s="14">
        <f t="shared" si="6"/>
        <v>619.78</v>
      </c>
    </row>
    <row r="27" spans="1:9" x14ac:dyDescent="0.25">
      <c r="A27" s="36" t="s">
        <v>188</v>
      </c>
      <c r="B27" s="12">
        <v>1</v>
      </c>
      <c r="C27" s="12">
        <f t="shared" si="4"/>
        <v>180</v>
      </c>
      <c r="D27" s="12">
        <v>166</v>
      </c>
      <c r="E27" s="12">
        <v>14</v>
      </c>
      <c r="F27" s="14"/>
      <c r="G27" s="14">
        <v>5.97</v>
      </c>
      <c r="H27" s="14">
        <f t="shared" si="5"/>
        <v>167.16</v>
      </c>
      <c r="I27" s="14">
        <f t="shared" si="6"/>
        <v>206.59</v>
      </c>
    </row>
    <row r="28" spans="1:9" x14ac:dyDescent="0.25">
      <c r="A28" s="36" t="s">
        <v>188</v>
      </c>
      <c r="B28" s="12">
        <v>1</v>
      </c>
      <c r="C28" s="12">
        <f t="shared" si="4"/>
        <v>192</v>
      </c>
      <c r="D28" s="12">
        <v>166</v>
      </c>
      <c r="E28" s="12">
        <v>26</v>
      </c>
      <c r="F28" s="14"/>
      <c r="G28" s="14">
        <v>5.97</v>
      </c>
      <c r="H28" s="14">
        <f t="shared" si="5"/>
        <v>310.44</v>
      </c>
      <c r="I28" s="14">
        <f t="shared" si="6"/>
        <v>383.67</v>
      </c>
    </row>
    <row r="29" spans="1:9" x14ac:dyDescent="0.25">
      <c r="A29" s="36" t="s">
        <v>188</v>
      </c>
      <c r="B29" s="12">
        <v>1</v>
      </c>
      <c r="C29" s="12">
        <f t="shared" si="4"/>
        <v>176</v>
      </c>
      <c r="D29" s="12">
        <v>166</v>
      </c>
      <c r="E29" s="26">
        <v>10</v>
      </c>
      <c r="F29" s="14"/>
      <c r="G29" s="14">
        <v>5.97</v>
      </c>
      <c r="H29" s="14">
        <f t="shared" si="5"/>
        <v>119.4</v>
      </c>
      <c r="I29" s="14">
        <f t="shared" si="6"/>
        <v>147.57</v>
      </c>
    </row>
    <row r="30" spans="1:9" x14ac:dyDescent="0.25">
      <c r="A30" s="36" t="s">
        <v>188</v>
      </c>
      <c r="B30" s="12">
        <v>1</v>
      </c>
      <c r="C30" s="12">
        <f t="shared" si="4"/>
        <v>214</v>
      </c>
      <c r="D30" s="12">
        <v>166</v>
      </c>
      <c r="E30" s="12">
        <v>48</v>
      </c>
      <c r="F30" s="14"/>
      <c r="G30" s="14">
        <v>5.97</v>
      </c>
      <c r="H30" s="14">
        <f t="shared" si="5"/>
        <v>573.12</v>
      </c>
      <c r="I30" s="14">
        <f t="shared" si="6"/>
        <v>708.32</v>
      </c>
    </row>
    <row r="31" spans="1:9" x14ac:dyDescent="0.25">
      <c r="A31" s="36" t="s">
        <v>190</v>
      </c>
      <c r="B31" s="12">
        <v>1</v>
      </c>
      <c r="C31" s="12">
        <f t="shared" si="4"/>
        <v>184</v>
      </c>
      <c r="D31" s="12">
        <v>166</v>
      </c>
      <c r="E31" s="12">
        <v>18</v>
      </c>
      <c r="F31" s="14"/>
      <c r="G31" s="14">
        <v>6.27</v>
      </c>
      <c r="H31" s="14">
        <f t="shared" si="5"/>
        <v>225.72</v>
      </c>
      <c r="I31" s="14">
        <f t="shared" si="6"/>
        <v>278.97000000000003</v>
      </c>
    </row>
    <row r="32" spans="1:9" ht="33" x14ac:dyDescent="0.25">
      <c r="A32" s="254" t="s">
        <v>648</v>
      </c>
      <c r="B32" s="241">
        <f>SUM(B33:B42)</f>
        <v>10</v>
      </c>
      <c r="C32" s="241"/>
      <c r="D32" s="241"/>
      <c r="E32" s="241">
        <f t="shared" ref="E32:I32" si="7">SUM(E33:E42)</f>
        <v>154</v>
      </c>
      <c r="F32" s="241"/>
      <c r="G32" s="241"/>
      <c r="H32" s="248">
        <f t="shared" si="7"/>
        <v>1379.84</v>
      </c>
      <c r="I32" s="248">
        <f t="shared" si="7"/>
        <v>1689.94</v>
      </c>
    </row>
    <row r="33" spans="1:9" x14ac:dyDescent="0.25">
      <c r="A33" s="36" t="s">
        <v>191</v>
      </c>
      <c r="B33" s="12">
        <v>1</v>
      </c>
      <c r="C33" s="12">
        <f>D33+E33</f>
        <v>182</v>
      </c>
      <c r="D33" s="12">
        <v>166</v>
      </c>
      <c r="E33" s="12">
        <v>16</v>
      </c>
      <c r="F33" s="14"/>
      <c r="G33" s="14">
        <v>4.4800000000000004</v>
      </c>
      <c r="H33" s="14">
        <f t="shared" ref="H33" si="8">ROUND(E33*G33*2,2)</f>
        <v>143.36000000000001</v>
      </c>
      <c r="I33" s="14">
        <f t="shared" si="6"/>
        <v>177.18</v>
      </c>
    </row>
    <row r="34" spans="1:9" x14ac:dyDescent="0.25">
      <c r="A34" s="36" t="s">
        <v>191</v>
      </c>
      <c r="B34" s="12">
        <v>1</v>
      </c>
      <c r="C34" s="12">
        <f t="shared" ref="C34:C42" si="9">D34+E34</f>
        <v>172</v>
      </c>
      <c r="D34" s="12">
        <v>166</v>
      </c>
      <c r="E34" s="12">
        <v>6</v>
      </c>
      <c r="F34" s="14"/>
      <c r="G34" s="14">
        <v>4.4800000000000004</v>
      </c>
      <c r="H34" s="14">
        <f t="shared" ref="H34:H42" si="10">ROUND(E34*G34*2,2)</f>
        <v>53.76</v>
      </c>
      <c r="I34" s="14">
        <f t="shared" si="6"/>
        <v>66.44</v>
      </c>
    </row>
    <row r="35" spans="1:9" x14ac:dyDescent="0.25">
      <c r="A35" s="36" t="s">
        <v>191</v>
      </c>
      <c r="B35" s="12">
        <v>1</v>
      </c>
      <c r="C35" s="12">
        <f t="shared" si="9"/>
        <v>168</v>
      </c>
      <c r="D35" s="12">
        <v>166</v>
      </c>
      <c r="E35" s="12">
        <v>2</v>
      </c>
      <c r="F35" s="14"/>
      <c r="G35" s="14">
        <v>4.4800000000000004</v>
      </c>
      <c r="H35" s="14">
        <f t="shared" si="10"/>
        <v>17.920000000000002</v>
      </c>
      <c r="I35" s="14">
        <f t="shared" si="6"/>
        <v>22.15</v>
      </c>
    </row>
    <row r="36" spans="1:9" x14ac:dyDescent="0.25">
      <c r="A36" s="36" t="s">
        <v>191</v>
      </c>
      <c r="B36" s="12">
        <v>1</v>
      </c>
      <c r="C36" s="12">
        <f t="shared" si="9"/>
        <v>168</v>
      </c>
      <c r="D36" s="12">
        <v>166</v>
      </c>
      <c r="E36" s="12">
        <v>2</v>
      </c>
      <c r="F36" s="14"/>
      <c r="G36" s="14">
        <v>4.4800000000000004</v>
      </c>
      <c r="H36" s="14">
        <f t="shared" si="10"/>
        <v>17.920000000000002</v>
      </c>
      <c r="I36" s="14">
        <f t="shared" si="6"/>
        <v>22.15</v>
      </c>
    </row>
    <row r="37" spans="1:9" x14ac:dyDescent="0.25">
      <c r="A37" s="36" t="s">
        <v>191</v>
      </c>
      <c r="B37" s="12">
        <v>1</v>
      </c>
      <c r="C37" s="12">
        <f t="shared" si="9"/>
        <v>175</v>
      </c>
      <c r="D37" s="12">
        <v>166</v>
      </c>
      <c r="E37" s="12">
        <v>9</v>
      </c>
      <c r="F37" s="14"/>
      <c r="G37" s="14">
        <v>4.4800000000000004</v>
      </c>
      <c r="H37" s="14">
        <f t="shared" si="10"/>
        <v>80.64</v>
      </c>
      <c r="I37" s="14">
        <f t="shared" si="6"/>
        <v>99.66</v>
      </c>
    </row>
    <row r="38" spans="1:9" x14ac:dyDescent="0.25">
      <c r="A38" s="36" t="s">
        <v>191</v>
      </c>
      <c r="B38" s="12">
        <v>1</v>
      </c>
      <c r="C38" s="12">
        <f t="shared" si="9"/>
        <v>182</v>
      </c>
      <c r="D38" s="12">
        <v>166</v>
      </c>
      <c r="E38" s="12">
        <v>16</v>
      </c>
      <c r="F38" s="14"/>
      <c r="G38" s="14">
        <v>4.4800000000000004</v>
      </c>
      <c r="H38" s="14">
        <f t="shared" si="10"/>
        <v>143.36000000000001</v>
      </c>
      <c r="I38" s="14">
        <f t="shared" si="6"/>
        <v>177.18</v>
      </c>
    </row>
    <row r="39" spans="1:9" x14ac:dyDescent="0.25">
      <c r="A39" s="36" t="s">
        <v>191</v>
      </c>
      <c r="B39" s="12">
        <v>1</v>
      </c>
      <c r="C39" s="12">
        <f t="shared" si="9"/>
        <v>184</v>
      </c>
      <c r="D39" s="12">
        <v>166</v>
      </c>
      <c r="E39" s="12">
        <v>18</v>
      </c>
      <c r="F39" s="14"/>
      <c r="G39" s="14">
        <v>4.4800000000000004</v>
      </c>
      <c r="H39" s="14">
        <f t="shared" si="10"/>
        <v>161.28</v>
      </c>
      <c r="I39" s="14">
        <f t="shared" si="6"/>
        <v>199.33</v>
      </c>
    </row>
    <row r="40" spans="1:9" x14ac:dyDescent="0.25">
      <c r="A40" s="36" t="s">
        <v>191</v>
      </c>
      <c r="B40" s="12">
        <v>1</v>
      </c>
      <c r="C40" s="12">
        <f t="shared" si="9"/>
        <v>190</v>
      </c>
      <c r="D40" s="12">
        <v>166</v>
      </c>
      <c r="E40" s="12">
        <v>24</v>
      </c>
      <c r="F40" s="14"/>
      <c r="G40" s="14">
        <v>4.4800000000000004</v>
      </c>
      <c r="H40" s="14">
        <f t="shared" si="10"/>
        <v>215.04</v>
      </c>
      <c r="I40" s="14">
        <f t="shared" si="6"/>
        <v>265.77</v>
      </c>
    </row>
    <row r="41" spans="1:9" x14ac:dyDescent="0.25">
      <c r="A41" s="36" t="s">
        <v>191</v>
      </c>
      <c r="B41" s="12">
        <v>1</v>
      </c>
      <c r="C41" s="12">
        <f t="shared" si="9"/>
        <v>190</v>
      </c>
      <c r="D41" s="12">
        <v>166</v>
      </c>
      <c r="E41" s="242">
        <v>24</v>
      </c>
      <c r="F41" s="249"/>
      <c r="G41" s="249">
        <v>4.4800000000000004</v>
      </c>
      <c r="H41" s="14">
        <f t="shared" si="10"/>
        <v>215.04</v>
      </c>
      <c r="I41" s="287">
        <f>ROUND(H41*1.2077,2)</f>
        <v>259.7</v>
      </c>
    </row>
    <row r="42" spans="1:9" x14ac:dyDescent="0.25">
      <c r="A42" s="36" t="s">
        <v>191</v>
      </c>
      <c r="B42" s="12">
        <v>1</v>
      </c>
      <c r="C42" s="12">
        <f t="shared" si="9"/>
        <v>203</v>
      </c>
      <c r="D42" s="12">
        <v>166</v>
      </c>
      <c r="E42" s="242">
        <v>37</v>
      </c>
      <c r="F42" s="249"/>
      <c r="G42" s="249">
        <v>4.4800000000000004</v>
      </c>
      <c r="H42" s="14">
        <f t="shared" si="10"/>
        <v>331.52</v>
      </c>
      <c r="I42" s="287">
        <f>ROUND(H42*1.2077,2)</f>
        <v>400.38</v>
      </c>
    </row>
    <row r="44" spans="1:9" x14ac:dyDescent="0.25">
      <c r="A44" s="396" t="s">
        <v>735</v>
      </c>
      <c r="B44" s="396"/>
    </row>
  </sheetData>
  <mergeCells count="13">
    <mergeCell ref="A44:B44"/>
    <mergeCell ref="H1:I1"/>
    <mergeCell ref="A2:I2"/>
    <mergeCell ref="A7:A9"/>
    <mergeCell ref="B7:B9"/>
    <mergeCell ref="C7:E7"/>
    <mergeCell ref="F7:F9"/>
    <mergeCell ref="G7:G9"/>
    <mergeCell ref="H7:H9"/>
    <mergeCell ref="I7:I9"/>
    <mergeCell ref="C8:C9"/>
    <mergeCell ref="D8:D9"/>
    <mergeCell ref="E8:E9"/>
  </mergeCells>
  <pageMargins left="0.70866141732283472" right="0.11811023622047245" top="0.15748031496062992" bottom="0.15748031496062992" header="0.31496062992125984" footer="0.31496062992125984"/>
  <pageSetup paperSize="9" scale="43" orientation="landscape" r:id="rId1"/>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428CB6-C406-4AB3-9C7D-A04C6D252AEF}">
  <sheetPr>
    <tabColor theme="5" tint="0.59999389629810485"/>
    <pageSetUpPr fitToPage="1"/>
  </sheetPr>
  <dimension ref="A1:I26"/>
  <sheetViews>
    <sheetView zoomScale="80" zoomScaleNormal="80" workbookViewId="0">
      <selection activeCell="M16" sqref="M16"/>
    </sheetView>
  </sheetViews>
  <sheetFormatPr defaultRowHeight="16.5" x14ac:dyDescent="0.25"/>
  <cols>
    <col min="1" max="1" width="65.42578125" style="1" customWidth="1"/>
    <col min="2" max="2" width="12.28515625" style="1" customWidth="1"/>
    <col min="3" max="3" width="14.5703125" style="1" customWidth="1"/>
    <col min="4" max="4" width="14.7109375" style="1" customWidth="1"/>
    <col min="5" max="5" width="18.42578125" style="1" customWidth="1"/>
    <col min="6" max="6" width="15.7109375" style="1" customWidth="1"/>
    <col min="7" max="7" width="19" style="51" customWidth="1"/>
    <col min="8" max="8" width="21.42578125" style="1" customWidth="1"/>
    <col min="9" max="9" width="17.85546875" style="1" customWidth="1"/>
    <col min="10" max="10" width="15.85546875" style="1" customWidth="1"/>
    <col min="11" max="16384" width="9.140625" style="1"/>
  </cols>
  <sheetData>
    <row r="1" spans="1:9" x14ac:dyDescent="0.25">
      <c r="H1" s="384" t="s">
        <v>828</v>
      </c>
      <c r="I1" s="384"/>
    </row>
    <row r="2" spans="1:9" s="3" customFormat="1" ht="39.75" customHeight="1" x14ac:dyDescent="0.25">
      <c r="A2" s="361" t="s">
        <v>720</v>
      </c>
      <c r="B2" s="361"/>
      <c r="C2" s="361"/>
      <c r="D2" s="361"/>
      <c r="E2" s="361"/>
      <c r="F2" s="361"/>
      <c r="G2" s="361"/>
      <c r="H2" s="361"/>
      <c r="I2" s="361"/>
    </row>
    <row r="4" spans="1:9" x14ac:dyDescent="0.25">
      <c r="A4" s="1" t="s">
        <v>787</v>
      </c>
    </row>
    <row r="5" spans="1:9" x14ac:dyDescent="0.25">
      <c r="A5" s="1" t="s">
        <v>772</v>
      </c>
    </row>
    <row r="6" spans="1:9" x14ac:dyDescent="0.25">
      <c r="E6" s="32"/>
      <c r="H6" s="4"/>
    </row>
    <row r="7" spans="1:9" ht="45.75" customHeight="1" x14ac:dyDescent="0.25">
      <c r="A7" s="387"/>
      <c r="B7" s="387" t="s">
        <v>4</v>
      </c>
      <c r="C7" s="388" t="s">
        <v>5</v>
      </c>
      <c r="D7" s="388"/>
      <c r="E7" s="388"/>
      <c r="F7" s="388" t="s">
        <v>3</v>
      </c>
      <c r="G7" s="454" t="s">
        <v>728</v>
      </c>
      <c r="H7" s="389" t="s">
        <v>6</v>
      </c>
      <c r="I7" s="390" t="s">
        <v>2</v>
      </c>
    </row>
    <row r="8" spans="1:9" ht="24" customHeight="1" x14ac:dyDescent="0.25">
      <c r="A8" s="387"/>
      <c r="B8" s="387"/>
      <c r="C8" s="391" t="s">
        <v>81</v>
      </c>
      <c r="D8" s="391" t="s">
        <v>732</v>
      </c>
      <c r="E8" s="388" t="s">
        <v>7</v>
      </c>
      <c r="F8" s="388"/>
      <c r="G8" s="454"/>
      <c r="H8" s="389"/>
      <c r="I8" s="390"/>
    </row>
    <row r="9" spans="1:9" ht="31.5" customHeight="1" x14ac:dyDescent="0.25">
      <c r="A9" s="387"/>
      <c r="B9" s="387"/>
      <c r="C9" s="392"/>
      <c r="D9" s="392"/>
      <c r="E9" s="388"/>
      <c r="F9" s="388"/>
      <c r="G9" s="454"/>
      <c r="H9" s="389"/>
      <c r="I9" s="390"/>
    </row>
    <row r="10" spans="1:9" x14ac:dyDescent="0.25">
      <c r="A10" s="273">
        <v>1</v>
      </c>
      <c r="B10" s="273">
        <v>2</v>
      </c>
      <c r="C10" s="273" t="s">
        <v>82</v>
      </c>
      <c r="D10" s="273">
        <v>4</v>
      </c>
      <c r="E10" s="273">
        <v>5</v>
      </c>
      <c r="F10" s="273">
        <v>6</v>
      </c>
      <c r="G10" s="360">
        <v>7</v>
      </c>
      <c r="H10" s="273">
        <v>8</v>
      </c>
      <c r="I10" s="273" t="s">
        <v>83</v>
      </c>
    </row>
    <row r="11" spans="1:9" s="3" customFormat="1" x14ac:dyDescent="0.25">
      <c r="A11" s="33" t="s">
        <v>0</v>
      </c>
      <c r="B11" s="5">
        <f>B12+B17+B22</f>
        <v>12</v>
      </c>
      <c r="C11" s="5"/>
      <c r="D11" s="5"/>
      <c r="E11" s="5">
        <f t="shared" ref="E11" si="0">E12+E17+E22</f>
        <v>1459</v>
      </c>
      <c r="F11" s="6"/>
      <c r="G11" s="6"/>
      <c r="H11" s="6">
        <f>H12+H17+H22</f>
        <v>20939.11</v>
      </c>
      <c r="I11" s="6">
        <f>I12+I17+I22</f>
        <v>25878.65</v>
      </c>
    </row>
    <row r="12" spans="1:9" ht="33.75" customHeight="1" x14ac:dyDescent="0.25">
      <c r="A12" s="254" t="s">
        <v>568</v>
      </c>
      <c r="B12" s="241">
        <f>SUM(B13:B16)</f>
        <v>4</v>
      </c>
      <c r="C12" s="241"/>
      <c r="D12" s="241"/>
      <c r="E12" s="241">
        <f t="shared" ref="E12:I12" si="1">SUM(E13:E16)</f>
        <v>577</v>
      </c>
      <c r="F12" s="241"/>
      <c r="G12" s="241"/>
      <c r="H12" s="248">
        <f t="shared" si="1"/>
        <v>11856.189999999999</v>
      </c>
      <c r="I12" s="248">
        <f t="shared" si="1"/>
        <v>14653.07</v>
      </c>
    </row>
    <row r="13" spans="1:9" ht="18.75" customHeight="1" x14ac:dyDescent="0.25">
      <c r="A13" s="36" t="s">
        <v>257</v>
      </c>
      <c r="B13" s="12">
        <v>1</v>
      </c>
      <c r="C13" s="12">
        <f t="shared" ref="C13:C16" si="2">D13+E13</f>
        <v>808</v>
      </c>
      <c r="D13" s="12">
        <v>677</v>
      </c>
      <c r="E13" s="12">
        <v>131</v>
      </c>
      <c r="F13" s="14">
        <v>1720</v>
      </c>
      <c r="G13" s="14">
        <f>ROUND(F13/167.42,3)</f>
        <v>10.273999999999999</v>
      </c>
      <c r="H13" s="14">
        <f>ROUND(E13*G13*2,2)</f>
        <v>2691.79</v>
      </c>
      <c r="I13" s="14">
        <f>ROUND(H13*1.2359,2)</f>
        <v>3326.78</v>
      </c>
    </row>
    <row r="14" spans="1:9" ht="18.75" customHeight="1" x14ac:dyDescent="0.25">
      <c r="A14" s="36" t="s">
        <v>258</v>
      </c>
      <c r="B14" s="12">
        <v>1</v>
      </c>
      <c r="C14" s="12">
        <f t="shared" si="2"/>
        <v>865</v>
      </c>
      <c r="D14" s="12">
        <v>677</v>
      </c>
      <c r="E14" s="12">
        <v>188</v>
      </c>
      <c r="F14" s="14">
        <v>1720</v>
      </c>
      <c r="G14" s="14">
        <f t="shared" ref="G14:G26" si="3">ROUND(F14/167.42,3)</f>
        <v>10.273999999999999</v>
      </c>
      <c r="H14" s="14">
        <f t="shared" ref="H14:H26" si="4">ROUND(E14*G14*2,2)</f>
        <v>3863.02</v>
      </c>
      <c r="I14" s="14">
        <f t="shared" ref="I14:I26" si="5">ROUND(H14*1.2359,2)</f>
        <v>4774.3100000000004</v>
      </c>
    </row>
    <row r="15" spans="1:9" ht="18.75" customHeight="1" x14ac:dyDescent="0.25">
      <c r="A15" s="36" t="s">
        <v>258</v>
      </c>
      <c r="B15" s="12">
        <v>1</v>
      </c>
      <c r="C15" s="12">
        <f t="shared" si="2"/>
        <v>897</v>
      </c>
      <c r="D15" s="12">
        <v>677</v>
      </c>
      <c r="E15" s="12">
        <v>220</v>
      </c>
      <c r="F15" s="14">
        <v>1720</v>
      </c>
      <c r="G15" s="14">
        <f t="shared" si="3"/>
        <v>10.273999999999999</v>
      </c>
      <c r="H15" s="14">
        <f t="shared" si="4"/>
        <v>4520.5600000000004</v>
      </c>
      <c r="I15" s="14">
        <f t="shared" si="5"/>
        <v>5586.96</v>
      </c>
    </row>
    <row r="16" spans="1:9" ht="18.75" customHeight="1" x14ac:dyDescent="0.25">
      <c r="A16" s="36" t="s">
        <v>225</v>
      </c>
      <c r="B16" s="12">
        <v>1</v>
      </c>
      <c r="C16" s="12">
        <f t="shared" si="2"/>
        <v>715</v>
      </c>
      <c r="D16" s="12">
        <v>677</v>
      </c>
      <c r="E16" s="12">
        <v>38</v>
      </c>
      <c r="F16" s="14">
        <v>1720</v>
      </c>
      <c r="G16" s="14">
        <f t="shared" si="3"/>
        <v>10.273999999999999</v>
      </c>
      <c r="H16" s="14">
        <f t="shared" si="4"/>
        <v>780.82</v>
      </c>
      <c r="I16" s="14">
        <f t="shared" si="5"/>
        <v>965.02</v>
      </c>
    </row>
    <row r="17" spans="1:9" ht="33" x14ac:dyDescent="0.25">
      <c r="A17" s="254" t="s">
        <v>629</v>
      </c>
      <c r="B17" s="241">
        <f>SUM(B18:B21)</f>
        <v>4</v>
      </c>
      <c r="C17" s="241"/>
      <c r="D17" s="241"/>
      <c r="E17" s="241">
        <f t="shared" ref="E17:I17" si="6">SUM(E18:E21)</f>
        <v>398</v>
      </c>
      <c r="F17" s="241"/>
      <c r="G17" s="241"/>
      <c r="H17" s="248">
        <f t="shared" si="6"/>
        <v>4818.6399999999994</v>
      </c>
      <c r="I17" s="248">
        <f t="shared" si="6"/>
        <v>5955.36</v>
      </c>
    </row>
    <row r="18" spans="1:9" s="3" customFormat="1" x14ac:dyDescent="0.25">
      <c r="A18" s="36" t="s">
        <v>122</v>
      </c>
      <c r="B18" s="12">
        <v>1</v>
      </c>
      <c r="C18" s="12">
        <f t="shared" ref="C18:C21" si="7">D18+E18</f>
        <v>738</v>
      </c>
      <c r="D18" s="12">
        <v>677</v>
      </c>
      <c r="E18" s="12">
        <v>61</v>
      </c>
      <c r="F18" s="14">
        <v>894.69</v>
      </c>
      <c r="G18" s="14">
        <f t="shared" si="3"/>
        <v>5.3440000000000003</v>
      </c>
      <c r="H18" s="14">
        <f t="shared" si="4"/>
        <v>651.97</v>
      </c>
      <c r="I18" s="14">
        <f t="shared" si="5"/>
        <v>805.77</v>
      </c>
    </row>
    <row r="19" spans="1:9" s="3" customFormat="1" x14ac:dyDescent="0.25">
      <c r="A19" s="36" t="s">
        <v>122</v>
      </c>
      <c r="B19" s="12">
        <v>1</v>
      </c>
      <c r="C19" s="12">
        <f t="shared" si="7"/>
        <v>809</v>
      </c>
      <c r="D19" s="12">
        <v>677</v>
      </c>
      <c r="E19" s="12">
        <v>132</v>
      </c>
      <c r="F19" s="14">
        <v>1035</v>
      </c>
      <c r="G19" s="14">
        <f t="shared" si="3"/>
        <v>6.1820000000000004</v>
      </c>
      <c r="H19" s="14">
        <f t="shared" si="4"/>
        <v>1632.05</v>
      </c>
      <c r="I19" s="14">
        <f t="shared" si="5"/>
        <v>2017.05</v>
      </c>
    </row>
    <row r="20" spans="1:9" s="3" customFormat="1" x14ac:dyDescent="0.25">
      <c r="A20" s="36" t="s">
        <v>122</v>
      </c>
      <c r="B20" s="12">
        <v>1</v>
      </c>
      <c r="C20" s="12">
        <f t="shared" si="7"/>
        <v>768</v>
      </c>
      <c r="D20" s="12">
        <v>677</v>
      </c>
      <c r="E20" s="12">
        <v>91</v>
      </c>
      <c r="F20" s="14">
        <v>1035</v>
      </c>
      <c r="G20" s="14">
        <f t="shared" si="3"/>
        <v>6.1820000000000004</v>
      </c>
      <c r="H20" s="14">
        <f t="shared" si="4"/>
        <v>1125.1199999999999</v>
      </c>
      <c r="I20" s="14">
        <f t="shared" si="5"/>
        <v>1390.54</v>
      </c>
    </row>
    <row r="21" spans="1:9" s="3" customFormat="1" x14ac:dyDescent="0.25">
      <c r="A21" s="36" t="s">
        <v>122</v>
      </c>
      <c r="B21" s="12">
        <v>1</v>
      </c>
      <c r="C21" s="12">
        <f t="shared" si="7"/>
        <v>791</v>
      </c>
      <c r="D21" s="12">
        <v>677</v>
      </c>
      <c r="E21" s="12">
        <v>114</v>
      </c>
      <c r="F21" s="14">
        <v>1035</v>
      </c>
      <c r="G21" s="14">
        <f t="shared" si="3"/>
        <v>6.1820000000000004</v>
      </c>
      <c r="H21" s="14">
        <f t="shared" si="4"/>
        <v>1409.5</v>
      </c>
      <c r="I21" s="14">
        <f t="shared" si="5"/>
        <v>1742</v>
      </c>
    </row>
    <row r="22" spans="1:9" ht="33" x14ac:dyDescent="0.25">
      <c r="A22" s="254" t="s">
        <v>648</v>
      </c>
      <c r="B22" s="241">
        <f>SUM(B23:B26)</f>
        <v>4</v>
      </c>
      <c r="C22" s="241"/>
      <c r="D22" s="241"/>
      <c r="E22" s="241">
        <f t="shared" ref="E22:I22" si="8">SUM(E23:E26)</f>
        <v>484</v>
      </c>
      <c r="F22" s="241"/>
      <c r="G22" s="241"/>
      <c r="H22" s="248">
        <f t="shared" si="8"/>
        <v>4264.2800000000007</v>
      </c>
      <c r="I22" s="248">
        <f t="shared" si="8"/>
        <v>5270.22</v>
      </c>
    </row>
    <row r="23" spans="1:9" x14ac:dyDescent="0.25">
      <c r="A23" s="36" t="s">
        <v>259</v>
      </c>
      <c r="B23" s="12">
        <v>1</v>
      </c>
      <c r="C23" s="12">
        <f t="shared" ref="C23:C26" si="9">D23+E23</f>
        <v>792</v>
      </c>
      <c r="D23" s="12">
        <v>677</v>
      </c>
      <c r="E23" s="12">
        <v>115</v>
      </c>
      <c r="F23" s="14">
        <v>750</v>
      </c>
      <c r="G23" s="14">
        <f t="shared" si="3"/>
        <v>4.4800000000000004</v>
      </c>
      <c r="H23" s="14">
        <f t="shared" si="4"/>
        <v>1030.4000000000001</v>
      </c>
      <c r="I23" s="14">
        <f t="shared" si="5"/>
        <v>1273.47</v>
      </c>
    </row>
    <row r="24" spans="1:9" s="3" customFormat="1" x14ac:dyDescent="0.25">
      <c r="A24" s="36" t="s">
        <v>259</v>
      </c>
      <c r="B24" s="12">
        <v>1</v>
      </c>
      <c r="C24" s="12">
        <f t="shared" si="9"/>
        <v>808</v>
      </c>
      <c r="D24" s="12">
        <v>677</v>
      </c>
      <c r="E24" s="12">
        <v>131</v>
      </c>
      <c r="F24" s="14">
        <v>750</v>
      </c>
      <c r="G24" s="14">
        <f t="shared" si="3"/>
        <v>4.4800000000000004</v>
      </c>
      <c r="H24" s="14">
        <f t="shared" si="4"/>
        <v>1173.76</v>
      </c>
      <c r="I24" s="14">
        <f t="shared" si="5"/>
        <v>1450.65</v>
      </c>
    </row>
    <row r="25" spans="1:9" s="3" customFormat="1" x14ac:dyDescent="0.25">
      <c r="A25" s="36" t="s">
        <v>259</v>
      </c>
      <c r="B25" s="12">
        <v>1</v>
      </c>
      <c r="C25" s="12">
        <f t="shared" si="9"/>
        <v>816</v>
      </c>
      <c r="D25" s="12">
        <v>677</v>
      </c>
      <c r="E25" s="12">
        <v>139</v>
      </c>
      <c r="F25" s="14">
        <v>724.57</v>
      </c>
      <c r="G25" s="14">
        <f t="shared" si="3"/>
        <v>4.3280000000000003</v>
      </c>
      <c r="H25" s="14">
        <f t="shared" si="4"/>
        <v>1203.18</v>
      </c>
      <c r="I25" s="14">
        <f t="shared" si="5"/>
        <v>1487.01</v>
      </c>
    </row>
    <row r="26" spans="1:9" s="3" customFormat="1" x14ac:dyDescent="0.25">
      <c r="A26" s="36" t="s">
        <v>259</v>
      </c>
      <c r="B26" s="12">
        <v>1</v>
      </c>
      <c r="C26" s="12">
        <f t="shared" si="9"/>
        <v>776</v>
      </c>
      <c r="D26" s="12">
        <v>677</v>
      </c>
      <c r="E26" s="12">
        <v>99</v>
      </c>
      <c r="F26" s="14">
        <v>724.57</v>
      </c>
      <c r="G26" s="14">
        <f t="shared" si="3"/>
        <v>4.3280000000000003</v>
      </c>
      <c r="H26" s="14">
        <f t="shared" si="4"/>
        <v>856.94</v>
      </c>
      <c r="I26" s="14">
        <f t="shared" si="5"/>
        <v>1059.0899999999999</v>
      </c>
    </row>
  </sheetData>
  <mergeCells count="12">
    <mergeCell ref="H1:I1"/>
    <mergeCell ref="A2:I2"/>
    <mergeCell ref="A7:A9"/>
    <mergeCell ref="B7:B9"/>
    <mergeCell ref="C7:E7"/>
    <mergeCell ref="F7:F9"/>
    <mergeCell ref="G7:G9"/>
    <mergeCell ref="H7:H9"/>
    <mergeCell ref="I7:I9"/>
    <mergeCell ref="C8:C9"/>
    <mergeCell ref="D8:D9"/>
    <mergeCell ref="E8:E9"/>
  </mergeCells>
  <pageMargins left="0.31496062992125984" right="0.31496062992125984" top="0.55118110236220474" bottom="0.35433070866141736" header="0.31496062992125984" footer="0.31496062992125984"/>
  <pageSetup paperSize="9" scale="3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40</vt:i4>
      </vt:variant>
      <vt:variant>
        <vt:lpstr>Named Ranges</vt:lpstr>
      </vt:variant>
      <vt:variant>
        <vt:i4>2</vt:i4>
      </vt:variant>
    </vt:vector>
  </HeadingPairs>
  <TitlesOfParts>
    <vt:vector size="42" baseType="lpstr">
      <vt:lpstr>KOPSAVILKUMS</vt:lpstr>
      <vt:lpstr>BKUS_sept_dec</vt:lpstr>
      <vt:lpstr>RAKUS_sept_dec</vt:lpstr>
      <vt:lpstr>PSKUS_sept</vt:lpstr>
      <vt:lpstr>PSKUS_okt</vt:lpstr>
      <vt:lpstr>PSKUS_nov</vt:lpstr>
      <vt:lpstr>PSKUS_dec</vt:lpstr>
      <vt:lpstr>Daugavpils_reģ_nov</vt:lpstr>
      <vt:lpstr>Daugavpils_reģ_dec</vt:lpstr>
      <vt:lpstr>Z-Kurzeme_nov</vt:lpstr>
      <vt:lpstr>Z-Kurzeme_dec</vt:lpstr>
      <vt:lpstr>Liepāja_jūl</vt:lpstr>
      <vt:lpstr>Liepāja_aug</vt:lpstr>
      <vt:lpstr>Liepāja_sep</vt:lpstr>
      <vt:lpstr>Liepāja_okt</vt:lpstr>
      <vt:lpstr>Liepāja_nov</vt:lpstr>
      <vt:lpstr>Liepāja_dec</vt:lpstr>
      <vt:lpstr>Jelgava_nov</vt:lpstr>
      <vt:lpstr>Jelgava_dec</vt:lpstr>
      <vt:lpstr>Vidzeme_nov</vt:lpstr>
      <vt:lpstr>Vidzeme_dec</vt:lpstr>
      <vt:lpstr>Jēkabpils_okt_dec</vt:lpstr>
      <vt:lpstr>Rēzekne_janv_dec</vt:lpstr>
      <vt:lpstr>Jūrmala_nov</vt:lpstr>
      <vt:lpstr>Jūrmala_dec</vt:lpstr>
      <vt:lpstr>Madona_jūl_dec</vt:lpstr>
      <vt:lpstr>RPNC_nov</vt:lpstr>
      <vt:lpstr>RPNC_dec</vt:lpstr>
      <vt:lpstr>Rīgas_DzN_sept_dec</vt:lpstr>
      <vt:lpstr>Rīgas_2.sl._sept_dec</vt:lpstr>
      <vt:lpstr>Rīgas_1.sl._nov</vt:lpstr>
      <vt:lpstr>Rīgas_1.sl._dec</vt:lpstr>
      <vt:lpstr>Balvi_Gulbene_sept_dec</vt:lpstr>
      <vt:lpstr>Daugavpils_psih_nov</vt:lpstr>
      <vt:lpstr>Daugavpils_psih_dec</vt:lpstr>
      <vt:lpstr>TOS_nov</vt:lpstr>
      <vt:lpstr>Piejūra_okt_dec</vt:lpstr>
      <vt:lpstr>Kuldīga_nov</vt:lpstr>
      <vt:lpstr>Kuldīga_dec</vt:lpstr>
      <vt:lpstr>Bauska_sept_dec</vt:lpstr>
      <vt:lpstr>'Z-Kurzeme_dec'!Print_Area</vt:lpstr>
      <vt:lpstr>'Z-Kurzeme_dec'!Print_Titles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Linards</dc:creator>
  <cp:lastModifiedBy>Liene Ābola</cp:lastModifiedBy>
  <cp:lastPrinted>2022-02-17T16:04:07Z</cp:lastPrinted>
  <dcterms:created xsi:type="dcterms:W3CDTF">2017-06-26T19:24:00Z</dcterms:created>
  <dcterms:modified xsi:type="dcterms:W3CDTF">2022-04-28T12:41:07Z</dcterms:modified>
</cp:coreProperties>
</file>