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\\iem-ds.iem.gov.lv\U disks\ipotjomkina\Dokumenti datorā\2023 UKRplans2024 Elina\"/>
    </mc:Choice>
  </mc:AlternateContent>
  <xr:revisionPtr revIDLastSave="0" documentId="13_ncr:1_{6D9E58B1-D2F8-4D3B-877E-6363C1602E60}" xr6:coauthVersionLast="36" xr6:coauthVersionMax="36" xr10:uidLastSave="{00000000-0000-0000-0000-000000000000}"/>
  <bookViews>
    <workbookView xWindow="0" yWindow="0" windowWidth="14385" windowHeight="3780" xr2:uid="{00000000-000D-0000-FFFF-FFFF00000000}"/>
  </bookViews>
  <sheets>
    <sheet name="PAPILDU nepieciešams" sheetId="1" r:id="rId1"/>
    <sheet name="PAPILDU APRĒĶINS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1" l="1"/>
  <c r="D39" i="3" l="1"/>
  <c r="D40" i="3" s="1"/>
  <c r="D9" i="3" s="1"/>
  <c r="D14" i="3" s="1"/>
  <c r="D38" i="3"/>
  <c r="D22" i="1" l="1"/>
  <c r="D12" i="1" s="1"/>
  <c r="D20" i="1"/>
  <c r="D18" i="1"/>
  <c r="D17" i="1" s="1"/>
  <c r="D16" i="1" s="1"/>
  <c r="D11" i="1" s="1"/>
  <c r="D10" i="1" l="1"/>
</calcChain>
</file>

<file path=xl/sharedStrings.xml><?xml version="1.0" encoding="utf-8"?>
<sst xmlns="http://schemas.openxmlformats.org/spreadsheetml/2006/main" count="99" uniqueCount="89">
  <si>
    <t>papildu nepieciešamo izdevumu aprēķins</t>
  </si>
  <si>
    <t>EKK</t>
  </si>
  <si>
    <t>Apraksts</t>
  </si>
  <si>
    <t>Aprēķins</t>
  </si>
  <si>
    <t xml:space="preserve">Pamatojums </t>
  </si>
  <si>
    <t>PAVISAM:</t>
  </si>
  <si>
    <t>EKK 1000</t>
  </si>
  <si>
    <t xml:space="preserve">Atlīdzība </t>
  </si>
  <si>
    <t>EKK 2000</t>
  </si>
  <si>
    <t xml:space="preserve">Preces un pakalpojumi </t>
  </si>
  <si>
    <t>Atlīdzība</t>
  </si>
  <si>
    <t>EKK 1100</t>
  </si>
  <si>
    <t xml:space="preserve">Atalgojums </t>
  </si>
  <si>
    <t>EKK 1140</t>
  </si>
  <si>
    <t xml:space="preserve">Piemaksas prēmijas un naudas balvas </t>
  </si>
  <si>
    <t>Preces un pakalpojumi</t>
  </si>
  <si>
    <t>EKK 1147</t>
  </si>
  <si>
    <t xml:space="preserve">	Piemaksa par papildu darbu</t>
  </si>
  <si>
    <t>Papildu aprēķins</t>
  </si>
  <si>
    <t>(Nr., pasākums)</t>
  </si>
  <si>
    <t>2024. gadā</t>
  </si>
  <si>
    <t>Iekšlietu ministrija</t>
  </si>
  <si>
    <t>Iekšlietu ministrijas veselības un sporta centrs</t>
  </si>
  <si>
    <t>EKK 1200</t>
  </si>
  <si>
    <t>EKK 1210</t>
  </si>
  <si>
    <t>EKK 2239</t>
  </si>
  <si>
    <t>EKK 2261</t>
  </si>
  <si>
    <r>
      <t xml:space="preserve">20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x 60 personas x 4 reizes kursa laikā = 4800 </t>
    </r>
    <r>
      <rPr>
        <i/>
        <sz val="12"/>
        <color theme="1"/>
        <rFont val="Times New Roman"/>
        <family val="1"/>
        <charset val="186"/>
      </rPr>
      <t>euro</t>
    </r>
  </si>
  <si>
    <t>1. tabula. Ukrainas Robežsardzes dienesta amatpersonu psiholoģiskā atbalsta kursa nodrošināšanai nepieciešamā finansējuma aprēķins</t>
  </si>
  <si>
    <t>Pakalpojums</t>
  </si>
  <si>
    <r>
      <t xml:space="preserve">Cena, ieskaitot PVN </t>
    </r>
    <r>
      <rPr>
        <b/>
        <i/>
        <sz val="12"/>
        <color theme="1"/>
        <rFont val="Times New Roman"/>
        <family val="1"/>
        <charset val="186"/>
      </rPr>
      <t>euro</t>
    </r>
  </si>
  <si>
    <t xml:space="preserve">Aprēķins </t>
  </si>
  <si>
    <r>
      <t xml:space="preserve">Nepieciešamie līdzekļi, </t>
    </r>
    <r>
      <rPr>
        <b/>
        <i/>
        <sz val="12"/>
        <color theme="1"/>
        <rFont val="Times New Roman"/>
        <family val="1"/>
        <charset val="186"/>
      </rPr>
      <t>euro</t>
    </r>
  </si>
  <si>
    <t>Iekšlietu ministrijas veselības un sporta centram</t>
  </si>
  <si>
    <t>Ēdināšanas izdevumi</t>
  </si>
  <si>
    <r>
      <t xml:space="preserve">24,20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x 60 personas x 14 dienas (12 dienas kurss un 2 dienas ceļā) = 20 328 </t>
    </r>
    <r>
      <rPr>
        <i/>
        <sz val="12"/>
        <color theme="1"/>
        <rFont val="Times New Roman"/>
        <family val="1"/>
        <charset val="186"/>
      </rPr>
      <t>euro</t>
    </r>
  </si>
  <si>
    <t>Izdevumi baseina apmeklējumam</t>
  </si>
  <si>
    <t>Papildus izmaksas darbinieku atalgojumā – 30 % piemaksa no mēnešalgas par papildu darba veikšanu attiecīgajos psiholoģiskā atbalsta kursa norises periodos</t>
  </si>
  <si>
    <t>2 psiholoģiskā atbalsta kursa grupas x 10 darba dienas = 20 darba dienas</t>
  </si>
  <si>
    <t>Vidējais darba dienu skaits mēnesī 2024.gadā – 20,9</t>
  </si>
  <si>
    <t>7,5 amata vietas</t>
  </si>
  <si>
    <t>Mēnešalgas noteiktas atbilstoši VPIADAL attiecīgo saimju, līmeņu un mēnešalgu grupu minimumam.</t>
  </si>
  <si>
    <t>Dienas vidējā izpeļņa x 30% x 20 darba dienas x amata vietu skaits + DD VSAOI 23,59%</t>
  </si>
  <si>
    <t>Iekšlietu ministrijas veselības un sporta centram kopā</t>
  </si>
  <si>
    <t>2. tabula. Papildus izmaksu aprēķins darbinieku atalgojumā – 30 % piemaksa no mēnešalgas par papildu darba veikšanu attiecīgajos psiholoģiskā atbalsta kursa norises periodos</t>
  </si>
  <si>
    <t>Amats</t>
  </si>
  <si>
    <t xml:space="preserve">Psihologs </t>
  </si>
  <si>
    <t xml:space="preserve">(43.2 saime II.līmenis, 9.mēnešalgu grupa, </t>
  </si>
  <si>
    <t xml:space="preserve"> 1,5 amata vietas)</t>
  </si>
  <si>
    <t>mēnešalga 1300 euro</t>
  </si>
  <si>
    <r>
      <t xml:space="preserve">Vidējā dienas izpeļņa 1300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/20,9 darba diena = 62,20 </t>
    </r>
    <r>
      <rPr>
        <i/>
        <sz val="12"/>
        <color theme="1"/>
        <rFont val="Times New Roman"/>
        <family val="1"/>
        <charset val="186"/>
      </rPr>
      <t>euro</t>
    </r>
  </si>
  <si>
    <t>Piemaksas 30 % no mēnešalgas</t>
  </si>
  <si>
    <r>
      <t xml:space="preserve">62,20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x 30% x 20 darba dienas x 1,5 amata vietas = 560 </t>
    </r>
    <r>
      <rPr>
        <i/>
        <sz val="12"/>
        <color theme="1"/>
        <rFont val="Times New Roman"/>
        <family val="1"/>
        <charset val="186"/>
      </rPr>
      <t>euro</t>
    </r>
  </si>
  <si>
    <t>Psihologs</t>
  </si>
  <si>
    <t>(43.2.saime III.līmenis, 10.mēnešalgu grupa,</t>
  </si>
  <si>
    <t xml:space="preserve"> 1 amata vieta)</t>
  </si>
  <si>
    <t>Vecākais sporta speciālists</t>
  </si>
  <si>
    <t>(44.saime III.līmenis, 9.mēnešalgu grupa,</t>
  </si>
  <si>
    <t>3 amata vietas)</t>
  </si>
  <si>
    <r>
      <t xml:space="preserve">62,20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x 30% x 20 darba dienas x 3 amata vietas = 1120 </t>
    </r>
    <r>
      <rPr>
        <i/>
        <sz val="12"/>
        <color theme="1"/>
        <rFont val="Times New Roman"/>
        <family val="1"/>
        <charset val="186"/>
      </rPr>
      <t>euro</t>
    </r>
  </si>
  <si>
    <t>Administrators</t>
  </si>
  <si>
    <t xml:space="preserve">(25.saime, III.līmenis, 7.mēnešalgu grupa, </t>
  </si>
  <si>
    <t xml:space="preserve">1 amata vieta) </t>
  </si>
  <si>
    <t xml:space="preserve">mēnešalga 1000 euro </t>
  </si>
  <si>
    <r>
      <t xml:space="preserve">Vidējā dienas izpeļņa 1000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/20,9 darba diena = 47,85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</si>
  <si>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47,85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x 30% x 20 darba dienas x 1 amata vieta = 287 </t>
    </r>
    <r>
      <rPr>
        <i/>
        <sz val="12"/>
        <color theme="1"/>
        <rFont val="Times New Roman"/>
        <family val="1"/>
        <charset val="186"/>
      </rPr>
      <t>euro</t>
    </r>
  </si>
  <si>
    <t>Nodaļas “Dzintari” vadītājs</t>
  </si>
  <si>
    <t>( 36.saime, V.līmenis, 11.mēnešalgu grupa,</t>
  </si>
  <si>
    <t>1 amata vieta)</t>
  </si>
  <si>
    <t>Nepieciešamais finansējums piemaksām kopā</t>
  </si>
  <si>
    <t>Darba devēja VSAOI 23,59%</t>
  </si>
  <si>
    <t>Pavisam kopā</t>
  </si>
  <si>
    <t>Darba devēja valsts sociālās apdrošināšanas obligātās iemaksas</t>
  </si>
  <si>
    <t>Pārējie neklasificētie pakalpojumi</t>
  </si>
  <si>
    <t>Ēku, telpu īre un noma</t>
  </si>
  <si>
    <t>Ēdināšanas izdevumi
24,20 euro x 60 personas x 14 dienas (12 dienas kurss un 2 dienas ceļā) = 20 328 euro</t>
  </si>
  <si>
    <r>
      <t xml:space="preserve">Peldbasena apmeklējuma izdevumi
20 </t>
    </r>
    <r>
      <rPr>
        <i/>
        <sz val="8"/>
        <color theme="1"/>
        <rFont val="Times New Roman"/>
        <family val="1"/>
        <charset val="186"/>
      </rPr>
      <t>euro</t>
    </r>
    <r>
      <rPr>
        <sz val="8"/>
        <color theme="1"/>
        <rFont val="Times New Roman"/>
        <family val="1"/>
        <charset val="186"/>
      </rPr>
      <t xml:space="preserve"> x 60 personas x 4 reizes kursa laikā = 4800 </t>
    </r>
    <r>
      <rPr>
        <i/>
        <sz val="8"/>
        <color theme="1"/>
        <rFont val="Times New Roman"/>
        <family val="1"/>
        <charset val="186"/>
      </rPr>
      <t>euro</t>
    </r>
  </si>
  <si>
    <t>Darba devēja valsts sociālās apdrošināšanas obligātās iemaksas, pabalsti un kompensācijas</t>
  </si>
  <si>
    <t>2 psiholoģiskā atbalsta kursa grupas x 10 darba dienas = 20 darba dienas
Vidējais darba dienu skaits mēnesī 2024.gadā – 20,9
7,5 amata vietas
Mēnešalgas noteiktas 74,2% no valsts pārvaldē noteiktās 2024.gada mēnešalgu skalas attiecīgās mēnešalgu grupas viduspunkta. (skat. papildu aprēķinu)</t>
  </si>
  <si>
    <t>mēnešalga 1960 euro</t>
  </si>
  <si>
    <t>mēnešalga 1570 euro</t>
  </si>
  <si>
    <r>
      <t xml:space="preserve">Vidējā dienas izpeļņa 1570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/20,9 darba diena = 75,12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</si>
  <si>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76,56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x 30% x 20 darba dienas x 1 amata vieta = 451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</si>
  <si>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Vidējā dienas izpeļņa 1960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/20,9 darba diena = 93,78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</si>
  <si>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93,78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x 30% x 20 darba dienas x 1 amata vieta = 563 </t>
    </r>
    <r>
      <rPr>
        <i/>
        <sz val="12"/>
        <color theme="1"/>
        <rFont val="Times New Roman"/>
        <family val="1"/>
        <charset val="186"/>
      </rPr>
      <t>euro</t>
    </r>
  </si>
  <si>
    <r>
      <t>4.17. Psiholoģiskā atbalsta kursa sniegšana Ukrainas Valsts robežsardzes dienesta (</t>
    </r>
    <r>
      <rPr>
        <b/>
        <i/>
        <sz val="8"/>
        <color rgb="FF000000"/>
        <rFont val="Times New Roman"/>
        <family val="1"/>
        <charset val="186"/>
      </rPr>
      <t>State Border Guard Service of Ukraine</t>
    </r>
    <r>
      <rPr>
        <b/>
        <sz val="8"/>
        <color rgb="FF000000"/>
        <rFont val="Times New Roman"/>
        <family val="1"/>
        <charset val="186"/>
      </rPr>
      <t>) amatpersonām</t>
    </r>
  </si>
  <si>
    <t xml:space="preserve"> KOPĀ:</t>
  </si>
  <si>
    <t>pasākumu plāna atbalsta sniegšanai Ukrainas civiliedzīvotājiem Latvijas Republikā 2024.gadā sākotnējās ietekmes novērtējuma ziņojumam (anotācijai)</t>
  </si>
  <si>
    <t>14.pielikums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</si>
</sst>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186"/>
      <scheme val="minor"/>
    </font>
    <font>
      <sz val="11"/>
      <color rgb="FF000000"/>
      <name val="Calibri"/>
      <family val="2"/>
      <scheme val="minor"/>
    </font>
    <font>
      <sz val="11"/>
      <color rgb="FF00000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b/>
      <sz val="8"/>
      <color rgb="FF000000"/>
      <name val="Times New Roman"/>
      <family val="1"/>
      <charset val="186"/>
    </font>
    <font>
      <sz val="8"/>
      <color rgb="FF000000"/>
      <name val="Times New Roman"/>
      <family val="1"/>
      <charset val="186"/>
    </font>
    <font>
      <b/>
      <sz val="8"/>
      <color rgb="FFFF0000"/>
      <name val="Times New Roman"/>
      <family val="1"/>
      <charset val="186"/>
    </font>
    <font>
      <sz val="8"/>
      <name val="Calibri"/>
      <family val="2"/>
      <charset val="186"/>
      <scheme val="minor"/>
    </font>
    <font>
      <b/>
      <sz val="8"/>
      <name val="Times New Roman"/>
      <family val="1"/>
      <charset val="186"/>
    </font>
    <font>
      <sz val="8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i/>
      <sz val="8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b/>
      <i/>
      <sz val="8"/>
      <color rgb="FF000000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rgb="FFD9E1F2"/>
        <bgColor rgb="FF000000"/>
      </patternFill>
    </fill>
    <fill>
      <patternFill patternType="solid">
        <fgColor rgb="FFE7E6E6"/>
        <bgColor rgb="FF000000"/>
      </patternFill>
    </fill>
    <fill>
      <patternFill patternType="solid">
        <fgColor rgb="FFE2EFD9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/>
      <diagonal/>
    </border>
    <border>
      <left style="thin">
        <color rgb="FFA6A6A6"/>
      </left>
      <right style="thin">
        <color rgb="FFA6A6A6"/>
      </right>
      <top/>
      <bottom style="thin">
        <color rgb="FFA6A6A6"/>
      </bottom>
      <diagonal/>
    </border>
    <border>
      <left style="thin">
        <color rgb="FFA6A6A6"/>
      </left>
      <right/>
      <top style="thin">
        <color rgb="FFA6A6A6"/>
      </top>
      <bottom/>
      <diagonal/>
    </border>
    <border>
      <left/>
      <right/>
      <top style="thin">
        <color rgb="FFA6A6A6"/>
      </top>
      <bottom/>
      <diagonal/>
    </border>
    <border>
      <left/>
      <right style="thin">
        <color rgb="FFA6A6A6"/>
      </right>
      <top style="thin">
        <color rgb="FFA6A6A6"/>
      </top>
      <bottom/>
      <diagonal/>
    </border>
    <border>
      <left style="thin">
        <color rgb="FFA6A6A6"/>
      </left>
      <right/>
      <top/>
      <bottom style="thin">
        <color rgb="FFA6A6A6"/>
      </bottom>
      <diagonal/>
    </border>
    <border>
      <left/>
      <right/>
      <top/>
      <bottom style="thin">
        <color rgb="FFA6A6A6"/>
      </bottom>
      <diagonal/>
    </border>
    <border>
      <left/>
      <right style="thin">
        <color rgb="FFA6A6A6"/>
      </right>
      <top/>
      <bottom style="thin">
        <color rgb="FFA6A6A6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2" fillId="0" borderId="0" xfId="0" applyFont="1"/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right" vertical="center"/>
    </xf>
    <xf numFmtId="0" fontId="6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right" vertical="center"/>
    </xf>
    <xf numFmtId="0" fontId="1" fillId="0" borderId="1" xfId="0" applyFont="1" applyBorder="1"/>
    <xf numFmtId="3" fontId="9" fillId="0" borderId="1" xfId="0" applyNumberFormat="1" applyFont="1" applyBorder="1" applyAlignment="1">
      <alignment horizontal="right" vertical="center"/>
    </xf>
    <xf numFmtId="3" fontId="10" fillId="0" borderId="1" xfId="0" applyNumberFormat="1" applyFont="1" applyBorder="1" applyAlignment="1">
      <alignment horizontal="right" vertical="center"/>
    </xf>
    <xf numFmtId="3" fontId="9" fillId="3" borderId="1" xfId="0" applyNumberFormat="1" applyFont="1" applyFill="1" applyBorder="1" applyAlignment="1">
      <alignment horizontal="right" vertical="center"/>
    </xf>
    <xf numFmtId="3" fontId="9" fillId="2" borderId="1" xfId="0" applyNumberFormat="1" applyFont="1" applyFill="1" applyBorder="1" applyAlignment="1">
      <alignment horizontal="center" vertical="center"/>
    </xf>
    <xf numFmtId="0" fontId="2" fillId="0" borderId="0" xfId="0" applyFont="1"/>
    <xf numFmtId="0" fontId="11" fillId="0" borderId="0" xfId="0" applyFont="1"/>
    <xf numFmtId="0" fontId="12" fillId="0" borderId="0" xfId="0" applyFont="1" applyAlignment="1">
      <alignment horizontal="right" vertical="center" wrapText="1"/>
    </xf>
    <xf numFmtId="0" fontId="17" fillId="4" borderId="10" xfId="0" applyFont="1" applyFill="1" applyBorder="1" applyAlignment="1">
      <alignment horizontal="center" vertical="center"/>
    </xf>
    <xf numFmtId="0" fontId="17" fillId="4" borderId="1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3" fillId="0" borderId="12" xfId="0" applyFont="1" applyBorder="1" applyAlignment="1">
      <alignment vertical="center"/>
    </xf>
    <xf numFmtId="0" fontId="13" fillId="0" borderId="15" xfId="0" applyFont="1" applyBorder="1" applyAlignment="1">
      <alignment horizontal="center" vertical="center" wrapText="1"/>
    </xf>
    <xf numFmtId="3" fontId="13" fillId="0" borderId="15" xfId="0" applyNumberFormat="1" applyFont="1" applyBorder="1" applyAlignment="1">
      <alignment horizontal="center" vertical="center"/>
    </xf>
    <xf numFmtId="0" fontId="13" fillId="0" borderId="16" xfId="0" applyFont="1" applyBorder="1" applyAlignment="1">
      <alignment vertical="center"/>
    </xf>
    <xf numFmtId="3" fontId="18" fillId="0" borderId="15" xfId="0" applyNumberFormat="1" applyFont="1" applyBorder="1" applyAlignment="1">
      <alignment horizontal="center" vertical="center" wrapText="1"/>
    </xf>
    <xf numFmtId="0" fontId="17" fillId="4" borderId="10" xfId="0" applyFont="1" applyFill="1" applyBorder="1" applyAlignment="1">
      <alignment vertical="center"/>
    </xf>
    <xf numFmtId="3" fontId="17" fillId="0" borderId="15" xfId="0" applyNumberFormat="1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3" fillId="0" borderId="16" xfId="0" applyFont="1" applyBorder="1" applyAlignment="1">
      <alignment vertical="center" wrapText="1"/>
    </xf>
    <xf numFmtId="0" fontId="13" fillId="0" borderId="16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left" vertical="center"/>
    </xf>
    <xf numFmtId="0" fontId="17" fillId="0" borderId="11" xfId="0" applyFont="1" applyBorder="1" applyAlignment="1">
      <alignment horizontal="left" vertical="center"/>
    </xf>
    <xf numFmtId="0" fontId="17" fillId="0" borderId="15" xfId="0" applyFont="1" applyBorder="1" applyAlignment="1">
      <alignment horizontal="left" vertical="center"/>
    </xf>
    <xf numFmtId="0" fontId="13" fillId="0" borderId="12" xfId="0" applyFont="1" applyBorder="1" applyAlignment="1">
      <alignment vertical="center" wrapText="1"/>
    </xf>
    <xf numFmtId="2" fontId="13" fillId="0" borderId="15" xfId="0" applyNumberFormat="1" applyFont="1" applyBorder="1" applyAlignment="1">
      <alignment horizontal="center" vertical="center" wrapText="1"/>
    </xf>
    <xf numFmtId="10" fontId="6" fillId="0" borderId="1" xfId="0" applyNumberFormat="1" applyFont="1" applyBorder="1" applyAlignment="1">
      <alignment horizontal="left" vertical="center" wrapText="1"/>
    </xf>
    <xf numFmtId="3" fontId="5" fillId="2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/>
    <xf numFmtId="0" fontId="12" fillId="0" borderId="0" xfId="0" applyFont="1" applyAlignment="1"/>
    <xf numFmtId="0" fontId="20" fillId="0" borderId="0" xfId="0" applyFont="1"/>
    <xf numFmtId="0" fontId="5" fillId="0" borderId="7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12" fillId="0" borderId="0" xfId="0" applyFont="1"/>
    <xf numFmtId="0" fontId="12" fillId="0" borderId="0" xfId="0" applyFont="1" applyAlignment="1">
      <alignment horizontal="right" wrapText="1"/>
    </xf>
    <xf numFmtId="0" fontId="13" fillId="0" borderId="14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left" vertical="center" wrapText="1"/>
    </xf>
    <xf numFmtId="0" fontId="13" fillId="0" borderId="22" xfId="0" applyFont="1" applyBorder="1" applyAlignment="1">
      <alignment horizontal="left" vertical="center" wrapText="1"/>
    </xf>
    <xf numFmtId="0" fontId="13" fillId="0" borderId="23" xfId="0" applyFont="1" applyBorder="1" applyAlignment="1">
      <alignment horizontal="left" vertical="center" wrapText="1"/>
    </xf>
    <xf numFmtId="0" fontId="13" fillId="0" borderId="17" xfId="0" applyFont="1" applyBorder="1" applyAlignment="1">
      <alignment horizontal="left" vertical="center" wrapText="1"/>
    </xf>
    <xf numFmtId="0" fontId="17" fillId="4" borderId="18" xfId="0" applyFont="1" applyFill="1" applyBorder="1" applyAlignment="1">
      <alignment horizontal="center" vertical="center" wrapText="1"/>
    </xf>
    <xf numFmtId="0" fontId="17" fillId="4" borderId="11" xfId="0" applyFont="1" applyFill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8" fillId="0" borderId="18" xfId="0" applyFont="1" applyBorder="1" applyAlignment="1">
      <alignment vertical="center"/>
    </xf>
    <xf numFmtId="0" fontId="18" fillId="0" borderId="19" xfId="0" applyFont="1" applyBorder="1" applyAlignment="1">
      <alignment vertical="center"/>
    </xf>
    <xf numFmtId="0" fontId="18" fillId="0" borderId="11" xfId="0" applyFont="1" applyBorder="1" applyAlignment="1">
      <alignment vertical="center"/>
    </xf>
    <xf numFmtId="0" fontId="13" fillId="0" borderId="20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3" fontId="13" fillId="0" borderId="20" xfId="0" applyNumberFormat="1" applyFont="1" applyBorder="1" applyAlignment="1">
      <alignment horizontal="center" vertical="center"/>
    </xf>
    <xf numFmtId="3" fontId="13" fillId="0" borderId="16" xfId="0" applyNumberFormat="1" applyFont="1" applyBorder="1" applyAlignment="1">
      <alignment horizontal="center" vertical="center"/>
    </xf>
    <xf numFmtId="3" fontId="13" fillId="0" borderId="12" xfId="0" applyNumberFormat="1" applyFont="1" applyBorder="1" applyAlignment="1">
      <alignment horizontal="center" vertical="center"/>
    </xf>
    <xf numFmtId="0" fontId="17" fillId="0" borderId="18" xfId="0" applyFont="1" applyBorder="1" applyAlignment="1">
      <alignment horizontal="left" vertical="center"/>
    </xf>
    <xf numFmtId="0" fontId="17" fillId="0" borderId="19" xfId="0" applyFont="1" applyBorder="1" applyAlignment="1">
      <alignment horizontal="left" vertical="center"/>
    </xf>
    <xf numFmtId="0" fontId="17" fillId="0" borderId="11" xfId="0" applyFont="1" applyBorder="1" applyAlignment="1">
      <alignment horizontal="left" vertical="center"/>
    </xf>
    <xf numFmtId="0" fontId="13" fillId="0" borderId="13" xfId="0" applyFont="1" applyBorder="1" applyAlignment="1">
      <alignment horizontal="left" vertical="center"/>
    </xf>
    <xf numFmtId="0" fontId="13" fillId="0" borderId="15" xfId="0" applyFont="1" applyBorder="1" applyAlignment="1">
      <alignment horizontal="left" vertical="center"/>
    </xf>
    <xf numFmtId="0" fontId="13" fillId="0" borderId="20" xfId="0" applyFont="1" applyBorder="1" applyAlignment="1">
      <alignment vertical="center" wrapText="1"/>
    </xf>
    <xf numFmtId="0" fontId="13" fillId="0" borderId="16" xfId="0" applyFont="1" applyBorder="1" applyAlignment="1">
      <alignment vertical="center" wrapText="1"/>
    </xf>
    <xf numFmtId="0" fontId="13" fillId="0" borderId="12" xfId="0" applyFont="1" applyBorder="1" applyAlignment="1">
      <alignment vertical="center" wrapText="1"/>
    </xf>
    <xf numFmtId="0" fontId="13" fillId="0" borderId="21" xfId="0" applyFont="1" applyBorder="1" applyAlignment="1">
      <alignment vertical="center" wrapText="1"/>
    </xf>
    <xf numFmtId="0" fontId="13" fillId="0" borderId="22" xfId="0" applyFont="1" applyBorder="1" applyAlignment="1">
      <alignment vertical="center" wrapText="1"/>
    </xf>
    <xf numFmtId="0" fontId="13" fillId="0" borderId="23" xfId="0" applyFont="1" applyBorder="1" applyAlignment="1">
      <alignment vertical="center" wrapText="1"/>
    </xf>
    <xf numFmtId="0" fontId="13" fillId="0" borderId="17" xfId="0" applyFont="1" applyBorder="1" applyAlignment="1">
      <alignment vertical="center" wrapText="1"/>
    </xf>
    <xf numFmtId="0" fontId="13" fillId="0" borderId="13" xfId="0" applyFont="1" applyBorder="1" applyAlignment="1">
      <alignment vertical="center" wrapText="1"/>
    </xf>
    <xf numFmtId="0" fontId="13" fillId="0" borderId="15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9"/>
  <sheetViews>
    <sheetView tabSelected="1" zoomScale="90" zoomScaleNormal="90" workbookViewId="0">
      <selection activeCell="K12" sqref="K12"/>
    </sheetView>
  </sheetViews>
  <sheetFormatPr defaultRowHeight="15" x14ac:dyDescent="0.25"/>
  <cols>
    <col min="2" max="2" width="23.5703125" customWidth="1"/>
    <col min="3" max="3" width="47.42578125" customWidth="1"/>
    <col min="4" max="4" width="13.28515625" customWidth="1"/>
    <col min="5" max="5" width="24.140625" customWidth="1"/>
  </cols>
  <sheetData>
    <row r="1" spans="1:9" s="50" customFormat="1" ht="22.5" customHeight="1" x14ac:dyDescent="0.25">
      <c r="A1" s="64"/>
      <c r="B1" s="64"/>
      <c r="C1" s="64"/>
      <c r="D1" s="49"/>
      <c r="E1" s="27" t="s">
        <v>88</v>
      </c>
      <c r="F1" s="26"/>
      <c r="G1" s="26"/>
      <c r="H1" s="26"/>
      <c r="I1" s="26"/>
    </row>
    <row r="2" spans="1:9" s="50" customFormat="1" ht="54.75" customHeight="1" x14ac:dyDescent="0.25">
      <c r="A2" s="64"/>
      <c r="B2" s="64"/>
      <c r="C2" s="64"/>
      <c r="D2" s="65" t="s">
        <v>87</v>
      </c>
      <c r="E2" s="65"/>
      <c r="F2" s="26"/>
      <c r="G2" s="26"/>
      <c r="H2" s="26"/>
      <c r="I2" s="26"/>
    </row>
    <row r="3" spans="1:9" x14ac:dyDescent="0.25">
      <c r="A3" s="59" t="s">
        <v>21</v>
      </c>
      <c r="B3" s="59"/>
      <c r="C3" s="59"/>
      <c r="D3" s="59"/>
      <c r="E3" s="59"/>
    </row>
    <row r="4" spans="1:9" ht="15.75" x14ac:dyDescent="0.25">
      <c r="A4" s="54" t="s">
        <v>22</v>
      </c>
      <c r="B4" s="54"/>
      <c r="C4" s="54"/>
      <c r="D4" s="54"/>
      <c r="E4" s="54"/>
    </row>
    <row r="5" spans="1:9" ht="15.6" customHeight="1" x14ac:dyDescent="0.25">
      <c r="A5" s="60"/>
      <c r="B5" s="60"/>
      <c r="C5" s="60"/>
      <c r="D5" s="60"/>
      <c r="E5" s="60"/>
    </row>
    <row r="6" spans="1:9" ht="15.75" x14ac:dyDescent="0.25">
      <c r="A6" s="54" t="s">
        <v>0</v>
      </c>
      <c r="B6" s="54"/>
      <c r="C6" s="54"/>
      <c r="D6" s="54"/>
      <c r="E6" s="54"/>
    </row>
    <row r="7" spans="1:9" x14ac:dyDescent="0.25">
      <c r="A7" s="2"/>
      <c r="B7" s="2"/>
      <c r="C7" s="2"/>
      <c r="D7" s="2"/>
      <c r="E7" s="2"/>
    </row>
    <row r="8" spans="1:9" x14ac:dyDescent="0.25">
      <c r="A8" s="55" t="s">
        <v>1</v>
      </c>
      <c r="B8" s="57" t="s">
        <v>2</v>
      </c>
      <c r="C8" s="57" t="s">
        <v>3</v>
      </c>
      <c r="D8" s="55" t="s">
        <v>20</v>
      </c>
      <c r="E8" s="57" t="s">
        <v>4</v>
      </c>
    </row>
    <row r="9" spans="1:9" x14ac:dyDescent="0.25">
      <c r="A9" s="56"/>
      <c r="B9" s="58"/>
      <c r="C9" s="58"/>
      <c r="D9" s="56"/>
      <c r="E9" s="58"/>
    </row>
    <row r="10" spans="1:9" x14ac:dyDescent="0.25">
      <c r="A10" s="3"/>
      <c r="B10" s="4" t="s">
        <v>5</v>
      </c>
      <c r="C10" s="5"/>
      <c r="D10" s="24">
        <f>SUM(D11:D12)</f>
        <v>28812</v>
      </c>
      <c r="E10" s="6"/>
    </row>
    <row r="11" spans="1:9" x14ac:dyDescent="0.25">
      <c r="A11" s="3" t="s">
        <v>6</v>
      </c>
      <c r="B11" s="4" t="s">
        <v>7</v>
      </c>
      <c r="C11" s="5"/>
      <c r="D11" s="24">
        <f>D16</f>
        <v>3684</v>
      </c>
      <c r="E11" s="7"/>
    </row>
    <row r="12" spans="1:9" x14ac:dyDescent="0.25">
      <c r="A12" s="3" t="s">
        <v>8</v>
      </c>
      <c r="B12" s="4" t="s">
        <v>9</v>
      </c>
      <c r="C12" s="5"/>
      <c r="D12" s="47">
        <f>D22</f>
        <v>25128</v>
      </c>
      <c r="E12" s="6"/>
    </row>
    <row r="13" spans="1:9" x14ac:dyDescent="0.25">
      <c r="A13" s="61" t="s">
        <v>85</v>
      </c>
      <c r="B13" s="62"/>
      <c r="C13" s="62"/>
      <c r="D13" s="62"/>
      <c r="E13" s="63"/>
    </row>
    <row r="14" spans="1:9" x14ac:dyDescent="0.25">
      <c r="A14" s="51" t="s">
        <v>19</v>
      </c>
      <c r="B14" s="52"/>
      <c r="C14" s="52"/>
      <c r="D14" s="52"/>
      <c r="E14" s="53"/>
    </row>
    <row r="15" spans="1:9" x14ac:dyDescent="0.25">
      <c r="A15" s="8"/>
      <c r="B15" s="4"/>
      <c r="C15" s="4" t="s">
        <v>86</v>
      </c>
      <c r="D15" s="9">
        <f>D16+D22</f>
        <v>28812</v>
      </c>
      <c r="E15" s="4"/>
    </row>
    <row r="16" spans="1:9" x14ac:dyDescent="0.25">
      <c r="A16" s="10" t="s">
        <v>6</v>
      </c>
      <c r="B16" s="11" t="s">
        <v>10</v>
      </c>
      <c r="C16" s="10"/>
      <c r="D16" s="23">
        <f>D17+D20</f>
        <v>3684</v>
      </c>
      <c r="E16" s="12"/>
    </row>
    <row r="17" spans="1:5" x14ac:dyDescent="0.25">
      <c r="A17" s="13" t="s">
        <v>11</v>
      </c>
      <c r="B17" s="14" t="s">
        <v>12</v>
      </c>
      <c r="C17" s="10"/>
      <c r="D17" s="23">
        <f>D18</f>
        <v>2981</v>
      </c>
      <c r="E17" s="12"/>
    </row>
    <row r="18" spans="1:5" ht="22.5" x14ac:dyDescent="0.25">
      <c r="A18" s="15" t="s">
        <v>13</v>
      </c>
      <c r="B18" s="16" t="s">
        <v>14</v>
      </c>
      <c r="C18" s="18"/>
      <c r="D18" s="21">
        <f>D19</f>
        <v>2981</v>
      </c>
      <c r="E18" s="19"/>
    </row>
    <row r="19" spans="1:5" ht="78.75" x14ac:dyDescent="0.25">
      <c r="A19" s="15" t="s">
        <v>16</v>
      </c>
      <c r="B19" s="16" t="s">
        <v>17</v>
      </c>
      <c r="C19" s="16" t="s">
        <v>78</v>
      </c>
      <c r="D19" s="22">
        <v>2981</v>
      </c>
      <c r="E19" s="19"/>
    </row>
    <row r="20" spans="1:5" ht="34.5" customHeight="1" x14ac:dyDescent="0.25">
      <c r="A20" s="15" t="s">
        <v>23</v>
      </c>
      <c r="B20" s="16" t="s">
        <v>77</v>
      </c>
      <c r="C20" s="16"/>
      <c r="D20" s="21">
        <f>D21</f>
        <v>703</v>
      </c>
      <c r="E20" s="17"/>
    </row>
    <row r="21" spans="1:5" ht="21.75" customHeight="1" x14ac:dyDescent="0.25">
      <c r="A21" s="15" t="s">
        <v>24</v>
      </c>
      <c r="B21" s="16" t="s">
        <v>72</v>
      </c>
      <c r="C21" s="46">
        <v>0.2359</v>
      </c>
      <c r="D21" s="22">
        <v>703</v>
      </c>
      <c r="E21" s="17"/>
    </row>
    <row r="22" spans="1:5" x14ac:dyDescent="0.25">
      <c r="A22" s="10" t="s">
        <v>8</v>
      </c>
      <c r="B22" s="11" t="s">
        <v>15</v>
      </c>
      <c r="C22" s="48"/>
      <c r="D22" s="23">
        <f>D23+D24</f>
        <v>25128</v>
      </c>
      <c r="E22" s="20"/>
    </row>
    <row r="23" spans="1:5" ht="33.75" x14ac:dyDescent="0.25">
      <c r="A23" s="15" t="s">
        <v>25</v>
      </c>
      <c r="B23" s="16" t="s">
        <v>73</v>
      </c>
      <c r="C23" s="16" t="s">
        <v>75</v>
      </c>
      <c r="D23" s="22">
        <v>20328</v>
      </c>
      <c r="E23" s="20"/>
    </row>
    <row r="24" spans="1:5" ht="22.5" x14ac:dyDescent="0.25">
      <c r="A24" s="15" t="s">
        <v>26</v>
      </c>
      <c r="B24" s="16" t="s">
        <v>74</v>
      </c>
      <c r="C24" s="16" t="s">
        <v>76</v>
      </c>
      <c r="D24" s="22">
        <v>4800</v>
      </c>
      <c r="E24" s="20"/>
    </row>
    <row r="25" spans="1:5" x14ac:dyDescent="0.25">
      <c r="A25" s="1"/>
      <c r="B25" s="1"/>
      <c r="C25" s="1"/>
      <c r="D25" s="1"/>
      <c r="E25" s="1"/>
    </row>
    <row r="26" spans="1:5" x14ac:dyDescent="0.25">
      <c r="A26" s="2"/>
      <c r="B26" s="2"/>
      <c r="C26" s="2"/>
      <c r="D26" s="2"/>
      <c r="E26" s="2"/>
    </row>
    <row r="27" spans="1:5" x14ac:dyDescent="0.25">
      <c r="A27" s="25"/>
      <c r="B27" s="25"/>
      <c r="C27" s="25"/>
      <c r="D27" s="25"/>
      <c r="E27" s="25"/>
    </row>
    <row r="28" spans="1:5" x14ac:dyDescent="0.25">
      <c r="A28" s="2"/>
      <c r="B28" s="2"/>
      <c r="C28" s="2"/>
      <c r="D28" s="2"/>
      <c r="E28" s="2"/>
    </row>
    <row r="29" spans="1:5" x14ac:dyDescent="0.25">
      <c r="A29" s="1"/>
      <c r="B29" s="1"/>
      <c r="C29" s="1"/>
      <c r="D29" s="1"/>
      <c r="E29" s="1"/>
    </row>
  </sheetData>
  <mergeCells count="15">
    <mergeCell ref="A3:E3"/>
    <mergeCell ref="A4:E4"/>
    <mergeCell ref="A5:E5"/>
    <mergeCell ref="A13:E13"/>
    <mergeCell ref="A1:A2"/>
    <mergeCell ref="B1:B2"/>
    <mergeCell ref="C1:C2"/>
    <mergeCell ref="D2:E2"/>
    <mergeCell ref="A14:E14"/>
    <mergeCell ref="A6:E6"/>
    <mergeCell ref="A8:A9"/>
    <mergeCell ref="B8:B9"/>
    <mergeCell ref="C8:C9"/>
    <mergeCell ref="D8:D9"/>
    <mergeCell ref="E8:E9"/>
  </mergeCells>
  <phoneticPr fontId="8" type="noConversion"/>
  <pageMargins left="0.46" right="0.43" top="0.66" bottom="0.75" header="0.3" footer="0.3"/>
  <pageSetup paperSize="9" scale="7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E41"/>
  <sheetViews>
    <sheetView workbookViewId="0">
      <selection activeCell="I8" sqref="I8"/>
    </sheetView>
  </sheetViews>
  <sheetFormatPr defaultColWidth="8.7109375" defaultRowHeight="15" x14ac:dyDescent="0.25"/>
  <cols>
    <col min="1" max="1" width="21" style="26" customWidth="1"/>
    <col min="2" max="2" width="12.42578125" style="26" customWidth="1"/>
    <col min="3" max="3" width="42.42578125" style="26" customWidth="1"/>
    <col min="4" max="4" width="16.140625" style="26" customWidth="1"/>
    <col min="5" max="19" width="8.7109375" style="26"/>
    <col min="20" max="20" width="14" style="26" customWidth="1"/>
    <col min="21" max="16384" width="8.7109375" style="26"/>
  </cols>
  <sheetData>
    <row r="3" spans="1:4" x14ac:dyDescent="0.25">
      <c r="A3" s="26" t="s">
        <v>18</v>
      </c>
    </row>
    <row r="4" spans="1:4" ht="34.5" customHeight="1" thickBot="1" x14ac:dyDescent="0.3">
      <c r="A4" s="66" t="s">
        <v>28</v>
      </c>
      <c r="B4" s="66"/>
      <c r="C4" s="66"/>
      <c r="D4" s="66"/>
    </row>
    <row r="5" spans="1:4" ht="48" thickBot="1" x14ac:dyDescent="0.3">
      <c r="A5" s="28" t="s">
        <v>29</v>
      </c>
      <c r="B5" s="29" t="s">
        <v>30</v>
      </c>
      <c r="C5" s="29" t="s">
        <v>31</v>
      </c>
      <c r="D5" s="29" t="s">
        <v>32</v>
      </c>
    </row>
    <row r="6" spans="1:4" ht="16.5" thickBot="1" x14ac:dyDescent="0.3">
      <c r="A6" s="75" t="s">
        <v>33</v>
      </c>
      <c r="B6" s="76"/>
      <c r="C6" s="76"/>
      <c r="D6" s="77"/>
    </row>
    <row r="7" spans="1:4" ht="50.25" customHeight="1" thickBot="1" x14ac:dyDescent="0.3">
      <c r="A7" s="31" t="s">
        <v>34</v>
      </c>
      <c r="B7" s="45">
        <v>24.2</v>
      </c>
      <c r="C7" s="32" t="s">
        <v>35</v>
      </c>
      <c r="D7" s="33">
        <v>20328</v>
      </c>
    </row>
    <row r="8" spans="1:4" ht="43.5" customHeight="1" thickBot="1" x14ac:dyDescent="0.3">
      <c r="A8" s="44" t="s">
        <v>36</v>
      </c>
      <c r="B8" s="45">
        <v>20</v>
      </c>
      <c r="C8" s="32" t="s">
        <v>27</v>
      </c>
      <c r="D8" s="33">
        <v>4800</v>
      </c>
    </row>
    <row r="9" spans="1:4" ht="38.25" customHeight="1" x14ac:dyDescent="0.25">
      <c r="A9" s="89" t="s">
        <v>37</v>
      </c>
      <c r="B9" s="92" t="s">
        <v>38</v>
      </c>
      <c r="C9" s="93"/>
      <c r="D9" s="81">
        <f>D40</f>
        <v>3684</v>
      </c>
    </row>
    <row r="10" spans="1:4" ht="19.5" customHeight="1" x14ac:dyDescent="0.25">
      <c r="A10" s="90"/>
      <c r="B10" s="94" t="s">
        <v>39</v>
      </c>
      <c r="C10" s="95"/>
      <c r="D10" s="82"/>
    </row>
    <row r="11" spans="1:4" ht="15.75" customHeight="1" x14ac:dyDescent="0.25">
      <c r="A11" s="90"/>
      <c r="B11" s="94" t="s">
        <v>40</v>
      </c>
      <c r="C11" s="95"/>
      <c r="D11" s="82"/>
    </row>
    <row r="12" spans="1:4" ht="32.25" customHeight="1" x14ac:dyDescent="0.25">
      <c r="A12" s="90"/>
      <c r="B12" s="94" t="s">
        <v>41</v>
      </c>
      <c r="C12" s="95"/>
      <c r="D12" s="82"/>
    </row>
    <row r="13" spans="1:4" ht="32.25" customHeight="1" thickBot="1" x14ac:dyDescent="0.3">
      <c r="A13" s="91"/>
      <c r="B13" s="96" t="s">
        <v>42</v>
      </c>
      <c r="C13" s="97"/>
      <c r="D13" s="83"/>
    </row>
    <row r="14" spans="1:4" ht="16.5" thickBot="1" x14ac:dyDescent="0.3">
      <c r="A14" s="75" t="s">
        <v>43</v>
      </c>
      <c r="B14" s="76"/>
      <c r="C14" s="77"/>
      <c r="D14" s="35">
        <f>D7+D8+D9</f>
        <v>28812</v>
      </c>
    </row>
    <row r="15" spans="1:4" x14ac:dyDescent="0.25">
      <c r="A15" s="30"/>
      <c r="B15"/>
      <c r="C15"/>
      <c r="D15"/>
    </row>
    <row r="16" spans="1:4" ht="46.5" customHeight="1" thickBot="1" x14ac:dyDescent="0.3">
      <c r="A16" s="66" t="s">
        <v>44</v>
      </c>
      <c r="B16" s="66"/>
      <c r="C16" s="66"/>
      <c r="D16" s="66"/>
    </row>
    <row r="17" spans="1:5" ht="39" customHeight="1" thickBot="1" x14ac:dyDescent="0.3">
      <c r="A17" s="36" t="s">
        <v>45</v>
      </c>
      <c r="B17" s="71" t="s">
        <v>3</v>
      </c>
      <c r="C17" s="72"/>
      <c r="D17" s="29" t="s">
        <v>32</v>
      </c>
      <c r="E17"/>
    </row>
    <row r="18" spans="1:5" ht="15.75" x14ac:dyDescent="0.25">
      <c r="A18" s="34" t="s">
        <v>46</v>
      </c>
      <c r="B18" s="67" t="s">
        <v>50</v>
      </c>
      <c r="C18" s="68"/>
      <c r="D18" s="78">
        <v>560</v>
      </c>
      <c r="E18"/>
    </row>
    <row r="19" spans="1:5" ht="31.5" x14ac:dyDescent="0.25">
      <c r="A19" s="39" t="s">
        <v>47</v>
      </c>
      <c r="B19" s="69" t="s">
        <v>51</v>
      </c>
      <c r="C19" s="70"/>
      <c r="D19" s="79"/>
      <c r="E19"/>
    </row>
    <row r="20" spans="1:5" ht="15.75" x14ac:dyDescent="0.25">
      <c r="A20" s="34" t="s">
        <v>48</v>
      </c>
      <c r="B20" s="69" t="s">
        <v>52</v>
      </c>
      <c r="C20" s="70"/>
      <c r="D20" s="79"/>
      <c r="E20"/>
    </row>
    <row r="21" spans="1:5" ht="16.5" thickBot="1" x14ac:dyDescent="0.3">
      <c r="A21" s="31" t="s">
        <v>49</v>
      </c>
      <c r="B21" s="73"/>
      <c r="C21" s="74"/>
      <c r="D21" s="80"/>
      <c r="E21"/>
    </row>
    <row r="22" spans="1:5" ht="15.75" x14ac:dyDescent="0.25">
      <c r="A22" s="34" t="s">
        <v>53</v>
      </c>
      <c r="B22" s="67" t="s">
        <v>81</v>
      </c>
      <c r="C22" s="68"/>
      <c r="D22" s="78">
        <v>451</v>
      </c>
      <c r="E22"/>
    </row>
    <row r="23" spans="1:5" ht="31.5" x14ac:dyDescent="0.25">
      <c r="A23" s="39" t="s">
        <v>54</v>
      </c>
      <c r="B23" s="69" t="s">
        <v>51</v>
      </c>
      <c r="C23" s="70"/>
      <c r="D23" s="79"/>
      <c r="E23"/>
    </row>
    <row r="24" spans="1:5" ht="15.75" x14ac:dyDescent="0.25">
      <c r="A24" s="34" t="s">
        <v>55</v>
      </c>
      <c r="B24" s="69" t="s">
        <v>82</v>
      </c>
      <c r="C24" s="70"/>
      <c r="D24" s="79"/>
      <c r="E24"/>
    </row>
    <row r="25" spans="1:5" ht="16.5" thickBot="1" x14ac:dyDescent="0.3">
      <c r="A25" s="31" t="s">
        <v>80</v>
      </c>
      <c r="B25" s="87"/>
      <c r="C25" s="88"/>
      <c r="D25" s="80"/>
      <c r="E25"/>
    </row>
    <row r="26" spans="1:5" ht="31.5" x14ac:dyDescent="0.25">
      <c r="A26" s="40" t="s">
        <v>56</v>
      </c>
      <c r="B26" s="67" t="s">
        <v>50</v>
      </c>
      <c r="C26" s="68"/>
      <c r="D26" s="81">
        <v>1120</v>
      </c>
      <c r="E26"/>
    </row>
    <row r="27" spans="1:5" ht="31.5" x14ac:dyDescent="0.25">
      <c r="A27" s="40" t="s">
        <v>57</v>
      </c>
      <c r="B27" s="69" t="s">
        <v>51</v>
      </c>
      <c r="C27" s="70"/>
      <c r="D27" s="82"/>
      <c r="E27"/>
    </row>
    <row r="28" spans="1:5" ht="15.75" x14ac:dyDescent="0.25">
      <c r="A28" s="34" t="s">
        <v>58</v>
      </c>
      <c r="B28" s="69" t="s">
        <v>59</v>
      </c>
      <c r="C28" s="70"/>
      <c r="D28" s="82"/>
      <c r="E28"/>
    </row>
    <row r="29" spans="1:5" ht="16.5" thickBot="1" x14ac:dyDescent="0.3">
      <c r="A29" s="31" t="s">
        <v>49</v>
      </c>
      <c r="B29" s="87"/>
      <c r="C29" s="88"/>
      <c r="D29" s="83"/>
      <c r="E29"/>
    </row>
    <row r="30" spans="1:5" ht="15.75" x14ac:dyDescent="0.25">
      <c r="A30" s="34" t="s">
        <v>60</v>
      </c>
      <c r="B30" s="67" t="s">
        <v>64</v>
      </c>
      <c r="C30" s="68"/>
      <c r="D30" s="78">
        <v>287</v>
      </c>
      <c r="E30"/>
    </row>
    <row r="31" spans="1:5" ht="31.5" x14ac:dyDescent="0.25">
      <c r="A31" s="39" t="s">
        <v>61</v>
      </c>
      <c r="B31" s="69" t="s">
        <v>51</v>
      </c>
      <c r="C31" s="70"/>
      <c r="D31" s="79"/>
      <c r="E31"/>
    </row>
    <row r="32" spans="1:5" ht="15.75" x14ac:dyDescent="0.25">
      <c r="A32" s="34" t="s">
        <v>62</v>
      </c>
      <c r="B32" s="69" t="s">
        <v>65</v>
      </c>
      <c r="C32" s="70"/>
      <c r="D32" s="79"/>
      <c r="E32"/>
    </row>
    <row r="33" spans="1:5" ht="16.5" thickBot="1" x14ac:dyDescent="0.3">
      <c r="A33" s="31" t="s">
        <v>63</v>
      </c>
      <c r="B33" s="87"/>
      <c r="C33" s="88"/>
      <c r="D33" s="80"/>
      <c r="E33"/>
    </row>
    <row r="34" spans="1:5" ht="31.5" x14ac:dyDescent="0.25">
      <c r="A34" s="39" t="s">
        <v>66</v>
      </c>
      <c r="B34" s="67" t="s">
        <v>83</v>
      </c>
      <c r="C34" s="68"/>
      <c r="D34" s="78">
        <v>563</v>
      </c>
      <c r="E34"/>
    </row>
    <row r="35" spans="1:5" ht="31.5" x14ac:dyDescent="0.25">
      <c r="A35" s="39" t="s">
        <v>67</v>
      </c>
      <c r="B35" s="69" t="s">
        <v>51</v>
      </c>
      <c r="C35" s="70"/>
      <c r="D35" s="79"/>
      <c r="E35"/>
    </row>
    <row r="36" spans="1:5" ht="15.75" x14ac:dyDescent="0.25">
      <c r="A36" s="34" t="s">
        <v>68</v>
      </c>
      <c r="B36" s="69" t="s">
        <v>84</v>
      </c>
      <c r="C36" s="70"/>
      <c r="D36" s="79"/>
      <c r="E36"/>
    </row>
    <row r="37" spans="1:5" ht="16.5" thickBot="1" x14ac:dyDescent="0.3">
      <c r="A37" s="31" t="s">
        <v>79</v>
      </c>
      <c r="B37" s="87"/>
      <c r="C37" s="88"/>
      <c r="D37" s="80"/>
      <c r="E37"/>
    </row>
    <row r="38" spans="1:5" ht="16.5" thickBot="1" x14ac:dyDescent="0.3">
      <c r="A38" s="41" t="s">
        <v>69</v>
      </c>
      <c r="B38" s="42"/>
      <c r="C38" s="43"/>
      <c r="D38" s="37">
        <f>SUM(D18:D37)</f>
        <v>2981</v>
      </c>
      <c r="E38"/>
    </row>
    <row r="39" spans="1:5" ht="16.5" thickBot="1" x14ac:dyDescent="0.3">
      <c r="A39" s="84" t="s">
        <v>70</v>
      </c>
      <c r="B39" s="85"/>
      <c r="C39" s="86"/>
      <c r="D39" s="38">
        <f>ROUND(D38*0.2359,0)</f>
        <v>703</v>
      </c>
      <c r="E39"/>
    </row>
    <row r="40" spans="1:5" ht="16.5" thickBot="1" x14ac:dyDescent="0.3">
      <c r="A40" s="84" t="s">
        <v>71</v>
      </c>
      <c r="B40" s="85"/>
      <c r="C40" s="86"/>
      <c r="D40" s="37">
        <f>D39+D38</f>
        <v>3684</v>
      </c>
      <c r="E40"/>
    </row>
    <row r="41" spans="1:5" x14ac:dyDescent="0.25">
      <c r="A41" s="30"/>
      <c r="B41"/>
      <c r="C41"/>
      <c r="D41"/>
    </row>
  </sheetData>
  <mergeCells count="39">
    <mergeCell ref="A6:D6"/>
    <mergeCell ref="A9:A13"/>
    <mergeCell ref="B9:C9"/>
    <mergeCell ref="B10:C10"/>
    <mergeCell ref="B11:C11"/>
    <mergeCell ref="B12:C12"/>
    <mergeCell ref="B13:C13"/>
    <mergeCell ref="D9:D13"/>
    <mergeCell ref="D30:D33"/>
    <mergeCell ref="D34:D37"/>
    <mergeCell ref="B24:C24"/>
    <mergeCell ref="B25:C25"/>
    <mergeCell ref="B26:C26"/>
    <mergeCell ref="B27:C27"/>
    <mergeCell ref="B37:C37"/>
    <mergeCell ref="A40:C40"/>
    <mergeCell ref="A39:C39"/>
    <mergeCell ref="B28:C28"/>
    <mergeCell ref="B29:C29"/>
    <mergeCell ref="B30:C30"/>
    <mergeCell ref="B31:C31"/>
    <mergeCell ref="B32:C32"/>
    <mergeCell ref="B33:C33"/>
    <mergeCell ref="A16:D16"/>
    <mergeCell ref="A4:D4"/>
    <mergeCell ref="B34:C34"/>
    <mergeCell ref="B35:C35"/>
    <mergeCell ref="B36:C36"/>
    <mergeCell ref="B17:C17"/>
    <mergeCell ref="B18:C18"/>
    <mergeCell ref="B19:C19"/>
    <mergeCell ref="B20:C20"/>
    <mergeCell ref="B21:C21"/>
    <mergeCell ref="B22:C22"/>
    <mergeCell ref="B23:C23"/>
    <mergeCell ref="A14:C14"/>
    <mergeCell ref="D18:D21"/>
    <mergeCell ref="D22:D25"/>
    <mergeCell ref="D26:D2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PAPILDU nepieciešams</vt:lpstr>
      <vt:lpstr>PAPILDU APRĒĶINS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Aija Ozoliņa</dc:creator>
  <cp:lastModifiedBy>Ieva Potjomkina</cp:lastModifiedBy>
  <cp:lastPrinted>2023-10-30T10:39:44Z</cp:lastPrinted>
  <dcterms:created xsi:type="dcterms:W3CDTF">2022-07-07T11:51:30Z</dcterms:created>
  <dcterms:modified xsi:type="dcterms:W3CDTF">2023-11-13T11:57:08Z</dcterms:modified>
</cp:coreProperties>
</file>