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vnozare.pri\vm\Redirect_profiles\VM_Sandra_Kasparenko\My Documents\Lidzekli_neparedzetajiem_gadijumiem\2022\par_finansejumu_C19_NVD_AI_NMPD_izsaukumi_uz_robezu_nelik_skersotajiem_MKnot518 III\no_TAPa_uz_saskanosanu prec\"/>
    </mc:Choice>
  </mc:AlternateContent>
  <xr:revisionPtr revIDLastSave="0" documentId="13_ncr:1_{79BA6A67-B11E-4D3F-9E42-5E014B65F9F3}" xr6:coauthVersionLast="47" xr6:coauthVersionMax="47" xr10:uidLastSave="{00000000-0000-0000-0000-000000000000}"/>
  <bookViews>
    <workbookView xWindow="1140" yWindow="300" windowWidth="21705" windowHeight="15300" xr2:uid="{D1D2146F-2F03-4976-8F41-03BFC7F6339F}"/>
  </bookViews>
  <sheets>
    <sheet name="NMPD" sheetId="1" r:id="rId1"/>
    <sheet name="NVD stac" sheetId="2" r:id="rId2"/>
    <sheet name="NVD amb"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3" l="1"/>
  <c r="P6" i="2"/>
  <c r="O6" i="2"/>
  <c r="N6" i="2"/>
  <c r="M6" i="2"/>
  <c r="L6" i="2"/>
  <c r="K6" i="2"/>
  <c r="J6" i="2"/>
  <c r="I6" i="2"/>
  <c r="H6" i="2"/>
  <c r="D12" i="3"/>
  <c r="E12" i="3"/>
  <c r="F12" i="3"/>
  <c r="G12" i="3"/>
  <c r="C12" i="3"/>
  <c r="H11" i="3"/>
  <c r="O9" i="2"/>
  <c r="N9" i="2"/>
  <c r="M9" i="2"/>
  <c r="J9" i="2"/>
  <c r="P9" i="2" s="1"/>
  <c r="O8" i="2"/>
  <c r="N8" i="2"/>
  <c r="M8" i="2"/>
  <c r="J8" i="2"/>
  <c r="O7" i="2"/>
  <c r="N7" i="2"/>
  <c r="M7" i="2"/>
  <c r="J7" i="2"/>
  <c r="P7" i="2" s="1"/>
  <c r="C6" i="2"/>
  <c r="D6" i="2"/>
  <c r="D9" i="1"/>
  <c r="D10" i="1"/>
  <c r="D13" i="1"/>
  <c r="D14" i="1" s="1"/>
  <c r="D8" i="1"/>
  <c r="D11" i="1"/>
  <c r="D12" i="1"/>
  <c r="D7" i="1"/>
  <c r="P8" i="2" l="1"/>
</calcChain>
</file>

<file path=xl/sharedStrings.xml><?xml version="1.0" encoding="utf-8"?>
<sst xmlns="http://schemas.openxmlformats.org/spreadsheetml/2006/main" count="71" uniqueCount="55">
  <si>
    <t>Izpildītie izsaukumi sniedzot NMP Latvijas robežpunktos uz Latvijas-Baltkrievijas robežas</t>
  </si>
  <si>
    <t>x</t>
  </si>
  <si>
    <t>Nr.p.k.</t>
  </si>
  <si>
    <t>Rīcības plāna pasākums/ Ārstniecības iestāde</t>
  </si>
  <si>
    <t xml:space="preserve"> hospita-lizāciju skaits</t>
  </si>
  <si>
    <t>unikālo pacientu skaits</t>
  </si>
  <si>
    <t>Iestāšanās datums</t>
  </si>
  <si>
    <t>Izrakstīšanās datums</t>
  </si>
  <si>
    <t>t.sk. bērniem</t>
  </si>
  <si>
    <t>t.sk. pieaugušajiem</t>
  </si>
  <si>
    <t>kopā</t>
  </si>
  <si>
    <t>Stacionārā veselības aprupe</t>
  </si>
  <si>
    <t>1.1.</t>
  </si>
  <si>
    <t>1.2.</t>
  </si>
  <si>
    <t>Daugavpils reģionālā slimnīca</t>
  </si>
  <si>
    <t>1.3.</t>
  </si>
  <si>
    <t>Pielikums Nr.1.1.
Ministru kabineta rīkojuma “Par finanšu līdzekļu piešķiršanu no valsts budžeta programmas “Līdzekļi neparedzētiem gadījumiem”” projekta sākotnējās ietekmes novērtējuma ziņojumam (anotācijai)</t>
  </si>
  <si>
    <t>Pielikums Nr.1.2.
Ministru kabineta rīkojuma “Par finanšu līdzekļu piešķiršanu no valsts budžeta programmas “Līdzekļi neparedzētiem gadījumiem”” projekta sākotnējās ietekmes novērtējuma ziņojumam (anotācijai)</t>
  </si>
  <si>
    <t>Periods</t>
  </si>
  <si>
    <t>Ārstniecības iestāde</t>
  </si>
  <si>
    <t>Pacientu skaits</t>
  </si>
  <si>
    <t>Manipulāciju skaits</t>
  </si>
  <si>
    <t>Aprūpes epizožu/ hospitalizāciju skaits</t>
  </si>
  <si>
    <t>KOPĀ</t>
  </si>
  <si>
    <t>Pielikums Nr.1.3.
Ministru kabineta rīkojuma “Par finanšu līdzekļu piešķiršanu no valsts budžeta programmas “Līdzekļi neparedzētiem gadījumiem”” projekta sākotnējās ietekmes novērtējuma ziņojumam (anotācijai)</t>
  </si>
  <si>
    <t xml:space="preserve">Apmaksā no līdzekļiem neparedzētajiem gadījumiem ietveramais datums </t>
  </si>
  <si>
    <r>
      <t xml:space="preserve">Summa par pakalpojumu, </t>
    </r>
    <r>
      <rPr>
        <i/>
        <sz val="12"/>
        <rFont val="Times New Roman"/>
        <family val="1"/>
      </rPr>
      <t>euro</t>
    </r>
  </si>
  <si>
    <r>
      <t xml:space="preserve">Valsts kompensētā pacienta līdzmaksājuma apmērs, </t>
    </r>
    <r>
      <rPr>
        <i/>
        <sz val="12"/>
        <rFont val="Times New Roman"/>
        <family val="1"/>
      </rPr>
      <t>euro</t>
    </r>
  </si>
  <si>
    <r>
      <t xml:space="preserve">Izdevumi  kopā, </t>
    </r>
    <r>
      <rPr>
        <i/>
        <sz val="12"/>
        <rFont val="Times New Roman"/>
        <family val="1"/>
      </rPr>
      <t>euro</t>
    </r>
  </si>
  <si>
    <r>
      <t xml:space="preserve">Izdevumi  kopā, </t>
    </r>
    <r>
      <rPr>
        <i/>
        <sz val="12"/>
        <rFont val="Times New Roman"/>
        <family val="1"/>
      </rPr>
      <t>euro</t>
    </r>
  </si>
  <si>
    <t>Krāslavas slimnīca, Sabiedrība ar ierobežotu atbildību</t>
  </si>
  <si>
    <t>Jūnijs</t>
  </si>
  <si>
    <t>Augusts</t>
  </si>
  <si>
    <t>Septembris</t>
  </si>
  <si>
    <t>Novembris</t>
  </si>
  <si>
    <t>Oktobris</t>
  </si>
  <si>
    <t xml:space="preserve">
Izsaukuma cena 156,11 euro, atbilstoši MK 21.11.2018. (prot. Nr. 53 38. §) noteikumiem Nr. 712 "NMPD maksas pakalpojumu cenrādis", spēkā esošiem no 16.10.2020. Izsaukuma cena 172,19 euro, atbilstoši MK 05.07.2022. (prot. Nr.35 44. §) noteikumiem Nr. 411 "NNPD maksas pakalpojumu cenrādis", spēkā esošiem no 08.07.2022.</t>
  </si>
  <si>
    <t>KOPĀ:</t>
  </si>
  <si>
    <t>Februāris*</t>
  </si>
  <si>
    <t>Jūlijs**</t>
  </si>
  <si>
    <t>*Veikta datu precizēšana, pārrēķins par 2022.gada februāri - atbilstoši 2022.gada 9.augusta rīkojumam Nr.544, NMPD tika piešķirts finansējums 1 248,88 euro apmērā par 2022.gada februārī izpildītajiem 8 izsaukumiem sniedzot NMP Latvijas robežpunktos uz Latvijas-Baltkrievijas robežas.</t>
  </si>
  <si>
    <t>** Izsaukums tika izpildīts 24.jūlijā.</t>
  </si>
  <si>
    <t xml:space="preserve">2021.gadā (no 1.aprīļa līdz  31.oktobrim) sniegtie stacionārie veselības aprūpes pakalpojumi pacientiem ar 130. pacientu grupu (Baltkrievijas - Latvijas robežšķērsotāji bez statusa) atbilstoši Ministru kabineta 2021.gada 10.augusta rīkojumam Nr.518 „Par ārkārtējās situācijas izsludināšanu” </t>
  </si>
  <si>
    <t xml:space="preserve">  2021.gadā (no 1.jūnija līdz  31.oktobrim) sniegtie ambulatorie  veselības aprūpes pakalpojumi personām atbilstoši Ministru kabineta 2021.gada 10.augusta rīkojumam Nr.518 „Par ārkārtējās situācijas izsludināšanu”  (130 pacientu grupa) </t>
  </si>
  <si>
    <t>01.06.2022.-30.06.2022.</t>
  </si>
  <si>
    <t>050000020 - LUC MEDICAL, Sabiedrība ar ierobežotu atbildību</t>
  </si>
  <si>
    <t>050020401 - Daugavpils reģionālā slimnīca, Sabiedrība ar ierobežotu atbildību</t>
  </si>
  <si>
    <t>210020301 - RĒZEKNES SLIMNĪCA, Sabiedrība ar ierobežotu atbildību</t>
  </si>
  <si>
    <t>01.07.2022.-31.07.2022.</t>
  </si>
  <si>
    <t>01.08.2022.-31.08.2022.</t>
  </si>
  <si>
    <t>050020401 Daugavpils reģionālā slimnīca, Sabiedrība ar ierobežotu atbildību</t>
  </si>
  <si>
    <t>01.09.2022.-30.09.2022.</t>
  </si>
  <si>
    <t>01.10.2022.-31.10.2022.</t>
  </si>
  <si>
    <r>
      <t xml:space="preserve">Izdevumi kopā, </t>
    </r>
    <r>
      <rPr>
        <i/>
        <sz val="12"/>
        <rFont val="Times New Roman"/>
        <family val="1"/>
      </rPr>
      <t>euro</t>
    </r>
    <r>
      <rPr>
        <sz val="12"/>
        <rFont val="Times New Roman"/>
        <family val="1"/>
      </rPr>
      <t>, atbilstoši izsaukumu skaitam</t>
    </r>
  </si>
  <si>
    <t xml:space="preserve">Pārskats par NMPD izpildītiem izsaukumiem 2022.gadā (no 1.jūnija līdz  10.novembrim) sniedzot neatliekamo medicīnisko palīdzību (NMP) pacientiem (nelikumīgajiem robežu šķērsotājiem) Latvijas robežpunktos uz Latvijas-Baltkrievijas robežas atbilstoši Ministru kabineta 2021.gada 10.augusta rīkojumam Nr.518 „Par ārkārtējās situācijas izsludināšanu”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</si>
</sst>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2"/>
      <name val="Times New Roman"/>
      <family val="1"/>
    </font>
    <font>
      <i/>
      <sz val="12"/>
      <name val="Times New Roman"/>
      <family val="1"/>
    </font>
    <font>
      <b/>
      <sz val="12"/>
      <name val="Times New Roman"/>
      <family val="1"/>
    </font>
    <font>
      <sz val="12"/>
      <color theme="1"/>
      <name val="Times New Roman"/>
      <family val="1"/>
    </font>
    <font>
      <sz val="10"/>
      <name val="Times New Roman"/>
      <family val="1"/>
      <charset val="186"/>
    </font>
    <font>
      <sz val="10"/>
      <color theme="1"/>
      <name val="Times New Roman"/>
      <family val="1"/>
      <charset val="186"/>
    </font>
    <font>
      <b/>
      <u/>
      <sz val="12"/>
      <name val="Times New Roman"/>
      <family val="1"/>
    </font>
    <font>
      <u/>
      <sz val="12"/>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69">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center"/>
    </xf>
    <xf numFmtId="0" fontId="1" fillId="4" borderId="1" xfId="0" applyFont="1" applyFill="1" applyBorder="1" applyAlignment="1">
      <alignment vertical="center"/>
    </xf>
    <xf numFmtId="0" fontId="1" fillId="4" borderId="1" xfId="0" applyFont="1" applyFill="1" applyBorder="1" applyAlignment="1">
      <alignment horizontal="center"/>
    </xf>
    <xf numFmtId="0" fontId="2" fillId="0" borderId="0" xfId="0" applyFont="1"/>
    <xf numFmtId="0" fontId="1" fillId="0" borderId="0" xfId="0" applyFont="1"/>
    <xf numFmtId="0" fontId="1" fillId="4" borderId="1" xfId="0" applyFont="1" applyFill="1" applyBorder="1"/>
    <xf numFmtId="4" fontId="1" fillId="0" borderId="0" xfId="0" applyNumberFormat="1" applyFont="1"/>
    <xf numFmtId="0" fontId="1" fillId="0" borderId="0" xfId="0" applyFont="1" applyAlignment="1">
      <alignment wrapText="1"/>
    </xf>
    <xf numFmtId="0" fontId="1" fillId="0" borderId="0" xfId="0" applyFont="1" applyAlignment="1">
      <alignment horizontal="left" wrapText="1"/>
    </xf>
    <xf numFmtId="0" fontId="1" fillId="0" borderId="0" xfId="0" applyFont="1" applyAlignment="1">
      <alignment horizontal="left"/>
    </xf>
    <xf numFmtId="0" fontId="1" fillId="3" borderId="1" xfId="0" applyFont="1" applyFill="1" applyBorder="1" applyAlignment="1">
      <alignment horizontal="left"/>
    </xf>
    <xf numFmtId="0" fontId="1" fillId="3" borderId="1" xfId="0" applyFont="1" applyFill="1" applyBorder="1" applyAlignment="1">
      <alignment wrapText="1"/>
    </xf>
    <xf numFmtId="0" fontId="1" fillId="3" borderId="1" xfId="0" applyFont="1" applyFill="1" applyBorder="1" applyAlignment="1">
      <alignment horizontal="center" vertical="center"/>
    </xf>
    <xf numFmtId="4" fontId="1" fillId="3" borderId="1" xfId="0" applyNumberFormat="1" applyFont="1" applyFill="1" applyBorder="1" applyAlignment="1">
      <alignment horizontal="center" vertical="center"/>
    </xf>
    <xf numFmtId="0" fontId="1" fillId="0" borderId="1" xfId="0" applyFont="1" applyBorder="1" applyAlignment="1">
      <alignment horizontal="left"/>
    </xf>
    <xf numFmtId="14" fontId="1" fillId="0" borderId="1" xfId="0" applyNumberFormat="1" applyFont="1" applyBorder="1" applyAlignment="1">
      <alignment horizontal="center"/>
    </xf>
    <xf numFmtId="4" fontId="1" fillId="0" borderId="1" xfId="0" applyNumberFormat="1" applyFont="1" applyBorder="1" applyAlignment="1">
      <alignment horizontal="center"/>
    </xf>
    <xf numFmtId="0" fontId="4" fillId="0" borderId="1" xfId="0" applyFont="1" applyBorder="1" applyAlignment="1">
      <alignment vertical="center" wrapText="1"/>
    </xf>
    <xf numFmtId="14" fontId="4" fillId="0" borderId="1" xfId="0" applyNumberFormat="1"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1" fillId="5" borderId="0" xfId="0" applyFont="1" applyFill="1"/>
    <xf numFmtId="0" fontId="5" fillId="0" borderId="4" xfId="0" applyFont="1" applyBorder="1" applyAlignment="1">
      <alignment wrapText="1"/>
    </xf>
    <xf numFmtId="0" fontId="5" fillId="0" borderId="4" xfId="0" applyFont="1" applyBorder="1" applyAlignment="1">
      <alignment horizontal="center" vertical="center" wrapText="1"/>
    </xf>
    <xf numFmtId="0" fontId="6" fillId="0" borderId="1" xfId="0" applyFont="1" applyBorder="1" applyAlignment="1">
      <alignment wrapText="1"/>
    </xf>
    <xf numFmtId="0" fontId="6" fillId="0" borderId="1" xfId="0" applyFont="1" applyBorder="1" applyAlignment="1">
      <alignment horizontal="center" vertical="center"/>
    </xf>
    <xf numFmtId="4" fontId="1" fillId="4" borderId="1" xfId="0" applyNumberFormat="1" applyFont="1" applyFill="1" applyBorder="1" applyAlignment="1">
      <alignment horizontal="center"/>
    </xf>
    <xf numFmtId="4"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wrapText="1"/>
    </xf>
    <xf numFmtId="4" fontId="1" fillId="0" borderId="1" xfId="0" applyNumberFormat="1" applyFont="1" applyBorder="1" applyAlignment="1">
      <alignment horizontal="center" vertical="center"/>
    </xf>
    <xf numFmtId="0" fontId="1" fillId="0" borderId="1" xfId="0" applyFont="1" applyBorder="1" applyAlignment="1">
      <alignment vertical="center"/>
    </xf>
    <xf numFmtId="2" fontId="5" fillId="0" borderId="1" xfId="0" applyNumberFormat="1" applyFont="1" applyBorder="1" applyAlignment="1">
      <alignment horizontal="center" vertical="center" wrapText="1"/>
    </xf>
    <xf numFmtId="2" fontId="5" fillId="0" borderId="4" xfId="0" applyNumberFormat="1" applyFont="1" applyBorder="1" applyAlignment="1">
      <alignment horizontal="center" vertical="center" wrapText="1"/>
    </xf>
    <xf numFmtId="4" fontId="6" fillId="0" borderId="1" xfId="0" applyNumberFormat="1" applyFont="1" applyBorder="1" applyAlignment="1">
      <alignment horizontal="center" vertical="center"/>
    </xf>
    <xf numFmtId="0" fontId="6" fillId="0" borderId="1" xfId="0" applyFont="1" applyBorder="1" applyAlignment="1">
      <alignment vertical="center" wrapText="1"/>
    </xf>
    <xf numFmtId="0" fontId="7" fillId="0" borderId="0" xfId="0" applyFont="1" applyAlignment="1">
      <alignment horizontal="left" vertical="center"/>
    </xf>
    <xf numFmtId="0" fontId="2" fillId="0" borderId="1" xfId="0" applyFont="1" applyBorder="1" applyAlignment="1">
      <alignment horizontal="center"/>
    </xf>
    <xf numFmtId="4" fontId="1" fillId="0" borderId="0" xfId="0" applyNumberFormat="1" applyFont="1" applyAlignment="1">
      <alignment wrapText="1"/>
    </xf>
    <xf numFmtId="0" fontId="3" fillId="0" borderId="1" xfId="0" applyFont="1" applyBorder="1"/>
    <xf numFmtId="4" fontId="1" fillId="5" borderId="1" xfId="0" applyNumberFormat="1" applyFont="1" applyFill="1" applyBorder="1" applyAlignment="1">
      <alignment horizontal="center"/>
    </xf>
    <xf numFmtId="3" fontId="3" fillId="5" borderId="1" xfId="0" applyNumberFormat="1" applyFont="1" applyFill="1" applyBorder="1" applyAlignment="1">
      <alignment horizontal="center" vertical="center"/>
    </xf>
    <xf numFmtId="3" fontId="3" fillId="4" borderId="1" xfId="0" applyNumberFormat="1" applyFont="1" applyFill="1" applyBorder="1" applyAlignment="1">
      <alignment horizontal="center"/>
    </xf>
    <xf numFmtId="0" fontId="1" fillId="0" borderId="0" xfId="0" applyFont="1" applyAlignment="1">
      <alignment horizontal="left" wrapText="1"/>
    </xf>
    <xf numFmtId="0" fontId="1" fillId="0" borderId="0" xfId="0" applyFont="1" applyAlignment="1">
      <alignment horizontal="right" wrapText="1"/>
    </xf>
    <xf numFmtId="0" fontId="3" fillId="0" borderId="0" xfId="0" applyFont="1" applyAlignment="1">
      <alignment horizontal="center" vertical="center" wrapText="1"/>
    </xf>
    <xf numFmtId="0" fontId="8"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 fontId="1" fillId="2" borderId="5" xfId="0" applyNumberFormat="1" applyFont="1" applyFill="1" applyBorder="1" applyAlignment="1">
      <alignment horizontal="center" vertical="center" wrapText="1"/>
    </xf>
    <xf numFmtId="4" fontId="1" fillId="2" borderId="6" xfId="0" applyNumberFormat="1" applyFont="1" applyFill="1" applyBorder="1" applyAlignment="1">
      <alignment horizontal="center" vertical="center" wrapText="1"/>
    </xf>
    <xf numFmtId="4" fontId="1" fillId="2" borderId="7" xfId="0" applyNumberFormat="1" applyFont="1" applyFill="1" applyBorder="1" applyAlignment="1">
      <alignment horizontal="center" vertical="center" wrapText="1"/>
    </xf>
    <xf numFmtId="0" fontId="3" fillId="0" borderId="8" xfId="0" applyFont="1" applyBorder="1" applyAlignment="1">
      <alignment horizont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4" fontId="1" fillId="2" borderId="5" xfId="0" applyNumberFormat="1" applyFont="1" applyFill="1" applyBorder="1" applyAlignment="1">
      <alignment horizontal="center" vertical="center"/>
    </xf>
    <xf numFmtId="4" fontId="1" fillId="2" borderId="6" xfId="0" applyNumberFormat="1" applyFont="1" applyFill="1" applyBorder="1" applyAlignment="1">
      <alignment horizontal="center" vertical="center"/>
    </xf>
    <xf numFmtId="4" fontId="1" fillId="2" borderId="7" xfId="0" applyNumberFormat="1" applyFont="1" applyFill="1" applyBorder="1" applyAlignment="1">
      <alignment horizontal="center" vertical="center"/>
    </xf>
    <xf numFmtId="0" fontId="3" fillId="0" borderId="3" xfId="0" applyFont="1" applyBorder="1" applyAlignment="1">
      <alignment horizontal="center" wrapText="1"/>
    </xf>
    <xf numFmtId="0" fontId="3" fillId="0" borderId="0" xfId="0" applyFont="1" applyAlignment="1">
      <alignment horizontal="center" wrapText="1"/>
    </xf>
    <xf numFmtId="0" fontId="1" fillId="0" borderId="0" xfId="0" applyFont="1" applyAlignment="1">
      <alignment horizontal="right"/>
    </xf>
    <xf numFmtId="3" fontId="1" fillId="0" borderId="1" xfId="0" applyNumberFormat="1" applyFont="1" applyBorder="1" applyAlignment="1">
      <alignment horizontal="center" vertical="center"/>
    </xf>
    <xf numFmtId="4" fontId="3" fillId="0" borderId="0" xfId="0" applyNumberFormat="1" applyFont="1"/>
    <xf numFmtId="3" fontId="3" fillId="3"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795E-9BD0-4188-B7D9-67A0C3B4FA2B}">
  <dimension ref="A1:E21"/>
  <sheetViews>
    <sheetView tabSelected="1" zoomScale="80" zoomScaleNormal="80" workbookViewId="0">
      <selection activeCell="E19" sqref="E19"/>
    </sheetView>
  </sheetViews>
  <sheetFormatPr defaultColWidth="8.85546875" defaultRowHeight="15.75" x14ac:dyDescent="0.25"/>
  <cols>
    <col min="1" max="1" width="19.28515625" style="8" customWidth="1"/>
    <col min="2" max="2" width="16.28515625" style="8" customWidth="1"/>
    <col min="3" max="3" width="40.140625" style="8" customWidth="1"/>
    <col min="4" max="4" width="24.28515625" style="8" customWidth="1"/>
    <col min="5" max="5" width="51.5703125" style="8" customWidth="1"/>
    <col min="6" max="16384" width="8.85546875" style="8"/>
  </cols>
  <sheetData>
    <row r="1" spans="1:5" ht="80.25" customHeight="1" x14ac:dyDescent="0.25">
      <c r="C1" s="49" t="s">
        <v>16</v>
      </c>
      <c r="D1" s="49"/>
    </row>
    <row r="2" spans="1:5" x14ac:dyDescent="0.25">
      <c r="C2" s="11"/>
    </row>
    <row r="3" spans="1:5" ht="82.5" customHeight="1" x14ac:dyDescent="0.25">
      <c r="A3" s="50" t="s">
        <v>54</v>
      </c>
      <c r="B3" s="50"/>
      <c r="C3" s="50"/>
      <c r="D3" s="50"/>
    </row>
    <row r="4" spans="1:5" ht="15" customHeight="1" x14ac:dyDescent="0.25">
      <c r="A4" s="41"/>
      <c r="B4" s="41"/>
      <c r="C4" s="41"/>
      <c r="D4" s="41"/>
    </row>
    <row r="5" spans="1:5" ht="55.15" customHeight="1" x14ac:dyDescent="0.25">
      <c r="A5" s="51"/>
      <c r="B5" s="52" t="s">
        <v>0</v>
      </c>
      <c r="C5" s="53" t="s">
        <v>36</v>
      </c>
      <c r="D5" s="52" t="s">
        <v>53</v>
      </c>
    </row>
    <row r="6" spans="1:5" ht="111.75" customHeight="1" x14ac:dyDescent="0.25">
      <c r="A6" s="51"/>
      <c r="B6" s="52"/>
      <c r="C6" s="53"/>
      <c r="D6" s="52"/>
    </row>
    <row r="7" spans="1:5" x14ac:dyDescent="0.25">
      <c r="A7" s="36" t="s">
        <v>38</v>
      </c>
      <c r="B7" s="4">
        <v>5</v>
      </c>
      <c r="C7" s="42">
        <v>156.11000000000001</v>
      </c>
      <c r="D7" s="20">
        <f>B7*C7</f>
        <v>780.55000000000007</v>
      </c>
      <c r="E7" s="43"/>
    </row>
    <row r="8" spans="1:5" x14ac:dyDescent="0.25">
      <c r="A8" s="36" t="s">
        <v>31</v>
      </c>
      <c r="B8" s="1">
        <v>1</v>
      </c>
      <c r="C8" s="42">
        <v>156.11000000000001</v>
      </c>
      <c r="D8" s="20">
        <f t="shared" ref="D8:D12" si="0">B8*C8</f>
        <v>156.11000000000001</v>
      </c>
    </row>
    <row r="9" spans="1:5" x14ac:dyDescent="0.25">
      <c r="A9" s="36" t="s">
        <v>39</v>
      </c>
      <c r="B9" s="1">
        <v>1</v>
      </c>
      <c r="C9" s="42">
        <v>172.19</v>
      </c>
      <c r="D9" s="20">
        <f>B9*C9</f>
        <v>172.19</v>
      </c>
    </row>
    <row r="10" spans="1:5" x14ac:dyDescent="0.25">
      <c r="A10" s="36" t="s">
        <v>32</v>
      </c>
      <c r="B10" s="1">
        <v>7</v>
      </c>
      <c r="C10" s="42">
        <v>172.19</v>
      </c>
      <c r="D10" s="20">
        <f>B10*C10</f>
        <v>1205.33</v>
      </c>
    </row>
    <row r="11" spans="1:5" x14ac:dyDescent="0.25">
      <c r="A11" s="36" t="s">
        <v>33</v>
      </c>
      <c r="B11" s="1">
        <v>1</v>
      </c>
      <c r="C11" s="42">
        <v>172.19</v>
      </c>
      <c r="D11" s="20">
        <f t="shared" si="0"/>
        <v>172.19</v>
      </c>
    </row>
    <row r="12" spans="1:5" x14ac:dyDescent="0.25">
      <c r="A12" s="36" t="s">
        <v>35</v>
      </c>
      <c r="B12" s="2">
        <v>4</v>
      </c>
      <c r="C12" s="2">
        <v>172.19</v>
      </c>
      <c r="D12" s="20">
        <f t="shared" si="0"/>
        <v>688.76</v>
      </c>
    </row>
    <row r="13" spans="1:5" x14ac:dyDescent="0.25">
      <c r="A13" s="36" t="s">
        <v>34</v>
      </c>
      <c r="B13" s="2">
        <v>2</v>
      </c>
      <c r="C13" s="2">
        <v>172.19</v>
      </c>
      <c r="D13" s="45">
        <f>B13*C13</f>
        <v>344.38</v>
      </c>
    </row>
    <row r="14" spans="1:5" x14ac:dyDescent="0.25">
      <c r="C14" s="44" t="s">
        <v>37</v>
      </c>
      <c r="D14" s="46">
        <f>SUM(D7:D13)</f>
        <v>3519.51</v>
      </c>
    </row>
    <row r="15" spans="1:5" ht="54.75" customHeight="1" x14ac:dyDescent="0.25">
      <c r="A15" s="48" t="s">
        <v>40</v>
      </c>
      <c r="B15" s="48"/>
      <c r="C15" s="48"/>
      <c r="D15" s="48"/>
      <c r="E15" s="10"/>
    </row>
    <row r="16" spans="1:5" x14ac:dyDescent="0.25">
      <c r="A16" s="8" t="s">
        <v>41</v>
      </c>
    </row>
    <row r="18" spans="3:5" x14ac:dyDescent="0.25">
      <c r="D18" s="10"/>
      <c r="E18" s="67"/>
    </row>
    <row r="19" spans="3:5" x14ac:dyDescent="0.25">
      <c r="C19" s="10"/>
      <c r="D19" s="10"/>
    </row>
    <row r="20" spans="3:5" x14ac:dyDescent="0.25">
      <c r="C20" s="10"/>
      <c r="D20" s="10"/>
    </row>
    <row r="21" spans="3:5" x14ac:dyDescent="0.25">
      <c r="E21" s="10"/>
    </row>
  </sheetData>
  <mergeCells count="7">
    <mergeCell ref="A15:D15"/>
    <mergeCell ref="C1:D1"/>
    <mergeCell ref="A3:D3"/>
    <mergeCell ref="A5:A6"/>
    <mergeCell ref="B5:B6"/>
    <mergeCell ref="C5:C6"/>
    <mergeCell ref="D5:D6"/>
  </mergeCells>
  <pageMargins left="0.25" right="0.25" top="0.75" bottom="0.75" header="0.3" footer="0.3"/>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ACC26-EF60-4399-A8AF-28064E8F591B}">
  <dimension ref="A1:P23"/>
  <sheetViews>
    <sheetView topLeftCell="B1" zoomScale="80" zoomScaleNormal="80" zoomScaleSheetLayoutView="80" workbookViewId="0">
      <selection activeCell="J18" sqref="J18"/>
    </sheetView>
  </sheetViews>
  <sheetFormatPr defaultColWidth="9.140625" defaultRowHeight="15.75" x14ac:dyDescent="0.25"/>
  <cols>
    <col min="1" max="1" width="7.7109375" style="8" customWidth="1"/>
    <col min="2" max="2" width="30.5703125" style="11" customWidth="1"/>
    <col min="3" max="4" width="10.140625" style="8" customWidth="1"/>
    <col min="5" max="5" width="12.42578125" style="8" customWidth="1"/>
    <col min="6" max="6" width="16.42578125" style="8" hidden="1" customWidth="1"/>
    <col min="7" max="7" width="13.140625" style="8" customWidth="1"/>
    <col min="8" max="8" width="10.5703125" style="8" customWidth="1"/>
    <col min="9" max="9" width="15.42578125" style="8" customWidth="1"/>
    <col min="10" max="10" width="9.85546875" style="8" customWidth="1"/>
    <col min="11" max="11" width="9.42578125" style="8" customWidth="1"/>
    <col min="12" max="12" width="15.28515625" style="8" customWidth="1"/>
    <col min="13" max="13" width="10.28515625" style="8" customWidth="1"/>
    <col min="14" max="14" width="10.7109375" style="8" customWidth="1"/>
    <col min="15" max="15" width="15.5703125" style="8" customWidth="1"/>
    <col min="16" max="16" width="10.140625" style="8" customWidth="1"/>
    <col min="17" max="16384" width="9.140625" style="8"/>
  </cols>
  <sheetData>
    <row r="1" spans="1:16" ht="84" customHeight="1" x14ac:dyDescent="0.25">
      <c r="L1" s="49" t="s">
        <v>17</v>
      </c>
      <c r="M1" s="49"/>
      <c r="N1" s="49"/>
      <c r="O1" s="49"/>
      <c r="P1" s="49"/>
    </row>
    <row r="2" spans="1:16" x14ac:dyDescent="0.25">
      <c r="L2" s="12"/>
      <c r="M2" s="13"/>
      <c r="N2" s="13"/>
      <c r="O2" s="13"/>
      <c r="P2" s="13"/>
    </row>
    <row r="3" spans="1:16" ht="43.5" customHeight="1" x14ac:dyDescent="0.25">
      <c r="A3" s="57" t="s">
        <v>42</v>
      </c>
      <c r="B3" s="57"/>
      <c r="C3" s="57"/>
      <c r="D3" s="57"/>
      <c r="E3" s="57"/>
      <c r="F3" s="57"/>
      <c r="G3" s="57"/>
      <c r="H3" s="57"/>
      <c r="I3" s="57"/>
      <c r="J3" s="57"/>
      <c r="K3" s="57"/>
      <c r="L3" s="57"/>
      <c r="M3" s="57"/>
      <c r="N3" s="57"/>
      <c r="O3" s="57"/>
      <c r="P3" s="57"/>
    </row>
    <row r="4" spans="1:16" ht="30.75" customHeight="1" x14ac:dyDescent="0.25">
      <c r="A4" s="58" t="s">
        <v>2</v>
      </c>
      <c r="B4" s="58" t="s">
        <v>3</v>
      </c>
      <c r="C4" s="58" t="s">
        <v>4</v>
      </c>
      <c r="D4" s="58" t="s">
        <v>5</v>
      </c>
      <c r="E4" s="58" t="s">
        <v>6</v>
      </c>
      <c r="F4" s="58" t="s">
        <v>25</v>
      </c>
      <c r="G4" s="58" t="s">
        <v>7</v>
      </c>
      <c r="H4" s="60" t="s">
        <v>26</v>
      </c>
      <c r="I4" s="61"/>
      <c r="J4" s="62"/>
      <c r="K4" s="54" t="s">
        <v>27</v>
      </c>
      <c r="L4" s="55"/>
      <c r="M4" s="56"/>
      <c r="N4" s="54" t="s">
        <v>29</v>
      </c>
      <c r="O4" s="55"/>
      <c r="P4" s="56"/>
    </row>
    <row r="5" spans="1:16" ht="69" customHeight="1" x14ac:dyDescent="0.25">
      <c r="A5" s="59"/>
      <c r="B5" s="59"/>
      <c r="C5" s="59"/>
      <c r="D5" s="59"/>
      <c r="E5" s="59"/>
      <c r="F5" s="59"/>
      <c r="G5" s="59"/>
      <c r="H5" s="33" t="s">
        <v>8</v>
      </c>
      <c r="I5" s="33" t="s">
        <v>9</v>
      </c>
      <c r="J5" s="32" t="s">
        <v>10</v>
      </c>
      <c r="K5" s="33" t="s">
        <v>8</v>
      </c>
      <c r="L5" s="33" t="s">
        <v>9</v>
      </c>
      <c r="M5" s="32" t="s">
        <v>10</v>
      </c>
      <c r="N5" s="33" t="s">
        <v>8</v>
      </c>
      <c r="O5" s="33" t="s">
        <v>9</v>
      </c>
      <c r="P5" s="32" t="s">
        <v>10</v>
      </c>
    </row>
    <row r="6" spans="1:16" x14ac:dyDescent="0.25">
      <c r="A6" s="14">
        <v>1</v>
      </c>
      <c r="B6" s="15" t="s">
        <v>11</v>
      </c>
      <c r="C6" s="16">
        <f>SUM(C7:C9)</f>
        <v>3</v>
      </c>
      <c r="D6" s="16">
        <f>SUM(D7:D9)</f>
        <v>3</v>
      </c>
      <c r="E6" s="16" t="s">
        <v>1</v>
      </c>
      <c r="F6" s="16" t="s">
        <v>1</v>
      </c>
      <c r="G6" s="16" t="s">
        <v>1</v>
      </c>
      <c r="H6" s="17">
        <f>SUM(H7:H9)</f>
        <v>270.53999999999996</v>
      </c>
      <c r="I6" s="17">
        <f>SUM(I7:I9)</f>
        <v>1619.58</v>
      </c>
      <c r="J6" s="17">
        <f>SUM(J7:J9)</f>
        <v>1890.12</v>
      </c>
      <c r="K6" s="17">
        <f>SUM(K7:K9)</f>
        <v>20</v>
      </c>
      <c r="L6" s="17">
        <f>SUM(L7:L9)</f>
        <v>20</v>
      </c>
      <c r="M6" s="17">
        <f>SUM(M7:M9)</f>
        <v>40</v>
      </c>
      <c r="N6" s="17">
        <f>SUM(N7:N9)</f>
        <v>290.53999999999996</v>
      </c>
      <c r="O6" s="17">
        <f>SUM(O7:O9)</f>
        <v>1639.58</v>
      </c>
      <c r="P6" s="68">
        <f>SUM(P7:P9)</f>
        <v>1930.12</v>
      </c>
    </row>
    <row r="7" spans="1:16" x14ac:dyDescent="0.25">
      <c r="A7" s="18" t="s">
        <v>12</v>
      </c>
      <c r="B7" s="21" t="s">
        <v>14</v>
      </c>
      <c r="C7" s="4">
        <v>1</v>
      </c>
      <c r="D7" s="4">
        <v>1</v>
      </c>
      <c r="E7" s="22">
        <v>44823</v>
      </c>
      <c r="F7" s="19">
        <v>44825</v>
      </c>
      <c r="G7" s="19">
        <v>44825</v>
      </c>
      <c r="H7" s="20">
        <v>0</v>
      </c>
      <c r="I7" s="1">
        <v>408.79</v>
      </c>
      <c r="J7" s="35">
        <f>H7+I7</f>
        <v>408.79</v>
      </c>
      <c r="K7" s="35">
        <v>0</v>
      </c>
      <c r="L7" s="35">
        <v>20</v>
      </c>
      <c r="M7" s="35">
        <f>K7+L7</f>
        <v>20</v>
      </c>
      <c r="N7" s="35">
        <f>H7+K7</f>
        <v>0</v>
      </c>
      <c r="O7" s="35">
        <f>L7+I7</f>
        <v>428.79</v>
      </c>
      <c r="P7" s="35">
        <f>J7+M7</f>
        <v>428.79</v>
      </c>
    </row>
    <row r="8" spans="1:16" x14ac:dyDescent="0.25">
      <c r="A8" s="18" t="s">
        <v>13</v>
      </c>
      <c r="B8" s="3" t="s">
        <v>14</v>
      </c>
      <c r="C8" s="4">
        <v>1</v>
      </c>
      <c r="D8" s="4">
        <v>1</v>
      </c>
      <c r="E8" s="22">
        <v>44823</v>
      </c>
      <c r="F8" s="19">
        <v>44825</v>
      </c>
      <c r="G8" s="19">
        <v>44825</v>
      </c>
      <c r="H8" s="20">
        <v>270.53999999999996</v>
      </c>
      <c r="I8" s="35">
        <v>0</v>
      </c>
      <c r="J8" s="35">
        <f t="shared" ref="J8:J9" si="0">H8+I8</f>
        <v>270.53999999999996</v>
      </c>
      <c r="K8" s="35">
        <v>20</v>
      </c>
      <c r="L8" s="35">
        <v>0</v>
      </c>
      <c r="M8" s="35">
        <f t="shared" ref="M8:M9" si="1">K8+L8</f>
        <v>20</v>
      </c>
      <c r="N8" s="35">
        <f>H8+K8</f>
        <v>290.53999999999996</v>
      </c>
      <c r="O8" s="35">
        <f t="shared" ref="O8:O9" si="2">L8+I8</f>
        <v>0</v>
      </c>
      <c r="P8" s="35">
        <f t="shared" ref="N8:P9" si="3">J8+M8</f>
        <v>290.53999999999996</v>
      </c>
    </row>
    <row r="9" spans="1:16" ht="31.5" x14ac:dyDescent="0.25">
      <c r="A9" s="18" t="s">
        <v>15</v>
      </c>
      <c r="B9" s="34" t="s">
        <v>30</v>
      </c>
      <c r="C9" s="4">
        <v>1</v>
      </c>
      <c r="D9" s="4">
        <v>1</v>
      </c>
      <c r="E9" s="22">
        <v>44789</v>
      </c>
      <c r="F9" s="19">
        <v>44790</v>
      </c>
      <c r="G9" s="19">
        <v>44790</v>
      </c>
      <c r="H9" s="20">
        <v>0</v>
      </c>
      <c r="I9" s="1">
        <v>1210.79</v>
      </c>
      <c r="J9" s="35">
        <f t="shared" si="0"/>
        <v>1210.79</v>
      </c>
      <c r="K9" s="35">
        <v>0</v>
      </c>
      <c r="L9" s="35">
        <v>0</v>
      </c>
      <c r="M9" s="35">
        <f t="shared" si="1"/>
        <v>0</v>
      </c>
      <c r="N9" s="35">
        <f t="shared" si="3"/>
        <v>0</v>
      </c>
      <c r="O9" s="35">
        <f t="shared" si="2"/>
        <v>1210.79</v>
      </c>
      <c r="P9" s="66">
        <f t="shared" si="3"/>
        <v>1210.79</v>
      </c>
    </row>
    <row r="11" spans="1:16" x14ac:dyDescent="0.25">
      <c r="P11" s="10"/>
    </row>
    <row r="12" spans="1:16" x14ac:dyDescent="0.25">
      <c r="P12" s="10"/>
    </row>
    <row r="13" spans="1:16" x14ac:dyDescent="0.25">
      <c r="O13" s="10"/>
    </row>
    <row r="16" spans="1:16" x14ac:dyDescent="0.25">
      <c r="H16" s="10"/>
    </row>
    <row r="18" spans="8:12" x14ac:dyDescent="0.25">
      <c r="H18" s="10"/>
    </row>
    <row r="23" spans="8:12" x14ac:dyDescent="0.25">
      <c r="I23" s="10"/>
      <c r="L23" s="10"/>
    </row>
  </sheetData>
  <mergeCells count="12">
    <mergeCell ref="N4:P4"/>
    <mergeCell ref="L1:P1"/>
    <mergeCell ref="A3:P3"/>
    <mergeCell ref="A4:A5"/>
    <mergeCell ref="B4:B5"/>
    <mergeCell ref="C4:C5"/>
    <mergeCell ref="D4:D5"/>
    <mergeCell ref="E4:E5"/>
    <mergeCell ref="G4:G5"/>
    <mergeCell ref="H4:J4"/>
    <mergeCell ref="K4:M4"/>
    <mergeCell ref="F4:F5"/>
  </mergeCells>
  <pageMargins left="0.23622047244094491" right="0.23622047244094491" top="0.74803149606299213" bottom="0.74803149606299213"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28AA6-5AA8-4C2B-8FB4-ABADB8C02CEB}">
  <dimension ref="A1:H21"/>
  <sheetViews>
    <sheetView zoomScale="80" zoomScaleNormal="80" workbookViewId="0">
      <selection activeCell="H12" sqref="H12"/>
    </sheetView>
  </sheetViews>
  <sheetFormatPr defaultRowHeight="15.75" x14ac:dyDescent="0.25"/>
  <cols>
    <col min="1" max="1" width="22.42578125" style="8" customWidth="1"/>
    <col min="2" max="2" width="40" style="8" customWidth="1"/>
    <col min="3" max="3" width="10.42578125" style="8" customWidth="1"/>
    <col min="4" max="4" width="15" style="8" customWidth="1"/>
    <col min="5" max="5" width="15.5703125" style="8" customWidth="1"/>
    <col min="6" max="6" width="15" style="8" customWidth="1"/>
    <col min="7" max="7" width="20.85546875" style="8" customWidth="1"/>
    <col min="8" max="8" width="14.28515625" style="8" customWidth="1"/>
    <col min="9" max="16384" width="9.140625" style="8"/>
  </cols>
  <sheetData>
    <row r="1" spans="1:8" ht="66" customHeight="1" x14ac:dyDescent="0.25">
      <c r="D1" s="49" t="s">
        <v>24</v>
      </c>
      <c r="E1" s="65"/>
      <c r="F1" s="65"/>
      <c r="G1" s="65"/>
      <c r="H1" s="65"/>
    </row>
    <row r="3" spans="1:8" ht="68.25" customHeight="1" x14ac:dyDescent="0.25">
      <c r="A3" s="63" t="s">
        <v>43</v>
      </c>
      <c r="B3" s="64"/>
      <c r="C3" s="64"/>
      <c r="D3" s="64"/>
      <c r="E3" s="64"/>
      <c r="F3" s="64"/>
      <c r="G3" s="64"/>
      <c r="H3" s="64"/>
    </row>
    <row r="4" spans="1:8" ht="63" x14ac:dyDescent="0.25">
      <c r="A4" s="1" t="s">
        <v>18</v>
      </c>
      <c r="B4" s="2" t="s">
        <v>19</v>
      </c>
      <c r="C4" s="2" t="s">
        <v>20</v>
      </c>
      <c r="D4" s="2" t="s">
        <v>21</v>
      </c>
      <c r="E4" s="2" t="s">
        <v>22</v>
      </c>
      <c r="F4" s="2" t="s">
        <v>26</v>
      </c>
      <c r="G4" s="2" t="s">
        <v>27</v>
      </c>
      <c r="H4" s="2" t="s">
        <v>28</v>
      </c>
    </row>
    <row r="5" spans="1:8" s="26" customFormat="1" ht="25.5" x14ac:dyDescent="0.25">
      <c r="A5" s="23" t="s">
        <v>44</v>
      </c>
      <c r="B5" s="24" t="s">
        <v>45</v>
      </c>
      <c r="C5" s="25">
        <v>1</v>
      </c>
      <c r="D5" s="25">
        <v>2</v>
      </c>
      <c r="E5" s="25">
        <v>1</v>
      </c>
      <c r="F5" s="37">
        <v>36.630000000000003</v>
      </c>
      <c r="G5" s="37">
        <v>4</v>
      </c>
      <c r="H5" s="37">
        <v>40.630000000000003</v>
      </c>
    </row>
    <row r="6" spans="1:8" s="26" customFormat="1" ht="25.5" x14ac:dyDescent="0.25">
      <c r="A6" s="23" t="s">
        <v>44</v>
      </c>
      <c r="B6" s="24" t="s">
        <v>46</v>
      </c>
      <c r="C6" s="25">
        <v>10</v>
      </c>
      <c r="D6" s="25">
        <v>99</v>
      </c>
      <c r="E6" s="25">
        <v>19</v>
      </c>
      <c r="F6" s="37">
        <v>574.03</v>
      </c>
      <c r="G6" s="37">
        <v>78</v>
      </c>
      <c r="H6" s="37">
        <v>652.03</v>
      </c>
    </row>
    <row r="7" spans="1:8" s="26" customFormat="1" ht="25.5" x14ac:dyDescent="0.25">
      <c r="A7" s="23" t="s">
        <v>44</v>
      </c>
      <c r="B7" s="24" t="s">
        <v>47</v>
      </c>
      <c r="C7" s="25">
        <v>1</v>
      </c>
      <c r="D7" s="25">
        <v>4</v>
      </c>
      <c r="E7" s="25">
        <v>3</v>
      </c>
      <c r="F7" s="37">
        <v>40.51</v>
      </c>
      <c r="G7" s="37">
        <v>22</v>
      </c>
      <c r="H7" s="37">
        <v>62.51</v>
      </c>
    </row>
    <row r="8" spans="1:8" s="26" customFormat="1" ht="25.5" x14ac:dyDescent="0.25">
      <c r="A8" s="23" t="s">
        <v>48</v>
      </c>
      <c r="B8" s="24" t="s">
        <v>46</v>
      </c>
      <c r="C8" s="25">
        <v>29</v>
      </c>
      <c r="D8" s="25">
        <v>82</v>
      </c>
      <c r="E8" s="25">
        <v>29</v>
      </c>
      <c r="F8" s="37">
        <v>340.4</v>
      </c>
      <c r="G8" s="37">
        <v>116</v>
      </c>
      <c r="H8" s="37">
        <v>456.4</v>
      </c>
    </row>
    <row r="9" spans="1:8" s="26" customFormat="1" ht="26.25" x14ac:dyDescent="0.25">
      <c r="A9" s="23" t="s">
        <v>49</v>
      </c>
      <c r="B9" s="27" t="s">
        <v>50</v>
      </c>
      <c r="C9" s="28">
        <v>24</v>
      </c>
      <c r="D9" s="28">
        <v>77</v>
      </c>
      <c r="E9" s="28">
        <v>24</v>
      </c>
      <c r="F9" s="38">
        <v>360.04</v>
      </c>
      <c r="G9" s="38">
        <v>68</v>
      </c>
      <c r="H9" s="38">
        <v>428.04</v>
      </c>
    </row>
    <row r="10" spans="1:8" s="26" customFormat="1" ht="26.25" x14ac:dyDescent="0.25">
      <c r="A10" s="23" t="s">
        <v>51</v>
      </c>
      <c r="B10" s="29" t="s">
        <v>50</v>
      </c>
      <c r="C10" s="30">
        <v>19</v>
      </c>
      <c r="D10" s="30">
        <v>56</v>
      </c>
      <c r="E10" s="30">
        <v>19</v>
      </c>
      <c r="F10" s="39">
        <v>271.42</v>
      </c>
      <c r="G10" s="39">
        <v>57</v>
      </c>
      <c r="H10" s="39">
        <v>328.42</v>
      </c>
    </row>
    <row r="11" spans="1:8" s="26" customFormat="1" ht="26.25" x14ac:dyDescent="0.25">
      <c r="A11" s="40" t="s">
        <v>52</v>
      </c>
      <c r="B11" s="29" t="s">
        <v>50</v>
      </c>
      <c r="C11" s="30">
        <v>41</v>
      </c>
      <c r="D11" s="30">
        <v>123</v>
      </c>
      <c r="E11" s="30">
        <v>41</v>
      </c>
      <c r="F11" s="30">
        <v>385.49999999999994</v>
      </c>
      <c r="G11" s="30">
        <v>129</v>
      </c>
      <c r="H11" s="30">
        <f>F11+G11</f>
        <v>514.5</v>
      </c>
    </row>
    <row r="12" spans="1:8" x14ac:dyDescent="0.25">
      <c r="A12" s="5" t="s">
        <v>23</v>
      </c>
      <c r="B12" s="9"/>
      <c r="C12" s="6">
        <f>SUM(C5:C11)</f>
        <v>125</v>
      </c>
      <c r="D12" s="6">
        <f t="shared" ref="D12:H12" si="0">SUM(D5:D11)</f>
        <v>443</v>
      </c>
      <c r="E12" s="6">
        <f t="shared" si="0"/>
        <v>136</v>
      </c>
      <c r="F12" s="31">
        <f t="shared" si="0"/>
        <v>2008.53</v>
      </c>
      <c r="G12" s="6">
        <f t="shared" si="0"/>
        <v>474</v>
      </c>
      <c r="H12" s="47">
        <f>SUM(H5:H11)</f>
        <v>2482.5299999999997</v>
      </c>
    </row>
    <row r="15" spans="1:8" x14ac:dyDescent="0.25">
      <c r="A15" s="7"/>
    </row>
    <row r="17" spans="8:8" x14ac:dyDescent="0.25">
      <c r="H17" s="10"/>
    </row>
    <row r="21" spans="8:8" x14ac:dyDescent="0.25">
      <c r="H21" s="10"/>
    </row>
  </sheetData>
  <mergeCells count="2">
    <mergeCell ref="A3:H3"/>
    <mergeCell ref="D1:H1"/>
  </mergeCells>
  <pageMargins left="0.25" right="0.25"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NMPD</vt:lpstr>
      <vt:lpstr>NVD stac</vt:lpstr>
      <vt:lpstr>NVD amb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Sandra Kasparenko</cp:lastModifiedBy>
  <cp:lastPrinted>2022-07-11T05:42:12Z</cp:lastPrinted>
  <dcterms:created xsi:type="dcterms:W3CDTF">2021-11-02T07:46:11Z</dcterms:created>
  <dcterms:modified xsi:type="dcterms:W3CDTF">2022-12-09T13:22:32Z</dcterms:modified>
</cp:coreProperties>
</file>