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mc:AlternateContent xmlns:mc="http://schemas.openxmlformats.org/markup-compatibility/2006">
    <mc:Choice Requires="x15">
      <x15ac:absPath xmlns:x15ac="http://schemas.microsoft.com/office/spreadsheetml/2010/11/ac" url="C:\Users\inga.osina\Desktop\LNG PIEPRASĪJUMI\Robežapsardze_ārkārtējā situācija_Baltkrievija\2023\LNG_robeža_2023_aug_sept\Uz FM apro\Prec pēc sask\"/>
    </mc:Choice>
  </mc:AlternateContent>
  <xr:revisionPtr revIDLastSave="0" documentId="13_ncr:1_{E7BCDEB0-1D47-4CAC-A6AF-DE7A2138852F}" xr6:coauthVersionLast="36" xr6:coauthVersionMax="36" xr10:uidLastSave="{00000000-0000-0000-0000-000000000000}"/>
  <bookViews>
    <workbookView xWindow="0" yWindow="0" windowWidth="23040" windowHeight="7584" xr2:uid="{00000000-000D-0000-FFFF-FFFF00000000}"/>
  </bookViews>
  <sheets>
    <sheet name="PMLP sept" sheetId="10" r:id="rId1"/>
    <sheet name="1.tabula" sheetId="15" r:id="rId2"/>
    <sheet name="2.tabula" sheetId="14" r:id="rId3"/>
  </sheets>
  <definedNames>
    <definedName name="_xlnm.Print_Titles" localSheetId="1">'1.tabula'!$6:$6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4" i="10" l="1"/>
  <c r="D22" i="10"/>
  <c r="G26" i="14"/>
  <c r="H26" i="14" s="1"/>
  <c r="D26" i="14"/>
  <c r="G25" i="14"/>
  <c r="H25" i="14" s="1"/>
  <c r="D25" i="14"/>
  <c r="G24" i="14"/>
  <c r="H24" i="14" s="1"/>
  <c r="D24" i="14"/>
  <c r="H23" i="14"/>
  <c r="G23" i="14"/>
  <c r="D23" i="14"/>
  <c r="G22" i="14"/>
  <c r="H22" i="14" s="1"/>
  <c r="D22" i="14"/>
  <c r="G21" i="14"/>
  <c r="H21" i="14" s="1"/>
  <c r="D21" i="14"/>
  <c r="G20" i="14"/>
  <c r="H20" i="14" s="1"/>
  <c r="D20" i="14"/>
  <c r="G19" i="14"/>
  <c r="H19" i="14" s="1"/>
  <c r="D19" i="14"/>
  <c r="G18" i="14"/>
  <c r="H18" i="14" s="1"/>
  <c r="D18" i="14"/>
  <c r="G17" i="14"/>
  <c r="H17" i="14" s="1"/>
  <c r="D17" i="14"/>
  <c r="G16" i="14"/>
  <c r="H16" i="14" s="1"/>
  <c r="D16" i="14"/>
  <c r="G15" i="14"/>
  <c r="H15" i="14" s="1"/>
  <c r="D15" i="14"/>
  <c r="G14" i="14"/>
  <c r="H14" i="14" s="1"/>
  <c r="D14" i="14"/>
  <c r="G13" i="14"/>
  <c r="H13" i="14" s="1"/>
  <c r="D13" i="14"/>
  <c r="G12" i="14"/>
  <c r="H12" i="14" s="1"/>
  <c r="D12" i="14"/>
  <c r="H11" i="14"/>
  <c r="G11" i="14"/>
  <c r="D11" i="14"/>
  <c r="G10" i="14"/>
  <c r="H10" i="14" s="1"/>
  <c r="D10" i="14"/>
  <c r="G9" i="14"/>
  <c r="H9" i="14" s="1"/>
  <c r="D9" i="14"/>
  <c r="G8" i="14"/>
  <c r="H8" i="14" s="1"/>
  <c r="D8" i="14"/>
  <c r="F7" i="15"/>
  <c r="G7" i="15"/>
  <c r="H35" i="15"/>
  <c r="I35" i="15" s="1"/>
  <c r="E35" i="15"/>
  <c r="H34" i="15"/>
  <c r="I34" i="15" s="1"/>
  <c r="E34" i="15"/>
  <c r="H33" i="15"/>
  <c r="I33" i="15" s="1"/>
  <c r="E33" i="15"/>
  <c r="H32" i="15"/>
  <c r="I32" i="15" s="1"/>
  <c r="E32" i="15"/>
  <c r="H31" i="15"/>
  <c r="I31" i="15" s="1"/>
  <c r="E31" i="15"/>
  <c r="I30" i="15"/>
  <c r="H30" i="15"/>
  <c r="E30" i="15"/>
  <c r="H29" i="15"/>
  <c r="I29" i="15" s="1"/>
  <c r="E29" i="15"/>
  <c r="H28" i="15"/>
  <c r="I28" i="15" s="1"/>
  <c r="E28" i="15"/>
  <c r="H27" i="15"/>
  <c r="I27" i="15" s="1"/>
  <c r="E27" i="15"/>
  <c r="H26" i="15"/>
  <c r="I26" i="15" s="1"/>
  <c r="E26" i="15"/>
  <c r="H25" i="15"/>
  <c r="I25" i="15" s="1"/>
  <c r="E25" i="15"/>
  <c r="H24" i="15"/>
  <c r="I24" i="15" s="1"/>
  <c r="E24" i="15"/>
  <c r="H23" i="15"/>
  <c r="I23" i="15" s="1"/>
  <c r="E23" i="15"/>
  <c r="H22" i="15"/>
  <c r="I22" i="15" s="1"/>
  <c r="E22" i="15"/>
  <c r="H21" i="15"/>
  <c r="I21" i="15" s="1"/>
  <c r="E21" i="15"/>
  <c r="H20" i="15"/>
  <c r="I20" i="15" s="1"/>
  <c r="E20" i="15"/>
  <c r="H19" i="15"/>
  <c r="I19" i="15" s="1"/>
  <c r="E19" i="15"/>
  <c r="H18" i="15"/>
  <c r="I18" i="15" s="1"/>
  <c r="E18" i="15"/>
  <c r="H17" i="15"/>
  <c r="I17" i="15" s="1"/>
  <c r="E17" i="15"/>
  <c r="H16" i="15"/>
  <c r="I16" i="15" s="1"/>
  <c r="E16" i="15"/>
  <c r="H15" i="15"/>
  <c r="I15" i="15" s="1"/>
  <c r="E15" i="15"/>
  <c r="H14" i="15"/>
  <c r="I14" i="15" s="1"/>
  <c r="E14" i="15"/>
  <c r="H13" i="15"/>
  <c r="I13" i="15" s="1"/>
  <c r="E13" i="15"/>
  <c r="H12" i="15"/>
  <c r="I12" i="15" s="1"/>
  <c r="E12" i="15"/>
  <c r="H11" i="15"/>
  <c r="I11" i="15" s="1"/>
  <c r="E11" i="15"/>
  <c r="H10" i="15"/>
  <c r="I10" i="15" s="1"/>
  <c r="E10" i="15"/>
  <c r="H9" i="15"/>
  <c r="I9" i="15" s="1"/>
  <c r="E9" i="15"/>
  <c r="H7" i="15" l="1"/>
  <c r="F7" i="14" l="1"/>
  <c r="G7" i="14"/>
  <c r="H7" i="14"/>
  <c r="D21" i="10" l="1"/>
  <c r="D20" i="10"/>
  <c r="D19" i="10"/>
  <c r="I7" i="15"/>
  <c r="D18" i="10" l="1"/>
  <c r="D17" i="10" s="1"/>
  <c r="D16" i="10" s="1"/>
  <c r="D28" i="10" l="1"/>
  <c r="D29" i="10" l="1"/>
  <c r="D27" i="10" s="1"/>
  <c r="D12" i="10"/>
  <c r="D26" i="10" l="1"/>
  <c r="D13" i="10"/>
  <c r="D11" i="10" s="1"/>
  <c r="D10" i="10" s="1"/>
</calcChain>
</file>

<file path=xl/sharedStrings.xml><?xml version="1.0" encoding="utf-8"?>
<sst xmlns="http://schemas.openxmlformats.org/spreadsheetml/2006/main" count="151" uniqueCount="57">
  <si>
    <t>Nr. p.k.</t>
  </si>
  <si>
    <t>Struktūrvienība</t>
  </si>
  <si>
    <t>Amats</t>
  </si>
  <si>
    <t>Nodarbinātā mēnešalga</t>
  </si>
  <si>
    <t>Stundas likme</t>
  </si>
  <si>
    <t>Stundu skaits</t>
  </si>
  <si>
    <t>Samaksa par virsstundu darbu
(EKK1142)</t>
  </si>
  <si>
    <t>DD VSAOI
(EKK1210)</t>
  </si>
  <si>
    <t>Atlīdzība
(EKK1000)</t>
  </si>
  <si>
    <t>Pilsonības un migrācijas lietu pārvalde</t>
  </si>
  <si>
    <t>Patvēruma meklētāju izmitināšanas nodaļa</t>
  </si>
  <si>
    <t>Referents</t>
  </si>
  <si>
    <t>Patvēruma lietu nodaļa</t>
  </si>
  <si>
    <t>Nozares politikas un politikas plānošanas struktūrvienības vadītājs</t>
  </si>
  <si>
    <t>Nozares politikas un politikas plānošanas struktūrvienības vadītāja vietnieks</t>
  </si>
  <si>
    <t>Vecākais referents</t>
  </si>
  <si>
    <t>kopā</t>
  </si>
  <si>
    <t>Eksperts</t>
  </si>
  <si>
    <t>Vecākais eksperts</t>
  </si>
  <si>
    <t>Juridiskā nodaļa</t>
  </si>
  <si>
    <t>Jurists</t>
  </si>
  <si>
    <t>Personu statusa kontroles nodaļa</t>
  </si>
  <si>
    <t>Pamatdarbības atbalsta struktūrvienības vadītājs</t>
  </si>
  <si>
    <t>Pamatdarbības atbalsta struktūrvienības vadītāja vietnieks</t>
  </si>
  <si>
    <r>
      <t>Izdevumi,</t>
    </r>
    <r>
      <rPr>
        <b/>
        <i/>
        <sz val="10"/>
        <color indexed="8"/>
        <rFont val="Times New Roman"/>
        <family val="1"/>
        <charset val="186"/>
      </rPr>
      <t xml:space="preserve"> euro</t>
    </r>
  </si>
  <si>
    <t>Atlīdzība</t>
  </si>
  <si>
    <t>Kods</t>
  </si>
  <si>
    <t>Koda nosaukums</t>
  </si>
  <si>
    <t>Detalizēts izdevumu aprēķins</t>
  </si>
  <si>
    <t>Izdevumi kopā ar vidējās izpeļņas pieauguma kompensēšanu</t>
  </si>
  <si>
    <t>1)    Izdevumi saistībā ar rīkojuma Nr. 518 izpildei nepieciešamo pasākumu īstenošanu</t>
  </si>
  <si>
    <t>Atalgojums</t>
  </si>
  <si>
    <t>Samaksa par virsstundu darbu un darbu svētku dienās</t>
  </si>
  <si>
    <t>Citas normatīvajos aktos noteiktās piemaksas, kas nav iepriekš klasificētas</t>
  </si>
  <si>
    <t>Darba devēja valsts sociālās apdrošināšanas obligātās iemaksas</t>
  </si>
  <si>
    <t>23,59% no aprēķinātā atalgojuma</t>
  </si>
  <si>
    <t>2) Vidējās izpeļņas pieauguma kompensēšanai</t>
  </si>
  <si>
    <t>Piemaksas apmērs %</t>
  </si>
  <si>
    <t>Citas normatīvajos aktos noteiktās piemaksas, kas nav iepriekš klasificētas
(EKK1149)</t>
  </si>
  <si>
    <t xml:space="preserve">Kopsavilkums </t>
  </si>
  <si>
    <t>Ministru kabineta rīkojuma projekta</t>
  </si>
  <si>
    <t>Attīstības un Projektu nodaļa</t>
  </si>
  <si>
    <t>Pamatdarbības struktūrvienības vadītājs(valsts pārvaldes jomā)</t>
  </si>
  <si>
    <t>sākotnējās ietekmes novērtējuma ziņojumam (anotācijai)</t>
  </si>
  <si>
    <t>“Par apropriācijas pārdali"</t>
  </si>
  <si>
    <t>1.tabula</t>
  </si>
  <si>
    <t>2.tabula</t>
  </si>
  <si>
    <t>5.pielikums</t>
  </si>
  <si>
    <t>Pilsonības un migrācijas lietu pārvaldes izdevumi par laika periodu no 2023.gada 1.septembra līdz 30.septembrim</t>
  </si>
  <si>
    <t>Samaksa par virsstundu darbu nodarbinātajiem, nodrošinot atbalstu Patvēruma meklētāju izmitināšanas nodaļai "Mucenieki" pastiprināta robežapsardzības sistēmas darbības režīma laikā par laika periodu no 2023. gada 1. septembra līdz 30.septembrim.</t>
  </si>
  <si>
    <t>Piemaksa par nozīmīgu ieguldījumu attiecīgās institūcijas stratēģisko mērķu sasniegšanā nodarbinātajiem, nodrošinot atbalstu Patvēruma meklētāju izmitināšanas nodaļai "Mucenieki" pastiprināta robežapsardzības sistēmas darbības režīma laikā, par laika periodu no 2023. gada 1. septembra līdz 30.septembrim</t>
  </si>
  <si>
    <t>Detalizēts aprēķins par laika periodu no 2023.gada 1. septembra līdz 30. septembrim 1.tabulā.
Iesaistītas 27 personas, kopējais iesaistes laiks 522 stundas.</t>
  </si>
  <si>
    <t>Detalizēts aprēķins piemaksām par nozīmīgu ieguldījumu attiecīgās institūcijas stratēģisko mērķu sasniegšanā par laika periodu  2023.gada 1. septembra līdz 30. septembrim 2.tabulā.
Iesaistītas 19 personas.</t>
  </si>
  <si>
    <r>
      <t xml:space="preserve">17 177,49 </t>
    </r>
    <r>
      <rPr>
        <i/>
        <sz val="10"/>
        <rFont val="Times New Roman"/>
        <family val="1"/>
        <charset val="186"/>
      </rPr>
      <t>euro</t>
    </r>
    <r>
      <rPr>
        <sz val="10"/>
        <rFont val="Times New Roman"/>
        <family val="1"/>
        <charset val="186"/>
      </rPr>
      <t xml:space="preserve"> * 8,33% = 1430,88 </t>
    </r>
    <r>
      <rPr>
        <i/>
        <sz val="10"/>
        <rFont val="Times New Roman"/>
        <family val="1"/>
        <charset val="186"/>
      </rPr>
      <t>euro</t>
    </r>
  </si>
  <si>
    <t>Sociālie pabalsti</t>
  </si>
  <si>
    <t>Pārējie valsts pabalsti un kompensācijas</t>
  </si>
  <si>
    <r>
      <t xml:space="preserve">No  1. septembra līdz 30.septembrim veikti izdevumi 17 400 </t>
    </r>
    <r>
      <rPr>
        <i/>
        <sz val="10"/>
        <rFont val="Times New Roman"/>
        <family val="1"/>
        <charset val="186"/>
      </rPr>
      <t>euro,</t>
    </r>
    <r>
      <rPr>
        <sz val="10"/>
        <rFont val="Times New Roman"/>
        <family val="1"/>
        <charset val="186"/>
      </rPr>
      <t xml:space="preserve"> lai nodrošinātu    Dienas uzturnaudas 3 </t>
    </r>
    <r>
      <rPr>
        <i/>
        <sz val="10"/>
        <rFont val="Times New Roman"/>
        <family val="1"/>
        <charset val="186"/>
      </rPr>
      <t>euro</t>
    </r>
    <r>
      <rPr>
        <sz val="10"/>
        <rFont val="Times New Roman"/>
        <family val="1"/>
        <charset val="186"/>
      </rPr>
      <t xml:space="preserve"> izmaksu par 30 dienu vidēji 193 patvēruma meklētājiem.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</si>
</sst>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0.00#"/>
  </numFmts>
  <fonts count="24" x14ac:knownFonts="1">
    <font>
      <sz val="10"/>
      <name val="Arial"/>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Times New Roman"/>
      <family val="1"/>
      <charset val="186"/>
    </font>
    <font>
      <sz val="10"/>
      <color theme="1"/>
      <name val="Times New Roman"/>
      <family val="1"/>
      <charset val="186"/>
    </font>
    <font>
      <b/>
      <sz val="10"/>
      <name val="Times New Roman"/>
      <family val="1"/>
      <charset val="186"/>
    </font>
    <font>
      <sz val="10"/>
      <name val="Arial"/>
      <family val="2"/>
      <charset val="186"/>
    </font>
    <font>
      <sz val="11"/>
      <name val="Times New Roman"/>
      <family val="1"/>
      <charset val="186"/>
    </font>
    <font>
      <b/>
      <sz val="12"/>
      <color theme="1"/>
      <name val="Times New Roman"/>
      <family val="1"/>
      <charset val="186"/>
    </font>
    <font>
      <sz val="11"/>
      <color theme="1"/>
      <name val="Calibri"/>
      <family val="2"/>
      <scheme val="minor"/>
    </font>
    <font>
      <b/>
      <sz val="14"/>
      <name val="Times New Roman"/>
      <family val="1"/>
      <charset val="186"/>
    </font>
    <font>
      <b/>
      <sz val="12"/>
      <color rgb="FFFF0000"/>
      <name val="Times New Roman"/>
      <family val="1"/>
      <charset val="186"/>
    </font>
    <font>
      <sz val="11"/>
      <color theme="1"/>
      <name val="Times New Roman"/>
      <family val="1"/>
      <charset val="186"/>
    </font>
    <font>
      <b/>
      <sz val="12"/>
      <name val="Times New Roman"/>
      <family val="1"/>
      <charset val="186"/>
    </font>
    <font>
      <b/>
      <sz val="10"/>
      <color theme="1"/>
      <name val="Times New Roman"/>
      <family val="1"/>
      <charset val="186"/>
    </font>
    <font>
      <b/>
      <i/>
      <sz val="10"/>
      <color indexed="8"/>
      <name val="Times New Roman"/>
      <family val="1"/>
      <charset val="186"/>
    </font>
    <font>
      <b/>
      <sz val="11"/>
      <color theme="1"/>
      <name val="Times New Roman"/>
      <family val="1"/>
      <charset val="186"/>
    </font>
    <font>
      <b/>
      <sz val="14"/>
      <color theme="1"/>
      <name val="Times New Roman"/>
      <family val="1"/>
      <charset val="186"/>
    </font>
    <font>
      <i/>
      <sz val="10"/>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4"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1">
    <xf numFmtId="0" fontId="0" fillId="0" borderId="0"/>
    <xf numFmtId="0" fontId="7" fillId="0" borderId="0"/>
    <xf numFmtId="0" fontId="11" fillId="0" borderId="0"/>
    <xf numFmtId="0" fontId="14" fillId="0" borderId="0"/>
    <xf numFmtId="0" fontId="6"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3" fillId="0" borderId="0"/>
    <xf numFmtId="0" fontId="2" fillId="0" borderId="0"/>
    <xf numFmtId="0" fontId="2" fillId="0" borderId="0"/>
    <xf numFmtId="0" fontId="1" fillId="0" borderId="0"/>
  </cellStyleXfs>
  <cellXfs count="118">
    <xf numFmtId="0" fontId="0" fillId="0" borderId="0" xfId="0"/>
    <xf numFmtId="1" fontId="12" fillId="2" borderId="0" xfId="0" applyNumberFormat="1" applyFont="1" applyFill="1" applyAlignment="1">
      <alignment horizontal="right"/>
    </xf>
    <xf numFmtId="0" fontId="15" fillId="0" borderId="0" xfId="3" applyFont="1" applyAlignment="1"/>
    <xf numFmtId="0" fontId="8" fillId="0" borderId="0" xfId="2" applyFont="1" applyAlignment="1">
      <alignment horizontal="center" vertical="center"/>
    </xf>
    <xf numFmtId="0" fontId="8" fillId="0" borderId="0" xfId="2" applyFont="1" applyAlignment="1">
      <alignment vertical="center" wrapText="1"/>
    </xf>
    <xf numFmtId="3" fontId="8" fillId="0" borderId="0" xfId="2" applyNumberFormat="1" applyFont="1" applyAlignment="1">
      <alignment horizontal="center" vertical="center"/>
    </xf>
    <xf numFmtId="0" fontId="8" fillId="0" borderId="0" xfId="2" applyFont="1"/>
    <xf numFmtId="0" fontId="8" fillId="0" borderId="0" xfId="2" applyFont="1" applyFill="1"/>
    <xf numFmtId="0" fontId="8" fillId="0" borderId="0" xfId="2" applyFont="1" applyAlignment="1">
      <alignment horizontal="center"/>
    </xf>
    <xf numFmtId="0" fontId="10" fillId="0" borderId="0" xfId="2" applyFont="1"/>
    <xf numFmtId="0" fontId="10" fillId="0" borderId="0" xfId="2" applyFont="1" applyAlignment="1">
      <alignment vertical="center"/>
    </xf>
    <xf numFmtId="0" fontId="16" fillId="0" borderId="0"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0" borderId="1" xfId="2" applyFont="1" applyFill="1" applyBorder="1" applyAlignment="1">
      <alignment horizontal="center" vertical="center" wrapText="1"/>
    </xf>
    <xf numFmtId="3" fontId="9" fillId="2" borderId="1" xfId="2" applyNumberFormat="1"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0" borderId="1" xfId="2" applyFont="1" applyFill="1" applyBorder="1" applyAlignment="1">
      <alignment horizontal="center" vertical="center" wrapText="1"/>
    </xf>
    <xf numFmtId="4" fontId="10" fillId="3" borderId="1" xfId="2" applyNumberFormat="1" applyFont="1" applyFill="1" applyBorder="1" applyAlignment="1">
      <alignment horizontal="center" vertical="center"/>
    </xf>
    <xf numFmtId="0" fontId="19" fillId="0" borderId="1" xfId="8" applyFont="1" applyBorder="1" applyAlignment="1">
      <alignment horizontal="center" vertical="center"/>
    </xf>
    <xf numFmtId="3" fontId="19" fillId="0" borderId="1" xfId="8" applyNumberFormat="1" applyFont="1" applyBorder="1" applyAlignment="1">
      <alignment horizontal="center" vertical="center" wrapText="1"/>
    </xf>
    <xf numFmtId="0" fontId="9" fillId="0" borderId="1" xfId="3" applyFont="1" applyBorder="1" applyAlignment="1">
      <alignment horizontal="center" vertical="center"/>
    </xf>
    <xf numFmtId="0" fontId="9" fillId="0" borderId="1" xfId="3" applyFont="1" applyBorder="1" applyAlignment="1">
      <alignment vertical="center"/>
    </xf>
    <xf numFmtId="0" fontId="19" fillId="0" borderId="1" xfId="3" applyFont="1" applyBorder="1" applyAlignment="1">
      <alignment horizontal="center" vertical="center"/>
    </xf>
    <xf numFmtId="4" fontId="8" fillId="0" borderId="1" xfId="3" applyNumberFormat="1" applyFont="1" applyBorder="1" applyAlignment="1">
      <alignment horizontal="center" vertical="center" wrapText="1"/>
    </xf>
    <xf numFmtId="0" fontId="9" fillId="0" borderId="1" xfId="3" applyFont="1" applyBorder="1" applyAlignment="1">
      <alignment vertical="center" wrapText="1"/>
    </xf>
    <xf numFmtId="0" fontId="8" fillId="0" borderId="0" xfId="14" applyFont="1" applyFill="1" applyAlignment="1">
      <alignment vertical="top"/>
    </xf>
    <xf numFmtId="0" fontId="8" fillId="0" borderId="0" xfId="14" applyFont="1" applyFill="1" applyAlignment="1">
      <alignment vertical="top" wrapText="1"/>
    </xf>
    <xf numFmtId="0" fontId="17" fillId="0" borderId="0" xfId="13" applyFont="1"/>
    <xf numFmtId="0" fontId="9" fillId="0" borderId="2" xfId="3" applyFont="1" applyFill="1" applyBorder="1" applyAlignment="1">
      <alignment horizontal="center" vertical="center"/>
    </xf>
    <xf numFmtId="0" fontId="9" fillId="0" borderId="2" xfId="3" applyFont="1" applyBorder="1" applyAlignment="1">
      <alignment horizontal="center" vertical="center" wrapText="1"/>
    </xf>
    <xf numFmtId="0" fontId="9" fillId="0" borderId="2" xfId="3" applyFont="1" applyFill="1" applyBorder="1" applyAlignment="1">
      <alignment horizontal="center" vertical="center" wrapText="1"/>
    </xf>
    <xf numFmtId="0" fontId="21" fillId="4" borderId="1" xfId="10" applyFont="1" applyFill="1" applyBorder="1" applyAlignment="1">
      <alignment horizontal="left" vertical="center"/>
    </xf>
    <xf numFmtId="0" fontId="21" fillId="4" borderId="1" xfId="10" applyFont="1" applyFill="1" applyBorder="1" applyAlignment="1">
      <alignment vertical="center"/>
    </xf>
    <xf numFmtId="0" fontId="12" fillId="4" borderId="1" xfId="10" applyFont="1" applyFill="1" applyBorder="1" applyAlignment="1">
      <alignment vertical="center" wrapText="1"/>
    </xf>
    <xf numFmtId="0" fontId="19" fillId="4" borderId="1" xfId="8" applyFont="1" applyFill="1" applyBorder="1" applyAlignment="1">
      <alignment horizontal="left" vertical="center"/>
    </xf>
    <xf numFmtId="0" fontId="19" fillId="4" borderId="1" xfId="8" applyFont="1" applyFill="1" applyBorder="1" applyAlignment="1">
      <alignment vertical="center"/>
    </xf>
    <xf numFmtId="0" fontId="21" fillId="4" borderId="1" xfId="3" applyFont="1" applyFill="1" applyBorder="1" applyAlignment="1">
      <alignment vertical="center"/>
    </xf>
    <xf numFmtId="0" fontId="21" fillId="4" borderId="1" xfId="11" applyFont="1" applyFill="1" applyBorder="1" applyAlignment="1">
      <alignment vertical="center"/>
    </xf>
    <xf numFmtId="0" fontId="19" fillId="4" borderId="1" xfId="8" applyFont="1" applyFill="1" applyBorder="1" applyAlignment="1">
      <alignment horizontal="center" vertical="center"/>
    </xf>
    <xf numFmtId="0" fontId="17" fillId="0" borderId="0" xfId="8" applyFont="1" applyAlignment="1">
      <alignment vertical="center"/>
    </xf>
    <xf numFmtId="0" fontId="8" fillId="0" borderId="0" xfId="14" applyFont="1" applyAlignment="1">
      <alignment horizontal="center" vertical="center"/>
    </xf>
    <xf numFmtId="0" fontId="8" fillId="0" borderId="0" xfId="14" applyFont="1" applyAlignment="1">
      <alignment vertical="center" wrapText="1"/>
    </xf>
    <xf numFmtId="3" fontId="8" fillId="0" borderId="0" xfId="14" applyNumberFormat="1" applyFont="1" applyAlignment="1">
      <alignment horizontal="center" vertical="center"/>
    </xf>
    <xf numFmtId="0" fontId="8" fillId="0" borderId="0" xfId="14" applyFont="1"/>
    <xf numFmtId="1" fontId="12" fillId="2" borderId="0" xfId="14" applyNumberFormat="1" applyFont="1" applyFill="1" applyAlignment="1">
      <alignment horizontal="right"/>
    </xf>
    <xf numFmtId="0" fontId="17" fillId="0" borderId="0" xfId="17" applyFont="1" applyAlignment="1">
      <alignment horizontal="right"/>
    </xf>
    <xf numFmtId="0" fontId="8" fillId="0" borderId="1" xfId="14" applyFont="1" applyFill="1" applyBorder="1" applyAlignment="1">
      <alignment horizontal="center" vertical="center" wrapText="1"/>
    </xf>
    <xf numFmtId="0" fontId="8" fillId="0" borderId="0" xfId="14" applyFont="1" applyAlignment="1"/>
    <xf numFmtId="0" fontId="8" fillId="0" borderId="0" xfId="14" applyFont="1" applyFill="1" applyAlignment="1"/>
    <xf numFmtId="0" fontId="16" fillId="0" borderId="0" xfId="14" applyFont="1" applyFill="1" applyBorder="1" applyAlignment="1">
      <alignment horizontal="center" vertical="center" wrapText="1"/>
    </xf>
    <xf numFmtId="0" fontId="8" fillId="0" borderId="0" xfId="14" applyFont="1" applyFill="1" applyBorder="1"/>
    <xf numFmtId="0" fontId="8" fillId="2" borderId="1" xfId="14" applyFont="1" applyFill="1" applyBorder="1" applyAlignment="1">
      <alignment horizontal="center" vertical="center" wrapText="1"/>
    </xf>
    <xf numFmtId="3" fontId="9" fillId="2" borderId="1" xfId="14" applyNumberFormat="1" applyFont="1" applyFill="1" applyBorder="1" applyAlignment="1">
      <alignment horizontal="center" vertical="center" wrapText="1"/>
    </xf>
    <xf numFmtId="0" fontId="9" fillId="2" borderId="1" xfId="14" applyFont="1" applyFill="1" applyBorder="1" applyAlignment="1">
      <alignment horizontal="center" vertical="center" wrapText="1"/>
    </xf>
    <xf numFmtId="0" fontId="9" fillId="0" borderId="1" xfId="14" applyFont="1" applyFill="1" applyBorder="1" applyAlignment="1">
      <alignment horizontal="center" vertical="center" wrapText="1"/>
    </xf>
    <xf numFmtId="0" fontId="8" fillId="0" borderId="0" xfId="14" applyFont="1" applyAlignment="1">
      <alignment horizontal="center"/>
    </xf>
    <xf numFmtId="4" fontId="10" fillId="3" borderId="1" xfId="14" applyNumberFormat="1" applyFont="1" applyFill="1" applyBorder="1" applyAlignment="1">
      <alignment horizontal="center" vertical="center"/>
    </xf>
    <xf numFmtId="0" fontId="10" fillId="0" borderId="0" xfId="14" applyFont="1"/>
    <xf numFmtId="0" fontId="8" fillId="0" borderId="0" xfId="14" applyFont="1" applyFill="1" applyAlignment="1">
      <alignment vertical="center"/>
    </xf>
    <xf numFmtId="0" fontId="8" fillId="0" borderId="1" xfId="0" applyFont="1" applyFill="1" applyBorder="1" applyAlignment="1">
      <alignment vertical="center" wrapText="1"/>
    </xf>
    <xf numFmtId="0" fontId="8" fillId="0" borderId="1" xfId="0" applyFont="1" applyBorder="1" applyAlignment="1">
      <alignment horizontal="center" vertical="center"/>
    </xf>
    <xf numFmtId="0" fontId="8" fillId="0" borderId="1" xfId="0" applyFont="1" applyBorder="1" applyAlignment="1">
      <alignment vertical="center"/>
    </xf>
    <xf numFmtId="0" fontId="8" fillId="0" borderId="1" xfId="10" applyFont="1" applyFill="1" applyBorder="1" applyAlignment="1">
      <alignment vertical="center" wrapText="1"/>
    </xf>
    <xf numFmtId="4" fontId="9" fillId="2" borderId="1" xfId="3" applyNumberFormat="1" applyFont="1" applyFill="1" applyBorder="1" applyAlignment="1">
      <alignment vertical="top"/>
    </xf>
    <xf numFmtId="0" fontId="8" fillId="0" borderId="1" xfId="0" applyFont="1" applyBorder="1" applyAlignment="1">
      <alignment vertical="center" wrapText="1"/>
    </xf>
    <xf numFmtId="0" fontId="8" fillId="0" borderId="1" xfId="0" applyFont="1" applyFill="1" applyBorder="1" applyAlignment="1">
      <alignment horizontal="center" vertical="center"/>
    </xf>
    <xf numFmtId="0" fontId="8" fillId="0" borderId="1" xfId="0" applyFont="1" applyFill="1" applyBorder="1" applyAlignment="1">
      <alignment vertical="center"/>
    </xf>
    <xf numFmtId="0" fontId="9" fillId="0" borderId="1" xfId="15" applyFont="1" applyBorder="1" applyAlignment="1">
      <alignment vertical="center"/>
    </xf>
    <xf numFmtId="4" fontId="9" fillId="0" borderId="1" xfId="15" applyNumberFormat="1" applyFont="1" applyBorder="1" applyAlignment="1">
      <alignment vertical="center"/>
    </xf>
    <xf numFmtId="0" fontId="8" fillId="0" borderId="1" xfId="19" applyFont="1" applyFill="1" applyBorder="1" applyAlignment="1">
      <alignment vertical="center" wrapText="1"/>
    </xf>
    <xf numFmtId="4" fontId="8" fillId="0" borderId="1" xfId="19" applyNumberFormat="1" applyFont="1" applyFill="1" applyBorder="1" applyAlignment="1">
      <alignment horizontal="right" vertical="center" wrapText="1"/>
    </xf>
    <xf numFmtId="4" fontId="8" fillId="0" borderId="1" xfId="19" applyNumberFormat="1" applyFont="1" applyFill="1" applyBorder="1" applyAlignment="1">
      <alignment horizontal="right" vertical="center"/>
    </xf>
    <xf numFmtId="0" fontId="9" fillId="2" borderId="1" xfId="19" applyFont="1" applyFill="1" applyBorder="1" applyAlignment="1">
      <alignment vertical="center" wrapText="1"/>
    </xf>
    <xf numFmtId="4" fontId="8" fillId="0" borderId="1" xfId="19" applyNumberFormat="1" applyFont="1" applyFill="1" applyBorder="1" applyAlignment="1">
      <alignment horizontal="center" vertical="center" wrapText="1"/>
    </xf>
    <xf numFmtId="0" fontId="10" fillId="3" borderId="1" xfId="2" applyFont="1" applyFill="1" applyBorder="1" applyAlignment="1">
      <alignment horizontal="right" vertical="center"/>
    </xf>
    <xf numFmtId="4" fontId="19" fillId="5" borderId="1" xfId="16" applyNumberFormat="1" applyFont="1" applyFill="1" applyBorder="1" applyAlignment="1">
      <alignment horizontal="center" vertical="center" wrapText="1"/>
    </xf>
    <xf numFmtId="4" fontId="19" fillId="4" borderId="1" xfId="15" applyNumberFormat="1" applyFont="1" applyFill="1" applyBorder="1" applyAlignment="1">
      <alignment horizontal="center" vertical="center" wrapText="1"/>
    </xf>
    <xf numFmtId="4" fontId="17" fillId="0" borderId="0" xfId="8" applyNumberFormat="1" applyFont="1" applyAlignment="1">
      <alignment vertical="center"/>
    </xf>
    <xf numFmtId="4" fontId="19" fillId="4" borderId="1" xfId="8" applyNumberFormat="1" applyFont="1" applyFill="1" applyBorder="1" applyAlignment="1">
      <alignment horizontal="center" vertical="center" wrapText="1"/>
    </xf>
    <xf numFmtId="4" fontId="19" fillId="4" borderId="1" xfId="10" applyNumberFormat="1" applyFont="1" applyFill="1" applyBorder="1" applyAlignment="1">
      <alignment horizontal="center" vertical="center" wrapText="1"/>
    </xf>
    <xf numFmtId="4" fontId="21" fillId="4" borderId="1" xfId="3" applyNumberFormat="1" applyFont="1" applyFill="1" applyBorder="1" applyAlignment="1">
      <alignment vertical="top"/>
    </xf>
    <xf numFmtId="0" fontId="12" fillId="2" borderId="0" xfId="20" applyFont="1" applyFill="1" applyAlignment="1">
      <alignment horizontal="right"/>
    </xf>
    <xf numFmtId="0" fontId="10" fillId="3" borderId="1" xfId="14" applyFont="1" applyFill="1" applyBorder="1" applyAlignment="1">
      <alignment horizontal="right" vertical="center"/>
    </xf>
    <xf numFmtId="0" fontId="17" fillId="0" borderId="0" xfId="8" applyFont="1" applyAlignment="1">
      <alignment vertical="center" wrapText="1"/>
    </xf>
    <xf numFmtId="4" fontId="8" fillId="0" borderId="0" xfId="0" applyNumberFormat="1" applyFont="1" applyAlignment="1">
      <alignment vertical="center"/>
    </xf>
    <xf numFmtId="0" fontId="10" fillId="6" borderId="1" xfId="0" applyFont="1" applyFill="1" applyBorder="1" applyAlignment="1">
      <alignment horizontal="left" vertical="center"/>
    </xf>
    <xf numFmtId="0" fontId="10" fillId="6" borderId="1" xfId="0" applyFont="1" applyFill="1" applyBorder="1" applyAlignment="1">
      <alignment horizontal="left" vertical="center" wrapText="1"/>
    </xf>
    <xf numFmtId="0" fontId="8" fillId="0" borderId="1" xfId="0" applyFont="1" applyBorder="1" applyAlignment="1">
      <alignment horizontal="center" vertical="center" wrapText="1"/>
    </xf>
    <xf numFmtId="49" fontId="8" fillId="0" borderId="1" xfId="0" applyNumberFormat="1" applyFont="1" applyBorder="1" applyAlignment="1">
      <alignment horizontal="left" vertical="center"/>
    </xf>
    <xf numFmtId="49" fontId="8" fillId="0" borderId="1" xfId="0" applyNumberFormat="1" applyFont="1" applyBorder="1" applyAlignment="1">
      <alignment horizontal="left" vertical="center" wrapText="1"/>
    </xf>
    <xf numFmtId="164" fontId="8" fillId="0" borderId="1" xfId="0" applyNumberFormat="1" applyFont="1" applyBorder="1" applyAlignment="1">
      <alignment horizontal="center" vertical="center"/>
    </xf>
    <xf numFmtId="4" fontId="8" fillId="0" borderId="1" xfId="0" applyNumberFormat="1" applyFont="1" applyBorder="1" applyAlignment="1">
      <alignment horizontal="center" vertical="center"/>
    </xf>
    <xf numFmtId="4" fontId="8" fillId="2" borderId="1" xfId="0" applyNumberFormat="1" applyFont="1" applyFill="1" applyBorder="1" applyAlignment="1">
      <alignment horizontal="center" vertical="center"/>
    </xf>
    <xf numFmtId="0" fontId="10" fillId="6" borderId="1" xfId="0" applyFont="1" applyFill="1" applyBorder="1" applyAlignment="1">
      <alignment horizontal="center" vertical="center" wrapText="1"/>
    </xf>
    <xf numFmtId="0" fontId="10" fillId="6" borderId="1" xfId="0" applyFont="1" applyFill="1" applyBorder="1" applyAlignment="1">
      <alignment vertical="center" wrapText="1"/>
    </xf>
    <xf numFmtId="164" fontId="8" fillId="0" borderId="1" xfId="0" applyNumberFormat="1" applyFont="1" applyBorder="1" applyAlignment="1">
      <alignment horizontal="center" vertical="center" wrapText="1"/>
    </xf>
    <xf numFmtId="4" fontId="8" fillId="0" borderId="1" xfId="0" applyNumberFormat="1" applyFont="1" applyBorder="1" applyAlignment="1">
      <alignment horizontal="center" vertical="center" wrapText="1"/>
    </xf>
    <xf numFmtId="4" fontId="8" fillId="2" borderId="1" xfId="0" applyNumberFormat="1" applyFont="1" applyFill="1" applyBorder="1" applyAlignment="1">
      <alignment horizontal="center" vertical="center" wrapText="1"/>
    </xf>
    <xf numFmtId="165" fontId="8" fillId="0" borderId="1" xfId="0" applyNumberFormat="1" applyFont="1" applyBorder="1" applyAlignment="1">
      <alignment horizontal="center" vertical="center" wrapText="1"/>
    </xf>
    <xf numFmtId="3" fontId="8" fillId="0" borderId="1" xfId="0" applyNumberFormat="1" applyFont="1" applyBorder="1" applyAlignment="1">
      <alignment horizontal="center" vertical="center"/>
    </xf>
    <xf numFmtId="0" fontId="9" fillId="0" borderId="0" xfId="3" applyFont="1" applyBorder="1" applyAlignment="1">
      <alignment horizontal="center" vertical="center"/>
    </xf>
    <xf numFmtId="0" fontId="9" fillId="0" borderId="0" xfId="3" applyFont="1" applyBorder="1" applyAlignment="1">
      <alignment vertical="center" wrapText="1"/>
    </xf>
    <xf numFmtId="0" fontId="9" fillId="2" borderId="0" xfId="19" applyFont="1" applyFill="1" applyBorder="1" applyAlignment="1">
      <alignment vertical="center" wrapText="1"/>
    </xf>
    <xf numFmtId="4" fontId="8" fillId="0" borderId="0" xfId="19" applyNumberFormat="1" applyFont="1" applyFill="1" applyBorder="1" applyAlignment="1">
      <alignment horizontal="center" vertical="center" wrapText="1"/>
    </xf>
    <xf numFmtId="0" fontId="9" fillId="0" borderId="1" xfId="0" applyFont="1" applyBorder="1" applyAlignment="1">
      <alignment vertical="center"/>
    </xf>
    <xf numFmtId="0" fontId="9" fillId="0" borderId="1" xfId="0" applyFont="1" applyBorder="1" applyAlignment="1">
      <alignment vertical="center" wrapText="1"/>
    </xf>
    <xf numFmtId="0" fontId="19" fillId="4" borderId="1" xfId="0" applyFont="1" applyFill="1" applyBorder="1" applyAlignment="1">
      <alignment horizontal="left" vertical="center"/>
    </xf>
    <xf numFmtId="0" fontId="19" fillId="4" borderId="1" xfId="0" applyFont="1" applyFill="1" applyBorder="1" applyAlignment="1">
      <alignment vertical="center"/>
    </xf>
    <xf numFmtId="3" fontId="10" fillId="4" borderId="1" xfId="0" applyNumberFormat="1" applyFont="1" applyFill="1" applyBorder="1" applyAlignment="1">
      <alignment horizontal="center" vertical="center"/>
    </xf>
    <xf numFmtId="164" fontId="8" fillId="2" borderId="1" xfId="0" applyNumberFormat="1" applyFont="1" applyFill="1" applyBorder="1" applyAlignment="1">
      <alignment horizontal="center" vertical="center" wrapText="1"/>
    </xf>
    <xf numFmtId="0" fontId="21" fillId="4" borderId="1" xfId="3" applyFont="1" applyFill="1" applyBorder="1" applyAlignment="1">
      <alignment horizontal="left"/>
    </xf>
    <xf numFmtId="0" fontId="15" fillId="0" borderId="0" xfId="0" applyFont="1" applyAlignment="1">
      <alignment horizontal="left" vertical="center"/>
    </xf>
    <xf numFmtId="0" fontId="13" fillId="5" borderId="1" xfId="3" applyFont="1" applyFill="1" applyBorder="1" applyAlignment="1">
      <alignment horizontal="left" vertical="center"/>
    </xf>
    <xf numFmtId="0" fontId="22" fillId="0" borderId="0" xfId="6" applyFont="1" applyAlignment="1">
      <alignment horizontal="center" vertical="center" wrapText="1"/>
    </xf>
    <xf numFmtId="0" fontId="13" fillId="0" borderId="0" xfId="14" applyFont="1" applyFill="1" applyBorder="1" applyAlignment="1">
      <alignment horizontal="center" vertical="center" wrapText="1"/>
    </xf>
    <xf numFmtId="0" fontId="10" fillId="3" borderId="1" xfId="2" applyFont="1" applyFill="1" applyBorder="1" applyAlignment="1">
      <alignment horizontal="right" vertical="center"/>
    </xf>
    <xf numFmtId="0" fontId="18" fillId="0" borderId="0" xfId="14" applyFont="1" applyFill="1" applyBorder="1" applyAlignment="1">
      <alignment horizontal="center" vertical="center" wrapText="1"/>
    </xf>
    <xf numFmtId="0" fontId="10" fillId="3" borderId="1" xfId="14" applyFont="1" applyFill="1" applyBorder="1" applyAlignment="1">
      <alignment horizontal="right" vertical="center"/>
    </xf>
  </cellXfs>
  <cellStyles count="21">
    <cellStyle name="Normal" xfId="0" builtinId="0"/>
    <cellStyle name="Normal 12" xfId="10" xr:uid="{A653A1BE-DA69-40B1-9132-A162682EC256}"/>
    <cellStyle name="Normal 12 9" xfId="16" xr:uid="{BFC9FAA8-C31C-496A-84ED-C492482F66D1}"/>
    <cellStyle name="Normal 13" xfId="11" xr:uid="{8B42D769-A100-4048-A14B-3B93CC81D4A7}"/>
    <cellStyle name="Normal 14" xfId="8" xr:uid="{24BD523F-3E98-49B0-B5F1-DD7DA2A762A4}"/>
    <cellStyle name="Normal 15 2" xfId="14" xr:uid="{47BA6C0C-6C86-4015-A5C2-24F7A675BB45}"/>
    <cellStyle name="Normal 17" xfId="12" xr:uid="{CD477EB4-7B18-4649-BF54-A91407917CE5}"/>
    <cellStyle name="Normal 2" xfId="3" xr:uid="{00000000-0005-0000-0000-000001000000}"/>
    <cellStyle name="Normal 22" xfId="20" xr:uid="{46D82DC6-6217-4FA9-9F7B-D753220DD3C8}"/>
    <cellStyle name="Normal 25" xfId="7" xr:uid="{51DC6E56-E6DE-4749-A4FF-5A256459DD32}"/>
    <cellStyle name="Normal 3" xfId="4" xr:uid="{00000000-0005-0000-0000-000002000000}"/>
    <cellStyle name="Normal 30" xfId="6" xr:uid="{4CD22396-EE2C-40E4-9285-B42E31A4ABDF}"/>
    <cellStyle name="Normal 32" xfId="19" xr:uid="{D5974C80-DF34-4336-BD11-757B33EA3FC7}"/>
    <cellStyle name="Normal 6" xfId="2" xr:uid="{00000000-0005-0000-0000-000003000000}"/>
    <cellStyle name="Normal 7" xfId="9" xr:uid="{98DE4E99-E2D2-4D54-B140-9604599292E4}"/>
    <cellStyle name="Normal 7 7" xfId="15" xr:uid="{211CBD84-0AD5-4FC6-931B-0AFE0C27A594}"/>
    <cellStyle name="Normal 8" xfId="5" xr:uid="{4D55351F-9508-4482-B237-F2C4C8D2F0B2}"/>
    <cellStyle name="Normal 8 2" xfId="13" xr:uid="{F7A89356-FBAA-4954-B662-FB1C1BA631F8}"/>
    <cellStyle name="Normal 8 3" xfId="17" xr:uid="{2B728AC9-1DEF-46C6-A4DB-74647D89E9B4}"/>
    <cellStyle name="Normal 8 4" xfId="18" xr:uid="{79457D80-580F-4820-816D-A41018DFCBB0}"/>
    <cellStyle name="Parasts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34ECE-4C50-434E-BEFC-16347AEC6253}">
  <sheetPr>
    <pageSetUpPr fitToPage="1"/>
  </sheetPr>
  <dimension ref="A1:G29"/>
  <sheetViews>
    <sheetView tabSelected="1" zoomScale="96" zoomScaleNormal="96" workbookViewId="0">
      <selection activeCell="E10" sqref="E10"/>
    </sheetView>
  </sheetViews>
  <sheetFormatPr defaultColWidth="9.109375" defaultRowHeight="13.8" x14ac:dyDescent="0.25"/>
  <cols>
    <col min="1" max="1" width="8.109375" style="39" customWidth="1"/>
    <col min="2" max="2" width="29.109375" style="39" customWidth="1"/>
    <col min="3" max="3" width="46" style="39" customWidth="1"/>
    <col min="4" max="4" width="15.44140625" style="39" customWidth="1"/>
    <col min="5" max="5" width="9.44140625" style="39" bestFit="1" customWidth="1"/>
    <col min="6" max="16384" width="9.109375" style="39"/>
  </cols>
  <sheetData>
    <row r="1" spans="1:5" x14ac:dyDescent="0.25">
      <c r="A1" s="25"/>
      <c r="B1" s="26"/>
      <c r="C1" s="27"/>
      <c r="D1" s="1" t="s">
        <v>47</v>
      </c>
    </row>
    <row r="2" spans="1:5" x14ac:dyDescent="0.25">
      <c r="A2" s="25"/>
      <c r="B2" s="26"/>
      <c r="C2" s="27"/>
      <c r="D2" s="81" t="s">
        <v>40</v>
      </c>
    </row>
    <row r="3" spans="1:5" x14ac:dyDescent="0.25">
      <c r="A3" s="25"/>
      <c r="B3" s="26"/>
      <c r="C3" s="27"/>
      <c r="D3" s="81" t="s">
        <v>44</v>
      </c>
    </row>
    <row r="4" spans="1:5" x14ac:dyDescent="0.25">
      <c r="A4" s="25"/>
      <c r="B4" s="26"/>
      <c r="C4" s="27"/>
      <c r="D4" s="81" t="s">
        <v>43</v>
      </c>
    </row>
    <row r="5" spans="1:5" x14ac:dyDescent="0.25">
      <c r="A5" s="25"/>
      <c r="B5" s="26"/>
      <c r="C5" s="27"/>
      <c r="D5" s="45"/>
    </row>
    <row r="6" spans="1:5" ht="34.799999999999997" customHeight="1" x14ac:dyDescent="0.25">
      <c r="A6" s="113" t="s">
        <v>48</v>
      </c>
      <c r="B6" s="113"/>
      <c r="C6" s="113"/>
      <c r="D6" s="113"/>
    </row>
    <row r="7" spans="1:5" ht="17.399999999999999" x14ac:dyDescent="0.25">
      <c r="A7" s="111" t="s">
        <v>39</v>
      </c>
      <c r="B7" s="111"/>
      <c r="C7" s="111"/>
      <c r="D7" s="111"/>
    </row>
    <row r="9" spans="1:5" x14ac:dyDescent="0.25">
      <c r="A9" s="18" t="s">
        <v>26</v>
      </c>
      <c r="B9" s="18" t="s">
        <v>27</v>
      </c>
      <c r="C9" s="18" t="s">
        <v>28</v>
      </c>
      <c r="D9" s="19" t="s">
        <v>24</v>
      </c>
    </row>
    <row r="10" spans="1:5" ht="15.6" x14ac:dyDescent="0.25">
      <c r="A10" s="112" t="s">
        <v>29</v>
      </c>
      <c r="B10" s="112"/>
      <c r="C10" s="112"/>
      <c r="D10" s="75">
        <f>D11+D14</f>
        <v>40399</v>
      </c>
      <c r="E10" s="77"/>
    </row>
    <row r="11" spans="1:5" x14ac:dyDescent="0.25">
      <c r="A11" s="34">
        <v>1000</v>
      </c>
      <c r="B11" s="35" t="s">
        <v>25</v>
      </c>
      <c r="C11" s="38"/>
      <c r="D11" s="76">
        <f>ROUNDUP(D12+D13,0)</f>
        <v>22999</v>
      </c>
    </row>
    <row r="12" spans="1:5" x14ac:dyDescent="0.25">
      <c r="A12" s="65">
        <v>1100</v>
      </c>
      <c r="B12" s="66" t="s">
        <v>31</v>
      </c>
      <c r="C12" s="67"/>
      <c r="D12" s="68">
        <f>D18+D28</f>
        <v>18608.37</v>
      </c>
    </row>
    <row r="13" spans="1:5" ht="26.4" x14ac:dyDescent="0.25">
      <c r="A13" s="65">
        <v>1210</v>
      </c>
      <c r="B13" s="59" t="s">
        <v>34</v>
      </c>
      <c r="C13" s="67"/>
      <c r="D13" s="68">
        <f>D21+D29</f>
        <v>4389.7199999999993</v>
      </c>
    </row>
    <row r="14" spans="1:5" x14ac:dyDescent="0.25">
      <c r="A14" s="106">
        <v>6000</v>
      </c>
      <c r="B14" s="107" t="s">
        <v>54</v>
      </c>
      <c r="C14" s="107"/>
      <c r="D14" s="108">
        <f>D22</f>
        <v>17400</v>
      </c>
    </row>
    <row r="15" spans="1:5" x14ac:dyDescent="0.25">
      <c r="D15" s="77"/>
    </row>
    <row r="16" spans="1:5" x14ac:dyDescent="0.25">
      <c r="A16" s="36" t="s">
        <v>30</v>
      </c>
      <c r="B16" s="37"/>
      <c r="C16" s="37"/>
      <c r="D16" s="78">
        <f>D17+D22</f>
        <v>38630</v>
      </c>
    </row>
    <row r="17" spans="1:7" x14ac:dyDescent="0.25">
      <c r="A17" s="34">
        <v>1000</v>
      </c>
      <c r="B17" s="35" t="s">
        <v>25</v>
      </c>
      <c r="C17" s="38"/>
      <c r="D17" s="79">
        <f>ROUNDUP(D18+D21,0)</f>
        <v>21230</v>
      </c>
    </row>
    <row r="18" spans="1:7" x14ac:dyDescent="0.25">
      <c r="A18" s="20">
        <v>1100</v>
      </c>
      <c r="B18" s="21" t="s">
        <v>31</v>
      </c>
      <c r="C18" s="22"/>
      <c r="D18" s="23">
        <f>SUM(D19:D20)</f>
        <v>17177.489999999998</v>
      </c>
    </row>
    <row r="19" spans="1:7" ht="52.8" x14ac:dyDescent="0.25">
      <c r="A19" s="28">
        <v>1142</v>
      </c>
      <c r="B19" s="29" t="s">
        <v>32</v>
      </c>
      <c r="C19" s="69" t="s">
        <v>51</v>
      </c>
      <c r="D19" s="70">
        <f>'1.tabula'!G7</f>
        <v>9519.9699999999993</v>
      </c>
      <c r="G19" s="83"/>
    </row>
    <row r="20" spans="1:7" ht="57" customHeight="1" x14ac:dyDescent="0.25">
      <c r="A20" s="28">
        <v>1149</v>
      </c>
      <c r="B20" s="30" t="s">
        <v>33</v>
      </c>
      <c r="C20" s="69" t="s">
        <v>52</v>
      </c>
      <c r="D20" s="71">
        <f>'2.tabula'!F7</f>
        <v>7657.5199999999986</v>
      </c>
      <c r="G20" s="83"/>
    </row>
    <row r="21" spans="1:7" ht="26.4" x14ac:dyDescent="0.25">
      <c r="A21" s="20">
        <v>1210</v>
      </c>
      <c r="B21" s="24" t="s">
        <v>34</v>
      </c>
      <c r="C21" s="72" t="s">
        <v>35</v>
      </c>
      <c r="D21" s="73">
        <f>'1.tabula'!H7+'2.tabula'!G7</f>
        <v>4052.1799999999994</v>
      </c>
    </row>
    <row r="22" spans="1:7" x14ac:dyDescent="0.25">
      <c r="A22" s="106">
        <v>6000</v>
      </c>
      <c r="B22" s="107" t="s">
        <v>54</v>
      </c>
      <c r="C22" s="107"/>
      <c r="D22" s="108">
        <f>D23</f>
        <v>17400</v>
      </c>
    </row>
    <row r="23" spans="1:7" ht="39.6" x14ac:dyDescent="0.25">
      <c r="A23" s="104">
        <v>6239</v>
      </c>
      <c r="B23" s="105" t="s">
        <v>55</v>
      </c>
      <c r="C23" s="64" t="s">
        <v>56</v>
      </c>
      <c r="D23" s="99">
        <v>17400</v>
      </c>
    </row>
    <row r="24" spans="1:7" x14ac:dyDescent="0.25">
      <c r="A24" s="100"/>
      <c r="B24" s="101"/>
      <c r="C24" s="102"/>
      <c r="D24" s="103"/>
    </row>
    <row r="25" spans="1:7" x14ac:dyDescent="0.25">
      <c r="D25" s="77"/>
    </row>
    <row r="26" spans="1:7" x14ac:dyDescent="0.25">
      <c r="A26" s="110" t="s">
        <v>36</v>
      </c>
      <c r="B26" s="110"/>
      <c r="C26" s="110"/>
      <c r="D26" s="80">
        <f>D27</f>
        <v>1769</v>
      </c>
    </row>
    <row r="27" spans="1:7" x14ac:dyDescent="0.25">
      <c r="A27" s="31">
        <v>1000</v>
      </c>
      <c r="B27" s="32" t="s">
        <v>25</v>
      </c>
      <c r="C27" s="33"/>
      <c r="D27" s="80">
        <f>ROUNDUP(D28+D29,0)</f>
        <v>1769</v>
      </c>
    </row>
    <row r="28" spans="1:7" x14ac:dyDescent="0.25">
      <c r="A28" s="60">
        <v>1100</v>
      </c>
      <c r="B28" s="61" t="s">
        <v>31</v>
      </c>
      <c r="C28" s="62" t="s">
        <v>53</v>
      </c>
      <c r="D28" s="63">
        <f>ROUND(D18*0.0833,2)</f>
        <v>1430.88</v>
      </c>
    </row>
    <row r="29" spans="1:7" ht="26.4" x14ac:dyDescent="0.25">
      <c r="A29" s="60">
        <v>1210</v>
      </c>
      <c r="B29" s="64" t="s">
        <v>34</v>
      </c>
      <c r="C29" s="59" t="s">
        <v>35</v>
      </c>
      <c r="D29" s="68">
        <f>ROUND(D28*0.2359,2)</f>
        <v>337.54</v>
      </c>
    </row>
  </sheetData>
  <mergeCells count="4">
    <mergeCell ref="A26:C26"/>
    <mergeCell ref="A7:D7"/>
    <mergeCell ref="A10:C10"/>
    <mergeCell ref="A6:D6"/>
  </mergeCells>
  <pageMargins left="0.7" right="0.7" top="0.75" bottom="0.75" header="0.3" footer="0.3"/>
  <pageSetup paperSize="9" scale="69"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A29E9-4A1A-4AE4-88EC-FED96ADE6F06}">
  <sheetPr>
    <pageSetUpPr fitToPage="1"/>
  </sheetPr>
  <dimension ref="A1:J35"/>
  <sheetViews>
    <sheetView zoomScaleNormal="100" workbookViewId="0">
      <selection activeCell="D13" sqref="D13:D15"/>
    </sheetView>
  </sheetViews>
  <sheetFormatPr defaultColWidth="9.109375" defaultRowHeight="13.2" x14ac:dyDescent="0.25"/>
  <cols>
    <col min="1" max="1" width="5.6640625" style="3" customWidth="1"/>
    <col min="2" max="2" width="27.88671875" style="4" customWidth="1"/>
    <col min="3" max="3" width="19" style="3" customWidth="1"/>
    <col min="4" max="4" width="10.44140625" style="3" customWidth="1"/>
    <col min="5" max="5" width="9.44140625" style="3" customWidth="1"/>
    <col min="6" max="6" width="10.44140625" style="3" customWidth="1"/>
    <col min="7" max="7" width="11.109375" style="5" customWidth="1"/>
    <col min="8" max="8" width="11.109375" style="3" customWidth="1"/>
    <col min="9" max="9" width="12" style="3" customWidth="1"/>
    <col min="10" max="10" width="13.6640625" style="6" customWidth="1"/>
    <col min="11" max="238" width="9.109375" style="6"/>
    <col min="239" max="239" width="5.6640625" style="6" customWidth="1"/>
    <col min="240" max="240" width="25.88671875" style="6" customWidth="1"/>
    <col min="241" max="241" width="19" style="6" customWidth="1"/>
    <col min="242" max="243" width="9.44140625" style="6" customWidth="1"/>
    <col min="244" max="244" width="10.44140625" style="6" customWidth="1"/>
    <col min="245" max="246" width="11.109375" style="6" customWidth="1"/>
    <col min="247" max="247" width="12" style="6" customWidth="1"/>
    <col min="248" max="248" width="13.44140625" style="6" customWidth="1"/>
    <col min="249" max="494" width="9.109375" style="6"/>
    <col min="495" max="495" width="5.6640625" style="6" customWidth="1"/>
    <col min="496" max="496" width="25.88671875" style="6" customWidth="1"/>
    <col min="497" max="497" width="19" style="6" customWidth="1"/>
    <col min="498" max="499" width="9.44140625" style="6" customWidth="1"/>
    <col min="500" max="500" width="10.44140625" style="6" customWidth="1"/>
    <col min="501" max="502" width="11.109375" style="6" customWidth="1"/>
    <col min="503" max="503" width="12" style="6" customWidth="1"/>
    <col min="504" max="504" width="13.44140625" style="6" customWidth="1"/>
    <col min="505" max="750" width="9.109375" style="6"/>
    <col min="751" max="751" width="5.6640625" style="6" customWidth="1"/>
    <col min="752" max="752" width="25.88671875" style="6" customWidth="1"/>
    <col min="753" max="753" width="19" style="6" customWidth="1"/>
    <col min="754" max="755" width="9.44140625" style="6" customWidth="1"/>
    <col min="756" max="756" width="10.44140625" style="6" customWidth="1"/>
    <col min="757" max="758" width="11.109375" style="6" customWidth="1"/>
    <col min="759" max="759" width="12" style="6" customWidth="1"/>
    <col min="760" max="760" width="13.44140625" style="6" customWidth="1"/>
    <col min="761" max="1006" width="9.109375" style="6"/>
    <col min="1007" max="1007" width="5.6640625" style="6" customWidth="1"/>
    <col min="1008" max="1008" width="25.88671875" style="6" customWidth="1"/>
    <col min="1009" max="1009" width="19" style="6" customWidth="1"/>
    <col min="1010" max="1011" width="9.44140625" style="6" customWidth="1"/>
    <col min="1012" max="1012" width="10.44140625" style="6" customWidth="1"/>
    <col min="1013" max="1014" width="11.109375" style="6" customWidth="1"/>
    <col min="1015" max="1015" width="12" style="6" customWidth="1"/>
    <col min="1016" max="1016" width="13.44140625" style="6" customWidth="1"/>
    <col min="1017" max="1262" width="9.109375" style="6"/>
    <col min="1263" max="1263" width="5.6640625" style="6" customWidth="1"/>
    <col min="1264" max="1264" width="25.88671875" style="6" customWidth="1"/>
    <col min="1265" max="1265" width="19" style="6" customWidth="1"/>
    <col min="1266" max="1267" width="9.44140625" style="6" customWidth="1"/>
    <col min="1268" max="1268" width="10.44140625" style="6" customWidth="1"/>
    <col min="1269" max="1270" width="11.109375" style="6" customWidth="1"/>
    <col min="1271" max="1271" width="12" style="6" customWidth="1"/>
    <col min="1272" max="1272" width="13.44140625" style="6" customWidth="1"/>
    <col min="1273" max="1518" width="9.109375" style="6"/>
    <col min="1519" max="1519" width="5.6640625" style="6" customWidth="1"/>
    <col min="1520" max="1520" width="25.88671875" style="6" customWidth="1"/>
    <col min="1521" max="1521" width="19" style="6" customWidth="1"/>
    <col min="1522" max="1523" width="9.44140625" style="6" customWidth="1"/>
    <col min="1524" max="1524" width="10.44140625" style="6" customWidth="1"/>
    <col min="1525" max="1526" width="11.109375" style="6" customWidth="1"/>
    <col min="1527" max="1527" width="12" style="6" customWidth="1"/>
    <col min="1528" max="1528" width="13.44140625" style="6" customWidth="1"/>
    <col min="1529" max="1774" width="9.109375" style="6"/>
    <col min="1775" max="1775" width="5.6640625" style="6" customWidth="1"/>
    <col min="1776" max="1776" width="25.88671875" style="6" customWidth="1"/>
    <col min="1777" max="1777" width="19" style="6" customWidth="1"/>
    <col min="1778" max="1779" width="9.44140625" style="6" customWidth="1"/>
    <col min="1780" max="1780" width="10.44140625" style="6" customWidth="1"/>
    <col min="1781" max="1782" width="11.109375" style="6" customWidth="1"/>
    <col min="1783" max="1783" width="12" style="6" customWidth="1"/>
    <col min="1784" max="1784" width="13.44140625" style="6" customWidth="1"/>
    <col min="1785" max="2030" width="9.109375" style="6"/>
    <col min="2031" max="2031" width="5.6640625" style="6" customWidth="1"/>
    <col min="2032" max="2032" width="25.88671875" style="6" customWidth="1"/>
    <col min="2033" max="2033" width="19" style="6" customWidth="1"/>
    <col min="2034" max="2035" width="9.44140625" style="6" customWidth="1"/>
    <col min="2036" max="2036" width="10.44140625" style="6" customWidth="1"/>
    <col min="2037" max="2038" width="11.109375" style="6" customWidth="1"/>
    <col min="2039" max="2039" width="12" style="6" customWidth="1"/>
    <col min="2040" max="2040" width="13.44140625" style="6" customWidth="1"/>
    <col min="2041" max="2286" width="9.109375" style="6"/>
    <col min="2287" max="2287" width="5.6640625" style="6" customWidth="1"/>
    <col min="2288" max="2288" width="25.88671875" style="6" customWidth="1"/>
    <col min="2289" max="2289" width="19" style="6" customWidth="1"/>
    <col min="2290" max="2291" width="9.44140625" style="6" customWidth="1"/>
    <col min="2292" max="2292" width="10.44140625" style="6" customWidth="1"/>
    <col min="2293" max="2294" width="11.109375" style="6" customWidth="1"/>
    <col min="2295" max="2295" width="12" style="6" customWidth="1"/>
    <col min="2296" max="2296" width="13.44140625" style="6" customWidth="1"/>
    <col min="2297" max="2542" width="9.109375" style="6"/>
    <col min="2543" max="2543" width="5.6640625" style="6" customWidth="1"/>
    <col min="2544" max="2544" width="25.88671875" style="6" customWidth="1"/>
    <col min="2545" max="2545" width="19" style="6" customWidth="1"/>
    <col min="2546" max="2547" width="9.44140625" style="6" customWidth="1"/>
    <col min="2548" max="2548" width="10.44140625" style="6" customWidth="1"/>
    <col min="2549" max="2550" width="11.109375" style="6" customWidth="1"/>
    <col min="2551" max="2551" width="12" style="6" customWidth="1"/>
    <col min="2552" max="2552" width="13.44140625" style="6" customWidth="1"/>
    <col min="2553" max="2798" width="9.109375" style="6"/>
    <col min="2799" max="2799" width="5.6640625" style="6" customWidth="1"/>
    <col min="2800" max="2800" width="25.88671875" style="6" customWidth="1"/>
    <col min="2801" max="2801" width="19" style="6" customWidth="1"/>
    <col min="2802" max="2803" width="9.44140625" style="6" customWidth="1"/>
    <col min="2804" max="2804" width="10.44140625" style="6" customWidth="1"/>
    <col min="2805" max="2806" width="11.109375" style="6" customWidth="1"/>
    <col min="2807" max="2807" width="12" style="6" customWidth="1"/>
    <col min="2808" max="2808" width="13.44140625" style="6" customWidth="1"/>
    <col min="2809" max="3054" width="9.109375" style="6"/>
    <col min="3055" max="3055" width="5.6640625" style="6" customWidth="1"/>
    <col min="3056" max="3056" width="25.88671875" style="6" customWidth="1"/>
    <col min="3057" max="3057" width="19" style="6" customWidth="1"/>
    <col min="3058" max="3059" width="9.44140625" style="6" customWidth="1"/>
    <col min="3060" max="3060" width="10.44140625" style="6" customWidth="1"/>
    <col min="3061" max="3062" width="11.109375" style="6" customWidth="1"/>
    <col min="3063" max="3063" width="12" style="6" customWidth="1"/>
    <col min="3064" max="3064" width="13.44140625" style="6" customWidth="1"/>
    <col min="3065" max="3310" width="9.109375" style="6"/>
    <col min="3311" max="3311" width="5.6640625" style="6" customWidth="1"/>
    <col min="3312" max="3312" width="25.88671875" style="6" customWidth="1"/>
    <col min="3313" max="3313" width="19" style="6" customWidth="1"/>
    <col min="3314" max="3315" width="9.44140625" style="6" customWidth="1"/>
    <col min="3316" max="3316" width="10.44140625" style="6" customWidth="1"/>
    <col min="3317" max="3318" width="11.109375" style="6" customWidth="1"/>
    <col min="3319" max="3319" width="12" style="6" customWidth="1"/>
    <col min="3320" max="3320" width="13.44140625" style="6" customWidth="1"/>
    <col min="3321" max="3566" width="9.109375" style="6"/>
    <col min="3567" max="3567" width="5.6640625" style="6" customWidth="1"/>
    <col min="3568" max="3568" width="25.88671875" style="6" customWidth="1"/>
    <col min="3569" max="3569" width="19" style="6" customWidth="1"/>
    <col min="3570" max="3571" width="9.44140625" style="6" customWidth="1"/>
    <col min="3572" max="3572" width="10.44140625" style="6" customWidth="1"/>
    <col min="3573" max="3574" width="11.109375" style="6" customWidth="1"/>
    <col min="3575" max="3575" width="12" style="6" customWidth="1"/>
    <col min="3576" max="3576" width="13.44140625" style="6" customWidth="1"/>
    <col min="3577" max="3822" width="9.109375" style="6"/>
    <col min="3823" max="3823" width="5.6640625" style="6" customWidth="1"/>
    <col min="3824" max="3824" width="25.88671875" style="6" customWidth="1"/>
    <col min="3825" max="3825" width="19" style="6" customWidth="1"/>
    <col min="3826" max="3827" width="9.44140625" style="6" customWidth="1"/>
    <col min="3828" max="3828" width="10.44140625" style="6" customWidth="1"/>
    <col min="3829" max="3830" width="11.109375" style="6" customWidth="1"/>
    <col min="3831" max="3831" width="12" style="6" customWidth="1"/>
    <col min="3832" max="3832" width="13.44140625" style="6" customWidth="1"/>
    <col min="3833" max="4078" width="9.109375" style="6"/>
    <col min="4079" max="4079" width="5.6640625" style="6" customWidth="1"/>
    <col min="4080" max="4080" width="25.88671875" style="6" customWidth="1"/>
    <col min="4081" max="4081" width="19" style="6" customWidth="1"/>
    <col min="4082" max="4083" width="9.44140625" style="6" customWidth="1"/>
    <col min="4084" max="4084" width="10.44140625" style="6" customWidth="1"/>
    <col min="4085" max="4086" width="11.109375" style="6" customWidth="1"/>
    <col min="4087" max="4087" width="12" style="6" customWidth="1"/>
    <col min="4088" max="4088" width="13.44140625" style="6" customWidth="1"/>
    <col min="4089" max="4334" width="9.109375" style="6"/>
    <col min="4335" max="4335" width="5.6640625" style="6" customWidth="1"/>
    <col min="4336" max="4336" width="25.88671875" style="6" customWidth="1"/>
    <col min="4337" max="4337" width="19" style="6" customWidth="1"/>
    <col min="4338" max="4339" width="9.44140625" style="6" customWidth="1"/>
    <col min="4340" max="4340" width="10.44140625" style="6" customWidth="1"/>
    <col min="4341" max="4342" width="11.109375" style="6" customWidth="1"/>
    <col min="4343" max="4343" width="12" style="6" customWidth="1"/>
    <col min="4344" max="4344" width="13.44140625" style="6" customWidth="1"/>
    <col min="4345" max="4590" width="9.109375" style="6"/>
    <col min="4591" max="4591" width="5.6640625" style="6" customWidth="1"/>
    <col min="4592" max="4592" width="25.88671875" style="6" customWidth="1"/>
    <col min="4593" max="4593" width="19" style="6" customWidth="1"/>
    <col min="4594" max="4595" width="9.44140625" style="6" customWidth="1"/>
    <col min="4596" max="4596" width="10.44140625" style="6" customWidth="1"/>
    <col min="4597" max="4598" width="11.109375" style="6" customWidth="1"/>
    <col min="4599" max="4599" width="12" style="6" customWidth="1"/>
    <col min="4600" max="4600" width="13.44140625" style="6" customWidth="1"/>
    <col min="4601" max="4846" width="9.109375" style="6"/>
    <col min="4847" max="4847" width="5.6640625" style="6" customWidth="1"/>
    <col min="4848" max="4848" width="25.88671875" style="6" customWidth="1"/>
    <col min="4849" max="4849" width="19" style="6" customWidth="1"/>
    <col min="4850" max="4851" width="9.44140625" style="6" customWidth="1"/>
    <col min="4852" max="4852" width="10.44140625" style="6" customWidth="1"/>
    <col min="4853" max="4854" width="11.109375" style="6" customWidth="1"/>
    <col min="4855" max="4855" width="12" style="6" customWidth="1"/>
    <col min="4856" max="4856" width="13.44140625" style="6" customWidth="1"/>
    <col min="4857" max="5102" width="9.109375" style="6"/>
    <col min="5103" max="5103" width="5.6640625" style="6" customWidth="1"/>
    <col min="5104" max="5104" width="25.88671875" style="6" customWidth="1"/>
    <col min="5105" max="5105" width="19" style="6" customWidth="1"/>
    <col min="5106" max="5107" width="9.44140625" style="6" customWidth="1"/>
    <col min="5108" max="5108" width="10.44140625" style="6" customWidth="1"/>
    <col min="5109" max="5110" width="11.109375" style="6" customWidth="1"/>
    <col min="5111" max="5111" width="12" style="6" customWidth="1"/>
    <col min="5112" max="5112" width="13.44140625" style="6" customWidth="1"/>
    <col min="5113" max="5358" width="9.109375" style="6"/>
    <col min="5359" max="5359" width="5.6640625" style="6" customWidth="1"/>
    <col min="5360" max="5360" width="25.88671875" style="6" customWidth="1"/>
    <col min="5361" max="5361" width="19" style="6" customWidth="1"/>
    <col min="5362" max="5363" width="9.44140625" style="6" customWidth="1"/>
    <col min="5364" max="5364" width="10.44140625" style="6" customWidth="1"/>
    <col min="5365" max="5366" width="11.109375" style="6" customWidth="1"/>
    <col min="5367" max="5367" width="12" style="6" customWidth="1"/>
    <col min="5368" max="5368" width="13.44140625" style="6" customWidth="1"/>
    <col min="5369" max="5614" width="9.109375" style="6"/>
    <col min="5615" max="5615" width="5.6640625" style="6" customWidth="1"/>
    <col min="5616" max="5616" width="25.88671875" style="6" customWidth="1"/>
    <col min="5617" max="5617" width="19" style="6" customWidth="1"/>
    <col min="5618" max="5619" width="9.44140625" style="6" customWidth="1"/>
    <col min="5620" max="5620" width="10.44140625" style="6" customWidth="1"/>
    <col min="5621" max="5622" width="11.109375" style="6" customWidth="1"/>
    <col min="5623" max="5623" width="12" style="6" customWidth="1"/>
    <col min="5624" max="5624" width="13.44140625" style="6" customWidth="1"/>
    <col min="5625" max="5870" width="9.109375" style="6"/>
    <col min="5871" max="5871" width="5.6640625" style="6" customWidth="1"/>
    <col min="5872" max="5872" width="25.88671875" style="6" customWidth="1"/>
    <col min="5873" max="5873" width="19" style="6" customWidth="1"/>
    <col min="5874" max="5875" width="9.44140625" style="6" customWidth="1"/>
    <col min="5876" max="5876" width="10.44140625" style="6" customWidth="1"/>
    <col min="5877" max="5878" width="11.109375" style="6" customWidth="1"/>
    <col min="5879" max="5879" width="12" style="6" customWidth="1"/>
    <col min="5880" max="5880" width="13.44140625" style="6" customWidth="1"/>
    <col min="5881" max="6126" width="9.109375" style="6"/>
    <col min="6127" max="6127" width="5.6640625" style="6" customWidth="1"/>
    <col min="6128" max="6128" width="25.88671875" style="6" customWidth="1"/>
    <col min="6129" max="6129" width="19" style="6" customWidth="1"/>
    <col min="6130" max="6131" width="9.44140625" style="6" customWidth="1"/>
    <col min="6132" max="6132" width="10.44140625" style="6" customWidth="1"/>
    <col min="6133" max="6134" width="11.109375" style="6" customWidth="1"/>
    <col min="6135" max="6135" width="12" style="6" customWidth="1"/>
    <col min="6136" max="6136" width="13.44140625" style="6" customWidth="1"/>
    <col min="6137" max="6382" width="9.109375" style="6"/>
    <col min="6383" max="6383" width="5.6640625" style="6" customWidth="1"/>
    <col min="6384" max="6384" width="25.88671875" style="6" customWidth="1"/>
    <col min="6385" max="6385" width="19" style="6" customWidth="1"/>
    <col min="6386" max="6387" width="9.44140625" style="6" customWidth="1"/>
    <col min="6388" max="6388" width="10.44140625" style="6" customWidth="1"/>
    <col min="6389" max="6390" width="11.109375" style="6" customWidth="1"/>
    <col min="6391" max="6391" width="12" style="6" customWidth="1"/>
    <col min="6392" max="6392" width="13.44140625" style="6" customWidth="1"/>
    <col min="6393" max="6638" width="9.109375" style="6"/>
    <col min="6639" max="6639" width="5.6640625" style="6" customWidth="1"/>
    <col min="6640" max="6640" width="25.88671875" style="6" customWidth="1"/>
    <col min="6641" max="6641" width="19" style="6" customWidth="1"/>
    <col min="6642" max="6643" width="9.44140625" style="6" customWidth="1"/>
    <col min="6644" max="6644" width="10.44140625" style="6" customWidth="1"/>
    <col min="6645" max="6646" width="11.109375" style="6" customWidth="1"/>
    <col min="6647" max="6647" width="12" style="6" customWidth="1"/>
    <col min="6648" max="6648" width="13.44140625" style="6" customWidth="1"/>
    <col min="6649" max="6894" width="9.109375" style="6"/>
    <col min="6895" max="6895" width="5.6640625" style="6" customWidth="1"/>
    <col min="6896" max="6896" width="25.88671875" style="6" customWidth="1"/>
    <col min="6897" max="6897" width="19" style="6" customWidth="1"/>
    <col min="6898" max="6899" width="9.44140625" style="6" customWidth="1"/>
    <col min="6900" max="6900" width="10.44140625" style="6" customWidth="1"/>
    <col min="6901" max="6902" width="11.109375" style="6" customWidth="1"/>
    <col min="6903" max="6903" width="12" style="6" customWidth="1"/>
    <col min="6904" max="6904" width="13.44140625" style="6" customWidth="1"/>
    <col min="6905" max="7150" width="9.109375" style="6"/>
    <col min="7151" max="7151" width="5.6640625" style="6" customWidth="1"/>
    <col min="7152" max="7152" width="25.88671875" style="6" customWidth="1"/>
    <col min="7153" max="7153" width="19" style="6" customWidth="1"/>
    <col min="7154" max="7155" width="9.44140625" style="6" customWidth="1"/>
    <col min="7156" max="7156" width="10.44140625" style="6" customWidth="1"/>
    <col min="7157" max="7158" width="11.109375" style="6" customWidth="1"/>
    <col min="7159" max="7159" width="12" style="6" customWidth="1"/>
    <col min="7160" max="7160" width="13.44140625" style="6" customWidth="1"/>
    <col min="7161" max="7406" width="9.109375" style="6"/>
    <col min="7407" max="7407" width="5.6640625" style="6" customWidth="1"/>
    <col min="7408" max="7408" width="25.88671875" style="6" customWidth="1"/>
    <col min="7409" max="7409" width="19" style="6" customWidth="1"/>
    <col min="7410" max="7411" width="9.44140625" style="6" customWidth="1"/>
    <col min="7412" max="7412" width="10.44140625" style="6" customWidth="1"/>
    <col min="7413" max="7414" width="11.109375" style="6" customWidth="1"/>
    <col min="7415" max="7415" width="12" style="6" customWidth="1"/>
    <col min="7416" max="7416" width="13.44140625" style="6" customWidth="1"/>
    <col min="7417" max="7662" width="9.109375" style="6"/>
    <col min="7663" max="7663" width="5.6640625" style="6" customWidth="1"/>
    <col min="7664" max="7664" width="25.88671875" style="6" customWidth="1"/>
    <col min="7665" max="7665" width="19" style="6" customWidth="1"/>
    <col min="7666" max="7667" width="9.44140625" style="6" customWidth="1"/>
    <col min="7668" max="7668" width="10.44140625" style="6" customWidth="1"/>
    <col min="7669" max="7670" width="11.109375" style="6" customWidth="1"/>
    <col min="7671" max="7671" width="12" style="6" customWidth="1"/>
    <col min="7672" max="7672" width="13.44140625" style="6" customWidth="1"/>
    <col min="7673" max="7918" width="9.109375" style="6"/>
    <col min="7919" max="7919" width="5.6640625" style="6" customWidth="1"/>
    <col min="7920" max="7920" width="25.88671875" style="6" customWidth="1"/>
    <col min="7921" max="7921" width="19" style="6" customWidth="1"/>
    <col min="7922" max="7923" width="9.44140625" style="6" customWidth="1"/>
    <col min="7924" max="7924" width="10.44140625" style="6" customWidth="1"/>
    <col min="7925" max="7926" width="11.109375" style="6" customWidth="1"/>
    <col min="7927" max="7927" width="12" style="6" customWidth="1"/>
    <col min="7928" max="7928" width="13.44140625" style="6" customWidth="1"/>
    <col min="7929" max="8174" width="9.109375" style="6"/>
    <col min="8175" max="8175" width="5.6640625" style="6" customWidth="1"/>
    <col min="8176" max="8176" width="25.88671875" style="6" customWidth="1"/>
    <col min="8177" max="8177" width="19" style="6" customWidth="1"/>
    <col min="8178" max="8179" width="9.44140625" style="6" customWidth="1"/>
    <col min="8180" max="8180" width="10.44140625" style="6" customWidth="1"/>
    <col min="8181" max="8182" width="11.109375" style="6" customWidth="1"/>
    <col min="8183" max="8183" width="12" style="6" customWidth="1"/>
    <col min="8184" max="8184" width="13.44140625" style="6" customWidth="1"/>
    <col min="8185" max="8430" width="9.109375" style="6"/>
    <col min="8431" max="8431" width="5.6640625" style="6" customWidth="1"/>
    <col min="8432" max="8432" width="25.88671875" style="6" customWidth="1"/>
    <col min="8433" max="8433" width="19" style="6" customWidth="1"/>
    <col min="8434" max="8435" width="9.44140625" style="6" customWidth="1"/>
    <col min="8436" max="8436" width="10.44140625" style="6" customWidth="1"/>
    <col min="8437" max="8438" width="11.109375" style="6" customWidth="1"/>
    <col min="8439" max="8439" width="12" style="6" customWidth="1"/>
    <col min="8440" max="8440" width="13.44140625" style="6" customWidth="1"/>
    <col min="8441" max="8686" width="9.109375" style="6"/>
    <col min="8687" max="8687" width="5.6640625" style="6" customWidth="1"/>
    <col min="8688" max="8688" width="25.88671875" style="6" customWidth="1"/>
    <col min="8689" max="8689" width="19" style="6" customWidth="1"/>
    <col min="8690" max="8691" width="9.44140625" style="6" customWidth="1"/>
    <col min="8692" max="8692" width="10.44140625" style="6" customWidth="1"/>
    <col min="8693" max="8694" width="11.109375" style="6" customWidth="1"/>
    <col min="8695" max="8695" width="12" style="6" customWidth="1"/>
    <col min="8696" max="8696" width="13.44140625" style="6" customWidth="1"/>
    <col min="8697" max="8942" width="9.109375" style="6"/>
    <col min="8943" max="8943" width="5.6640625" style="6" customWidth="1"/>
    <col min="8944" max="8944" width="25.88671875" style="6" customWidth="1"/>
    <col min="8945" max="8945" width="19" style="6" customWidth="1"/>
    <col min="8946" max="8947" width="9.44140625" style="6" customWidth="1"/>
    <col min="8948" max="8948" width="10.44140625" style="6" customWidth="1"/>
    <col min="8949" max="8950" width="11.109375" style="6" customWidth="1"/>
    <col min="8951" max="8951" width="12" style="6" customWidth="1"/>
    <col min="8952" max="8952" width="13.44140625" style="6" customWidth="1"/>
    <col min="8953" max="9198" width="9.109375" style="6"/>
    <col min="9199" max="9199" width="5.6640625" style="6" customWidth="1"/>
    <col min="9200" max="9200" width="25.88671875" style="6" customWidth="1"/>
    <col min="9201" max="9201" width="19" style="6" customWidth="1"/>
    <col min="9202" max="9203" width="9.44140625" style="6" customWidth="1"/>
    <col min="9204" max="9204" width="10.44140625" style="6" customWidth="1"/>
    <col min="9205" max="9206" width="11.109375" style="6" customWidth="1"/>
    <col min="9207" max="9207" width="12" style="6" customWidth="1"/>
    <col min="9208" max="9208" width="13.44140625" style="6" customWidth="1"/>
    <col min="9209" max="9454" width="9.109375" style="6"/>
    <col min="9455" max="9455" width="5.6640625" style="6" customWidth="1"/>
    <col min="9456" max="9456" width="25.88671875" style="6" customWidth="1"/>
    <col min="9457" max="9457" width="19" style="6" customWidth="1"/>
    <col min="9458" max="9459" width="9.44140625" style="6" customWidth="1"/>
    <col min="9460" max="9460" width="10.44140625" style="6" customWidth="1"/>
    <col min="9461" max="9462" width="11.109375" style="6" customWidth="1"/>
    <col min="9463" max="9463" width="12" style="6" customWidth="1"/>
    <col min="9464" max="9464" width="13.44140625" style="6" customWidth="1"/>
    <col min="9465" max="9710" width="9.109375" style="6"/>
    <col min="9711" max="9711" width="5.6640625" style="6" customWidth="1"/>
    <col min="9712" max="9712" width="25.88671875" style="6" customWidth="1"/>
    <col min="9713" max="9713" width="19" style="6" customWidth="1"/>
    <col min="9714" max="9715" width="9.44140625" style="6" customWidth="1"/>
    <col min="9716" max="9716" width="10.44140625" style="6" customWidth="1"/>
    <col min="9717" max="9718" width="11.109375" style="6" customWidth="1"/>
    <col min="9719" max="9719" width="12" style="6" customWidth="1"/>
    <col min="9720" max="9720" width="13.44140625" style="6" customWidth="1"/>
    <col min="9721" max="9966" width="9.109375" style="6"/>
    <col min="9967" max="9967" width="5.6640625" style="6" customWidth="1"/>
    <col min="9968" max="9968" width="25.88671875" style="6" customWidth="1"/>
    <col min="9969" max="9969" width="19" style="6" customWidth="1"/>
    <col min="9970" max="9971" width="9.44140625" style="6" customWidth="1"/>
    <col min="9972" max="9972" width="10.44140625" style="6" customWidth="1"/>
    <col min="9973" max="9974" width="11.109375" style="6" customWidth="1"/>
    <col min="9975" max="9975" width="12" style="6" customWidth="1"/>
    <col min="9976" max="9976" width="13.44140625" style="6" customWidth="1"/>
    <col min="9977" max="10222" width="9.109375" style="6"/>
    <col min="10223" max="10223" width="5.6640625" style="6" customWidth="1"/>
    <col min="10224" max="10224" width="25.88671875" style="6" customWidth="1"/>
    <col min="10225" max="10225" width="19" style="6" customWidth="1"/>
    <col min="10226" max="10227" width="9.44140625" style="6" customWidth="1"/>
    <col min="10228" max="10228" width="10.44140625" style="6" customWidth="1"/>
    <col min="10229" max="10230" width="11.109375" style="6" customWidth="1"/>
    <col min="10231" max="10231" width="12" style="6" customWidth="1"/>
    <col min="10232" max="10232" width="13.44140625" style="6" customWidth="1"/>
    <col min="10233" max="10478" width="9.109375" style="6"/>
    <col min="10479" max="10479" width="5.6640625" style="6" customWidth="1"/>
    <col min="10480" max="10480" width="25.88671875" style="6" customWidth="1"/>
    <col min="10481" max="10481" width="19" style="6" customWidth="1"/>
    <col min="10482" max="10483" width="9.44140625" style="6" customWidth="1"/>
    <col min="10484" max="10484" width="10.44140625" style="6" customWidth="1"/>
    <col min="10485" max="10486" width="11.109375" style="6" customWidth="1"/>
    <col min="10487" max="10487" width="12" style="6" customWidth="1"/>
    <col min="10488" max="10488" width="13.44140625" style="6" customWidth="1"/>
    <col min="10489" max="10734" width="9.109375" style="6"/>
    <col min="10735" max="10735" width="5.6640625" style="6" customWidth="1"/>
    <col min="10736" max="10736" width="25.88671875" style="6" customWidth="1"/>
    <col min="10737" max="10737" width="19" style="6" customWidth="1"/>
    <col min="10738" max="10739" width="9.44140625" style="6" customWidth="1"/>
    <col min="10740" max="10740" width="10.44140625" style="6" customWidth="1"/>
    <col min="10741" max="10742" width="11.109375" style="6" customWidth="1"/>
    <col min="10743" max="10743" width="12" style="6" customWidth="1"/>
    <col min="10744" max="10744" width="13.44140625" style="6" customWidth="1"/>
    <col min="10745" max="10990" width="9.109375" style="6"/>
    <col min="10991" max="10991" width="5.6640625" style="6" customWidth="1"/>
    <col min="10992" max="10992" width="25.88671875" style="6" customWidth="1"/>
    <col min="10993" max="10993" width="19" style="6" customWidth="1"/>
    <col min="10994" max="10995" width="9.44140625" style="6" customWidth="1"/>
    <col min="10996" max="10996" width="10.44140625" style="6" customWidth="1"/>
    <col min="10997" max="10998" width="11.109375" style="6" customWidth="1"/>
    <col min="10999" max="10999" width="12" style="6" customWidth="1"/>
    <col min="11000" max="11000" width="13.44140625" style="6" customWidth="1"/>
    <col min="11001" max="11246" width="9.109375" style="6"/>
    <col min="11247" max="11247" width="5.6640625" style="6" customWidth="1"/>
    <col min="11248" max="11248" width="25.88671875" style="6" customWidth="1"/>
    <col min="11249" max="11249" width="19" style="6" customWidth="1"/>
    <col min="11250" max="11251" width="9.44140625" style="6" customWidth="1"/>
    <col min="11252" max="11252" width="10.44140625" style="6" customWidth="1"/>
    <col min="11253" max="11254" width="11.109375" style="6" customWidth="1"/>
    <col min="11255" max="11255" width="12" style="6" customWidth="1"/>
    <col min="11256" max="11256" width="13.44140625" style="6" customWidth="1"/>
    <col min="11257" max="11502" width="9.109375" style="6"/>
    <col min="11503" max="11503" width="5.6640625" style="6" customWidth="1"/>
    <col min="11504" max="11504" width="25.88671875" style="6" customWidth="1"/>
    <col min="11505" max="11505" width="19" style="6" customWidth="1"/>
    <col min="11506" max="11507" width="9.44140625" style="6" customWidth="1"/>
    <col min="11508" max="11508" width="10.44140625" style="6" customWidth="1"/>
    <col min="11509" max="11510" width="11.109375" style="6" customWidth="1"/>
    <col min="11511" max="11511" width="12" style="6" customWidth="1"/>
    <col min="11512" max="11512" width="13.44140625" style="6" customWidth="1"/>
    <col min="11513" max="11758" width="9.109375" style="6"/>
    <col min="11759" max="11759" width="5.6640625" style="6" customWidth="1"/>
    <col min="11760" max="11760" width="25.88671875" style="6" customWidth="1"/>
    <col min="11761" max="11761" width="19" style="6" customWidth="1"/>
    <col min="11762" max="11763" width="9.44140625" style="6" customWidth="1"/>
    <col min="11764" max="11764" width="10.44140625" style="6" customWidth="1"/>
    <col min="11765" max="11766" width="11.109375" style="6" customWidth="1"/>
    <col min="11767" max="11767" width="12" style="6" customWidth="1"/>
    <col min="11768" max="11768" width="13.44140625" style="6" customWidth="1"/>
    <col min="11769" max="12014" width="9.109375" style="6"/>
    <col min="12015" max="12015" width="5.6640625" style="6" customWidth="1"/>
    <col min="12016" max="12016" width="25.88671875" style="6" customWidth="1"/>
    <col min="12017" max="12017" width="19" style="6" customWidth="1"/>
    <col min="12018" max="12019" width="9.44140625" style="6" customWidth="1"/>
    <col min="12020" max="12020" width="10.44140625" style="6" customWidth="1"/>
    <col min="12021" max="12022" width="11.109375" style="6" customWidth="1"/>
    <col min="12023" max="12023" width="12" style="6" customWidth="1"/>
    <col min="12024" max="12024" width="13.44140625" style="6" customWidth="1"/>
    <col min="12025" max="12270" width="9.109375" style="6"/>
    <col min="12271" max="12271" width="5.6640625" style="6" customWidth="1"/>
    <col min="12272" max="12272" width="25.88671875" style="6" customWidth="1"/>
    <col min="12273" max="12273" width="19" style="6" customWidth="1"/>
    <col min="12274" max="12275" width="9.44140625" style="6" customWidth="1"/>
    <col min="12276" max="12276" width="10.44140625" style="6" customWidth="1"/>
    <col min="12277" max="12278" width="11.109375" style="6" customWidth="1"/>
    <col min="12279" max="12279" width="12" style="6" customWidth="1"/>
    <col min="12280" max="12280" width="13.44140625" style="6" customWidth="1"/>
    <col min="12281" max="12526" width="9.109375" style="6"/>
    <col min="12527" max="12527" width="5.6640625" style="6" customWidth="1"/>
    <col min="12528" max="12528" width="25.88671875" style="6" customWidth="1"/>
    <col min="12529" max="12529" width="19" style="6" customWidth="1"/>
    <col min="12530" max="12531" width="9.44140625" style="6" customWidth="1"/>
    <col min="12532" max="12532" width="10.44140625" style="6" customWidth="1"/>
    <col min="12533" max="12534" width="11.109375" style="6" customWidth="1"/>
    <col min="12535" max="12535" width="12" style="6" customWidth="1"/>
    <col min="12536" max="12536" width="13.44140625" style="6" customWidth="1"/>
    <col min="12537" max="12782" width="9.109375" style="6"/>
    <col min="12783" max="12783" width="5.6640625" style="6" customWidth="1"/>
    <col min="12784" max="12784" width="25.88671875" style="6" customWidth="1"/>
    <col min="12785" max="12785" width="19" style="6" customWidth="1"/>
    <col min="12786" max="12787" width="9.44140625" style="6" customWidth="1"/>
    <col min="12788" max="12788" width="10.44140625" style="6" customWidth="1"/>
    <col min="12789" max="12790" width="11.109375" style="6" customWidth="1"/>
    <col min="12791" max="12791" width="12" style="6" customWidth="1"/>
    <col min="12792" max="12792" width="13.44140625" style="6" customWidth="1"/>
    <col min="12793" max="13038" width="9.109375" style="6"/>
    <col min="13039" max="13039" width="5.6640625" style="6" customWidth="1"/>
    <col min="13040" max="13040" width="25.88671875" style="6" customWidth="1"/>
    <col min="13041" max="13041" width="19" style="6" customWidth="1"/>
    <col min="13042" max="13043" width="9.44140625" style="6" customWidth="1"/>
    <col min="13044" max="13044" width="10.44140625" style="6" customWidth="1"/>
    <col min="13045" max="13046" width="11.109375" style="6" customWidth="1"/>
    <col min="13047" max="13047" width="12" style="6" customWidth="1"/>
    <col min="13048" max="13048" width="13.44140625" style="6" customWidth="1"/>
    <col min="13049" max="13294" width="9.109375" style="6"/>
    <col min="13295" max="13295" width="5.6640625" style="6" customWidth="1"/>
    <col min="13296" max="13296" width="25.88671875" style="6" customWidth="1"/>
    <col min="13297" max="13297" width="19" style="6" customWidth="1"/>
    <col min="13298" max="13299" width="9.44140625" style="6" customWidth="1"/>
    <col min="13300" max="13300" width="10.44140625" style="6" customWidth="1"/>
    <col min="13301" max="13302" width="11.109375" style="6" customWidth="1"/>
    <col min="13303" max="13303" width="12" style="6" customWidth="1"/>
    <col min="13304" max="13304" width="13.44140625" style="6" customWidth="1"/>
    <col min="13305" max="13550" width="9.109375" style="6"/>
    <col min="13551" max="13551" width="5.6640625" style="6" customWidth="1"/>
    <col min="13552" max="13552" width="25.88671875" style="6" customWidth="1"/>
    <col min="13553" max="13553" width="19" style="6" customWidth="1"/>
    <col min="13554" max="13555" width="9.44140625" style="6" customWidth="1"/>
    <col min="13556" max="13556" width="10.44140625" style="6" customWidth="1"/>
    <col min="13557" max="13558" width="11.109375" style="6" customWidth="1"/>
    <col min="13559" max="13559" width="12" style="6" customWidth="1"/>
    <col min="13560" max="13560" width="13.44140625" style="6" customWidth="1"/>
    <col min="13561" max="13806" width="9.109375" style="6"/>
    <col min="13807" max="13807" width="5.6640625" style="6" customWidth="1"/>
    <col min="13808" max="13808" width="25.88671875" style="6" customWidth="1"/>
    <col min="13809" max="13809" width="19" style="6" customWidth="1"/>
    <col min="13810" max="13811" width="9.44140625" style="6" customWidth="1"/>
    <col min="13812" max="13812" width="10.44140625" style="6" customWidth="1"/>
    <col min="13813" max="13814" width="11.109375" style="6" customWidth="1"/>
    <col min="13815" max="13815" width="12" style="6" customWidth="1"/>
    <col min="13816" max="13816" width="13.44140625" style="6" customWidth="1"/>
    <col min="13817" max="14062" width="9.109375" style="6"/>
    <col min="14063" max="14063" width="5.6640625" style="6" customWidth="1"/>
    <col min="14064" max="14064" width="25.88671875" style="6" customWidth="1"/>
    <col min="14065" max="14065" width="19" style="6" customWidth="1"/>
    <col min="14066" max="14067" width="9.44140625" style="6" customWidth="1"/>
    <col min="14068" max="14068" width="10.44140625" style="6" customWidth="1"/>
    <col min="14069" max="14070" width="11.109375" style="6" customWidth="1"/>
    <col min="14071" max="14071" width="12" style="6" customWidth="1"/>
    <col min="14072" max="14072" width="13.44140625" style="6" customWidth="1"/>
    <col min="14073" max="14318" width="9.109375" style="6"/>
    <col min="14319" max="14319" width="5.6640625" style="6" customWidth="1"/>
    <col min="14320" max="14320" width="25.88671875" style="6" customWidth="1"/>
    <col min="14321" max="14321" width="19" style="6" customWidth="1"/>
    <col min="14322" max="14323" width="9.44140625" style="6" customWidth="1"/>
    <col min="14324" max="14324" width="10.44140625" style="6" customWidth="1"/>
    <col min="14325" max="14326" width="11.109375" style="6" customWidth="1"/>
    <col min="14327" max="14327" width="12" style="6" customWidth="1"/>
    <col min="14328" max="14328" width="13.44140625" style="6" customWidth="1"/>
    <col min="14329" max="14574" width="9.109375" style="6"/>
    <col min="14575" max="14575" width="5.6640625" style="6" customWidth="1"/>
    <col min="14576" max="14576" width="25.88671875" style="6" customWidth="1"/>
    <col min="14577" max="14577" width="19" style="6" customWidth="1"/>
    <col min="14578" max="14579" width="9.44140625" style="6" customWidth="1"/>
    <col min="14580" max="14580" width="10.44140625" style="6" customWidth="1"/>
    <col min="14581" max="14582" width="11.109375" style="6" customWidth="1"/>
    <col min="14583" max="14583" width="12" style="6" customWidth="1"/>
    <col min="14584" max="14584" width="13.44140625" style="6" customWidth="1"/>
    <col min="14585" max="14830" width="9.109375" style="6"/>
    <col min="14831" max="14831" width="5.6640625" style="6" customWidth="1"/>
    <col min="14832" max="14832" width="25.88671875" style="6" customWidth="1"/>
    <col min="14833" max="14833" width="19" style="6" customWidth="1"/>
    <col min="14834" max="14835" width="9.44140625" style="6" customWidth="1"/>
    <col min="14836" max="14836" width="10.44140625" style="6" customWidth="1"/>
    <col min="14837" max="14838" width="11.109375" style="6" customWidth="1"/>
    <col min="14839" max="14839" width="12" style="6" customWidth="1"/>
    <col min="14840" max="14840" width="13.44140625" style="6" customWidth="1"/>
    <col min="14841" max="15086" width="9.109375" style="6"/>
    <col min="15087" max="15087" width="5.6640625" style="6" customWidth="1"/>
    <col min="15088" max="15088" width="25.88671875" style="6" customWidth="1"/>
    <col min="15089" max="15089" width="19" style="6" customWidth="1"/>
    <col min="15090" max="15091" width="9.44140625" style="6" customWidth="1"/>
    <col min="15092" max="15092" width="10.44140625" style="6" customWidth="1"/>
    <col min="15093" max="15094" width="11.109375" style="6" customWidth="1"/>
    <col min="15095" max="15095" width="12" style="6" customWidth="1"/>
    <col min="15096" max="15096" width="13.44140625" style="6" customWidth="1"/>
    <col min="15097" max="15342" width="9.109375" style="6"/>
    <col min="15343" max="15343" width="5.6640625" style="6" customWidth="1"/>
    <col min="15344" max="15344" width="25.88671875" style="6" customWidth="1"/>
    <col min="15345" max="15345" width="19" style="6" customWidth="1"/>
    <col min="15346" max="15347" width="9.44140625" style="6" customWidth="1"/>
    <col min="15348" max="15348" width="10.44140625" style="6" customWidth="1"/>
    <col min="15349" max="15350" width="11.109375" style="6" customWidth="1"/>
    <col min="15351" max="15351" width="12" style="6" customWidth="1"/>
    <col min="15352" max="15352" width="13.44140625" style="6" customWidth="1"/>
    <col min="15353" max="15598" width="9.109375" style="6"/>
    <col min="15599" max="15599" width="5.6640625" style="6" customWidth="1"/>
    <col min="15600" max="15600" width="25.88671875" style="6" customWidth="1"/>
    <col min="15601" max="15601" width="19" style="6" customWidth="1"/>
    <col min="15602" max="15603" width="9.44140625" style="6" customWidth="1"/>
    <col min="15604" max="15604" width="10.44140625" style="6" customWidth="1"/>
    <col min="15605" max="15606" width="11.109375" style="6" customWidth="1"/>
    <col min="15607" max="15607" width="12" style="6" customWidth="1"/>
    <col min="15608" max="15608" width="13.44140625" style="6" customWidth="1"/>
    <col min="15609" max="15854" width="9.109375" style="6"/>
    <col min="15855" max="15855" width="5.6640625" style="6" customWidth="1"/>
    <col min="15856" max="15856" width="25.88671875" style="6" customWidth="1"/>
    <col min="15857" max="15857" width="19" style="6" customWidth="1"/>
    <col min="15858" max="15859" width="9.44140625" style="6" customWidth="1"/>
    <col min="15860" max="15860" width="10.44140625" style="6" customWidth="1"/>
    <col min="15861" max="15862" width="11.109375" style="6" customWidth="1"/>
    <col min="15863" max="15863" width="12" style="6" customWidth="1"/>
    <col min="15864" max="15864" width="13.44140625" style="6" customWidth="1"/>
    <col min="15865" max="16110" width="9.109375" style="6"/>
    <col min="16111" max="16111" width="5.6640625" style="6" customWidth="1"/>
    <col min="16112" max="16112" width="25.88671875" style="6" customWidth="1"/>
    <col min="16113" max="16113" width="19" style="6" customWidth="1"/>
    <col min="16114" max="16115" width="9.44140625" style="6" customWidth="1"/>
    <col min="16116" max="16116" width="10.44140625" style="6" customWidth="1"/>
    <col min="16117" max="16118" width="11.109375" style="6" customWidth="1"/>
    <col min="16119" max="16119" width="12" style="6" customWidth="1"/>
    <col min="16120" max="16120" width="13.44140625" style="6" customWidth="1"/>
    <col min="16121" max="16384" width="9.109375" style="6"/>
  </cols>
  <sheetData>
    <row r="1" spans="1:10" ht="13.8" x14ac:dyDescent="0.25">
      <c r="A1" s="40"/>
      <c r="B1" s="41"/>
      <c r="C1" s="40"/>
      <c r="D1" s="40"/>
      <c r="E1" s="40"/>
      <c r="F1" s="42"/>
      <c r="G1" s="40"/>
      <c r="H1" s="43"/>
      <c r="I1" s="44" t="s">
        <v>45</v>
      </c>
    </row>
    <row r="2" spans="1:10" ht="17.399999999999999" x14ac:dyDescent="0.3">
      <c r="A2" s="40"/>
      <c r="B2" s="2" t="s">
        <v>9</v>
      </c>
      <c r="C2" s="40"/>
      <c r="D2" s="40"/>
      <c r="E2" s="40"/>
      <c r="F2" s="42"/>
      <c r="G2" s="40"/>
      <c r="H2" s="40"/>
      <c r="I2" s="40"/>
    </row>
    <row r="3" spans="1:10" x14ac:dyDescent="0.25">
      <c r="A3" s="40"/>
      <c r="B3" s="41"/>
      <c r="C3" s="40"/>
      <c r="D3" s="40"/>
      <c r="E3" s="40"/>
      <c r="F3" s="42"/>
      <c r="G3" s="40"/>
      <c r="H3" s="40"/>
      <c r="I3" s="40"/>
    </row>
    <row r="4" spans="1:10" ht="50.4" customHeight="1" x14ac:dyDescent="0.25">
      <c r="A4" s="114" t="s">
        <v>49</v>
      </c>
      <c r="B4" s="114"/>
      <c r="C4" s="114"/>
      <c r="D4" s="114"/>
      <c r="E4" s="114"/>
      <c r="F4" s="114"/>
      <c r="G4" s="114"/>
      <c r="H4" s="114"/>
      <c r="I4" s="114"/>
    </row>
    <row r="5" spans="1:10" s="7" customFormat="1" ht="21.6" customHeight="1" x14ac:dyDescent="0.25">
      <c r="A5" s="11"/>
      <c r="B5" s="11"/>
      <c r="C5" s="11"/>
      <c r="D5" s="11"/>
      <c r="E5" s="11"/>
      <c r="F5" s="11"/>
      <c r="G5" s="11"/>
      <c r="H5" s="11"/>
      <c r="I5" s="11"/>
      <c r="J5" s="6"/>
    </row>
    <row r="6" spans="1:10" s="8" customFormat="1" ht="61.5" customHeight="1" x14ac:dyDescent="0.25">
      <c r="A6" s="12" t="s">
        <v>0</v>
      </c>
      <c r="B6" s="13" t="s">
        <v>1</v>
      </c>
      <c r="C6" s="13" t="s">
        <v>2</v>
      </c>
      <c r="D6" s="13" t="s">
        <v>3</v>
      </c>
      <c r="E6" s="13" t="s">
        <v>4</v>
      </c>
      <c r="F6" s="13" t="s">
        <v>5</v>
      </c>
      <c r="G6" s="14" t="s">
        <v>6</v>
      </c>
      <c r="H6" s="15" t="s">
        <v>7</v>
      </c>
      <c r="I6" s="16" t="s">
        <v>8</v>
      </c>
      <c r="J6" s="6"/>
    </row>
    <row r="7" spans="1:10" s="9" customFormat="1" ht="21.75" customHeight="1" x14ac:dyDescent="0.25">
      <c r="A7" s="115" t="s">
        <v>16</v>
      </c>
      <c r="B7" s="115"/>
      <c r="C7" s="115"/>
      <c r="D7" s="74"/>
      <c r="E7" s="74"/>
      <c r="F7" s="17">
        <f t="shared" ref="F7:H7" si="0">SUM(F8:F35)</f>
        <v>522</v>
      </c>
      <c r="G7" s="17">
        <f t="shared" si="0"/>
        <v>9519.9699999999993</v>
      </c>
      <c r="H7" s="17">
        <f t="shared" si="0"/>
        <v>2245.77</v>
      </c>
      <c r="I7" s="17">
        <f>SUM(I8:I35)</f>
        <v>11765.739999999998</v>
      </c>
      <c r="J7" s="6"/>
    </row>
    <row r="8" spans="1:10" s="9" customFormat="1" ht="24.6" customHeight="1" x14ac:dyDescent="0.25">
      <c r="A8" s="93"/>
      <c r="B8" s="85" t="s">
        <v>9</v>
      </c>
      <c r="C8" s="86"/>
      <c r="D8" s="94"/>
      <c r="E8" s="94"/>
      <c r="F8" s="94"/>
      <c r="G8" s="94"/>
      <c r="H8" s="94"/>
      <c r="I8" s="94"/>
      <c r="J8" s="6"/>
    </row>
    <row r="9" spans="1:10" s="10" customFormat="1" ht="34.5" customHeight="1" x14ac:dyDescent="0.25">
      <c r="A9" s="87">
        <v>1</v>
      </c>
      <c r="B9" s="89" t="s">
        <v>10</v>
      </c>
      <c r="C9" s="89" t="s">
        <v>18</v>
      </c>
      <c r="D9" s="109">
        <v>341.73</v>
      </c>
      <c r="E9" s="96">
        <f t="shared" ref="E9:E35" si="1">G9/F9/2</f>
        <v>6.1021875000000003</v>
      </c>
      <c r="F9" s="95">
        <v>16</v>
      </c>
      <c r="G9" s="95">
        <v>195.27</v>
      </c>
      <c r="H9" s="97">
        <f t="shared" ref="H9:H35" si="2">ROUND(G9*23.59%,2)</f>
        <v>46.06</v>
      </c>
      <c r="I9" s="96">
        <f t="shared" ref="I9:I34" si="3">G9+H9</f>
        <v>241.33</v>
      </c>
      <c r="J9" s="84"/>
    </row>
    <row r="10" spans="1:10" s="10" customFormat="1" ht="36.75" customHeight="1" x14ac:dyDescent="0.25">
      <c r="A10" s="87">
        <v>2</v>
      </c>
      <c r="B10" s="89" t="s">
        <v>10</v>
      </c>
      <c r="C10" s="89" t="s">
        <v>18</v>
      </c>
      <c r="D10" s="95">
        <v>1025.19</v>
      </c>
      <c r="E10" s="96">
        <f t="shared" si="1"/>
        <v>6.1022222222222222</v>
      </c>
      <c r="F10" s="95">
        <v>9</v>
      </c>
      <c r="G10" s="95">
        <v>109.84</v>
      </c>
      <c r="H10" s="97">
        <f t="shared" si="2"/>
        <v>25.91</v>
      </c>
      <c r="I10" s="96">
        <f t="shared" si="3"/>
        <v>135.75</v>
      </c>
      <c r="J10" s="84"/>
    </row>
    <row r="11" spans="1:10" s="10" customFormat="1" ht="49.5" customHeight="1" x14ac:dyDescent="0.25">
      <c r="A11" s="87">
        <v>3</v>
      </c>
      <c r="B11" s="89" t="s">
        <v>10</v>
      </c>
      <c r="C11" s="89" t="s">
        <v>18</v>
      </c>
      <c r="D11" s="95">
        <v>1025.19</v>
      </c>
      <c r="E11" s="96">
        <f t="shared" si="1"/>
        <v>6.1022222222222222</v>
      </c>
      <c r="F11" s="95">
        <v>9</v>
      </c>
      <c r="G11" s="95">
        <v>109.84</v>
      </c>
      <c r="H11" s="97">
        <f t="shared" si="2"/>
        <v>25.91</v>
      </c>
      <c r="I11" s="96">
        <f t="shared" si="3"/>
        <v>135.75</v>
      </c>
      <c r="J11" s="84"/>
    </row>
    <row r="12" spans="1:10" s="10" customFormat="1" ht="49.5" customHeight="1" x14ac:dyDescent="0.25">
      <c r="A12" s="87">
        <v>4</v>
      </c>
      <c r="B12" s="89" t="s">
        <v>10</v>
      </c>
      <c r="C12" s="89" t="s">
        <v>18</v>
      </c>
      <c r="D12" s="95">
        <v>1025.19</v>
      </c>
      <c r="E12" s="96">
        <f t="shared" si="1"/>
        <v>6.1023333333333332</v>
      </c>
      <c r="F12" s="95">
        <v>15</v>
      </c>
      <c r="G12" s="95">
        <v>183.07</v>
      </c>
      <c r="H12" s="97">
        <f t="shared" si="2"/>
        <v>43.19</v>
      </c>
      <c r="I12" s="96">
        <f t="shared" si="3"/>
        <v>226.26</v>
      </c>
      <c r="J12" s="84"/>
    </row>
    <row r="13" spans="1:10" s="10" customFormat="1" ht="51" customHeight="1" x14ac:dyDescent="0.25">
      <c r="A13" s="87">
        <v>5</v>
      </c>
      <c r="B13" s="89" t="s">
        <v>10</v>
      </c>
      <c r="C13" s="89" t="s">
        <v>18</v>
      </c>
      <c r="D13" s="109">
        <v>878.73</v>
      </c>
      <c r="E13" s="96">
        <f t="shared" si="1"/>
        <v>6.1022222222222222</v>
      </c>
      <c r="F13" s="95">
        <v>9</v>
      </c>
      <c r="G13" s="95">
        <v>109.84</v>
      </c>
      <c r="H13" s="97">
        <f t="shared" si="2"/>
        <v>25.91</v>
      </c>
      <c r="I13" s="96">
        <f t="shared" si="3"/>
        <v>135.75</v>
      </c>
      <c r="J13" s="84"/>
    </row>
    <row r="14" spans="1:10" s="10" customFormat="1" ht="26.4" x14ac:dyDescent="0.25">
      <c r="A14" s="87">
        <v>6</v>
      </c>
      <c r="B14" s="89" t="s">
        <v>10</v>
      </c>
      <c r="C14" s="89" t="s">
        <v>18</v>
      </c>
      <c r="D14" s="109">
        <v>1025.19</v>
      </c>
      <c r="E14" s="96">
        <f t="shared" si="1"/>
        <v>6.1023333333333332</v>
      </c>
      <c r="F14" s="95">
        <v>15</v>
      </c>
      <c r="G14" s="95">
        <v>183.07</v>
      </c>
      <c r="H14" s="97">
        <f t="shared" si="2"/>
        <v>43.19</v>
      </c>
      <c r="I14" s="96">
        <f t="shared" si="3"/>
        <v>226.26</v>
      </c>
      <c r="J14" s="84"/>
    </row>
    <row r="15" spans="1:10" s="10" customFormat="1" ht="26.4" x14ac:dyDescent="0.25">
      <c r="A15" s="87">
        <v>7</v>
      </c>
      <c r="B15" s="89" t="s">
        <v>10</v>
      </c>
      <c r="C15" s="89" t="s">
        <v>18</v>
      </c>
      <c r="D15" s="109">
        <v>781.09</v>
      </c>
      <c r="E15" s="96">
        <f t="shared" si="1"/>
        <v>6.1021875000000003</v>
      </c>
      <c r="F15" s="95">
        <v>16</v>
      </c>
      <c r="G15" s="95">
        <v>195.27</v>
      </c>
      <c r="H15" s="97">
        <f t="shared" si="2"/>
        <v>46.06</v>
      </c>
      <c r="I15" s="96">
        <f t="shared" si="3"/>
        <v>241.33</v>
      </c>
      <c r="J15" s="84"/>
    </row>
    <row r="16" spans="1:10" s="10" customFormat="1" ht="26.4" x14ac:dyDescent="0.25">
      <c r="A16" s="87">
        <v>8</v>
      </c>
      <c r="B16" s="89" t="s">
        <v>10</v>
      </c>
      <c r="C16" s="89" t="s">
        <v>11</v>
      </c>
      <c r="D16" s="98">
        <v>1215</v>
      </c>
      <c r="E16" s="96">
        <f t="shared" si="1"/>
        <v>7.232222222222223</v>
      </c>
      <c r="F16" s="95">
        <v>9</v>
      </c>
      <c r="G16" s="95">
        <v>130.18</v>
      </c>
      <c r="H16" s="97">
        <f t="shared" si="2"/>
        <v>30.71</v>
      </c>
      <c r="I16" s="96">
        <f t="shared" si="3"/>
        <v>160.89000000000001</v>
      </c>
      <c r="J16" s="84"/>
    </row>
    <row r="17" spans="1:10" s="10" customFormat="1" ht="26.4" x14ac:dyDescent="0.25">
      <c r="A17" s="87">
        <v>9</v>
      </c>
      <c r="B17" s="89" t="s">
        <v>10</v>
      </c>
      <c r="C17" s="89" t="s">
        <v>11</v>
      </c>
      <c r="D17" s="98">
        <v>1215</v>
      </c>
      <c r="E17" s="96">
        <f t="shared" si="1"/>
        <v>7.2319999999999993</v>
      </c>
      <c r="F17" s="95">
        <v>5</v>
      </c>
      <c r="G17" s="95">
        <v>72.319999999999993</v>
      </c>
      <c r="H17" s="97">
        <f t="shared" si="2"/>
        <v>17.059999999999999</v>
      </c>
      <c r="I17" s="96">
        <f t="shared" si="3"/>
        <v>89.38</v>
      </c>
      <c r="J17" s="84"/>
    </row>
    <row r="18" spans="1:10" s="10" customFormat="1" ht="52.8" x14ac:dyDescent="0.25">
      <c r="A18" s="87">
        <v>10</v>
      </c>
      <c r="B18" s="89" t="s">
        <v>12</v>
      </c>
      <c r="C18" s="89" t="s">
        <v>13</v>
      </c>
      <c r="D18" s="98">
        <v>2575</v>
      </c>
      <c r="E18" s="96">
        <f t="shared" si="1"/>
        <v>15.327031249999999</v>
      </c>
      <c r="F18" s="95">
        <v>32</v>
      </c>
      <c r="G18" s="95">
        <v>980.93</v>
      </c>
      <c r="H18" s="97">
        <f t="shared" si="2"/>
        <v>231.4</v>
      </c>
      <c r="I18" s="96">
        <f t="shared" si="3"/>
        <v>1212.33</v>
      </c>
      <c r="J18" s="84"/>
    </row>
    <row r="19" spans="1:10" s="10" customFormat="1" ht="52.8" x14ac:dyDescent="0.25">
      <c r="A19" s="87">
        <v>11</v>
      </c>
      <c r="B19" s="89" t="s">
        <v>12</v>
      </c>
      <c r="C19" s="89" t="s">
        <v>14</v>
      </c>
      <c r="D19" s="98">
        <v>1835</v>
      </c>
      <c r="E19" s="96">
        <f t="shared" si="1"/>
        <v>10.922968750000001</v>
      </c>
      <c r="F19" s="95">
        <v>32</v>
      </c>
      <c r="G19" s="95">
        <v>699.07</v>
      </c>
      <c r="H19" s="97">
        <f t="shared" si="2"/>
        <v>164.91</v>
      </c>
      <c r="I19" s="96">
        <f t="shared" si="3"/>
        <v>863.98</v>
      </c>
      <c r="J19" s="84"/>
    </row>
    <row r="20" spans="1:10" s="10" customFormat="1" ht="52.8" x14ac:dyDescent="0.25">
      <c r="A20" s="87">
        <v>12</v>
      </c>
      <c r="B20" s="89" t="s">
        <v>12</v>
      </c>
      <c r="C20" s="89" t="s">
        <v>14</v>
      </c>
      <c r="D20" s="98">
        <v>1835</v>
      </c>
      <c r="E20" s="96">
        <f t="shared" si="1"/>
        <v>10.922968750000001</v>
      </c>
      <c r="F20" s="95">
        <v>32</v>
      </c>
      <c r="G20" s="95">
        <v>699.07</v>
      </c>
      <c r="H20" s="97">
        <f t="shared" si="2"/>
        <v>164.91</v>
      </c>
      <c r="I20" s="96">
        <f t="shared" si="3"/>
        <v>863.98</v>
      </c>
      <c r="J20" s="84"/>
    </row>
    <row r="21" spans="1:10" s="10" customFormat="1" x14ac:dyDescent="0.25">
      <c r="A21" s="87">
        <v>13</v>
      </c>
      <c r="B21" s="89" t="s">
        <v>12</v>
      </c>
      <c r="C21" s="89" t="s">
        <v>15</v>
      </c>
      <c r="D21" s="98">
        <v>1215</v>
      </c>
      <c r="E21" s="96">
        <f t="shared" si="1"/>
        <v>7.2320312500000004</v>
      </c>
      <c r="F21" s="95">
        <v>32</v>
      </c>
      <c r="G21" s="95">
        <v>462.85</v>
      </c>
      <c r="H21" s="97">
        <f t="shared" si="2"/>
        <v>109.19</v>
      </c>
      <c r="I21" s="96">
        <f t="shared" si="3"/>
        <v>572.04</v>
      </c>
      <c r="J21" s="84"/>
    </row>
    <row r="22" spans="1:10" x14ac:dyDescent="0.25">
      <c r="A22" s="87">
        <v>14</v>
      </c>
      <c r="B22" s="89" t="s">
        <v>12</v>
      </c>
      <c r="C22" s="89" t="s">
        <v>15</v>
      </c>
      <c r="D22" s="98">
        <v>1215</v>
      </c>
      <c r="E22" s="96">
        <f t="shared" si="1"/>
        <v>7.2320312500000004</v>
      </c>
      <c r="F22" s="95">
        <v>32</v>
      </c>
      <c r="G22" s="95">
        <v>462.85</v>
      </c>
      <c r="H22" s="97">
        <f t="shared" si="2"/>
        <v>109.19</v>
      </c>
      <c r="I22" s="96">
        <f t="shared" si="3"/>
        <v>572.04</v>
      </c>
      <c r="J22" s="84"/>
    </row>
    <row r="23" spans="1:10" x14ac:dyDescent="0.25">
      <c r="A23" s="87">
        <v>15</v>
      </c>
      <c r="B23" s="89" t="s">
        <v>12</v>
      </c>
      <c r="C23" s="89" t="s">
        <v>15</v>
      </c>
      <c r="D23" s="98">
        <v>1300</v>
      </c>
      <c r="E23" s="96">
        <f t="shared" si="1"/>
        <v>7.7379999999999995</v>
      </c>
      <c r="F23" s="95">
        <v>30</v>
      </c>
      <c r="G23" s="95">
        <v>464.28</v>
      </c>
      <c r="H23" s="97">
        <f t="shared" si="2"/>
        <v>109.52</v>
      </c>
      <c r="I23" s="96">
        <f t="shared" si="3"/>
        <v>573.79999999999995</v>
      </c>
      <c r="J23" s="84"/>
    </row>
    <row r="24" spans="1:10" x14ac:dyDescent="0.25">
      <c r="A24" s="87">
        <v>16</v>
      </c>
      <c r="B24" s="89" t="s">
        <v>12</v>
      </c>
      <c r="C24" s="89" t="s">
        <v>15</v>
      </c>
      <c r="D24" s="98">
        <v>1300</v>
      </c>
      <c r="E24" s="96">
        <f t="shared" si="1"/>
        <v>7.7379999999999995</v>
      </c>
      <c r="F24" s="95">
        <v>30</v>
      </c>
      <c r="G24" s="95">
        <v>464.28</v>
      </c>
      <c r="H24" s="97">
        <f t="shared" si="2"/>
        <v>109.52</v>
      </c>
      <c r="I24" s="96">
        <f t="shared" si="3"/>
        <v>573.79999999999995</v>
      </c>
      <c r="J24" s="84"/>
    </row>
    <row r="25" spans="1:10" x14ac:dyDescent="0.25">
      <c r="A25" s="87">
        <v>17</v>
      </c>
      <c r="B25" s="89" t="s">
        <v>12</v>
      </c>
      <c r="C25" s="89" t="s">
        <v>15</v>
      </c>
      <c r="D25" s="98">
        <v>1215</v>
      </c>
      <c r="E25" s="96">
        <f t="shared" si="1"/>
        <v>7.2320312500000004</v>
      </c>
      <c r="F25" s="95">
        <v>32</v>
      </c>
      <c r="G25" s="95">
        <v>462.85</v>
      </c>
      <c r="H25" s="97">
        <f t="shared" si="2"/>
        <v>109.19</v>
      </c>
      <c r="I25" s="96">
        <f t="shared" si="3"/>
        <v>572.04</v>
      </c>
      <c r="J25" s="84"/>
    </row>
    <row r="26" spans="1:10" x14ac:dyDescent="0.25">
      <c r="A26" s="87">
        <v>18</v>
      </c>
      <c r="B26" s="89" t="s">
        <v>12</v>
      </c>
      <c r="C26" s="89" t="s">
        <v>15</v>
      </c>
      <c r="D26" s="98">
        <v>1215</v>
      </c>
      <c r="E26" s="96">
        <f t="shared" si="1"/>
        <v>7.2320312500000004</v>
      </c>
      <c r="F26" s="95">
        <v>32</v>
      </c>
      <c r="G26" s="95">
        <v>462.85</v>
      </c>
      <c r="H26" s="97">
        <f t="shared" si="2"/>
        <v>109.19</v>
      </c>
      <c r="I26" s="96">
        <f t="shared" si="3"/>
        <v>572.04</v>
      </c>
      <c r="J26" s="84"/>
    </row>
    <row r="27" spans="1:10" ht="39.6" x14ac:dyDescent="0.25">
      <c r="A27" s="87">
        <v>19</v>
      </c>
      <c r="B27" s="89" t="s">
        <v>19</v>
      </c>
      <c r="C27" s="89" t="s">
        <v>22</v>
      </c>
      <c r="D27" s="98">
        <v>2575</v>
      </c>
      <c r="E27" s="96">
        <f t="shared" si="1"/>
        <v>15.327</v>
      </c>
      <c r="F27" s="95">
        <v>30</v>
      </c>
      <c r="G27" s="95">
        <v>919.62</v>
      </c>
      <c r="H27" s="97">
        <f t="shared" si="2"/>
        <v>216.94</v>
      </c>
      <c r="I27" s="96">
        <f t="shared" si="3"/>
        <v>1136.56</v>
      </c>
      <c r="J27" s="84"/>
    </row>
    <row r="28" spans="1:10" ht="39.6" x14ac:dyDescent="0.25">
      <c r="A28" s="87">
        <v>20</v>
      </c>
      <c r="B28" s="89" t="s">
        <v>19</v>
      </c>
      <c r="C28" s="89" t="s">
        <v>23</v>
      </c>
      <c r="D28" s="98">
        <v>2090</v>
      </c>
      <c r="E28" s="96">
        <f t="shared" si="1"/>
        <v>12.44</v>
      </c>
      <c r="F28" s="95">
        <v>30</v>
      </c>
      <c r="G28" s="95">
        <v>746.4</v>
      </c>
      <c r="H28" s="97">
        <f t="shared" si="2"/>
        <v>176.08</v>
      </c>
      <c r="I28" s="96">
        <f t="shared" si="3"/>
        <v>922.48</v>
      </c>
      <c r="J28" s="84"/>
    </row>
    <row r="29" spans="1:10" x14ac:dyDescent="0.25">
      <c r="A29" s="87">
        <v>21</v>
      </c>
      <c r="B29" s="89" t="s">
        <v>19</v>
      </c>
      <c r="C29" s="89" t="s">
        <v>20</v>
      </c>
      <c r="D29" s="98">
        <v>1800</v>
      </c>
      <c r="E29" s="96">
        <f t="shared" si="1"/>
        <v>10.714166666666666</v>
      </c>
      <c r="F29" s="95">
        <v>6</v>
      </c>
      <c r="G29" s="95">
        <v>128.57</v>
      </c>
      <c r="H29" s="97">
        <f t="shared" si="2"/>
        <v>30.33</v>
      </c>
      <c r="I29" s="96">
        <f t="shared" si="3"/>
        <v>158.89999999999998</v>
      </c>
      <c r="J29" s="84"/>
    </row>
    <row r="30" spans="1:10" x14ac:dyDescent="0.25">
      <c r="A30" s="87">
        <v>22</v>
      </c>
      <c r="B30" s="89" t="s">
        <v>19</v>
      </c>
      <c r="C30" s="89" t="s">
        <v>20</v>
      </c>
      <c r="D30" s="98">
        <v>1870</v>
      </c>
      <c r="E30" s="96">
        <f t="shared" si="1"/>
        <v>11.130833333333333</v>
      </c>
      <c r="F30" s="95">
        <v>12</v>
      </c>
      <c r="G30" s="95">
        <v>267.14</v>
      </c>
      <c r="H30" s="97">
        <f t="shared" si="2"/>
        <v>63.02</v>
      </c>
      <c r="I30" s="96">
        <f t="shared" si="3"/>
        <v>330.15999999999997</v>
      </c>
      <c r="J30" s="84"/>
    </row>
    <row r="31" spans="1:10" x14ac:dyDescent="0.25">
      <c r="A31" s="87">
        <v>23</v>
      </c>
      <c r="B31" s="89" t="s">
        <v>19</v>
      </c>
      <c r="C31" s="89" t="s">
        <v>20</v>
      </c>
      <c r="D31" s="98">
        <v>1800</v>
      </c>
      <c r="E31" s="96">
        <f t="shared" si="1"/>
        <v>10.713749999999999</v>
      </c>
      <c r="F31" s="95">
        <v>8</v>
      </c>
      <c r="G31" s="95">
        <v>171.42</v>
      </c>
      <c r="H31" s="97">
        <f t="shared" si="2"/>
        <v>40.44</v>
      </c>
      <c r="I31" s="96">
        <f t="shared" si="3"/>
        <v>211.85999999999999</v>
      </c>
      <c r="J31" s="84"/>
    </row>
    <row r="32" spans="1:10" x14ac:dyDescent="0.25">
      <c r="A32" s="87">
        <v>24</v>
      </c>
      <c r="B32" s="89" t="s">
        <v>19</v>
      </c>
      <c r="C32" s="89" t="s">
        <v>20</v>
      </c>
      <c r="D32" s="98">
        <v>1870</v>
      </c>
      <c r="E32" s="96">
        <f t="shared" si="1"/>
        <v>11.130833333333333</v>
      </c>
      <c r="F32" s="95">
        <v>12</v>
      </c>
      <c r="G32" s="95">
        <v>267.14</v>
      </c>
      <c r="H32" s="97">
        <f t="shared" si="2"/>
        <v>63.02</v>
      </c>
      <c r="I32" s="96">
        <f t="shared" si="3"/>
        <v>330.15999999999997</v>
      </c>
      <c r="J32" s="84"/>
    </row>
    <row r="33" spans="1:10" x14ac:dyDescent="0.25">
      <c r="A33" s="87">
        <v>25</v>
      </c>
      <c r="B33" s="89" t="s">
        <v>21</v>
      </c>
      <c r="C33" s="89" t="s">
        <v>15</v>
      </c>
      <c r="D33" s="98">
        <v>1215</v>
      </c>
      <c r="E33" s="96">
        <f t="shared" si="1"/>
        <v>7.2316666666666665</v>
      </c>
      <c r="F33" s="95">
        <v>3</v>
      </c>
      <c r="G33" s="95">
        <v>43.39</v>
      </c>
      <c r="H33" s="97">
        <f t="shared" si="2"/>
        <v>10.24</v>
      </c>
      <c r="I33" s="96">
        <f t="shared" si="3"/>
        <v>53.63</v>
      </c>
      <c r="J33" s="84"/>
    </row>
    <row r="34" spans="1:10" x14ac:dyDescent="0.25">
      <c r="A34" s="87">
        <v>26</v>
      </c>
      <c r="B34" s="89" t="s">
        <v>21</v>
      </c>
      <c r="C34" s="89" t="s">
        <v>15</v>
      </c>
      <c r="D34" s="98">
        <v>1400</v>
      </c>
      <c r="E34" s="96">
        <f t="shared" si="1"/>
        <v>8.3324999999999996</v>
      </c>
      <c r="F34" s="95">
        <v>2</v>
      </c>
      <c r="G34" s="95">
        <v>33.33</v>
      </c>
      <c r="H34" s="97">
        <f t="shared" si="2"/>
        <v>7.86</v>
      </c>
      <c r="I34" s="96">
        <f t="shared" si="3"/>
        <v>41.19</v>
      </c>
      <c r="J34" s="84"/>
    </row>
    <row r="35" spans="1:10" x14ac:dyDescent="0.25">
      <c r="A35" s="87">
        <v>27</v>
      </c>
      <c r="B35" s="89" t="s">
        <v>41</v>
      </c>
      <c r="C35" s="89" t="s">
        <v>17</v>
      </c>
      <c r="D35" s="98">
        <v>1300</v>
      </c>
      <c r="E35" s="96">
        <f t="shared" si="1"/>
        <v>7.7379687500000003</v>
      </c>
      <c r="F35" s="95">
        <v>32</v>
      </c>
      <c r="G35" s="95">
        <v>495.23</v>
      </c>
      <c r="H35" s="97">
        <f t="shared" si="2"/>
        <v>116.82</v>
      </c>
      <c r="I35" s="96">
        <f>G35+H35</f>
        <v>612.04999999999995</v>
      </c>
      <c r="J35" s="84"/>
    </row>
  </sheetData>
  <mergeCells count="2">
    <mergeCell ref="A4:I4"/>
    <mergeCell ref="A7:C7"/>
  </mergeCells>
  <pageMargins left="0.7" right="0.7" top="0.75" bottom="0.75" header="0.3" footer="0.3"/>
  <pageSetup paperSize="9" scale="68" fitToHeight="0" orientation="portrait"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4636-B930-4304-BA83-8D5CDA6F4E59}">
  <sheetPr>
    <tabColor theme="2"/>
    <pageSetUpPr fitToPage="1"/>
  </sheetPr>
  <dimension ref="A1:K31"/>
  <sheetViews>
    <sheetView zoomScaleNormal="100" workbookViewId="0">
      <selection activeCell="F7" sqref="F7:H7"/>
    </sheetView>
  </sheetViews>
  <sheetFormatPr defaultColWidth="9.109375" defaultRowHeight="13.2" x14ac:dyDescent="0.25"/>
  <cols>
    <col min="1" max="1" width="6" style="40" customWidth="1"/>
    <col min="2" max="2" width="27.44140625" style="41" customWidth="1"/>
    <col min="3" max="3" width="20.88671875" style="40" customWidth="1"/>
    <col min="4" max="4" width="13.109375" style="40" customWidth="1"/>
    <col min="5" max="5" width="11.88671875" style="40" customWidth="1"/>
    <col min="6" max="6" width="15.6640625" style="42" customWidth="1"/>
    <col min="7" max="7" width="11.109375" style="40" customWidth="1"/>
    <col min="8" max="8" width="12" style="40" customWidth="1"/>
    <col min="9" max="254" width="9.109375" style="43"/>
    <col min="255" max="255" width="6" style="43" customWidth="1"/>
    <col min="256" max="256" width="27.44140625" style="43" customWidth="1"/>
    <col min="257" max="257" width="20.88671875" style="43" customWidth="1"/>
    <col min="258" max="258" width="13.109375" style="43" customWidth="1"/>
    <col min="259" max="259" width="11.88671875" style="43" customWidth="1"/>
    <col min="260" max="260" width="15.6640625" style="43" customWidth="1"/>
    <col min="261" max="261" width="11.109375" style="43" customWidth="1"/>
    <col min="262" max="262" width="12" style="43" customWidth="1"/>
    <col min="263" max="510" width="9.109375" style="43"/>
    <col min="511" max="511" width="6" style="43" customWidth="1"/>
    <col min="512" max="512" width="27.44140625" style="43" customWidth="1"/>
    <col min="513" max="513" width="20.88671875" style="43" customWidth="1"/>
    <col min="514" max="514" width="13.109375" style="43" customWidth="1"/>
    <col min="515" max="515" width="11.88671875" style="43" customWidth="1"/>
    <col min="516" max="516" width="15.6640625" style="43" customWidth="1"/>
    <col min="517" max="517" width="11.109375" style="43" customWidth="1"/>
    <col min="518" max="518" width="12" style="43" customWidth="1"/>
    <col min="519" max="766" width="9.109375" style="43"/>
    <col min="767" max="767" width="6" style="43" customWidth="1"/>
    <col min="768" max="768" width="27.44140625" style="43" customWidth="1"/>
    <col min="769" max="769" width="20.88671875" style="43" customWidth="1"/>
    <col min="770" max="770" width="13.109375" style="43" customWidth="1"/>
    <col min="771" max="771" width="11.88671875" style="43" customWidth="1"/>
    <col min="772" max="772" width="15.6640625" style="43" customWidth="1"/>
    <col min="773" max="773" width="11.109375" style="43" customWidth="1"/>
    <col min="774" max="774" width="12" style="43" customWidth="1"/>
    <col min="775" max="1022" width="9.109375" style="43"/>
    <col min="1023" max="1023" width="6" style="43" customWidth="1"/>
    <col min="1024" max="1024" width="27.44140625" style="43" customWidth="1"/>
    <col min="1025" max="1025" width="20.88671875" style="43" customWidth="1"/>
    <col min="1026" max="1026" width="13.109375" style="43" customWidth="1"/>
    <col min="1027" max="1027" width="11.88671875" style="43" customWidth="1"/>
    <col min="1028" max="1028" width="15.6640625" style="43" customWidth="1"/>
    <col min="1029" max="1029" width="11.109375" style="43" customWidth="1"/>
    <col min="1030" max="1030" width="12" style="43" customWidth="1"/>
    <col min="1031" max="1278" width="9.109375" style="43"/>
    <col min="1279" max="1279" width="6" style="43" customWidth="1"/>
    <col min="1280" max="1280" width="27.44140625" style="43" customWidth="1"/>
    <col min="1281" max="1281" width="20.88671875" style="43" customWidth="1"/>
    <col min="1282" max="1282" width="13.109375" style="43" customWidth="1"/>
    <col min="1283" max="1283" width="11.88671875" style="43" customWidth="1"/>
    <col min="1284" max="1284" width="15.6640625" style="43" customWidth="1"/>
    <col min="1285" max="1285" width="11.109375" style="43" customWidth="1"/>
    <col min="1286" max="1286" width="12" style="43" customWidth="1"/>
    <col min="1287" max="1534" width="9.109375" style="43"/>
    <col min="1535" max="1535" width="6" style="43" customWidth="1"/>
    <col min="1536" max="1536" width="27.44140625" style="43" customWidth="1"/>
    <col min="1537" max="1537" width="20.88671875" style="43" customWidth="1"/>
    <col min="1538" max="1538" width="13.109375" style="43" customWidth="1"/>
    <col min="1539" max="1539" width="11.88671875" style="43" customWidth="1"/>
    <col min="1540" max="1540" width="15.6640625" style="43" customWidth="1"/>
    <col min="1541" max="1541" width="11.109375" style="43" customWidth="1"/>
    <col min="1542" max="1542" width="12" style="43" customWidth="1"/>
    <col min="1543" max="1790" width="9.109375" style="43"/>
    <col min="1791" max="1791" width="6" style="43" customWidth="1"/>
    <col min="1792" max="1792" width="27.44140625" style="43" customWidth="1"/>
    <col min="1793" max="1793" width="20.88671875" style="43" customWidth="1"/>
    <col min="1794" max="1794" width="13.109375" style="43" customWidth="1"/>
    <col min="1795" max="1795" width="11.88671875" style="43" customWidth="1"/>
    <col min="1796" max="1796" width="15.6640625" style="43" customWidth="1"/>
    <col min="1797" max="1797" width="11.109375" style="43" customWidth="1"/>
    <col min="1798" max="1798" width="12" style="43" customWidth="1"/>
    <col min="1799" max="2046" width="9.109375" style="43"/>
    <col min="2047" max="2047" width="6" style="43" customWidth="1"/>
    <col min="2048" max="2048" width="27.44140625" style="43" customWidth="1"/>
    <col min="2049" max="2049" width="20.88671875" style="43" customWidth="1"/>
    <col min="2050" max="2050" width="13.109375" style="43" customWidth="1"/>
    <col min="2051" max="2051" width="11.88671875" style="43" customWidth="1"/>
    <col min="2052" max="2052" width="15.6640625" style="43" customWidth="1"/>
    <col min="2053" max="2053" width="11.109375" style="43" customWidth="1"/>
    <col min="2054" max="2054" width="12" style="43" customWidth="1"/>
    <col min="2055" max="2302" width="9.109375" style="43"/>
    <col min="2303" max="2303" width="6" style="43" customWidth="1"/>
    <col min="2304" max="2304" width="27.44140625" style="43" customWidth="1"/>
    <col min="2305" max="2305" width="20.88671875" style="43" customWidth="1"/>
    <col min="2306" max="2306" width="13.109375" style="43" customWidth="1"/>
    <col min="2307" max="2307" width="11.88671875" style="43" customWidth="1"/>
    <col min="2308" max="2308" width="15.6640625" style="43" customWidth="1"/>
    <col min="2309" max="2309" width="11.109375" style="43" customWidth="1"/>
    <col min="2310" max="2310" width="12" style="43" customWidth="1"/>
    <col min="2311" max="2558" width="9.109375" style="43"/>
    <col min="2559" max="2559" width="6" style="43" customWidth="1"/>
    <col min="2560" max="2560" width="27.44140625" style="43" customWidth="1"/>
    <col min="2561" max="2561" width="20.88671875" style="43" customWidth="1"/>
    <col min="2562" max="2562" width="13.109375" style="43" customWidth="1"/>
    <col min="2563" max="2563" width="11.88671875" style="43" customWidth="1"/>
    <col min="2564" max="2564" width="15.6640625" style="43" customWidth="1"/>
    <col min="2565" max="2565" width="11.109375" style="43" customWidth="1"/>
    <col min="2566" max="2566" width="12" style="43" customWidth="1"/>
    <col min="2567" max="2814" width="9.109375" style="43"/>
    <col min="2815" max="2815" width="6" style="43" customWidth="1"/>
    <col min="2816" max="2816" width="27.44140625" style="43" customWidth="1"/>
    <col min="2817" max="2817" width="20.88671875" style="43" customWidth="1"/>
    <col min="2818" max="2818" width="13.109375" style="43" customWidth="1"/>
    <col min="2819" max="2819" width="11.88671875" style="43" customWidth="1"/>
    <col min="2820" max="2820" width="15.6640625" style="43" customWidth="1"/>
    <col min="2821" max="2821" width="11.109375" style="43" customWidth="1"/>
    <col min="2822" max="2822" width="12" style="43" customWidth="1"/>
    <col min="2823" max="3070" width="9.109375" style="43"/>
    <col min="3071" max="3071" width="6" style="43" customWidth="1"/>
    <col min="3072" max="3072" width="27.44140625" style="43" customWidth="1"/>
    <col min="3073" max="3073" width="20.88671875" style="43" customWidth="1"/>
    <col min="3074" max="3074" width="13.109375" style="43" customWidth="1"/>
    <col min="3075" max="3075" width="11.88671875" style="43" customWidth="1"/>
    <col min="3076" max="3076" width="15.6640625" style="43" customWidth="1"/>
    <col min="3077" max="3077" width="11.109375" style="43" customWidth="1"/>
    <col min="3078" max="3078" width="12" style="43" customWidth="1"/>
    <col min="3079" max="3326" width="9.109375" style="43"/>
    <col min="3327" max="3327" width="6" style="43" customWidth="1"/>
    <col min="3328" max="3328" width="27.44140625" style="43" customWidth="1"/>
    <col min="3329" max="3329" width="20.88671875" style="43" customWidth="1"/>
    <col min="3330" max="3330" width="13.109375" style="43" customWidth="1"/>
    <col min="3331" max="3331" width="11.88671875" style="43" customWidth="1"/>
    <col min="3332" max="3332" width="15.6640625" style="43" customWidth="1"/>
    <col min="3333" max="3333" width="11.109375" style="43" customWidth="1"/>
    <col min="3334" max="3334" width="12" style="43" customWidth="1"/>
    <col min="3335" max="3582" width="9.109375" style="43"/>
    <col min="3583" max="3583" width="6" style="43" customWidth="1"/>
    <col min="3584" max="3584" width="27.44140625" style="43" customWidth="1"/>
    <col min="3585" max="3585" width="20.88671875" style="43" customWidth="1"/>
    <col min="3586" max="3586" width="13.109375" style="43" customWidth="1"/>
    <col min="3587" max="3587" width="11.88671875" style="43" customWidth="1"/>
    <col min="3588" max="3588" width="15.6640625" style="43" customWidth="1"/>
    <col min="3589" max="3589" width="11.109375" style="43" customWidth="1"/>
    <col min="3590" max="3590" width="12" style="43" customWidth="1"/>
    <col min="3591" max="3838" width="9.109375" style="43"/>
    <col min="3839" max="3839" width="6" style="43" customWidth="1"/>
    <col min="3840" max="3840" width="27.44140625" style="43" customWidth="1"/>
    <col min="3841" max="3841" width="20.88671875" style="43" customWidth="1"/>
    <col min="3842" max="3842" width="13.109375" style="43" customWidth="1"/>
    <col min="3843" max="3843" width="11.88671875" style="43" customWidth="1"/>
    <col min="3844" max="3844" width="15.6640625" style="43" customWidth="1"/>
    <col min="3845" max="3845" width="11.109375" style="43" customWidth="1"/>
    <col min="3846" max="3846" width="12" style="43" customWidth="1"/>
    <col min="3847" max="4094" width="9.109375" style="43"/>
    <col min="4095" max="4095" width="6" style="43" customWidth="1"/>
    <col min="4096" max="4096" width="27.44140625" style="43" customWidth="1"/>
    <col min="4097" max="4097" width="20.88671875" style="43" customWidth="1"/>
    <col min="4098" max="4098" width="13.109375" style="43" customWidth="1"/>
    <col min="4099" max="4099" width="11.88671875" style="43" customWidth="1"/>
    <col min="4100" max="4100" width="15.6640625" style="43" customWidth="1"/>
    <col min="4101" max="4101" width="11.109375" style="43" customWidth="1"/>
    <col min="4102" max="4102" width="12" style="43" customWidth="1"/>
    <col min="4103" max="4350" width="9.109375" style="43"/>
    <col min="4351" max="4351" width="6" style="43" customWidth="1"/>
    <col min="4352" max="4352" width="27.44140625" style="43" customWidth="1"/>
    <col min="4353" max="4353" width="20.88671875" style="43" customWidth="1"/>
    <col min="4354" max="4354" width="13.109375" style="43" customWidth="1"/>
    <col min="4355" max="4355" width="11.88671875" style="43" customWidth="1"/>
    <col min="4356" max="4356" width="15.6640625" style="43" customWidth="1"/>
    <col min="4357" max="4357" width="11.109375" style="43" customWidth="1"/>
    <col min="4358" max="4358" width="12" style="43" customWidth="1"/>
    <col min="4359" max="4606" width="9.109375" style="43"/>
    <col min="4607" max="4607" width="6" style="43" customWidth="1"/>
    <col min="4608" max="4608" width="27.44140625" style="43" customWidth="1"/>
    <col min="4609" max="4609" width="20.88671875" style="43" customWidth="1"/>
    <col min="4610" max="4610" width="13.109375" style="43" customWidth="1"/>
    <col min="4611" max="4611" width="11.88671875" style="43" customWidth="1"/>
    <col min="4612" max="4612" width="15.6640625" style="43" customWidth="1"/>
    <col min="4613" max="4613" width="11.109375" style="43" customWidth="1"/>
    <col min="4614" max="4614" width="12" style="43" customWidth="1"/>
    <col min="4615" max="4862" width="9.109375" style="43"/>
    <col min="4863" max="4863" width="6" style="43" customWidth="1"/>
    <col min="4864" max="4864" width="27.44140625" style="43" customWidth="1"/>
    <col min="4865" max="4865" width="20.88671875" style="43" customWidth="1"/>
    <col min="4866" max="4866" width="13.109375" style="43" customWidth="1"/>
    <col min="4867" max="4867" width="11.88671875" style="43" customWidth="1"/>
    <col min="4868" max="4868" width="15.6640625" style="43" customWidth="1"/>
    <col min="4869" max="4869" width="11.109375" style="43" customWidth="1"/>
    <col min="4870" max="4870" width="12" style="43" customWidth="1"/>
    <col min="4871" max="5118" width="9.109375" style="43"/>
    <col min="5119" max="5119" width="6" style="43" customWidth="1"/>
    <col min="5120" max="5120" width="27.44140625" style="43" customWidth="1"/>
    <col min="5121" max="5121" width="20.88671875" style="43" customWidth="1"/>
    <col min="5122" max="5122" width="13.109375" style="43" customWidth="1"/>
    <col min="5123" max="5123" width="11.88671875" style="43" customWidth="1"/>
    <col min="5124" max="5124" width="15.6640625" style="43" customWidth="1"/>
    <col min="5125" max="5125" width="11.109375" style="43" customWidth="1"/>
    <col min="5126" max="5126" width="12" style="43" customWidth="1"/>
    <col min="5127" max="5374" width="9.109375" style="43"/>
    <col min="5375" max="5375" width="6" style="43" customWidth="1"/>
    <col min="5376" max="5376" width="27.44140625" style="43" customWidth="1"/>
    <col min="5377" max="5377" width="20.88671875" style="43" customWidth="1"/>
    <col min="5378" max="5378" width="13.109375" style="43" customWidth="1"/>
    <col min="5379" max="5379" width="11.88671875" style="43" customWidth="1"/>
    <col min="5380" max="5380" width="15.6640625" style="43" customWidth="1"/>
    <col min="5381" max="5381" width="11.109375" style="43" customWidth="1"/>
    <col min="5382" max="5382" width="12" style="43" customWidth="1"/>
    <col min="5383" max="5630" width="9.109375" style="43"/>
    <col min="5631" max="5631" width="6" style="43" customWidth="1"/>
    <col min="5632" max="5632" width="27.44140625" style="43" customWidth="1"/>
    <col min="5633" max="5633" width="20.88671875" style="43" customWidth="1"/>
    <col min="5634" max="5634" width="13.109375" style="43" customWidth="1"/>
    <col min="5635" max="5635" width="11.88671875" style="43" customWidth="1"/>
    <col min="5636" max="5636" width="15.6640625" style="43" customWidth="1"/>
    <col min="5637" max="5637" width="11.109375" style="43" customWidth="1"/>
    <col min="5638" max="5638" width="12" style="43" customWidth="1"/>
    <col min="5639" max="5886" width="9.109375" style="43"/>
    <col min="5887" max="5887" width="6" style="43" customWidth="1"/>
    <col min="5888" max="5888" width="27.44140625" style="43" customWidth="1"/>
    <col min="5889" max="5889" width="20.88671875" style="43" customWidth="1"/>
    <col min="5890" max="5890" width="13.109375" style="43" customWidth="1"/>
    <col min="5891" max="5891" width="11.88671875" style="43" customWidth="1"/>
    <col min="5892" max="5892" width="15.6640625" style="43" customWidth="1"/>
    <col min="5893" max="5893" width="11.109375" style="43" customWidth="1"/>
    <col min="5894" max="5894" width="12" style="43" customWidth="1"/>
    <col min="5895" max="6142" width="9.109375" style="43"/>
    <col min="6143" max="6143" width="6" style="43" customWidth="1"/>
    <col min="6144" max="6144" width="27.44140625" style="43" customWidth="1"/>
    <col min="6145" max="6145" width="20.88671875" style="43" customWidth="1"/>
    <col min="6146" max="6146" width="13.109375" style="43" customWidth="1"/>
    <col min="6147" max="6147" width="11.88671875" style="43" customWidth="1"/>
    <col min="6148" max="6148" width="15.6640625" style="43" customWidth="1"/>
    <col min="6149" max="6149" width="11.109375" style="43" customWidth="1"/>
    <col min="6150" max="6150" width="12" style="43" customWidth="1"/>
    <col min="6151" max="6398" width="9.109375" style="43"/>
    <col min="6399" max="6399" width="6" style="43" customWidth="1"/>
    <col min="6400" max="6400" width="27.44140625" style="43" customWidth="1"/>
    <col min="6401" max="6401" width="20.88671875" style="43" customWidth="1"/>
    <col min="6402" max="6402" width="13.109375" style="43" customWidth="1"/>
    <col min="6403" max="6403" width="11.88671875" style="43" customWidth="1"/>
    <col min="6404" max="6404" width="15.6640625" style="43" customWidth="1"/>
    <col min="6405" max="6405" width="11.109375" style="43" customWidth="1"/>
    <col min="6406" max="6406" width="12" style="43" customWidth="1"/>
    <col min="6407" max="6654" width="9.109375" style="43"/>
    <col min="6655" max="6655" width="6" style="43" customWidth="1"/>
    <col min="6656" max="6656" width="27.44140625" style="43" customWidth="1"/>
    <col min="6657" max="6657" width="20.88671875" style="43" customWidth="1"/>
    <col min="6658" max="6658" width="13.109375" style="43" customWidth="1"/>
    <col min="6659" max="6659" width="11.88671875" style="43" customWidth="1"/>
    <col min="6660" max="6660" width="15.6640625" style="43" customWidth="1"/>
    <col min="6661" max="6661" width="11.109375" style="43" customWidth="1"/>
    <col min="6662" max="6662" width="12" style="43" customWidth="1"/>
    <col min="6663" max="6910" width="9.109375" style="43"/>
    <col min="6911" max="6911" width="6" style="43" customWidth="1"/>
    <col min="6912" max="6912" width="27.44140625" style="43" customWidth="1"/>
    <col min="6913" max="6913" width="20.88671875" style="43" customWidth="1"/>
    <col min="6914" max="6914" width="13.109375" style="43" customWidth="1"/>
    <col min="6915" max="6915" width="11.88671875" style="43" customWidth="1"/>
    <col min="6916" max="6916" width="15.6640625" style="43" customWidth="1"/>
    <col min="6917" max="6917" width="11.109375" style="43" customWidth="1"/>
    <col min="6918" max="6918" width="12" style="43" customWidth="1"/>
    <col min="6919" max="7166" width="9.109375" style="43"/>
    <col min="7167" max="7167" width="6" style="43" customWidth="1"/>
    <col min="7168" max="7168" width="27.44140625" style="43" customWidth="1"/>
    <col min="7169" max="7169" width="20.88671875" style="43" customWidth="1"/>
    <col min="7170" max="7170" width="13.109375" style="43" customWidth="1"/>
    <col min="7171" max="7171" width="11.88671875" style="43" customWidth="1"/>
    <col min="7172" max="7172" width="15.6640625" style="43" customWidth="1"/>
    <col min="7173" max="7173" width="11.109375" style="43" customWidth="1"/>
    <col min="7174" max="7174" width="12" style="43" customWidth="1"/>
    <col min="7175" max="7422" width="9.109375" style="43"/>
    <col min="7423" max="7423" width="6" style="43" customWidth="1"/>
    <col min="7424" max="7424" width="27.44140625" style="43" customWidth="1"/>
    <col min="7425" max="7425" width="20.88671875" style="43" customWidth="1"/>
    <col min="7426" max="7426" width="13.109375" style="43" customWidth="1"/>
    <col min="7427" max="7427" width="11.88671875" style="43" customWidth="1"/>
    <col min="7428" max="7428" width="15.6640625" style="43" customWidth="1"/>
    <col min="7429" max="7429" width="11.109375" style="43" customWidth="1"/>
    <col min="7430" max="7430" width="12" style="43" customWidth="1"/>
    <col min="7431" max="7678" width="9.109375" style="43"/>
    <col min="7679" max="7679" width="6" style="43" customWidth="1"/>
    <col min="7680" max="7680" width="27.44140625" style="43" customWidth="1"/>
    <col min="7681" max="7681" width="20.88671875" style="43" customWidth="1"/>
    <col min="7682" max="7682" width="13.109375" style="43" customWidth="1"/>
    <col min="7683" max="7683" width="11.88671875" style="43" customWidth="1"/>
    <col min="7684" max="7684" width="15.6640625" style="43" customWidth="1"/>
    <col min="7685" max="7685" width="11.109375" style="43" customWidth="1"/>
    <col min="7686" max="7686" width="12" style="43" customWidth="1"/>
    <col min="7687" max="7934" width="9.109375" style="43"/>
    <col min="7935" max="7935" width="6" style="43" customWidth="1"/>
    <col min="7936" max="7936" width="27.44140625" style="43" customWidth="1"/>
    <col min="7937" max="7937" width="20.88671875" style="43" customWidth="1"/>
    <col min="7938" max="7938" width="13.109375" style="43" customWidth="1"/>
    <col min="7939" max="7939" width="11.88671875" style="43" customWidth="1"/>
    <col min="7940" max="7940" width="15.6640625" style="43" customWidth="1"/>
    <col min="7941" max="7941" width="11.109375" style="43" customWidth="1"/>
    <col min="7942" max="7942" width="12" style="43" customWidth="1"/>
    <col min="7943" max="8190" width="9.109375" style="43"/>
    <col min="8191" max="8191" width="6" style="43" customWidth="1"/>
    <col min="8192" max="8192" width="27.44140625" style="43" customWidth="1"/>
    <col min="8193" max="8193" width="20.88671875" style="43" customWidth="1"/>
    <col min="8194" max="8194" width="13.109375" style="43" customWidth="1"/>
    <col min="8195" max="8195" width="11.88671875" style="43" customWidth="1"/>
    <col min="8196" max="8196" width="15.6640625" style="43" customWidth="1"/>
    <col min="8197" max="8197" width="11.109375" style="43" customWidth="1"/>
    <col min="8198" max="8198" width="12" style="43" customWidth="1"/>
    <col min="8199" max="8446" width="9.109375" style="43"/>
    <col min="8447" max="8447" width="6" style="43" customWidth="1"/>
    <col min="8448" max="8448" width="27.44140625" style="43" customWidth="1"/>
    <col min="8449" max="8449" width="20.88671875" style="43" customWidth="1"/>
    <col min="8450" max="8450" width="13.109375" style="43" customWidth="1"/>
    <col min="8451" max="8451" width="11.88671875" style="43" customWidth="1"/>
    <col min="8452" max="8452" width="15.6640625" style="43" customWidth="1"/>
    <col min="8453" max="8453" width="11.109375" style="43" customWidth="1"/>
    <col min="8454" max="8454" width="12" style="43" customWidth="1"/>
    <col min="8455" max="8702" width="9.109375" style="43"/>
    <col min="8703" max="8703" width="6" style="43" customWidth="1"/>
    <col min="8704" max="8704" width="27.44140625" style="43" customWidth="1"/>
    <col min="8705" max="8705" width="20.88671875" style="43" customWidth="1"/>
    <col min="8706" max="8706" width="13.109375" style="43" customWidth="1"/>
    <col min="8707" max="8707" width="11.88671875" style="43" customWidth="1"/>
    <col min="8708" max="8708" width="15.6640625" style="43" customWidth="1"/>
    <col min="8709" max="8709" width="11.109375" style="43" customWidth="1"/>
    <col min="8710" max="8710" width="12" style="43" customWidth="1"/>
    <col min="8711" max="8958" width="9.109375" style="43"/>
    <col min="8959" max="8959" width="6" style="43" customWidth="1"/>
    <col min="8960" max="8960" width="27.44140625" style="43" customWidth="1"/>
    <col min="8961" max="8961" width="20.88671875" style="43" customWidth="1"/>
    <col min="8962" max="8962" width="13.109375" style="43" customWidth="1"/>
    <col min="8963" max="8963" width="11.88671875" style="43" customWidth="1"/>
    <col min="8964" max="8964" width="15.6640625" style="43" customWidth="1"/>
    <col min="8965" max="8965" width="11.109375" style="43" customWidth="1"/>
    <col min="8966" max="8966" width="12" style="43" customWidth="1"/>
    <col min="8967" max="9214" width="9.109375" style="43"/>
    <col min="9215" max="9215" width="6" style="43" customWidth="1"/>
    <col min="9216" max="9216" width="27.44140625" style="43" customWidth="1"/>
    <col min="9217" max="9217" width="20.88671875" style="43" customWidth="1"/>
    <col min="9218" max="9218" width="13.109375" style="43" customWidth="1"/>
    <col min="9219" max="9219" width="11.88671875" style="43" customWidth="1"/>
    <col min="9220" max="9220" width="15.6640625" style="43" customWidth="1"/>
    <col min="9221" max="9221" width="11.109375" style="43" customWidth="1"/>
    <col min="9222" max="9222" width="12" style="43" customWidth="1"/>
    <col min="9223" max="9470" width="9.109375" style="43"/>
    <col min="9471" max="9471" width="6" style="43" customWidth="1"/>
    <col min="9472" max="9472" width="27.44140625" style="43" customWidth="1"/>
    <col min="9473" max="9473" width="20.88671875" style="43" customWidth="1"/>
    <col min="9474" max="9474" width="13.109375" style="43" customWidth="1"/>
    <col min="9475" max="9475" width="11.88671875" style="43" customWidth="1"/>
    <col min="9476" max="9476" width="15.6640625" style="43" customWidth="1"/>
    <col min="9477" max="9477" width="11.109375" style="43" customWidth="1"/>
    <col min="9478" max="9478" width="12" style="43" customWidth="1"/>
    <col min="9479" max="9726" width="9.109375" style="43"/>
    <col min="9727" max="9727" width="6" style="43" customWidth="1"/>
    <col min="9728" max="9728" width="27.44140625" style="43" customWidth="1"/>
    <col min="9729" max="9729" width="20.88671875" style="43" customWidth="1"/>
    <col min="9730" max="9730" width="13.109375" style="43" customWidth="1"/>
    <col min="9731" max="9731" width="11.88671875" style="43" customWidth="1"/>
    <col min="9732" max="9732" width="15.6640625" style="43" customWidth="1"/>
    <col min="9733" max="9733" width="11.109375" style="43" customWidth="1"/>
    <col min="9734" max="9734" width="12" style="43" customWidth="1"/>
    <col min="9735" max="9982" width="9.109375" style="43"/>
    <col min="9983" max="9983" width="6" style="43" customWidth="1"/>
    <col min="9984" max="9984" width="27.44140625" style="43" customWidth="1"/>
    <col min="9985" max="9985" width="20.88671875" style="43" customWidth="1"/>
    <col min="9986" max="9986" width="13.109375" style="43" customWidth="1"/>
    <col min="9987" max="9987" width="11.88671875" style="43" customWidth="1"/>
    <col min="9988" max="9988" width="15.6640625" style="43" customWidth="1"/>
    <col min="9989" max="9989" width="11.109375" style="43" customWidth="1"/>
    <col min="9990" max="9990" width="12" style="43" customWidth="1"/>
    <col min="9991" max="10238" width="9.109375" style="43"/>
    <col min="10239" max="10239" width="6" style="43" customWidth="1"/>
    <col min="10240" max="10240" width="27.44140625" style="43" customWidth="1"/>
    <col min="10241" max="10241" width="20.88671875" style="43" customWidth="1"/>
    <col min="10242" max="10242" width="13.109375" style="43" customWidth="1"/>
    <col min="10243" max="10243" width="11.88671875" style="43" customWidth="1"/>
    <col min="10244" max="10244" width="15.6640625" style="43" customWidth="1"/>
    <col min="10245" max="10245" width="11.109375" style="43" customWidth="1"/>
    <col min="10246" max="10246" width="12" style="43" customWidth="1"/>
    <col min="10247" max="10494" width="9.109375" style="43"/>
    <col min="10495" max="10495" width="6" style="43" customWidth="1"/>
    <col min="10496" max="10496" width="27.44140625" style="43" customWidth="1"/>
    <col min="10497" max="10497" width="20.88671875" style="43" customWidth="1"/>
    <col min="10498" max="10498" width="13.109375" style="43" customWidth="1"/>
    <col min="10499" max="10499" width="11.88671875" style="43" customWidth="1"/>
    <col min="10500" max="10500" width="15.6640625" style="43" customWidth="1"/>
    <col min="10501" max="10501" width="11.109375" style="43" customWidth="1"/>
    <col min="10502" max="10502" width="12" style="43" customWidth="1"/>
    <col min="10503" max="10750" width="9.109375" style="43"/>
    <col min="10751" max="10751" width="6" style="43" customWidth="1"/>
    <col min="10752" max="10752" width="27.44140625" style="43" customWidth="1"/>
    <col min="10753" max="10753" width="20.88671875" style="43" customWidth="1"/>
    <col min="10754" max="10754" width="13.109375" style="43" customWidth="1"/>
    <col min="10755" max="10755" width="11.88671875" style="43" customWidth="1"/>
    <col min="10756" max="10756" width="15.6640625" style="43" customWidth="1"/>
    <col min="10757" max="10757" width="11.109375" style="43" customWidth="1"/>
    <col min="10758" max="10758" width="12" style="43" customWidth="1"/>
    <col min="10759" max="11006" width="9.109375" style="43"/>
    <col min="11007" max="11007" width="6" style="43" customWidth="1"/>
    <col min="11008" max="11008" width="27.44140625" style="43" customWidth="1"/>
    <col min="11009" max="11009" width="20.88671875" style="43" customWidth="1"/>
    <col min="11010" max="11010" width="13.109375" style="43" customWidth="1"/>
    <col min="11011" max="11011" width="11.88671875" style="43" customWidth="1"/>
    <col min="11012" max="11012" width="15.6640625" style="43" customWidth="1"/>
    <col min="11013" max="11013" width="11.109375" style="43" customWidth="1"/>
    <col min="11014" max="11014" width="12" style="43" customWidth="1"/>
    <col min="11015" max="11262" width="9.109375" style="43"/>
    <col min="11263" max="11263" width="6" style="43" customWidth="1"/>
    <col min="11264" max="11264" width="27.44140625" style="43" customWidth="1"/>
    <col min="11265" max="11265" width="20.88671875" style="43" customWidth="1"/>
    <col min="11266" max="11266" width="13.109375" style="43" customWidth="1"/>
    <col min="11267" max="11267" width="11.88671875" style="43" customWidth="1"/>
    <col min="11268" max="11268" width="15.6640625" style="43" customWidth="1"/>
    <col min="11269" max="11269" width="11.109375" style="43" customWidth="1"/>
    <col min="11270" max="11270" width="12" style="43" customWidth="1"/>
    <col min="11271" max="11518" width="9.109375" style="43"/>
    <col min="11519" max="11519" width="6" style="43" customWidth="1"/>
    <col min="11520" max="11520" width="27.44140625" style="43" customWidth="1"/>
    <col min="11521" max="11521" width="20.88671875" style="43" customWidth="1"/>
    <col min="11522" max="11522" width="13.109375" style="43" customWidth="1"/>
    <col min="11523" max="11523" width="11.88671875" style="43" customWidth="1"/>
    <col min="11524" max="11524" width="15.6640625" style="43" customWidth="1"/>
    <col min="11525" max="11525" width="11.109375" style="43" customWidth="1"/>
    <col min="11526" max="11526" width="12" style="43" customWidth="1"/>
    <col min="11527" max="11774" width="9.109375" style="43"/>
    <col min="11775" max="11775" width="6" style="43" customWidth="1"/>
    <col min="11776" max="11776" width="27.44140625" style="43" customWidth="1"/>
    <col min="11777" max="11777" width="20.88671875" style="43" customWidth="1"/>
    <col min="11778" max="11778" width="13.109375" style="43" customWidth="1"/>
    <col min="11779" max="11779" width="11.88671875" style="43" customWidth="1"/>
    <col min="11780" max="11780" width="15.6640625" style="43" customWidth="1"/>
    <col min="11781" max="11781" width="11.109375" style="43" customWidth="1"/>
    <col min="11782" max="11782" width="12" style="43" customWidth="1"/>
    <col min="11783" max="12030" width="9.109375" style="43"/>
    <col min="12031" max="12031" width="6" style="43" customWidth="1"/>
    <col min="12032" max="12032" width="27.44140625" style="43" customWidth="1"/>
    <col min="12033" max="12033" width="20.88671875" style="43" customWidth="1"/>
    <col min="12034" max="12034" width="13.109375" style="43" customWidth="1"/>
    <col min="12035" max="12035" width="11.88671875" style="43" customWidth="1"/>
    <col min="12036" max="12036" width="15.6640625" style="43" customWidth="1"/>
    <col min="12037" max="12037" width="11.109375" style="43" customWidth="1"/>
    <col min="12038" max="12038" width="12" style="43" customWidth="1"/>
    <col min="12039" max="12286" width="9.109375" style="43"/>
    <col min="12287" max="12287" width="6" style="43" customWidth="1"/>
    <col min="12288" max="12288" width="27.44140625" style="43" customWidth="1"/>
    <col min="12289" max="12289" width="20.88671875" style="43" customWidth="1"/>
    <col min="12290" max="12290" width="13.109375" style="43" customWidth="1"/>
    <col min="12291" max="12291" width="11.88671875" style="43" customWidth="1"/>
    <col min="12292" max="12292" width="15.6640625" style="43" customWidth="1"/>
    <col min="12293" max="12293" width="11.109375" style="43" customWidth="1"/>
    <col min="12294" max="12294" width="12" style="43" customWidth="1"/>
    <col min="12295" max="12542" width="9.109375" style="43"/>
    <col min="12543" max="12543" width="6" style="43" customWidth="1"/>
    <col min="12544" max="12544" width="27.44140625" style="43" customWidth="1"/>
    <col min="12545" max="12545" width="20.88671875" style="43" customWidth="1"/>
    <col min="12546" max="12546" width="13.109375" style="43" customWidth="1"/>
    <col min="12547" max="12547" width="11.88671875" style="43" customWidth="1"/>
    <col min="12548" max="12548" width="15.6640625" style="43" customWidth="1"/>
    <col min="12549" max="12549" width="11.109375" style="43" customWidth="1"/>
    <col min="12550" max="12550" width="12" style="43" customWidth="1"/>
    <col min="12551" max="12798" width="9.109375" style="43"/>
    <col min="12799" max="12799" width="6" style="43" customWidth="1"/>
    <col min="12800" max="12800" width="27.44140625" style="43" customWidth="1"/>
    <col min="12801" max="12801" width="20.88671875" style="43" customWidth="1"/>
    <col min="12802" max="12802" width="13.109375" style="43" customWidth="1"/>
    <col min="12803" max="12803" width="11.88671875" style="43" customWidth="1"/>
    <col min="12804" max="12804" width="15.6640625" style="43" customWidth="1"/>
    <col min="12805" max="12805" width="11.109375" style="43" customWidth="1"/>
    <col min="12806" max="12806" width="12" style="43" customWidth="1"/>
    <col min="12807" max="13054" width="9.109375" style="43"/>
    <col min="13055" max="13055" width="6" style="43" customWidth="1"/>
    <col min="13056" max="13056" width="27.44140625" style="43" customWidth="1"/>
    <col min="13057" max="13057" width="20.88671875" style="43" customWidth="1"/>
    <col min="13058" max="13058" width="13.109375" style="43" customWidth="1"/>
    <col min="13059" max="13059" width="11.88671875" style="43" customWidth="1"/>
    <col min="13060" max="13060" width="15.6640625" style="43" customWidth="1"/>
    <col min="13061" max="13061" width="11.109375" style="43" customWidth="1"/>
    <col min="13062" max="13062" width="12" style="43" customWidth="1"/>
    <col min="13063" max="13310" width="9.109375" style="43"/>
    <col min="13311" max="13311" width="6" style="43" customWidth="1"/>
    <col min="13312" max="13312" width="27.44140625" style="43" customWidth="1"/>
    <col min="13313" max="13313" width="20.88671875" style="43" customWidth="1"/>
    <col min="13314" max="13314" width="13.109375" style="43" customWidth="1"/>
    <col min="13315" max="13315" width="11.88671875" style="43" customWidth="1"/>
    <col min="13316" max="13316" width="15.6640625" style="43" customWidth="1"/>
    <col min="13317" max="13317" width="11.109375" style="43" customWidth="1"/>
    <col min="13318" max="13318" width="12" style="43" customWidth="1"/>
    <col min="13319" max="13566" width="9.109375" style="43"/>
    <col min="13567" max="13567" width="6" style="43" customWidth="1"/>
    <col min="13568" max="13568" width="27.44140625" style="43" customWidth="1"/>
    <col min="13569" max="13569" width="20.88671875" style="43" customWidth="1"/>
    <col min="13570" max="13570" width="13.109375" style="43" customWidth="1"/>
    <col min="13571" max="13571" width="11.88671875" style="43" customWidth="1"/>
    <col min="13572" max="13572" width="15.6640625" style="43" customWidth="1"/>
    <col min="13573" max="13573" width="11.109375" style="43" customWidth="1"/>
    <col min="13574" max="13574" width="12" style="43" customWidth="1"/>
    <col min="13575" max="13822" width="9.109375" style="43"/>
    <col min="13823" max="13823" width="6" style="43" customWidth="1"/>
    <col min="13824" max="13824" width="27.44140625" style="43" customWidth="1"/>
    <col min="13825" max="13825" width="20.88671875" style="43" customWidth="1"/>
    <col min="13826" max="13826" width="13.109375" style="43" customWidth="1"/>
    <col min="13827" max="13827" width="11.88671875" style="43" customWidth="1"/>
    <col min="13828" max="13828" width="15.6640625" style="43" customWidth="1"/>
    <col min="13829" max="13829" width="11.109375" style="43" customWidth="1"/>
    <col min="13830" max="13830" width="12" style="43" customWidth="1"/>
    <col min="13831" max="14078" width="9.109375" style="43"/>
    <col min="14079" max="14079" width="6" style="43" customWidth="1"/>
    <col min="14080" max="14080" width="27.44140625" style="43" customWidth="1"/>
    <col min="14081" max="14081" width="20.88671875" style="43" customWidth="1"/>
    <col min="14082" max="14082" width="13.109375" style="43" customWidth="1"/>
    <col min="14083" max="14083" width="11.88671875" style="43" customWidth="1"/>
    <col min="14084" max="14084" width="15.6640625" style="43" customWidth="1"/>
    <col min="14085" max="14085" width="11.109375" style="43" customWidth="1"/>
    <col min="14086" max="14086" width="12" style="43" customWidth="1"/>
    <col min="14087" max="14334" width="9.109375" style="43"/>
    <col min="14335" max="14335" width="6" style="43" customWidth="1"/>
    <col min="14336" max="14336" width="27.44140625" style="43" customWidth="1"/>
    <col min="14337" max="14337" width="20.88671875" style="43" customWidth="1"/>
    <col min="14338" max="14338" width="13.109375" style="43" customWidth="1"/>
    <col min="14339" max="14339" width="11.88671875" style="43" customWidth="1"/>
    <col min="14340" max="14340" width="15.6640625" style="43" customWidth="1"/>
    <col min="14341" max="14341" width="11.109375" style="43" customWidth="1"/>
    <col min="14342" max="14342" width="12" style="43" customWidth="1"/>
    <col min="14343" max="14590" width="9.109375" style="43"/>
    <col min="14591" max="14591" width="6" style="43" customWidth="1"/>
    <col min="14592" max="14592" width="27.44140625" style="43" customWidth="1"/>
    <col min="14593" max="14593" width="20.88671875" style="43" customWidth="1"/>
    <col min="14594" max="14594" width="13.109375" style="43" customWidth="1"/>
    <col min="14595" max="14595" width="11.88671875" style="43" customWidth="1"/>
    <col min="14596" max="14596" width="15.6640625" style="43" customWidth="1"/>
    <col min="14597" max="14597" width="11.109375" style="43" customWidth="1"/>
    <col min="14598" max="14598" width="12" style="43" customWidth="1"/>
    <col min="14599" max="14846" width="9.109375" style="43"/>
    <col min="14847" max="14847" width="6" style="43" customWidth="1"/>
    <col min="14848" max="14848" width="27.44140625" style="43" customWidth="1"/>
    <col min="14849" max="14849" width="20.88671875" style="43" customWidth="1"/>
    <col min="14850" max="14850" width="13.109375" style="43" customWidth="1"/>
    <col min="14851" max="14851" width="11.88671875" style="43" customWidth="1"/>
    <col min="14852" max="14852" width="15.6640625" style="43" customWidth="1"/>
    <col min="14853" max="14853" width="11.109375" style="43" customWidth="1"/>
    <col min="14854" max="14854" width="12" style="43" customWidth="1"/>
    <col min="14855" max="15102" width="9.109375" style="43"/>
    <col min="15103" max="15103" width="6" style="43" customWidth="1"/>
    <col min="15104" max="15104" width="27.44140625" style="43" customWidth="1"/>
    <col min="15105" max="15105" width="20.88671875" style="43" customWidth="1"/>
    <col min="15106" max="15106" width="13.109375" style="43" customWidth="1"/>
    <col min="15107" max="15107" width="11.88671875" style="43" customWidth="1"/>
    <col min="15108" max="15108" width="15.6640625" style="43" customWidth="1"/>
    <col min="15109" max="15109" width="11.109375" style="43" customWidth="1"/>
    <col min="15110" max="15110" width="12" style="43" customWidth="1"/>
    <col min="15111" max="15358" width="9.109375" style="43"/>
    <col min="15359" max="15359" width="6" style="43" customWidth="1"/>
    <col min="15360" max="15360" width="27.44140625" style="43" customWidth="1"/>
    <col min="15361" max="15361" width="20.88671875" style="43" customWidth="1"/>
    <col min="15362" max="15362" width="13.109375" style="43" customWidth="1"/>
    <col min="15363" max="15363" width="11.88671875" style="43" customWidth="1"/>
    <col min="15364" max="15364" width="15.6640625" style="43" customWidth="1"/>
    <col min="15365" max="15365" width="11.109375" style="43" customWidth="1"/>
    <col min="15366" max="15366" width="12" style="43" customWidth="1"/>
    <col min="15367" max="15614" width="9.109375" style="43"/>
    <col min="15615" max="15615" width="6" style="43" customWidth="1"/>
    <col min="15616" max="15616" width="27.44140625" style="43" customWidth="1"/>
    <col min="15617" max="15617" width="20.88671875" style="43" customWidth="1"/>
    <col min="15618" max="15618" width="13.109375" style="43" customWidth="1"/>
    <col min="15619" max="15619" width="11.88671875" style="43" customWidth="1"/>
    <col min="15620" max="15620" width="15.6640625" style="43" customWidth="1"/>
    <col min="15621" max="15621" width="11.109375" style="43" customWidth="1"/>
    <col min="15622" max="15622" width="12" style="43" customWidth="1"/>
    <col min="15623" max="15870" width="9.109375" style="43"/>
    <col min="15871" max="15871" width="6" style="43" customWidth="1"/>
    <col min="15872" max="15872" width="27.44140625" style="43" customWidth="1"/>
    <col min="15873" max="15873" width="20.88671875" style="43" customWidth="1"/>
    <col min="15874" max="15874" width="13.109375" style="43" customWidth="1"/>
    <col min="15875" max="15875" width="11.88671875" style="43" customWidth="1"/>
    <col min="15876" max="15876" width="15.6640625" style="43" customWidth="1"/>
    <col min="15877" max="15877" width="11.109375" style="43" customWidth="1"/>
    <col min="15878" max="15878" width="12" style="43" customWidth="1"/>
    <col min="15879" max="16126" width="9.109375" style="43"/>
    <col min="16127" max="16127" width="6" style="43" customWidth="1"/>
    <col min="16128" max="16128" width="27.44140625" style="43" customWidth="1"/>
    <col min="16129" max="16129" width="20.88671875" style="43" customWidth="1"/>
    <col min="16130" max="16130" width="13.109375" style="43" customWidth="1"/>
    <col min="16131" max="16131" width="11.88671875" style="43" customWidth="1"/>
    <col min="16132" max="16132" width="15.6640625" style="43" customWidth="1"/>
    <col min="16133" max="16133" width="11.109375" style="43" customWidth="1"/>
    <col min="16134" max="16134" width="12" style="43" customWidth="1"/>
    <col min="16135" max="16384" width="9.109375" style="43"/>
  </cols>
  <sheetData>
    <row r="1" spans="1:10" s="47" customFormat="1" ht="13.8" x14ac:dyDescent="0.25">
      <c r="A1" s="40"/>
      <c r="B1" s="41"/>
      <c r="C1" s="40"/>
      <c r="D1" s="40"/>
      <c r="E1" s="42"/>
      <c r="F1" s="40"/>
      <c r="G1" s="43"/>
      <c r="H1" s="44" t="s">
        <v>46</v>
      </c>
    </row>
    <row r="2" spans="1:10" s="48" customFormat="1" ht="17.399999999999999" x14ac:dyDescent="0.3">
      <c r="A2" s="40"/>
      <c r="B2" s="2" t="s">
        <v>9</v>
      </c>
      <c r="C2" s="40"/>
      <c r="D2" s="40"/>
      <c r="E2" s="42"/>
      <c r="F2" s="40"/>
      <c r="G2" s="40"/>
      <c r="H2" s="40"/>
    </row>
    <row r="3" spans="1:10" s="48" customFormat="1" x14ac:dyDescent="0.25">
      <c r="A3" s="40"/>
      <c r="B3" s="41"/>
      <c r="C3" s="40"/>
      <c r="D3" s="40"/>
      <c r="E3" s="42"/>
      <c r="F3" s="40"/>
      <c r="G3" s="40"/>
      <c r="H3" s="40"/>
    </row>
    <row r="4" spans="1:10" s="48" customFormat="1" ht="53.4" customHeight="1" x14ac:dyDescent="0.25">
      <c r="A4" s="116" t="s">
        <v>50</v>
      </c>
      <c r="B4" s="116"/>
      <c r="C4" s="116"/>
      <c r="D4" s="116"/>
      <c r="E4" s="116"/>
      <c r="F4" s="116"/>
      <c r="G4" s="116"/>
      <c r="H4" s="116"/>
    </row>
    <row r="5" spans="1:10" s="50" customFormat="1" ht="17.25" customHeight="1" x14ac:dyDescent="0.25">
      <c r="A5" s="49"/>
      <c r="B5" s="49"/>
      <c r="C5" s="49"/>
      <c r="D5" s="49"/>
      <c r="E5" s="49"/>
      <c r="F5" s="49"/>
      <c r="G5" s="49"/>
      <c r="H5" s="49"/>
    </row>
    <row r="6" spans="1:10" s="55" customFormat="1" ht="84" customHeight="1" x14ac:dyDescent="0.25">
      <c r="A6" s="51" t="s">
        <v>0</v>
      </c>
      <c r="B6" s="46" t="s">
        <v>1</v>
      </c>
      <c r="C6" s="46" t="s">
        <v>2</v>
      </c>
      <c r="D6" s="46" t="s">
        <v>3</v>
      </c>
      <c r="E6" s="46" t="s">
        <v>37</v>
      </c>
      <c r="F6" s="52" t="s">
        <v>38</v>
      </c>
      <c r="G6" s="53" t="s">
        <v>7</v>
      </c>
      <c r="H6" s="54" t="s">
        <v>8</v>
      </c>
    </row>
    <row r="7" spans="1:10" s="57" customFormat="1" ht="21.75" customHeight="1" x14ac:dyDescent="0.25">
      <c r="A7" s="117" t="s">
        <v>16</v>
      </c>
      <c r="B7" s="117"/>
      <c r="C7" s="117"/>
      <c r="D7" s="82"/>
      <c r="E7" s="82"/>
      <c r="F7" s="56">
        <f>SUM(F8:F26)</f>
        <v>7657.5199999999986</v>
      </c>
      <c r="G7" s="56">
        <f>SUM(G8:G26)</f>
        <v>1806.4099999999996</v>
      </c>
      <c r="H7" s="56">
        <f>SUM(H8:H26)</f>
        <v>9463.93</v>
      </c>
      <c r="I7" s="55"/>
      <c r="J7" s="55"/>
    </row>
    <row r="8" spans="1:10" s="58" customFormat="1" ht="39.6" x14ac:dyDescent="0.25">
      <c r="A8" s="60">
        <v>1</v>
      </c>
      <c r="B8" s="89" t="s">
        <v>12</v>
      </c>
      <c r="C8" s="89" t="s">
        <v>13</v>
      </c>
      <c r="D8" s="90">
        <f t="shared" ref="D8:D26" si="0">F8/E8%</f>
        <v>2575</v>
      </c>
      <c r="E8" s="99">
        <v>30</v>
      </c>
      <c r="F8" s="90">
        <v>772.5</v>
      </c>
      <c r="G8" s="92">
        <f>ROUND(F8*23.59%,2)</f>
        <v>182.23</v>
      </c>
      <c r="H8" s="91">
        <f>F8+G8</f>
        <v>954.73</v>
      </c>
      <c r="I8" s="55"/>
    </row>
    <row r="9" spans="1:10" s="58" customFormat="1" ht="52.8" x14ac:dyDescent="0.25">
      <c r="A9" s="60">
        <v>2</v>
      </c>
      <c r="B9" s="89" t="s">
        <v>12</v>
      </c>
      <c r="C9" s="89" t="s">
        <v>14</v>
      </c>
      <c r="D9" s="90">
        <f t="shared" si="0"/>
        <v>1835</v>
      </c>
      <c r="E9" s="99">
        <v>30</v>
      </c>
      <c r="F9" s="90">
        <v>550.5</v>
      </c>
      <c r="G9" s="92">
        <f>ROUND(F9*23.59%,2)</f>
        <v>129.86000000000001</v>
      </c>
      <c r="H9" s="91">
        <f>F9+G9</f>
        <v>680.36</v>
      </c>
      <c r="I9" s="55"/>
    </row>
    <row r="10" spans="1:10" s="58" customFormat="1" ht="52.8" x14ac:dyDescent="0.25">
      <c r="A10" s="60">
        <v>3</v>
      </c>
      <c r="B10" s="89" t="s">
        <v>12</v>
      </c>
      <c r="C10" s="89" t="s">
        <v>14</v>
      </c>
      <c r="D10" s="90">
        <f t="shared" si="0"/>
        <v>1660.2333333333333</v>
      </c>
      <c r="E10" s="99">
        <v>30</v>
      </c>
      <c r="F10" s="90">
        <v>498.07</v>
      </c>
      <c r="G10" s="92">
        <f t="shared" ref="G10:G26" si="1">ROUND(F10*23.59%,2)</f>
        <v>117.49</v>
      </c>
      <c r="H10" s="91">
        <f>F10+G10</f>
        <v>615.55999999999995</v>
      </c>
      <c r="I10" s="55"/>
    </row>
    <row r="11" spans="1:10" s="58" customFormat="1" x14ac:dyDescent="0.25">
      <c r="A11" s="60">
        <v>4</v>
      </c>
      <c r="B11" s="89" t="s">
        <v>12</v>
      </c>
      <c r="C11" s="89" t="s">
        <v>15</v>
      </c>
      <c r="D11" s="90">
        <f t="shared" si="0"/>
        <v>1215</v>
      </c>
      <c r="E11" s="99">
        <v>30</v>
      </c>
      <c r="F11" s="90">
        <v>364.5</v>
      </c>
      <c r="G11" s="92">
        <f t="shared" si="1"/>
        <v>85.99</v>
      </c>
      <c r="H11" s="91">
        <f t="shared" ref="H11:H25" si="2">F11+G11</f>
        <v>450.49</v>
      </c>
      <c r="I11" s="55"/>
    </row>
    <row r="12" spans="1:10" s="58" customFormat="1" x14ac:dyDescent="0.25">
      <c r="A12" s="60">
        <v>5</v>
      </c>
      <c r="B12" s="89" t="s">
        <v>12</v>
      </c>
      <c r="C12" s="89" t="s">
        <v>15</v>
      </c>
      <c r="D12" s="90">
        <f t="shared" si="0"/>
        <v>1215</v>
      </c>
      <c r="E12" s="99">
        <v>30</v>
      </c>
      <c r="F12" s="90">
        <v>364.5</v>
      </c>
      <c r="G12" s="92">
        <f t="shared" si="1"/>
        <v>85.99</v>
      </c>
      <c r="H12" s="91">
        <f t="shared" si="2"/>
        <v>450.49</v>
      </c>
      <c r="I12" s="55"/>
    </row>
    <row r="13" spans="1:10" s="58" customFormat="1" x14ac:dyDescent="0.25">
      <c r="A13" s="60">
        <v>6</v>
      </c>
      <c r="B13" s="89" t="s">
        <v>12</v>
      </c>
      <c r="C13" s="89" t="s">
        <v>15</v>
      </c>
      <c r="D13" s="90">
        <f t="shared" si="0"/>
        <v>990.4666666666667</v>
      </c>
      <c r="E13" s="99">
        <v>30</v>
      </c>
      <c r="F13" s="90">
        <v>297.14</v>
      </c>
      <c r="G13" s="92">
        <f t="shared" si="1"/>
        <v>70.099999999999994</v>
      </c>
      <c r="H13" s="91">
        <f t="shared" si="2"/>
        <v>367.24</v>
      </c>
      <c r="I13" s="55"/>
    </row>
    <row r="14" spans="1:10" s="58" customFormat="1" x14ac:dyDescent="0.25">
      <c r="A14" s="60">
        <v>7</v>
      </c>
      <c r="B14" s="89" t="s">
        <v>12</v>
      </c>
      <c r="C14" s="89" t="s">
        <v>15</v>
      </c>
      <c r="D14" s="90">
        <f t="shared" si="0"/>
        <v>1300</v>
      </c>
      <c r="E14" s="99">
        <v>30</v>
      </c>
      <c r="F14" s="90">
        <v>390</v>
      </c>
      <c r="G14" s="92">
        <f t="shared" si="1"/>
        <v>92</v>
      </c>
      <c r="H14" s="91">
        <f t="shared" si="2"/>
        <v>482</v>
      </c>
      <c r="I14" s="55"/>
    </row>
    <row r="15" spans="1:10" s="58" customFormat="1" x14ac:dyDescent="0.25">
      <c r="A15" s="60">
        <v>8</v>
      </c>
      <c r="B15" s="89" t="s">
        <v>12</v>
      </c>
      <c r="C15" s="89" t="s">
        <v>15</v>
      </c>
      <c r="D15" s="90">
        <f t="shared" si="0"/>
        <v>1215</v>
      </c>
      <c r="E15" s="99">
        <v>30</v>
      </c>
      <c r="F15" s="90">
        <v>364.5</v>
      </c>
      <c r="G15" s="92">
        <f t="shared" si="1"/>
        <v>85.99</v>
      </c>
      <c r="H15" s="91">
        <f t="shared" si="2"/>
        <v>450.49</v>
      </c>
      <c r="I15" s="55"/>
    </row>
    <row r="16" spans="1:10" s="58" customFormat="1" x14ac:dyDescent="0.25">
      <c r="A16" s="60">
        <v>9</v>
      </c>
      <c r="B16" s="89" t="s">
        <v>12</v>
      </c>
      <c r="C16" s="89" t="s">
        <v>15</v>
      </c>
      <c r="D16" s="90">
        <f t="shared" si="0"/>
        <v>1215</v>
      </c>
      <c r="E16" s="99">
        <v>30</v>
      </c>
      <c r="F16" s="90">
        <v>364.5</v>
      </c>
      <c r="G16" s="92">
        <f t="shared" si="1"/>
        <v>85.99</v>
      </c>
      <c r="H16" s="91">
        <f t="shared" si="2"/>
        <v>450.49</v>
      </c>
      <c r="I16" s="55"/>
    </row>
    <row r="17" spans="1:11" s="58" customFormat="1" ht="52.8" x14ac:dyDescent="0.25">
      <c r="A17" s="60">
        <v>10</v>
      </c>
      <c r="B17" s="89" t="s">
        <v>10</v>
      </c>
      <c r="C17" s="89" t="s">
        <v>42</v>
      </c>
      <c r="D17" s="90">
        <f t="shared" si="0"/>
        <v>2285</v>
      </c>
      <c r="E17" s="99">
        <v>15</v>
      </c>
      <c r="F17" s="90">
        <v>342.75</v>
      </c>
      <c r="G17" s="92">
        <f t="shared" si="1"/>
        <v>80.849999999999994</v>
      </c>
      <c r="H17" s="91">
        <f t="shared" si="2"/>
        <v>423.6</v>
      </c>
      <c r="I17" s="55"/>
    </row>
    <row r="18" spans="1:11" s="58" customFormat="1" x14ac:dyDescent="0.25">
      <c r="A18" s="60">
        <v>11</v>
      </c>
      <c r="B18" s="88" t="s">
        <v>19</v>
      </c>
      <c r="C18" s="89" t="s">
        <v>20</v>
      </c>
      <c r="D18" s="90">
        <f t="shared" si="0"/>
        <v>942.86666666666679</v>
      </c>
      <c r="E18" s="99">
        <v>30</v>
      </c>
      <c r="F18" s="90">
        <v>282.86</v>
      </c>
      <c r="G18" s="92">
        <f t="shared" si="1"/>
        <v>66.73</v>
      </c>
      <c r="H18" s="91">
        <f t="shared" si="2"/>
        <v>349.59000000000003</v>
      </c>
      <c r="I18" s="55"/>
    </row>
    <row r="19" spans="1:11" s="58" customFormat="1" x14ac:dyDescent="0.25">
      <c r="A19" s="60">
        <v>12</v>
      </c>
      <c r="B19" s="88" t="s">
        <v>19</v>
      </c>
      <c r="C19" s="89" t="s">
        <v>20</v>
      </c>
      <c r="D19" s="90">
        <f t="shared" si="0"/>
        <v>1870</v>
      </c>
      <c r="E19" s="99">
        <v>30</v>
      </c>
      <c r="F19" s="90">
        <v>561</v>
      </c>
      <c r="G19" s="92">
        <f t="shared" si="1"/>
        <v>132.34</v>
      </c>
      <c r="H19" s="91">
        <f t="shared" si="2"/>
        <v>693.34</v>
      </c>
      <c r="I19" s="55"/>
    </row>
    <row r="20" spans="1:11" s="58" customFormat="1" x14ac:dyDescent="0.25">
      <c r="A20" s="60">
        <v>13</v>
      </c>
      <c r="B20" s="88" t="s">
        <v>19</v>
      </c>
      <c r="C20" s="89" t="s">
        <v>20</v>
      </c>
      <c r="D20" s="90">
        <f t="shared" si="0"/>
        <v>1371.4</v>
      </c>
      <c r="E20" s="99">
        <v>30</v>
      </c>
      <c r="F20" s="90">
        <v>411.42</v>
      </c>
      <c r="G20" s="92">
        <f t="shared" si="1"/>
        <v>97.05</v>
      </c>
      <c r="H20" s="91">
        <f t="shared" si="2"/>
        <v>508.47</v>
      </c>
      <c r="I20" s="55"/>
    </row>
    <row r="21" spans="1:11" x14ac:dyDescent="0.25">
      <c r="A21" s="60">
        <v>14</v>
      </c>
      <c r="B21" s="88" t="s">
        <v>19</v>
      </c>
      <c r="C21" s="89" t="s">
        <v>20</v>
      </c>
      <c r="D21" s="90">
        <f t="shared" si="0"/>
        <v>85.7</v>
      </c>
      <c r="E21" s="99">
        <v>30</v>
      </c>
      <c r="F21" s="90">
        <v>25.71</v>
      </c>
      <c r="G21" s="92">
        <f t="shared" si="1"/>
        <v>6.06</v>
      </c>
      <c r="H21" s="91">
        <f t="shared" si="2"/>
        <v>31.77</v>
      </c>
      <c r="I21" s="55"/>
      <c r="J21" s="58"/>
      <c r="K21" s="40"/>
    </row>
    <row r="22" spans="1:11" x14ac:dyDescent="0.25">
      <c r="A22" s="60">
        <v>15</v>
      </c>
      <c r="B22" s="88" t="s">
        <v>19</v>
      </c>
      <c r="C22" s="89" t="s">
        <v>20</v>
      </c>
      <c r="D22" s="90">
        <f t="shared" si="0"/>
        <v>1870</v>
      </c>
      <c r="E22" s="99">
        <v>30</v>
      </c>
      <c r="F22" s="90">
        <v>561</v>
      </c>
      <c r="G22" s="92">
        <f t="shared" si="1"/>
        <v>132.34</v>
      </c>
      <c r="H22" s="91">
        <f t="shared" si="2"/>
        <v>693.34</v>
      </c>
      <c r="I22" s="55"/>
      <c r="J22" s="58"/>
      <c r="K22" s="40"/>
    </row>
    <row r="23" spans="1:11" x14ac:dyDescent="0.25">
      <c r="A23" s="60">
        <v>16</v>
      </c>
      <c r="B23" s="88" t="s">
        <v>19</v>
      </c>
      <c r="C23" s="89" t="s">
        <v>20</v>
      </c>
      <c r="D23" s="90">
        <f t="shared" si="0"/>
        <v>1602.8666666666668</v>
      </c>
      <c r="E23" s="99">
        <v>30</v>
      </c>
      <c r="F23" s="90">
        <v>480.86</v>
      </c>
      <c r="G23" s="92">
        <f t="shared" si="1"/>
        <v>113.43</v>
      </c>
      <c r="H23" s="91">
        <f t="shared" si="2"/>
        <v>594.29</v>
      </c>
      <c r="I23" s="55"/>
      <c r="J23" s="58"/>
      <c r="K23" s="40"/>
    </row>
    <row r="24" spans="1:11" x14ac:dyDescent="0.25">
      <c r="A24" s="60">
        <v>17</v>
      </c>
      <c r="B24" s="88" t="s">
        <v>21</v>
      </c>
      <c r="C24" s="89" t="s">
        <v>15</v>
      </c>
      <c r="D24" s="90">
        <f t="shared" si="0"/>
        <v>1400</v>
      </c>
      <c r="E24" s="99">
        <v>30</v>
      </c>
      <c r="F24" s="90">
        <v>420</v>
      </c>
      <c r="G24" s="92">
        <f t="shared" si="1"/>
        <v>99.08</v>
      </c>
      <c r="H24" s="91">
        <f t="shared" si="2"/>
        <v>519.08000000000004</v>
      </c>
      <c r="I24" s="55"/>
      <c r="J24" s="58"/>
      <c r="K24" s="40"/>
    </row>
    <row r="25" spans="1:11" x14ac:dyDescent="0.25">
      <c r="A25" s="60">
        <v>18</v>
      </c>
      <c r="B25" s="88" t="s">
        <v>21</v>
      </c>
      <c r="C25" s="89" t="s">
        <v>15</v>
      </c>
      <c r="D25" s="90">
        <f t="shared" si="0"/>
        <v>1400</v>
      </c>
      <c r="E25" s="99">
        <v>30</v>
      </c>
      <c r="F25" s="90">
        <v>420</v>
      </c>
      <c r="G25" s="92">
        <f t="shared" si="1"/>
        <v>99.08</v>
      </c>
      <c r="H25" s="91">
        <f t="shared" si="2"/>
        <v>519.08000000000004</v>
      </c>
      <c r="I25" s="55"/>
      <c r="J25" s="58"/>
      <c r="K25" s="40"/>
    </row>
    <row r="26" spans="1:11" ht="13.8" customHeight="1" x14ac:dyDescent="0.25">
      <c r="A26" s="60">
        <v>19</v>
      </c>
      <c r="B26" s="88" t="s">
        <v>41</v>
      </c>
      <c r="C26" s="89" t="s">
        <v>17</v>
      </c>
      <c r="D26" s="90">
        <f t="shared" si="0"/>
        <v>619.03333333333342</v>
      </c>
      <c r="E26" s="99">
        <v>30</v>
      </c>
      <c r="F26" s="90">
        <v>185.71</v>
      </c>
      <c r="G26" s="92">
        <f t="shared" si="1"/>
        <v>43.81</v>
      </c>
      <c r="H26" s="91">
        <f>F26+G26</f>
        <v>229.52</v>
      </c>
      <c r="I26" s="40"/>
      <c r="J26" s="58"/>
      <c r="K26" s="40"/>
    </row>
    <row r="27" spans="1:11" x14ac:dyDescent="0.25">
      <c r="F27" s="40"/>
      <c r="I27" s="40"/>
      <c r="J27" s="58"/>
      <c r="K27" s="40"/>
    </row>
    <row r="28" spans="1:11" x14ac:dyDescent="0.25">
      <c r="F28" s="40"/>
      <c r="I28" s="40"/>
      <c r="J28" s="58"/>
      <c r="K28" s="40"/>
    </row>
    <row r="29" spans="1:11" x14ac:dyDescent="0.25">
      <c r="F29" s="40"/>
      <c r="I29" s="40"/>
      <c r="J29" s="58"/>
      <c r="K29" s="40"/>
    </row>
    <row r="30" spans="1:11" x14ac:dyDescent="0.25">
      <c r="I30" s="40"/>
      <c r="J30" s="40"/>
      <c r="K30" s="40"/>
    </row>
    <row r="31" spans="1:11" x14ac:dyDescent="0.25">
      <c r="I31" s="40"/>
      <c r="J31" s="40"/>
      <c r="K31" s="40"/>
    </row>
  </sheetData>
  <mergeCells count="2">
    <mergeCell ref="A4:H4"/>
    <mergeCell ref="A7:C7"/>
  </mergeCells>
  <pageMargins left="0.7" right="0.7" top="0.75" bottom="0.75" header="0.3" footer="0.3"/>
  <pageSetup paperSize="9" scale="75" fitToHeight="0"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PMLP sept</vt:lpstr>
      <vt:lpstr>1.tabula</vt:lpstr>
      <vt:lpstr>2.tabula</vt:lpstr>
      <vt:lpstr>'1.tabula'!Print_Titles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Inga Ošiņa</dc:creator>
  <cp:lastModifiedBy>Inga Ošiņa</cp:lastModifiedBy>
  <cp:lastPrinted>2023-06-06T11:54:16Z</cp:lastPrinted>
  <dcterms:created xsi:type="dcterms:W3CDTF">2021-10-12T08:46:52Z</dcterms:created>
  <dcterms:modified xsi:type="dcterms:W3CDTF">2023-10-20T07:05:47Z</dcterms:modified>
</cp:coreProperties>
</file>