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7"/>
  <workbookPr filterPrivacy="1"/>
  <xr:revisionPtr revIDLastSave="0" documentId="13_ncr:1_{004C7EB9-A2FC-434A-99A8-C7023096BE74}" xr6:coauthVersionLast="36" xr6:coauthVersionMax="47" xr10:uidLastSave="{00000000-0000-0000-0000-000000000000}"/>
  <bookViews>
    <workbookView xWindow="-110" yWindow="-110" windowWidth="25820" windowHeight="13900" xr2:uid="{00000000-000D-0000-FFFF-FFFF00000000}"/>
  </bookViews>
  <sheets>
    <sheet name="PIELIKUMS" sheetId="8" r:id="rId1"/>
    <sheet name="tabula" sheetId="3" r:id="rId2"/>
  </sheets>
  <definedNames>
    <definedName name="_xlnm._FilterDatabase" localSheetId="0" hidden="1">PIELIKUMS!$B$30:$K$180</definedName>
    <definedName name="_xlnm._FilterDatabase" localSheetId="1" hidden="1">tabula!$A$7:$N$694</definedName>
    <definedName name="_xlnm.Print_Area" localSheetId="0">PIELIKUMS!$A$1:$K$186</definedName>
    <definedName name="_xlnm.Print_Titles" localSheetId="0">PIELIKUMS!$4:$6</definedName>
    <definedName name="_xlnm.Print_Titles" localSheetId="1">tabula!$5:$7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 i="8" l="1"/>
  <c r="I308" i="3" l="1"/>
  <c r="J308" i="3" s="1"/>
  <c r="L308" i="3" s="1"/>
  <c r="H396" i="3" l="1"/>
  <c r="H386" i="3" s="1"/>
  <c r="G113" i="8" s="1"/>
  <c r="E398" i="3"/>
  <c r="F398" i="3" s="1"/>
  <c r="F388" i="3" s="1"/>
  <c r="E114" i="8" s="1"/>
  <c r="C186" i="8"/>
  <c r="B186" i="8"/>
  <c r="B182" i="8"/>
  <c r="B183" i="8"/>
  <c r="B181" i="8"/>
  <c r="C179" i="8"/>
  <c r="C174" i="8"/>
  <c r="C169" i="8"/>
  <c r="C164" i="8"/>
  <c r="C160" i="8"/>
  <c r="C154" i="8"/>
  <c r="C149" i="8"/>
  <c r="C144" i="8"/>
  <c r="C140" i="8"/>
  <c r="C134" i="8"/>
  <c r="C129" i="8"/>
  <c r="C124" i="8"/>
  <c r="C123" i="8"/>
  <c r="C119" i="8"/>
  <c r="C114" i="8"/>
  <c r="C113" i="8"/>
  <c r="C109" i="8"/>
  <c r="C108" i="8"/>
  <c r="C103" i="8"/>
  <c r="C98" i="8"/>
  <c r="C93" i="8"/>
  <c r="C88" i="8"/>
  <c r="C83" i="8"/>
  <c r="C79" i="8"/>
  <c r="C74" i="8"/>
  <c r="C69" i="8"/>
  <c r="C63" i="8"/>
  <c r="C58" i="8"/>
  <c r="C53" i="8"/>
  <c r="C48" i="8"/>
  <c r="C44" i="8"/>
  <c r="C43" i="8"/>
  <c r="C38" i="8"/>
  <c r="C33" i="8"/>
  <c r="B118" i="8"/>
  <c r="C118" i="8"/>
  <c r="B119" i="8"/>
  <c r="B33" i="8"/>
  <c r="B34" i="8"/>
  <c r="C34" i="8"/>
  <c r="B38" i="8"/>
  <c r="B39" i="8"/>
  <c r="C39" i="8"/>
  <c r="B8" i="8"/>
  <c r="B9" i="8"/>
  <c r="B10" i="8"/>
  <c r="B11" i="8"/>
  <c r="B12" i="8"/>
  <c r="B13" i="8"/>
  <c r="B14" i="8"/>
  <c r="B15" i="8"/>
  <c r="B16" i="8"/>
  <c r="B17" i="8"/>
  <c r="B18" i="8"/>
  <c r="B19" i="8"/>
  <c r="B20" i="8"/>
  <c r="B21" i="8"/>
  <c r="B22" i="8"/>
  <c r="B23" i="8"/>
  <c r="B24" i="8"/>
  <c r="B25" i="8"/>
  <c r="B26" i="8"/>
  <c r="B27" i="8"/>
  <c r="B28" i="8"/>
  <c r="B29" i="8"/>
  <c r="B30" i="8"/>
  <c r="B31" i="8"/>
  <c r="B32" i="8"/>
  <c r="B35" i="8"/>
  <c r="B36" i="8"/>
  <c r="B37" i="8"/>
  <c r="B40" i="8"/>
  <c r="B41" i="8"/>
  <c r="B42" i="8"/>
  <c r="B43" i="8"/>
  <c r="B44" i="8"/>
  <c r="B45" i="8"/>
  <c r="B46" i="8"/>
  <c r="B47" i="8"/>
  <c r="B48" i="8"/>
  <c r="B49" i="8"/>
  <c r="B50" i="8"/>
  <c r="B51" i="8"/>
  <c r="B52" i="8"/>
  <c r="B53" i="8"/>
  <c r="B54" i="8"/>
  <c r="B55" i="8"/>
  <c r="B56" i="8"/>
  <c r="B57" i="8"/>
  <c r="B58" i="8"/>
  <c r="B59" i="8"/>
  <c r="B60" i="8"/>
  <c r="B61" i="8"/>
  <c r="B62" i="8"/>
  <c r="B63" i="8"/>
  <c r="B64" i="8"/>
  <c r="B65" i="8"/>
  <c r="B66" i="8"/>
  <c r="B67" i="8"/>
  <c r="B68" i="8"/>
  <c r="B69" i="8"/>
  <c r="B70" i="8"/>
  <c r="B71" i="8"/>
  <c r="B72" i="8"/>
  <c r="B73" i="8"/>
  <c r="B74" i="8"/>
  <c r="B75" i="8"/>
  <c r="B76" i="8"/>
  <c r="B77" i="8"/>
  <c r="B78" i="8"/>
  <c r="B79" i="8"/>
  <c r="B80" i="8"/>
  <c r="B81" i="8"/>
  <c r="B82" i="8"/>
  <c r="B83" i="8"/>
  <c r="B84" i="8"/>
  <c r="B85" i="8"/>
  <c r="B86" i="8"/>
  <c r="B87" i="8"/>
  <c r="B88" i="8"/>
  <c r="B89" i="8"/>
  <c r="B90" i="8"/>
  <c r="B91" i="8"/>
  <c r="B92" i="8"/>
  <c r="B93" i="8"/>
  <c r="B94" i="8"/>
  <c r="B95" i="8"/>
  <c r="B96" i="8"/>
  <c r="B97" i="8"/>
  <c r="B98" i="8"/>
  <c r="B99" i="8"/>
  <c r="B100" i="8"/>
  <c r="B101" i="8"/>
  <c r="B102" i="8"/>
  <c r="B103" i="8"/>
  <c r="B104" i="8"/>
  <c r="B105" i="8"/>
  <c r="B106" i="8"/>
  <c r="B107" i="8"/>
  <c r="B108" i="8"/>
  <c r="B109" i="8"/>
  <c r="B110" i="8"/>
  <c r="B111" i="8"/>
  <c r="B112" i="8"/>
  <c r="B113" i="8"/>
  <c r="B114" i="8"/>
  <c r="B115" i="8"/>
  <c r="B116" i="8"/>
  <c r="B117" i="8"/>
  <c r="B120" i="8"/>
  <c r="B121" i="8"/>
  <c r="B122" i="8"/>
  <c r="B123" i="8"/>
  <c r="B124" i="8" s="1"/>
  <c r="B125" i="8"/>
  <c r="B126" i="8"/>
  <c r="B127" i="8"/>
  <c r="B128" i="8"/>
  <c r="B129" i="8"/>
  <c r="B130" i="8"/>
  <c r="B131" i="8"/>
  <c r="B132" i="8"/>
  <c r="B133" i="8"/>
  <c r="B134" i="8"/>
  <c r="B135" i="8"/>
  <c r="B136" i="8"/>
  <c r="B137" i="8"/>
  <c r="B138" i="8"/>
  <c r="B139" i="8"/>
  <c r="B140" i="8"/>
  <c r="B141" i="8"/>
  <c r="B142" i="8"/>
  <c r="B143" i="8"/>
  <c r="B144" i="8"/>
  <c r="B145" i="8"/>
  <c r="B146" i="8"/>
  <c r="B147" i="8"/>
  <c r="B148" i="8"/>
  <c r="B149" i="8"/>
  <c r="B150" i="8"/>
  <c r="B151" i="8"/>
  <c r="B152" i="8"/>
  <c r="B153" i="8"/>
  <c r="B154" i="8"/>
  <c r="B155" i="8"/>
  <c r="B156" i="8"/>
  <c r="B157" i="8"/>
  <c r="B158" i="8"/>
  <c r="B159" i="8"/>
  <c r="B160" i="8"/>
  <c r="B161" i="8"/>
  <c r="B162" i="8"/>
  <c r="B163" i="8"/>
  <c r="B164" i="8"/>
  <c r="B165" i="8"/>
  <c r="B166" i="8"/>
  <c r="B167" i="8"/>
  <c r="B168" i="8"/>
  <c r="B169" i="8"/>
  <c r="B170" i="8"/>
  <c r="B171" i="8"/>
  <c r="B172" i="8"/>
  <c r="B173" i="8"/>
  <c r="B174" i="8"/>
  <c r="B175" i="8"/>
  <c r="B176" i="8"/>
  <c r="B177" i="8"/>
  <c r="B178" i="8"/>
  <c r="B179" i="8"/>
  <c r="B180" i="8"/>
  <c r="B7" i="8"/>
  <c r="C8" i="8"/>
  <c r="C9" i="8"/>
  <c r="C10" i="8"/>
  <c r="C11" i="8"/>
  <c r="C12" i="8"/>
  <c r="C13" i="8"/>
  <c r="D13" i="8"/>
  <c r="E13" i="8"/>
  <c r="F13" i="8"/>
  <c r="G13" i="8"/>
  <c r="H13" i="8"/>
  <c r="I13" i="8"/>
  <c r="J13" i="8"/>
  <c r="K13" i="8"/>
  <c r="C14" i="8"/>
  <c r="C15" i="8"/>
  <c r="C16" i="8"/>
  <c r="C17" i="8"/>
  <c r="C18" i="8"/>
  <c r="C19" i="8"/>
  <c r="C20" i="8"/>
  <c r="C21" i="8"/>
  <c r="C22" i="8"/>
  <c r="C23" i="8"/>
  <c r="C24" i="8"/>
  <c r="C25" i="8"/>
  <c r="C26" i="8"/>
  <c r="C27" i="8"/>
  <c r="C28" i="8"/>
  <c r="C29" i="8"/>
  <c r="C30" i="8"/>
  <c r="C31" i="8"/>
  <c r="D31" i="8"/>
  <c r="F31" i="8"/>
  <c r="G31" i="8"/>
  <c r="H31" i="8"/>
  <c r="J31" i="8"/>
  <c r="C32" i="8"/>
  <c r="C35" i="8"/>
  <c r="C36" i="8"/>
  <c r="D36" i="8"/>
  <c r="E36" i="8"/>
  <c r="F36" i="8"/>
  <c r="G36" i="8"/>
  <c r="H36" i="8"/>
  <c r="I36" i="8"/>
  <c r="J36" i="8"/>
  <c r="K36" i="8"/>
  <c r="C37" i="8"/>
  <c r="C40" i="8"/>
  <c r="C41" i="8"/>
  <c r="D41" i="8"/>
  <c r="E41" i="8"/>
  <c r="F41" i="8"/>
  <c r="G41" i="8"/>
  <c r="H41" i="8"/>
  <c r="I41" i="8"/>
  <c r="J41" i="8"/>
  <c r="K41" i="8"/>
  <c r="C42" i="8"/>
  <c r="C45" i="8"/>
  <c r="C46" i="8"/>
  <c r="D46" i="8"/>
  <c r="E46" i="8"/>
  <c r="F46" i="8"/>
  <c r="G46" i="8"/>
  <c r="H46" i="8"/>
  <c r="I46" i="8"/>
  <c r="J46" i="8"/>
  <c r="K46" i="8"/>
  <c r="C47" i="8"/>
  <c r="C49" i="8"/>
  <c r="C50" i="8"/>
  <c r="C51" i="8"/>
  <c r="D51" i="8"/>
  <c r="E51" i="8"/>
  <c r="F51" i="8"/>
  <c r="G51" i="8"/>
  <c r="H51" i="8"/>
  <c r="I51" i="8"/>
  <c r="J51" i="8"/>
  <c r="K51" i="8"/>
  <c r="C52" i="8"/>
  <c r="C54" i="8"/>
  <c r="C55" i="8"/>
  <c r="C56" i="8"/>
  <c r="D56" i="8"/>
  <c r="E56" i="8"/>
  <c r="F56" i="8"/>
  <c r="G56" i="8"/>
  <c r="H56" i="8"/>
  <c r="I56" i="8"/>
  <c r="J56" i="8"/>
  <c r="K56" i="8"/>
  <c r="C57" i="8"/>
  <c r="C59" i="8"/>
  <c r="C60" i="8"/>
  <c r="C61" i="8"/>
  <c r="D61" i="8"/>
  <c r="E61" i="8"/>
  <c r="F61" i="8"/>
  <c r="G61" i="8"/>
  <c r="H61" i="8"/>
  <c r="I61" i="8"/>
  <c r="J61" i="8"/>
  <c r="K61" i="8"/>
  <c r="C62" i="8"/>
  <c r="C64" i="8"/>
  <c r="C65" i="8"/>
  <c r="C66" i="8"/>
  <c r="D66" i="8"/>
  <c r="E66" i="8"/>
  <c r="F66" i="8"/>
  <c r="G66" i="8"/>
  <c r="H66" i="8"/>
  <c r="I66" i="8"/>
  <c r="J66" i="8"/>
  <c r="K66" i="8"/>
  <c r="C67" i="8"/>
  <c r="C68" i="8"/>
  <c r="C70" i="8"/>
  <c r="C71" i="8"/>
  <c r="D71" i="8"/>
  <c r="E71" i="8"/>
  <c r="F71" i="8"/>
  <c r="G71" i="8"/>
  <c r="H71" i="8"/>
  <c r="I71" i="8"/>
  <c r="J71" i="8"/>
  <c r="K71" i="8"/>
  <c r="C72" i="8"/>
  <c r="C73" i="8"/>
  <c r="C75" i="8"/>
  <c r="C76" i="8"/>
  <c r="D76" i="8"/>
  <c r="E76" i="8"/>
  <c r="F76" i="8"/>
  <c r="G76" i="8"/>
  <c r="H76" i="8"/>
  <c r="I76" i="8"/>
  <c r="J76" i="8"/>
  <c r="K76" i="8"/>
  <c r="C77" i="8"/>
  <c r="C78" i="8"/>
  <c r="C80" i="8"/>
  <c r="C81" i="8"/>
  <c r="D81" i="8"/>
  <c r="E81" i="8"/>
  <c r="F81" i="8"/>
  <c r="G81" i="8"/>
  <c r="H81" i="8"/>
  <c r="I81" i="8"/>
  <c r="J81" i="8"/>
  <c r="K81" i="8"/>
  <c r="C82" i="8"/>
  <c r="C84" i="8"/>
  <c r="C85" i="8"/>
  <c r="C86" i="8"/>
  <c r="D86" i="8"/>
  <c r="E86" i="8"/>
  <c r="F86" i="8"/>
  <c r="G86" i="8"/>
  <c r="H86" i="8"/>
  <c r="I86" i="8"/>
  <c r="J86" i="8"/>
  <c r="K86" i="8"/>
  <c r="C87" i="8"/>
  <c r="C89" i="8"/>
  <c r="C90" i="8"/>
  <c r="C91" i="8"/>
  <c r="D91" i="8"/>
  <c r="E91" i="8"/>
  <c r="F91" i="8"/>
  <c r="G91" i="8"/>
  <c r="H91" i="8"/>
  <c r="I91" i="8"/>
  <c r="J91" i="8"/>
  <c r="K91" i="8"/>
  <c r="C92" i="8"/>
  <c r="C94" i="8"/>
  <c r="C95" i="8"/>
  <c r="C96" i="8"/>
  <c r="D96" i="8"/>
  <c r="E96" i="8"/>
  <c r="F96" i="8"/>
  <c r="G96" i="8"/>
  <c r="H96" i="8"/>
  <c r="I96" i="8"/>
  <c r="J96" i="8"/>
  <c r="K96" i="8"/>
  <c r="C97" i="8"/>
  <c r="C99" i="8"/>
  <c r="C100" i="8"/>
  <c r="C101" i="8"/>
  <c r="D101" i="8"/>
  <c r="E101" i="8"/>
  <c r="F101" i="8"/>
  <c r="G101" i="8"/>
  <c r="H101" i="8"/>
  <c r="I101" i="8"/>
  <c r="J101" i="8"/>
  <c r="K101" i="8"/>
  <c r="C102" i="8"/>
  <c r="C104" i="8"/>
  <c r="C105" i="8"/>
  <c r="C106" i="8"/>
  <c r="D106" i="8"/>
  <c r="E106" i="8"/>
  <c r="F106" i="8"/>
  <c r="G106" i="8"/>
  <c r="H106" i="8"/>
  <c r="I106" i="8"/>
  <c r="J106" i="8"/>
  <c r="K106" i="8"/>
  <c r="C107" i="8"/>
  <c r="C110" i="8"/>
  <c r="C111" i="8"/>
  <c r="D111" i="8"/>
  <c r="E111" i="8"/>
  <c r="F111" i="8"/>
  <c r="G111" i="8"/>
  <c r="H111" i="8"/>
  <c r="I111" i="8"/>
  <c r="J111" i="8"/>
  <c r="K111" i="8"/>
  <c r="C112" i="8"/>
  <c r="C115" i="8"/>
  <c r="C116" i="8"/>
  <c r="D116" i="8"/>
  <c r="E116" i="8"/>
  <c r="F116" i="8"/>
  <c r="G116" i="8"/>
  <c r="H116" i="8"/>
  <c r="I116" i="8"/>
  <c r="J116" i="8"/>
  <c r="K116" i="8"/>
  <c r="C117" i="8"/>
  <c r="C120" i="8"/>
  <c r="C121" i="8"/>
  <c r="D121" i="8"/>
  <c r="E121" i="8"/>
  <c r="F121" i="8"/>
  <c r="G121" i="8"/>
  <c r="H121" i="8"/>
  <c r="I121" i="8"/>
  <c r="J121" i="8"/>
  <c r="K121" i="8"/>
  <c r="C122" i="8"/>
  <c r="C125" i="8"/>
  <c r="C126" i="8"/>
  <c r="C127" i="8"/>
  <c r="D127" i="8"/>
  <c r="E127" i="8"/>
  <c r="F127" i="8"/>
  <c r="G127" i="8"/>
  <c r="H127" i="8"/>
  <c r="I127" i="8"/>
  <c r="J127" i="8"/>
  <c r="K127" i="8"/>
  <c r="C128" i="8"/>
  <c r="C130" i="8"/>
  <c r="C131" i="8"/>
  <c r="C132" i="8"/>
  <c r="D132" i="8"/>
  <c r="E132" i="8"/>
  <c r="F132" i="8"/>
  <c r="G132" i="8"/>
  <c r="H132" i="8"/>
  <c r="I132" i="8"/>
  <c r="J132" i="8"/>
  <c r="K132" i="8"/>
  <c r="C133" i="8"/>
  <c r="C135" i="8"/>
  <c r="C136" i="8"/>
  <c r="C137" i="8"/>
  <c r="D137" i="8"/>
  <c r="E137" i="8"/>
  <c r="F137" i="8"/>
  <c r="G137" i="8"/>
  <c r="H137" i="8"/>
  <c r="I137" i="8"/>
  <c r="J137" i="8"/>
  <c r="K137" i="8"/>
  <c r="C138" i="8"/>
  <c r="C139" i="8"/>
  <c r="C141" i="8"/>
  <c r="C142" i="8"/>
  <c r="D142" i="8"/>
  <c r="E142" i="8"/>
  <c r="F142" i="8"/>
  <c r="G142" i="8"/>
  <c r="H142" i="8"/>
  <c r="I142" i="8"/>
  <c r="J142" i="8"/>
  <c r="K142" i="8"/>
  <c r="C143" i="8"/>
  <c r="C145" i="8"/>
  <c r="C146" i="8"/>
  <c r="C147" i="8"/>
  <c r="D147" i="8"/>
  <c r="E147" i="8"/>
  <c r="F147" i="8"/>
  <c r="G147" i="8"/>
  <c r="H147" i="8"/>
  <c r="I147" i="8"/>
  <c r="J147" i="8"/>
  <c r="K147" i="8"/>
  <c r="C148" i="8"/>
  <c r="C150" i="8"/>
  <c r="C151" i="8"/>
  <c r="C152" i="8"/>
  <c r="D152" i="8"/>
  <c r="E152" i="8"/>
  <c r="F152" i="8"/>
  <c r="G152" i="8"/>
  <c r="H152" i="8"/>
  <c r="I152" i="8"/>
  <c r="J152" i="8"/>
  <c r="K152" i="8"/>
  <c r="C153" i="8"/>
  <c r="C155" i="8"/>
  <c r="C156" i="8"/>
  <c r="C157" i="8"/>
  <c r="D157" i="8"/>
  <c r="E157" i="8"/>
  <c r="F157" i="8"/>
  <c r="G157" i="8"/>
  <c r="H157" i="8"/>
  <c r="I157" i="8"/>
  <c r="J157" i="8"/>
  <c r="K157" i="8"/>
  <c r="C158" i="8"/>
  <c r="C159" i="8"/>
  <c r="C161" i="8"/>
  <c r="C162" i="8"/>
  <c r="D162" i="8"/>
  <c r="E162" i="8"/>
  <c r="F162" i="8"/>
  <c r="G162" i="8"/>
  <c r="H162" i="8"/>
  <c r="I162" i="8"/>
  <c r="J162" i="8"/>
  <c r="K162" i="8"/>
  <c r="C163" i="8"/>
  <c r="C166" i="8"/>
  <c r="C167" i="8"/>
  <c r="D167" i="8"/>
  <c r="E167" i="8"/>
  <c r="F167" i="8"/>
  <c r="G167" i="8"/>
  <c r="H167" i="8"/>
  <c r="I167" i="8"/>
  <c r="J167" i="8"/>
  <c r="K167" i="8"/>
  <c r="C168" i="8"/>
  <c r="C170" i="8"/>
  <c r="C171" i="8"/>
  <c r="C172" i="8"/>
  <c r="D172" i="8"/>
  <c r="E172" i="8"/>
  <c r="F172" i="8"/>
  <c r="G172" i="8"/>
  <c r="H172" i="8"/>
  <c r="I172" i="8"/>
  <c r="J172" i="8"/>
  <c r="K172" i="8"/>
  <c r="C173" i="8"/>
  <c r="C175" i="8"/>
  <c r="C176" i="8"/>
  <c r="C177" i="8"/>
  <c r="D177" i="8"/>
  <c r="E177" i="8"/>
  <c r="F177" i="8"/>
  <c r="G177" i="8"/>
  <c r="H177" i="8"/>
  <c r="I177" i="8"/>
  <c r="J177" i="8"/>
  <c r="K177" i="8"/>
  <c r="C178" i="8"/>
  <c r="C180" i="8"/>
  <c r="C7" i="8"/>
  <c r="J237" i="3"/>
  <c r="E36" i="3"/>
  <c r="D34" i="8" s="1"/>
  <c r="E16" i="3"/>
  <c r="D15" i="8" s="1"/>
  <c r="F16" i="3"/>
  <c r="E15" i="8" s="1"/>
  <c r="G16" i="3"/>
  <c r="F15" i="8" s="1"/>
  <c r="H16" i="3"/>
  <c r="G15" i="8" s="1"/>
  <c r="I16" i="3"/>
  <c r="H15" i="8" s="1"/>
  <c r="J16" i="3"/>
  <c r="I15" i="8" s="1"/>
  <c r="K16" i="3"/>
  <c r="J15" i="8" s="1"/>
  <c r="L16" i="3"/>
  <c r="K15" i="8" s="1"/>
  <c r="E17" i="3"/>
  <c r="D16" i="8" s="1"/>
  <c r="F17" i="3"/>
  <c r="E16" i="8" s="1"/>
  <c r="G17" i="3"/>
  <c r="F16" i="8" s="1"/>
  <c r="H17" i="3"/>
  <c r="G16" i="8" s="1"/>
  <c r="I17" i="3"/>
  <c r="H16" i="8" s="1"/>
  <c r="K17" i="3"/>
  <c r="J16" i="8" s="1"/>
  <c r="L17" i="3"/>
  <c r="K16" i="8" s="1"/>
  <c r="E19" i="3"/>
  <c r="D18" i="8" s="1"/>
  <c r="F19" i="3"/>
  <c r="E18" i="8" s="1"/>
  <c r="G19" i="3"/>
  <c r="F18" i="8" s="1"/>
  <c r="H19" i="3"/>
  <c r="G18" i="8" s="1"/>
  <c r="I19" i="3"/>
  <c r="H18" i="8" s="1"/>
  <c r="J19" i="3"/>
  <c r="I18" i="8" s="1"/>
  <c r="K19" i="3"/>
  <c r="J18" i="8" s="1"/>
  <c r="L19" i="3"/>
  <c r="K18" i="8" s="1"/>
  <c r="E20" i="3"/>
  <c r="D19" i="8" s="1"/>
  <c r="F20" i="3"/>
  <c r="E19" i="8" s="1"/>
  <c r="G20" i="3"/>
  <c r="F19" i="8" s="1"/>
  <c r="H20" i="3"/>
  <c r="G19" i="8" s="1"/>
  <c r="I20" i="3"/>
  <c r="H19" i="8" s="1"/>
  <c r="J20" i="3"/>
  <c r="I19" i="8" s="1"/>
  <c r="K20" i="3"/>
  <c r="J19" i="8" s="1"/>
  <c r="L20" i="3"/>
  <c r="K19" i="8" s="1"/>
  <c r="L36" i="3"/>
  <c r="K34" i="8" s="1"/>
  <c r="K36" i="3"/>
  <c r="J34" i="8" s="1"/>
  <c r="J36" i="3"/>
  <c r="I34" i="8" s="1"/>
  <c r="I36" i="3"/>
  <c r="H34" i="8" s="1"/>
  <c r="H36" i="3"/>
  <c r="G34" i="8" s="1"/>
  <c r="G36" i="3"/>
  <c r="F34" i="8" s="1"/>
  <c r="F36" i="3"/>
  <c r="E34" i="8" s="1"/>
  <c r="L35" i="3"/>
  <c r="K35" i="3"/>
  <c r="J35" i="3"/>
  <c r="I35" i="3"/>
  <c r="H35" i="3"/>
  <c r="G35" i="3"/>
  <c r="F35" i="3"/>
  <c r="E35" i="3"/>
  <c r="L34" i="3"/>
  <c r="K33" i="8" s="1"/>
  <c r="K34" i="3"/>
  <c r="J33" i="8" s="1"/>
  <c r="J34" i="3"/>
  <c r="I33" i="8" s="1"/>
  <c r="I34" i="3"/>
  <c r="H33" i="8" s="1"/>
  <c r="H34" i="3"/>
  <c r="G33" i="8" s="1"/>
  <c r="G34" i="3"/>
  <c r="F33" i="8" s="1"/>
  <c r="E34" i="3"/>
  <c r="L674" i="3"/>
  <c r="K180" i="8" s="1"/>
  <c r="K674" i="3"/>
  <c r="J180" i="8" s="1"/>
  <c r="J674" i="3"/>
  <c r="I180" i="8" s="1"/>
  <c r="I674" i="3"/>
  <c r="H180" i="8" s="1"/>
  <c r="H674" i="3"/>
  <c r="G180" i="8" s="1"/>
  <c r="G674" i="3"/>
  <c r="F180" i="8" s="1"/>
  <c r="F674" i="3"/>
  <c r="E180" i="8" s="1"/>
  <c r="E674" i="3"/>
  <c r="D180" i="8" s="1"/>
  <c r="L673" i="3"/>
  <c r="K673" i="3"/>
  <c r="J673" i="3"/>
  <c r="I673" i="3"/>
  <c r="H673" i="3"/>
  <c r="G673" i="3"/>
  <c r="F673" i="3"/>
  <c r="E673" i="3"/>
  <c r="L672" i="3"/>
  <c r="K179" i="8" s="1"/>
  <c r="K672" i="3"/>
  <c r="J179" i="8" s="1"/>
  <c r="J672" i="3"/>
  <c r="I179" i="8" s="1"/>
  <c r="I672" i="3"/>
  <c r="H179" i="8" s="1"/>
  <c r="H672" i="3"/>
  <c r="G179" i="8" s="1"/>
  <c r="G672" i="3"/>
  <c r="F179" i="8" s="1"/>
  <c r="F672" i="3"/>
  <c r="E179" i="8" s="1"/>
  <c r="E672" i="3"/>
  <c r="D179" i="8" s="1"/>
  <c r="L652" i="3"/>
  <c r="K175" i="8" s="1"/>
  <c r="K652" i="3"/>
  <c r="J175" i="8" s="1"/>
  <c r="J652" i="3"/>
  <c r="I175" i="8" s="1"/>
  <c r="I652" i="3"/>
  <c r="H175" i="8" s="1"/>
  <c r="H652" i="3"/>
  <c r="G175" i="8" s="1"/>
  <c r="G652" i="3"/>
  <c r="F175" i="8" s="1"/>
  <c r="F652" i="3"/>
  <c r="E175" i="8" s="1"/>
  <c r="E652" i="3"/>
  <c r="D175" i="8" s="1"/>
  <c r="L651" i="3"/>
  <c r="K651" i="3"/>
  <c r="J651" i="3"/>
  <c r="I651" i="3"/>
  <c r="H651" i="3"/>
  <c r="G651" i="3"/>
  <c r="F651" i="3"/>
  <c r="E651" i="3"/>
  <c r="L650" i="3"/>
  <c r="K174" i="8" s="1"/>
  <c r="K650" i="3"/>
  <c r="J174" i="8" s="1"/>
  <c r="J650" i="3"/>
  <c r="I174" i="8" s="1"/>
  <c r="I650" i="3"/>
  <c r="H174" i="8" s="1"/>
  <c r="H650" i="3"/>
  <c r="G174" i="8" s="1"/>
  <c r="G650" i="3"/>
  <c r="F174" i="8" s="1"/>
  <c r="F650" i="3"/>
  <c r="E174" i="8" s="1"/>
  <c r="E650" i="3"/>
  <c r="D174" i="8" s="1"/>
  <c r="L630" i="3"/>
  <c r="K170" i="8" s="1"/>
  <c r="K630" i="3"/>
  <c r="J170" i="8" s="1"/>
  <c r="J630" i="3"/>
  <c r="I170" i="8" s="1"/>
  <c r="I630" i="3"/>
  <c r="H170" i="8" s="1"/>
  <c r="H630" i="3"/>
  <c r="G170" i="8" s="1"/>
  <c r="G630" i="3"/>
  <c r="F170" i="8" s="1"/>
  <c r="F630" i="3"/>
  <c r="E170" i="8" s="1"/>
  <c r="E630" i="3"/>
  <c r="D170" i="8" s="1"/>
  <c r="L629" i="3"/>
  <c r="K629" i="3"/>
  <c r="J629" i="3"/>
  <c r="I629" i="3"/>
  <c r="H629" i="3"/>
  <c r="G629" i="3"/>
  <c r="F629" i="3"/>
  <c r="E629" i="3"/>
  <c r="L628" i="3"/>
  <c r="K169" i="8" s="1"/>
  <c r="K628" i="3"/>
  <c r="J169" i="8" s="1"/>
  <c r="J628" i="3"/>
  <c r="I169" i="8" s="1"/>
  <c r="I628" i="3"/>
  <c r="H169" i="8" s="1"/>
  <c r="H628" i="3"/>
  <c r="G169" i="8" s="1"/>
  <c r="G628" i="3"/>
  <c r="F169" i="8" s="1"/>
  <c r="F628" i="3"/>
  <c r="E169" i="8" s="1"/>
  <c r="E628" i="3"/>
  <c r="D169" i="8" s="1"/>
  <c r="L608" i="3"/>
  <c r="K165" i="8" s="1"/>
  <c r="K608" i="3"/>
  <c r="J165" i="8" s="1"/>
  <c r="J608" i="3"/>
  <c r="I165" i="8" s="1"/>
  <c r="I608" i="3"/>
  <c r="H165" i="8" s="1"/>
  <c r="H608" i="3"/>
  <c r="G165" i="8" s="1"/>
  <c r="G608" i="3"/>
  <c r="F165" i="8" s="1"/>
  <c r="F608" i="3"/>
  <c r="E165" i="8" s="1"/>
  <c r="E608" i="3"/>
  <c r="D165" i="8" s="1"/>
  <c r="L607" i="3"/>
  <c r="K607" i="3"/>
  <c r="J607" i="3"/>
  <c r="I607" i="3"/>
  <c r="H607" i="3"/>
  <c r="G607" i="3"/>
  <c r="F607" i="3"/>
  <c r="E607" i="3"/>
  <c r="L606" i="3"/>
  <c r="K164" i="8" s="1"/>
  <c r="K606" i="3"/>
  <c r="J164" i="8" s="1"/>
  <c r="J606" i="3"/>
  <c r="I164" i="8" s="1"/>
  <c r="I606" i="3"/>
  <c r="H164" i="8" s="1"/>
  <c r="H606" i="3"/>
  <c r="G164" i="8" s="1"/>
  <c r="G606" i="3"/>
  <c r="F164" i="8" s="1"/>
  <c r="F606" i="3"/>
  <c r="E164" i="8" s="1"/>
  <c r="E606" i="3"/>
  <c r="D164" i="8" s="1"/>
  <c r="L586" i="3"/>
  <c r="K160" i="8" s="1"/>
  <c r="K586" i="3"/>
  <c r="J160" i="8" s="1"/>
  <c r="J586" i="3"/>
  <c r="I160" i="8" s="1"/>
  <c r="I586" i="3"/>
  <c r="H160" i="8" s="1"/>
  <c r="H586" i="3"/>
  <c r="G160" i="8" s="1"/>
  <c r="G586" i="3"/>
  <c r="F160" i="8" s="1"/>
  <c r="F586" i="3"/>
  <c r="E160" i="8" s="1"/>
  <c r="E586" i="3"/>
  <c r="D160" i="8" s="1"/>
  <c r="L585" i="3"/>
  <c r="K585" i="3"/>
  <c r="J585" i="3"/>
  <c r="I585" i="3"/>
  <c r="H585" i="3"/>
  <c r="G585" i="3"/>
  <c r="F585" i="3"/>
  <c r="E585" i="3"/>
  <c r="L584" i="3"/>
  <c r="K159" i="8" s="1"/>
  <c r="K584" i="3"/>
  <c r="J159" i="8" s="1"/>
  <c r="J584" i="3"/>
  <c r="I159" i="8" s="1"/>
  <c r="I584" i="3"/>
  <c r="H159" i="8" s="1"/>
  <c r="H584" i="3"/>
  <c r="G159" i="8" s="1"/>
  <c r="G584" i="3"/>
  <c r="F159" i="8" s="1"/>
  <c r="F584" i="3"/>
  <c r="E159" i="8" s="1"/>
  <c r="E584" i="3"/>
  <c r="D159" i="8" s="1"/>
  <c r="L564" i="3"/>
  <c r="K155" i="8" s="1"/>
  <c r="K564" i="3"/>
  <c r="J155" i="8" s="1"/>
  <c r="J564" i="3"/>
  <c r="I155" i="8" s="1"/>
  <c r="I564" i="3"/>
  <c r="H155" i="8" s="1"/>
  <c r="H564" i="3"/>
  <c r="G155" i="8" s="1"/>
  <c r="G564" i="3"/>
  <c r="F155" i="8" s="1"/>
  <c r="F564" i="3"/>
  <c r="E155" i="8" s="1"/>
  <c r="E564" i="3"/>
  <c r="D155" i="8" s="1"/>
  <c r="L563" i="3"/>
  <c r="K563" i="3"/>
  <c r="J563" i="3"/>
  <c r="I563" i="3"/>
  <c r="H563" i="3"/>
  <c r="G563" i="3"/>
  <c r="F563" i="3"/>
  <c r="E563" i="3"/>
  <c r="L562" i="3"/>
  <c r="K154" i="8" s="1"/>
  <c r="K562" i="3"/>
  <c r="J154" i="8" s="1"/>
  <c r="J562" i="3"/>
  <c r="I154" i="8" s="1"/>
  <c r="I562" i="3"/>
  <c r="H154" i="8" s="1"/>
  <c r="H562" i="3"/>
  <c r="G154" i="8" s="1"/>
  <c r="G562" i="3"/>
  <c r="F154" i="8" s="1"/>
  <c r="F562" i="3"/>
  <c r="E154" i="8" s="1"/>
  <c r="E562" i="3"/>
  <c r="D154" i="8" s="1"/>
  <c r="L542" i="3"/>
  <c r="K150" i="8" s="1"/>
  <c r="K542" i="3"/>
  <c r="J150" i="8" s="1"/>
  <c r="J542" i="3"/>
  <c r="I150" i="8" s="1"/>
  <c r="I542" i="3"/>
  <c r="H150" i="8" s="1"/>
  <c r="H542" i="3"/>
  <c r="G150" i="8" s="1"/>
  <c r="G542" i="3"/>
  <c r="F150" i="8" s="1"/>
  <c r="F542" i="3"/>
  <c r="E150" i="8" s="1"/>
  <c r="E542" i="3"/>
  <c r="D150" i="8" s="1"/>
  <c r="L541" i="3"/>
  <c r="K541" i="3"/>
  <c r="J541" i="3"/>
  <c r="I541" i="3"/>
  <c r="H541" i="3"/>
  <c r="G541" i="3"/>
  <c r="F541" i="3"/>
  <c r="E541" i="3"/>
  <c r="L540" i="3"/>
  <c r="K149" i="8" s="1"/>
  <c r="K540" i="3"/>
  <c r="J149" i="8" s="1"/>
  <c r="J540" i="3"/>
  <c r="I149" i="8" s="1"/>
  <c r="I540" i="3"/>
  <c r="H149" i="8" s="1"/>
  <c r="H540" i="3"/>
  <c r="G149" i="8" s="1"/>
  <c r="G540" i="3"/>
  <c r="F149" i="8" s="1"/>
  <c r="F540" i="3"/>
  <c r="E149" i="8" s="1"/>
  <c r="E540" i="3"/>
  <c r="D149" i="8" s="1"/>
  <c r="L520" i="3"/>
  <c r="K145" i="8" s="1"/>
  <c r="K520" i="3"/>
  <c r="J145" i="8" s="1"/>
  <c r="J520" i="3"/>
  <c r="I145" i="8" s="1"/>
  <c r="I520" i="3"/>
  <c r="H145" i="8" s="1"/>
  <c r="H520" i="3"/>
  <c r="G145" i="8" s="1"/>
  <c r="G520" i="3"/>
  <c r="F145" i="8" s="1"/>
  <c r="F520" i="3"/>
  <c r="E145" i="8" s="1"/>
  <c r="E520" i="3"/>
  <c r="D145" i="8" s="1"/>
  <c r="L519" i="3"/>
  <c r="K519" i="3"/>
  <c r="J519" i="3"/>
  <c r="I519" i="3"/>
  <c r="H519" i="3"/>
  <c r="G519" i="3"/>
  <c r="F519" i="3"/>
  <c r="E519" i="3"/>
  <c r="L518" i="3"/>
  <c r="K144" i="8" s="1"/>
  <c r="K518" i="3"/>
  <c r="J144" i="8" s="1"/>
  <c r="J518" i="3"/>
  <c r="I144" i="8" s="1"/>
  <c r="I518" i="3"/>
  <c r="H144" i="8" s="1"/>
  <c r="H518" i="3"/>
  <c r="G144" i="8" s="1"/>
  <c r="G518" i="3"/>
  <c r="F144" i="8" s="1"/>
  <c r="F518" i="3"/>
  <c r="E144" i="8" s="1"/>
  <c r="E518" i="3"/>
  <c r="D144" i="8" s="1"/>
  <c r="L498" i="3"/>
  <c r="K140" i="8" s="1"/>
  <c r="K498" i="3"/>
  <c r="J140" i="8" s="1"/>
  <c r="J498" i="3"/>
  <c r="I140" i="8" s="1"/>
  <c r="I498" i="3"/>
  <c r="H140" i="8" s="1"/>
  <c r="H498" i="3"/>
  <c r="G140" i="8" s="1"/>
  <c r="G498" i="3"/>
  <c r="F140" i="8" s="1"/>
  <c r="F498" i="3"/>
  <c r="E140" i="8" s="1"/>
  <c r="E498" i="3"/>
  <c r="D140" i="8" s="1"/>
  <c r="L497" i="3"/>
  <c r="K497" i="3"/>
  <c r="J497" i="3"/>
  <c r="I497" i="3"/>
  <c r="H497" i="3"/>
  <c r="G497" i="3"/>
  <c r="F497" i="3"/>
  <c r="E497" i="3"/>
  <c r="L496" i="3"/>
  <c r="K139" i="8" s="1"/>
  <c r="K496" i="3"/>
  <c r="J139" i="8" s="1"/>
  <c r="J496" i="3"/>
  <c r="I139" i="8" s="1"/>
  <c r="I496" i="3"/>
  <c r="H139" i="8" s="1"/>
  <c r="H496" i="3"/>
  <c r="G139" i="8" s="1"/>
  <c r="G496" i="3"/>
  <c r="F139" i="8" s="1"/>
  <c r="F496" i="3"/>
  <c r="E139" i="8" s="1"/>
  <c r="E496" i="3"/>
  <c r="D139" i="8" s="1"/>
  <c r="L476" i="3"/>
  <c r="K135" i="8" s="1"/>
  <c r="K476" i="3"/>
  <c r="J135" i="8" s="1"/>
  <c r="J476" i="3"/>
  <c r="I135" i="8" s="1"/>
  <c r="I476" i="3"/>
  <c r="H135" i="8" s="1"/>
  <c r="H476" i="3"/>
  <c r="G135" i="8" s="1"/>
  <c r="G476" i="3"/>
  <c r="F135" i="8" s="1"/>
  <c r="F476" i="3"/>
  <c r="E135" i="8" s="1"/>
  <c r="E476" i="3"/>
  <c r="D135" i="8" s="1"/>
  <c r="L475" i="3"/>
  <c r="K475" i="3"/>
  <c r="J475" i="3"/>
  <c r="I475" i="3"/>
  <c r="H475" i="3"/>
  <c r="G475" i="3"/>
  <c r="F475" i="3"/>
  <c r="E475" i="3"/>
  <c r="L474" i="3"/>
  <c r="K134" i="8" s="1"/>
  <c r="K474" i="3"/>
  <c r="J134" i="8" s="1"/>
  <c r="J474" i="3"/>
  <c r="I134" i="8" s="1"/>
  <c r="I474" i="3"/>
  <c r="H134" i="8" s="1"/>
  <c r="H474" i="3"/>
  <c r="G134" i="8" s="1"/>
  <c r="G474" i="3"/>
  <c r="F134" i="8" s="1"/>
  <c r="F474" i="3"/>
  <c r="E134" i="8" s="1"/>
  <c r="E474" i="3"/>
  <c r="D134" i="8" s="1"/>
  <c r="L454" i="3"/>
  <c r="K130" i="8" s="1"/>
  <c r="K454" i="3"/>
  <c r="J130" i="8" s="1"/>
  <c r="J454" i="3"/>
  <c r="I130" i="8" s="1"/>
  <c r="I454" i="3"/>
  <c r="H130" i="8" s="1"/>
  <c r="H454" i="3"/>
  <c r="G130" i="8" s="1"/>
  <c r="G454" i="3"/>
  <c r="F130" i="8" s="1"/>
  <c r="F454" i="3"/>
  <c r="E130" i="8" s="1"/>
  <c r="E454" i="3"/>
  <c r="D130" i="8" s="1"/>
  <c r="L453" i="3"/>
  <c r="K453" i="3"/>
  <c r="J453" i="3"/>
  <c r="I453" i="3"/>
  <c r="H453" i="3"/>
  <c r="G453" i="3"/>
  <c r="F453" i="3"/>
  <c r="E453" i="3"/>
  <c r="L452" i="3"/>
  <c r="K129" i="8" s="1"/>
  <c r="K452" i="3"/>
  <c r="J129" i="8" s="1"/>
  <c r="J452" i="3"/>
  <c r="I129" i="8" s="1"/>
  <c r="I452" i="3"/>
  <c r="H129" i="8" s="1"/>
  <c r="H452" i="3"/>
  <c r="G129" i="8" s="1"/>
  <c r="G452" i="3"/>
  <c r="F129" i="8" s="1"/>
  <c r="F452" i="3"/>
  <c r="E129" i="8" s="1"/>
  <c r="E452" i="3"/>
  <c r="D129" i="8" s="1"/>
  <c r="L432" i="3"/>
  <c r="K125" i="8" s="1"/>
  <c r="K432" i="3"/>
  <c r="J125" i="8" s="1"/>
  <c r="J432" i="3"/>
  <c r="I125" i="8" s="1"/>
  <c r="I432" i="3"/>
  <c r="H125" i="8" s="1"/>
  <c r="H432" i="3"/>
  <c r="G125" i="8" s="1"/>
  <c r="G432" i="3"/>
  <c r="F125" i="8" s="1"/>
  <c r="F432" i="3"/>
  <c r="E125" i="8" s="1"/>
  <c r="E432" i="3"/>
  <c r="D125" i="8" s="1"/>
  <c r="L431" i="3"/>
  <c r="K431" i="3"/>
  <c r="J431" i="3"/>
  <c r="I431" i="3"/>
  <c r="H431" i="3"/>
  <c r="G431" i="3"/>
  <c r="F431" i="3"/>
  <c r="E431" i="3"/>
  <c r="L430" i="3"/>
  <c r="K123" i="8" s="1"/>
  <c r="K124" i="8" s="1"/>
  <c r="K430" i="3"/>
  <c r="J123" i="8" s="1"/>
  <c r="J124" i="8" s="1"/>
  <c r="J430" i="3"/>
  <c r="I123" i="8" s="1"/>
  <c r="I124" i="8" s="1"/>
  <c r="I430" i="3"/>
  <c r="H123" i="8" s="1"/>
  <c r="H124" i="8" s="1"/>
  <c r="H430" i="3"/>
  <c r="G123" i="8" s="1"/>
  <c r="G124" i="8" s="1"/>
  <c r="G430" i="3"/>
  <c r="F123" i="8" s="1"/>
  <c r="F124" i="8" s="1"/>
  <c r="F430" i="3"/>
  <c r="E123" i="8" s="1"/>
  <c r="E124" i="8" s="1"/>
  <c r="E430" i="3"/>
  <c r="D123" i="8" s="1"/>
  <c r="D124" i="8" s="1"/>
  <c r="L410" i="3"/>
  <c r="K119" i="8" s="1"/>
  <c r="K410" i="3"/>
  <c r="J119" i="8" s="1"/>
  <c r="J410" i="3"/>
  <c r="I119" i="8" s="1"/>
  <c r="I410" i="3"/>
  <c r="H119" i="8" s="1"/>
  <c r="H410" i="3"/>
  <c r="G119" i="8" s="1"/>
  <c r="G410" i="3"/>
  <c r="F119" i="8" s="1"/>
  <c r="F410" i="3"/>
  <c r="E119" i="8" s="1"/>
  <c r="E410" i="3"/>
  <c r="D119" i="8" s="1"/>
  <c r="L409" i="3"/>
  <c r="K409" i="3"/>
  <c r="J409" i="3"/>
  <c r="I409" i="3"/>
  <c r="H409" i="3"/>
  <c r="G409" i="3"/>
  <c r="F409" i="3"/>
  <c r="E409" i="3"/>
  <c r="L408" i="3"/>
  <c r="K118" i="8" s="1"/>
  <c r="K408" i="3"/>
  <c r="J118" i="8" s="1"/>
  <c r="J408" i="3"/>
  <c r="I118" i="8" s="1"/>
  <c r="I408" i="3"/>
  <c r="H118" i="8" s="1"/>
  <c r="H408" i="3"/>
  <c r="G118" i="8" s="1"/>
  <c r="G408" i="3"/>
  <c r="F118" i="8" s="1"/>
  <c r="F408" i="3"/>
  <c r="E118" i="8" s="1"/>
  <c r="E408" i="3"/>
  <c r="D118" i="8" s="1"/>
  <c r="L388" i="3"/>
  <c r="K114" i="8" s="1"/>
  <c r="K388" i="3"/>
  <c r="J114" i="8" s="1"/>
  <c r="J388" i="3"/>
  <c r="I114" i="8" s="1"/>
  <c r="I388" i="3"/>
  <c r="H114" i="8" s="1"/>
  <c r="H388" i="3"/>
  <c r="G114" i="8" s="1"/>
  <c r="G388" i="3"/>
  <c r="F114" i="8" s="1"/>
  <c r="L387" i="3"/>
  <c r="K387" i="3"/>
  <c r="J387" i="3"/>
  <c r="I387" i="3"/>
  <c r="H387" i="3"/>
  <c r="G387" i="3"/>
  <c r="F387" i="3"/>
  <c r="E387" i="3"/>
  <c r="K386" i="3"/>
  <c r="J113" i="8" s="1"/>
  <c r="G386" i="3"/>
  <c r="F113" i="8" s="1"/>
  <c r="F386" i="3"/>
  <c r="E113" i="8" s="1"/>
  <c r="E386" i="3"/>
  <c r="D113" i="8" s="1"/>
  <c r="L366" i="3"/>
  <c r="K109" i="8" s="1"/>
  <c r="K366" i="3"/>
  <c r="J109" i="8" s="1"/>
  <c r="J366" i="3"/>
  <c r="I109" i="8" s="1"/>
  <c r="I366" i="3"/>
  <c r="H109" i="8" s="1"/>
  <c r="H366" i="3"/>
  <c r="G109" i="8" s="1"/>
  <c r="G366" i="3"/>
  <c r="F109" i="8" s="1"/>
  <c r="F366" i="3"/>
  <c r="E109" i="8" s="1"/>
  <c r="E366" i="3"/>
  <c r="D109" i="8" s="1"/>
  <c r="L365" i="3"/>
  <c r="K365" i="3"/>
  <c r="J365" i="3"/>
  <c r="I365" i="3"/>
  <c r="H365" i="3"/>
  <c r="G365" i="3"/>
  <c r="F365" i="3"/>
  <c r="E365" i="3"/>
  <c r="K364" i="3"/>
  <c r="J108" i="8" s="1"/>
  <c r="G364" i="3"/>
  <c r="F108" i="8" s="1"/>
  <c r="F364" i="3"/>
  <c r="E108" i="8" s="1"/>
  <c r="E364" i="3"/>
  <c r="D108" i="8" s="1"/>
  <c r="L344" i="3"/>
  <c r="K104" i="8" s="1"/>
  <c r="K344" i="3"/>
  <c r="J104" i="8" s="1"/>
  <c r="J344" i="3"/>
  <c r="I104" i="8" s="1"/>
  <c r="I344" i="3"/>
  <c r="H104" i="8" s="1"/>
  <c r="H344" i="3"/>
  <c r="G104" i="8" s="1"/>
  <c r="G344" i="3"/>
  <c r="F104" i="8" s="1"/>
  <c r="F344" i="3"/>
  <c r="E104" i="8" s="1"/>
  <c r="E344" i="3"/>
  <c r="D104" i="8" s="1"/>
  <c r="L343" i="3"/>
  <c r="K343" i="3"/>
  <c r="J343" i="3"/>
  <c r="I343" i="3"/>
  <c r="H343" i="3"/>
  <c r="G343" i="3"/>
  <c r="F343" i="3"/>
  <c r="E343" i="3"/>
  <c r="L342" i="3"/>
  <c r="K103" i="8" s="1"/>
  <c r="K342" i="3"/>
  <c r="J103" i="8" s="1"/>
  <c r="J342" i="3"/>
  <c r="I103" i="8" s="1"/>
  <c r="I342" i="3"/>
  <c r="H103" i="8" s="1"/>
  <c r="H342" i="3"/>
  <c r="G103" i="8" s="1"/>
  <c r="G342" i="3"/>
  <c r="F103" i="8" s="1"/>
  <c r="F342" i="3"/>
  <c r="E103" i="8" s="1"/>
  <c r="E342" i="3"/>
  <c r="D103" i="8" s="1"/>
  <c r="L322" i="3"/>
  <c r="K99" i="8" s="1"/>
  <c r="K322" i="3"/>
  <c r="J99" i="8" s="1"/>
  <c r="J322" i="3"/>
  <c r="I99" i="8" s="1"/>
  <c r="I322" i="3"/>
  <c r="H99" i="8" s="1"/>
  <c r="H322" i="3"/>
  <c r="G99" i="8" s="1"/>
  <c r="G322" i="3"/>
  <c r="F99" i="8" s="1"/>
  <c r="F322" i="3"/>
  <c r="E99" i="8" s="1"/>
  <c r="E322" i="3"/>
  <c r="D99" i="8" s="1"/>
  <c r="L321" i="3"/>
  <c r="K321" i="3"/>
  <c r="J321" i="3"/>
  <c r="I321" i="3"/>
  <c r="H321" i="3"/>
  <c r="G321" i="3"/>
  <c r="F321" i="3"/>
  <c r="E321" i="3"/>
  <c r="L320" i="3"/>
  <c r="K98" i="8" s="1"/>
  <c r="K320" i="3"/>
  <c r="J98" i="8" s="1"/>
  <c r="J320" i="3"/>
  <c r="I98" i="8" s="1"/>
  <c r="I320" i="3"/>
  <c r="H98" i="8" s="1"/>
  <c r="H320" i="3"/>
  <c r="G98" i="8" s="1"/>
  <c r="L300" i="3"/>
  <c r="K94" i="8" s="1"/>
  <c r="K300" i="3"/>
  <c r="J94" i="8" s="1"/>
  <c r="J300" i="3"/>
  <c r="I94" i="8" s="1"/>
  <c r="I300" i="3"/>
  <c r="H94" i="8" s="1"/>
  <c r="H300" i="3"/>
  <c r="G94" i="8" s="1"/>
  <c r="G300" i="3"/>
  <c r="F94" i="8" s="1"/>
  <c r="F300" i="3"/>
  <c r="E94" i="8" s="1"/>
  <c r="E300" i="3"/>
  <c r="D94" i="8" s="1"/>
  <c r="L299" i="3"/>
  <c r="K299" i="3"/>
  <c r="J299" i="3"/>
  <c r="I299" i="3"/>
  <c r="H299" i="3"/>
  <c r="G299" i="3"/>
  <c r="F299" i="3"/>
  <c r="E299" i="3"/>
  <c r="L298" i="3"/>
  <c r="K93" i="8" s="1"/>
  <c r="K298" i="3"/>
  <c r="J93" i="8" s="1"/>
  <c r="J298" i="3"/>
  <c r="I93" i="8" s="1"/>
  <c r="I298" i="3"/>
  <c r="H93" i="8" s="1"/>
  <c r="H298" i="3"/>
  <c r="G93" i="8" s="1"/>
  <c r="G298" i="3"/>
  <c r="F93" i="8" s="1"/>
  <c r="F298" i="3"/>
  <c r="E93" i="8" s="1"/>
  <c r="E298" i="3"/>
  <c r="D93" i="8" s="1"/>
  <c r="L278" i="3"/>
  <c r="K89" i="8" s="1"/>
  <c r="K278" i="3"/>
  <c r="J89" i="8" s="1"/>
  <c r="J278" i="3"/>
  <c r="I89" i="8" s="1"/>
  <c r="I278" i="3"/>
  <c r="H89" i="8" s="1"/>
  <c r="H278" i="3"/>
  <c r="G89" i="8" s="1"/>
  <c r="G278" i="3"/>
  <c r="F89" i="8" s="1"/>
  <c r="F278" i="3"/>
  <c r="E89" i="8" s="1"/>
  <c r="E278" i="3"/>
  <c r="D89" i="8" s="1"/>
  <c r="L277" i="3"/>
  <c r="K277" i="3"/>
  <c r="J277" i="3"/>
  <c r="I277" i="3"/>
  <c r="H277" i="3"/>
  <c r="G277" i="3"/>
  <c r="F277" i="3"/>
  <c r="E277" i="3"/>
  <c r="K276" i="3"/>
  <c r="J88" i="8" s="1"/>
  <c r="I276" i="3"/>
  <c r="H88" i="8" s="1"/>
  <c r="H276" i="3"/>
  <c r="G88" i="8" s="1"/>
  <c r="G276" i="3"/>
  <c r="F88" i="8" s="1"/>
  <c r="F276" i="3"/>
  <c r="E88" i="8" s="1"/>
  <c r="E276" i="3"/>
  <c r="D88" i="8" s="1"/>
  <c r="L256" i="3"/>
  <c r="K84" i="8" s="1"/>
  <c r="K256" i="3"/>
  <c r="J84" i="8" s="1"/>
  <c r="J256" i="3"/>
  <c r="I84" i="8" s="1"/>
  <c r="I256" i="3"/>
  <c r="H84" i="8" s="1"/>
  <c r="H256" i="3"/>
  <c r="G84" i="8" s="1"/>
  <c r="G256" i="3"/>
  <c r="F84" i="8" s="1"/>
  <c r="F256" i="3"/>
  <c r="E84" i="8" s="1"/>
  <c r="E256" i="3"/>
  <c r="D84" i="8" s="1"/>
  <c r="L255" i="3"/>
  <c r="K255" i="3"/>
  <c r="J255" i="3"/>
  <c r="I255" i="3"/>
  <c r="H255" i="3"/>
  <c r="G255" i="3"/>
  <c r="F255" i="3"/>
  <c r="E255" i="3"/>
  <c r="K254" i="3"/>
  <c r="J83" i="8" s="1"/>
  <c r="F254" i="3"/>
  <c r="E83" i="8" s="1"/>
  <c r="E254" i="3"/>
  <c r="D83" i="8" s="1"/>
  <c r="L234" i="3"/>
  <c r="K79" i="8" s="1"/>
  <c r="K234" i="3"/>
  <c r="J79" i="8" s="1"/>
  <c r="I234" i="3"/>
  <c r="H79" i="8" s="1"/>
  <c r="H234" i="3"/>
  <c r="G79" i="8" s="1"/>
  <c r="G234" i="3"/>
  <c r="F79" i="8" s="1"/>
  <c r="F234" i="3"/>
  <c r="E79" i="8" s="1"/>
  <c r="E234" i="3"/>
  <c r="D79" i="8" s="1"/>
  <c r="L233" i="3"/>
  <c r="K233" i="3"/>
  <c r="J233" i="3"/>
  <c r="I233" i="3"/>
  <c r="H233" i="3"/>
  <c r="G233" i="3"/>
  <c r="F233" i="3"/>
  <c r="E233" i="3"/>
  <c r="L232" i="3"/>
  <c r="K78" i="8" s="1"/>
  <c r="K232" i="3"/>
  <c r="J78" i="8" s="1"/>
  <c r="J232" i="3"/>
  <c r="I78" i="8" s="1"/>
  <c r="I232" i="3"/>
  <c r="H78" i="8" s="1"/>
  <c r="H232" i="3"/>
  <c r="G78" i="8" s="1"/>
  <c r="G232" i="3"/>
  <c r="F78" i="8" s="1"/>
  <c r="F232" i="3"/>
  <c r="E78" i="8" s="1"/>
  <c r="E232" i="3"/>
  <c r="D78" i="8" s="1"/>
  <c r="L212" i="3"/>
  <c r="K74" i="8" s="1"/>
  <c r="K212" i="3"/>
  <c r="J74" i="8" s="1"/>
  <c r="J212" i="3"/>
  <c r="I74" i="8" s="1"/>
  <c r="I212" i="3"/>
  <c r="H74" i="8" s="1"/>
  <c r="H212" i="3"/>
  <c r="G74" i="8" s="1"/>
  <c r="G212" i="3"/>
  <c r="F74" i="8" s="1"/>
  <c r="F212" i="3"/>
  <c r="E74" i="8" s="1"/>
  <c r="E212" i="3"/>
  <c r="D74" i="8" s="1"/>
  <c r="L211" i="3"/>
  <c r="K211" i="3"/>
  <c r="J211" i="3"/>
  <c r="I211" i="3"/>
  <c r="H211" i="3"/>
  <c r="G211" i="3"/>
  <c r="F211" i="3"/>
  <c r="E211" i="3"/>
  <c r="L210" i="3"/>
  <c r="K73" i="8" s="1"/>
  <c r="K210" i="3"/>
  <c r="J73" i="8" s="1"/>
  <c r="J210" i="3"/>
  <c r="I73" i="8" s="1"/>
  <c r="I210" i="3"/>
  <c r="H73" i="8" s="1"/>
  <c r="H210" i="3"/>
  <c r="G73" i="8" s="1"/>
  <c r="G210" i="3"/>
  <c r="F73" i="8" s="1"/>
  <c r="F210" i="3"/>
  <c r="E73" i="8" s="1"/>
  <c r="E210" i="3"/>
  <c r="D73" i="8" s="1"/>
  <c r="L190" i="3"/>
  <c r="K69" i="8" s="1"/>
  <c r="K190" i="3"/>
  <c r="J69" i="8" s="1"/>
  <c r="J190" i="3"/>
  <c r="I69" i="8" s="1"/>
  <c r="I190" i="3"/>
  <c r="H69" i="8" s="1"/>
  <c r="H190" i="3"/>
  <c r="G69" i="8" s="1"/>
  <c r="G190" i="3"/>
  <c r="F69" i="8" s="1"/>
  <c r="F190" i="3"/>
  <c r="E69" i="8" s="1"/>
  <c r="E190" i="3"/>
  <c r="D69" i="8" s="1"/>
  <c r="L189" i="3"/>
  <c r="K189" i="3"/>
  <c r="J189" i="3"/>
  <c r="I189" i="3"/>
  <c r="H189" i="3"/>
  <c r="G189" i="3"/>
  <c r="F189" i="3"/>
  <c r="E189" i="3"/>
  <c r="L188" i="3"/>
  <c r="K68" i="8" s="1"/>
  <c r="K188" i="3"/>
  <c r="J68" i="8" s="1"/>
  <c r="J188" i="3"/>
  <c r="I68" i="8" s="1"/>
  <c r="I188" i="3"/>
  <c r="H68" i="8" s="1"/>
  <c r="H188" i="3"/>
  <c r="G68" i="8" s="1"/>
  <c r="G188" i="3"/>
  <c r="F68" i="8" s="1"/>
  <c r="F188" i="3"/>
  <c r="E68" i="8" s="1"/>
  <c r="E188" i="3"/>
  <c r="D68" i="8" s="1"/>
  <c r="L168" i="3"/>
  <c r="K64" i="8" s="1"/>
  <c r="K168" i="3"/>
  <c r="J64" i="8" s="1"/>
  <c r="J168" i="3"/>
  <c r="I64" i="8" s="1"/>
  <c r="I168" i="3"/>
  <c r="H64" i="8" s="1"/>
  <c r="H168" i="3"/>
  <c r="G64" i="8" s="1"/>
  <c r="G168" i="3"/>
  <c r="F64" i="8" s="1"/>
  <c r="F168" i="3"/>
  <c r="E64" i="8" s="1"/>
  <c r="E168" i="3"/>
  <c r="D64" i="8" s="1"/>
  <c r="L167" i="3"/>
  <c r="K167" i="3"/>
  <c r="J167" i="3"/>
  <c r="I167" i="3"/>
  <c r="H167" i="3"/>
  <c r="G167" i="3"/>
  <c r="F167" i="3"/>
  <c r="E167" i="3"/>
  <c r="L166" i="3"/>
  <c r="K63" i="8" s="1"/>
  <c r="K166" i="3"/>
  <c r="J63" i="8" s="1"/>
  <c r="J166" i="3"/>
  <c r="I63" i="8" s="1"/>
  <c r="I166" i="3"/>
  <c r="H63" i="8" s="1"/>
  <c r="H166" i="3"/>
  <c r="G63" i="8" s="1"/>
  <c r="G166" i="3"/>
  <c r="F63" i="8" s="1"/>
  <c r="F166" i="3"/>
  <c r="E63" i="8" s="1"/>
  <c r="E166" i="3"/>
  <c r="D63" i="8" s="1"/>
  <c r="L146" i="3"/>
  <c r="K59" i="8" s="1"/>
  <c r="K146" i="3"/>
  <c r="J59" i="8" s="1"/>
  <c r="J146" i="3"/>
  <c r="I59" i="8" s="1"/>
  <c r="I146" i="3"/>
  <c r="H59" i="8" s="1"/>
  <c r="H146" i="3"/>
  <c r="G59" i="8" s="1"/>
  <c r="G146" i="3"/>
  <c r="F59" i="8" s="1"/>
  <c r="F146" i="3"/>
  <c r="E59" i="8" s="1"/>
  <c r="E146" i="3"/>
  <c r="D59" i="8" s="1"/>
  <c r="L145" i="3"/>
  <c r="K145" i="3"/>
  <c r="J145" i="3"/>
  <c r="I145" i="3"/>
  <c r="H145" i="3"/>
  <c r="G145" i="3"/>
  <c r="F145" i="3"/>
  <c r="E145" i="3"/>
  <c r="L144" i="3"/>
  <c r="K58" i="8" s="1"/>
  <c r="K144" i="3"/>
  <c r="J58" i="8" s="1"/>
  <c r="J144" i="3"/>
  <c r="I58" i="8" s="1"/>
  <c r="I144" i="3"/>
  <c r="H58" i="8" s="1"/>
  <c r="H144" i="3"/>
  <c r="G58" i="8" s="1"/>
  <c r="G144" i="3"/>
  <c r="F58" i="8" s="1"/>
  <c r="F144" i="3"/>
  <c r="E58" i="8" s="1"/>
  <c r="E144" i="3"/>
  <c r="D58" i="8" s="1"/>
  <c r="L124" i="3"/>
  <c r="K54" i="8" s="1"/>
  <c r="K124" i="3"/>
  <c r="J54" i="8" s="1"/>
  <c r="J124" i="3"/>
  <c r="I54" i="8" s="1"/>
  <c r="I124" i="3"/>
  <c r="H54" i="8" s="1"/>
  <c r="H124" i="3"/>
  <c r="G54" i="8" s="1"/>
  <c r="G124" i="3"/>
  <c r="F54" i="8" s="1"/>
  <c r="F124" i="3"/>
  <c r="E54" i="8" s="1"/>
  <c r="E124" i="3"/>
  <c r="D54" i="8" s="1"/>
  <c r="L123" i="3"/>
  <c r="K123" i="3"/>
  <c r="J123" i="3"/>
  <c r="I123" i="3"/>
  <c r="H123" i="3"/>
  <c r="G123" i="3"/>
  <c r="F123" i="3"/>
  <c r="E123" i="3"/>
  <c r="L122" i="3"/>
  <c r="K53" i="8" s="1"/>
  <c r="K122" i="3"/>
  <c r="J53" i="8" s="1"/>
  <c r="J122" i="3"/>
  <c r="I53" i="8" s="1"/>
  <c r="I122" i="3"/>
  <c r="H53" i="8" s="1"/>
  <c r="H122" i="3"/>
  <c r="G53" i="8" s="1"/>
  <c r="G122" i="3"/>
  <c r="F53" i="8" s="1"/>
  <c r="F122" i="3"/>
  <c r="E53" i="8" s="1"/>
  <c r="E122" i="3"/>
  <c r="D53" i="8" s="1"/>
  <c r="L102" i="3"/>
  <c r="K49" i="8" s="1"/>
  <c r="K102" i="3"/>
  <c r="J49" i="8" s="1"/>
  <c r="J102" i="3"/>
  <c r="I49" i="8" s="1"/>
  <c r="I102" i="3"/>
  <c r="H49" i="8" s="1"/>
  <c r="H102" i="3"/>
  <c r="G49" i="8" s="1"/>
  <c r="G102" i="3"/>
  <c r="F49" i="8" s="1"/>
  <c r="F102" i="3"/>
  <c r="E49" i="8" s="1"/>
  <c r="E102" i="3"/>
  <c r="D49" i="8" s="1"/>
  <c r="L101" i="3"/>
  <c r="K101" i="3"/>
  <c r="J101" i="3"/>
  <c r="I101" i="3"/>
  <c r="H101" i="3"/>
  <c r="G101" i="3"/>
  <c r="F101" i="3"/>
  <c r="E101" i="3"/>
  <c r="L100" i="3"/>
  <c r="K48" i="8" s="1"/>
  <c r="K100" i="3"/>
  <c r="J48" i="8" s="1"/>
  <c r="J100" i="3"/>
  <c r="I48" i="8" s="1"/>
  <c r="I100" i="3"/>
  <c r="H48" i="8" s="1"/>
  <c r="H100" i="3"/>
  <c r="G48" i="8" s="1"/>
  <c r="G100" i="3"/>
  <c r="F48" i="8" s="1"/>
  <c r="F100" i="3"/>
  <c r="E48" i="8" s="1"/>
  <c r="E100" i="3"/>
  <c r="D48" i="8" s="1"/>
  <c r="L80" i="3"/>
  <c r="K44" i="8" s="1"/>
  <c r="K80" i="3"/>
  <c r="J44" i="8" s="1"/>
  <c r="J80" i="3"/>
  <c r="I44" i="8" s="1"/>
  <c r="I80" i="3"/>
  <c r="H44" i="8" s="1"/>
  <c r="H80" i="3"/>
  <c r="G44" i="8" s="1"/>
  <c r="G80" i="3"/>
  <c r="F44" i="8" s="1"/>
  <c r="F80" i="3"/>
  <c r="E44" i="8" s="1"/>
  <c r="E80" i="3"/>
  <c r="D44" i="8" s="1"/>
  <c r="L79" i="3"/>
  <c r="K79" i="3"/>
  <c r="J79" i="3"/>
  <c r="I79" i="3"/>
  <c r="H79" i="3"/>
  <c r="G79" i="3"/>
  <c r="F79" i="3"/>
  <c r="E79" i="3"/>
  <c r="L78" i="3"/>
  <c r="K43" i="8" s="1"/>
  <c r="K78" i="3"/>
  <c r="J43" i="8" s="1"/>
  <c r="J78" i="3"/>
  <c r="I43" i="8" s="1"/>
  <c r="I78" i="3"/>
  <c r="H43" i="8" s="1"/>
  <c r="H78" i="3"/>
  <c r="G43" i="8" s="1"/>
  <c r="G78" i="3"/>
  <c r="F43" i="8" s="1"/>
  <c r="F78" i="3"/>
  <c r="E43" i="8" s="1"/>
  <c r="E78" i="3"/>
  <c r="D43" i="8" s="1"/>
  <c r="F32" i="3"/>
  <c r="E31" i="8" s="1"/>
  <c r="J32" i="3"/>
  <c r="L32" i="3" s="1"/>
  <c r="K31" i="8" s="1"/>
  <c r="E58" i="3"/>
  <c r="D39" i="8" s="1"/>
  <c r="F58" i="3"/>
  <c r="E39" i="8" s="1"/>
  <c r="G58" i="3"/>
  <c r="F39" i="8" s="1"/>
  <c r="H58" i="3"/>
  <c r="G39" i="8" s="1"/>
  <c r="I58" i="3"/>
  <c r="H39" i="8" s="1"/>
  <c r="J58" i="3"/>
  <c r="I39" i="8" s="1"/>
  <c r="K58" i="3"/>
  <c r="J39" i="8" s="1"/>
  <c r="L58" i="3"/>
  <c r="K39" i="8" s="1"/>
  <c r="E56" i="3"/>
  <c r="D38" i="8" s="1"/>
  <c r="E57" i="3"/>
  <c r="F56" i="3"/>
  <c r="E38" i="8" s="1"/>
  <c r="G56" i="3"/>
  <c r="F38" i="8" s="1"/>
  <c r="H56" i="3"/>
  <c r="G38" i="8" s="1"/>
  <c r="I56" i="3"/>
  <c r="H38" i="8" s="1"/>
  <c r="J56" i="3"/>
  <c r="I38" i="8" s="1"/>
  <c r="K56" i="3"/>
  <c r="J38" i="8" s="1"/>
  <c r="L56" i="3"/>
  <c r="K38" i="8" s="1"/>
  <c r="L675" i="3"/>
  <c r="K675" i="3"/>
  <c r="J675" i="3"/>
  <c r="I675" i="3"/>
  <c r="H675" i="3"/>
  <c r="G675" i="3"/>
  <c r="F675" i="3"/>
  <c r="E675" i="3"/>
  <c r="L653" i="3"/>
  <c r="K653" i="3"/>
  <c r="J653" i="3"/>
  <c r="I653" i="3"/>
  <c r="H653" i="3"/>
  <c r="G653" i="3"/>
  <c r="F653" i="3"/>
  <c r="E653" i="3"/>
  <c r="L631" i="3"/>
  <c r="K631" i="3"/>
  <c r="J631" i="3"/>
  <c r="I631" i="3"/>
  <c r="H631" i="3"/>
  <c r="G631" i="3"/>
  <c r="F631" i="3"/>
  <c r="E631" i="3"/>
  <c r="L609" i="3"/>
  <c r="K609" i="3"/>
  <c r="J609" i="3"/>
  <c r="I609" i="3"/>
  <c r="H609" i="3"/>
  <c r="G609" i="3"/>
  <c r="F609" i="3"/>
  <c r="E609" i="3"/>
  <c r="L587" i="3"/>
  <c r="K587" i="3"/>
  <c r="J587" i="3"/>
  <c r="I587" i="3"/>
  <c r="H587" i="3"/>
  <c r="G587" i="3"/>
  <c r="F587" i="3"/>
  <c r="E587" i="3"/>
  <c r="L565" i="3"/>
  <c r="K565" i="3"/>
  <c r="J565" i="3"/>
  <c r="I565" i="3"/>
  <c r="H565" i="3"/>
  <c r="G565" i="3"/>
  <c r="F565" i="3"/>
  <c r="E565" i="3"/>
  <c r="L543" i="3"/>
  <c r="K543" i="3"/>
  <c r="J543" i="3"/>
  <c r="I543" i="3"/>
  <c r="H543" i="3"/>
  <c r="G543" i="3"/>
  <c r="F543" i="3"/>
  <c r="E543" i="3"/>
  <c r="L521" i="3"/>
  <c r="K521" i="3"/>
  <c r="J521" i="3"/>
  <c r="I521" i="3"/>
  <c r="H521" i="3"/>
  <c r="G521" i="3"/>
  <c r="F521" i="3"/>
  <c r="E521" i="3"/>
  <c r="L499" i="3"/>
  <c r="K499" i="3"/>
  <c r="J499" i="3"/>
  <c r="I499" i="3"/>
  <c r="H499" i="3"/>
  <c r="G499" i="3"/>
  <c r="F499" i="3"/>
  <c r="E499" i="3"/>
  <c r="L477" i="3"/>
  <c r="K477" i="3"/>
  <c r="J477" i="3"/>
  <c r="I477" i="3"/>
  <c r="H477" i="3"/>
  <c r="G477" i="3"/>
  <c r="F477" i="3"/>
  <c r="E477" i="3"/>
  <c r="L455" i="3"/>
  <c r="K455" i="3"/>
  <c r="J455" i="3"/>
  <c r="I455" i="3"/>
  <c r="H455" i="3"/>
  <c r="G455" i="3"/>
  <c r="F455" i="3"/>
  <c r="E455" i="3"/>
  <c r="L433" i="3"/>
  <c r="K433" i="3"/>
  <c r="J433" i="3"/>
  <c r="I433" i="3"/>
  <c r="H433" i="3"/>
  <c r="G433" i="3"/>
  <c r="F433" i="3"/>
  <c r="E433" i="3"/>
  <c r="L411" i="3"/>
  <c r="K411" i="3"/>
  <c r="J411" i="3"/>
  <c r="I411" i="3"/>
  <c r="H411" i="3"/>
  <c r="G411" i="3"/>
  <c r="F411" i="3"/>
  <c r="E411" i="3"/>
  <c r="L389" i="3"/>
  <c r="K389" i="3"/>
  <c r="J389" i="3"/>
  <c r="I389" i="3"/>
  <c r="H389" i="3"/>
  <c r="G389" i="3"/>
  <c r="F389" i="3"/>
  <c r="E389" i="3"/>
  <c r="L367" i="3"/>
  <c r="K367" i="3"/>
  <c r="J367" i="3"/>
  <c r="I367" i="3"/>
  <c r="H367" i="3"/>
  <c r="G367" i="3"/>
  <c r="F367" i="3"/>
  <c r="E367" i="3"/>
  <c r="L345" i="3"/>
  <c r="K345" i="3"/>
  <c r="J345" i="3"/>
  <c r="I345" i="3"/>
  <c r="H345" i="3"/>
  <c r="G345" i="3"/>
  <c r="F345" i="3"/>
  <c r="E345" i="3"/>
  <c r="L323" i="3"/>
  <c r="K323" i="3"/>
  <c r="J323" i="3"/>
  <c r="I323" i="3"/>
  <c r="H323" i="3"/>
  <c r="G323" i="3"/>
  <c r="F323" i="3"/>
  <c r="E323" i="3"/>
  <c r="L301" i="3"/>
  <c r="K301" i="3"/>
  <c r="J301" i="3"/>
  <c r="I301" i="3"/>
  <c r="H301" i="3"/>
  <c r="G301" i="3"/>
  <c r="F301" i="3"/>
  <c r="E301" i="3"/>
  <c r="L279" i="3"/>
  <c r="K279" i="3"/>
  <c r="J279" i="3"/>
  <c r="I279" i="3"/>
  <c r="H279" i="3"/>
  <c r="G279" i="3"/>
  <c r="F279" i="3"/>
  <c r="E279" i="3"/>
  <c r="L257" i="3"/>
  <c r="K257" i="3"/>
  <c r="J257" i="3"/>
  <c r="I257" i="3"/>
  <c r="H257" i="3"/>
  <c r="G257" i="3"/>
  <c r="F257" i="3"/>
  <c r="E257" i="3"/>
  <c r="L235" i="3"/>
  <c r="K235" i="3"/>
  <c r="I235" i="3"/>
  <c r="H235" i="3"/>
  <c r="G235" i="3"/>
  <c r="F235" i="3"/>
  <c r="E235" i="3"/>
  <c r="L213" i="3"/>
  <c r="K213" i="3"/>
  <c r="J213" i="3"/>
  <c r="I213" i="3"/>
  <c r="H213" i="3"/>
  <c r="G213" i="3"/>
  <c r="F213" i="3"/>
  <c r="E213" i="3"/>
  <c r="L191" i="3"/>
  <c r="K191" i="3"/>
  <c r="J191" i="3"/>
  <c r="I191" i="3"/>
  <c r="H191" i="3"/>
  <c r="G191" i="3"/>
  <c r="F191" i="3"/>
  <c r="E191" i="3"/>
  <c r="L169" i="3"/>
  <c r="K169" i="3"/>
  <c r="J169" i="3"/>
  <c r="I169" i="3"/>
  <c r="H169" i="3"/>
  <c r="G169" i="3"/>
  <c r="F169" i="3"/>
  <c r="E169" i="3"/>
  <c r="L147" i="3"/>
  <c r="K147" i="3"/>
  <c r="J147" i="3"/>
  <c r="I147" i="3"/>
  <c r="H147" i="3"/>
  <c r="G147" i="3"/>
  <c r="F147" i="3"/>
  <c r="E147" i="3"/>
  <c r="L125" i="3"/>
  <c r="K125" i="3"/>
  <c r="J125" i="3"/>
  <c r="I125" i="3"/>
  <c r="H125" i="3"/>
  <c r="G125" i="3"/>
  <c r="F125" i="3"/>
  <c r="E125" i="3"/>
  <c r="L103" i="3"/>
  <c r="K103" i="3"/>
  <c r="J103" i="3"/>
  <c r="I103" i="3"/>
  <c r="H103" i="3"/>
  <c r="G103" i="3"/>
  <c r="F103" i="3"/>
  <c r="E103" i="3"/>
  <c r="L81" i="3"/>
  <c r="K81" i="3"/>
  <c r="J81" i="3"/>
  <c r="I81" i="3"/>
  <c r="H81" i="3"/>
  <c r="G81" i="3"/>
  <c r="F81" i="3"/>
  <c r="E81" i="3"/>
  <c r="L59" i="3"/>
  <c r="K59" i="3"/>
  <c r="J59" i="3"/>
  <c r="I59" i="3"/>
  <c r="H59" i="3"/>
  <c r="G59" i="3"/>
  <c r="F59" i="3"/>
  <c r="E59" i="3"/>
  <c r="L37" i="3"/>
  <c r="K37" i="3"/>
  <c r="J37" i="3"/>
  <c r="I37" i="3"/>
  <c r="H37" i="3"/>
  <c r="G37" i="3"/>
  <c r="F37" i="3"/>
  <c r="E37" i="3"/>
  <c r="L678" i="3"/>
  <c r="K678" i="3"/>
  <c r="J678" i="3"/>
  <c r="I678" i="3"/>
  <c r="H678" i="3"/>
  <c r="G678" i="3"/>
  <c r="F678" i="3"/>
  <c r="E678" i="3"/>
  <c r="L656" i="3"/>
  <c r="K656" i="3"/>
  <c r="J656" i="3"/>
  <c r="I656" i="3"/>
  <c r="H656" i="3"/>
  <c r="G656" i="3"/>
  <c r="F656" i="3"/>
  <c r="E656" i="3"/>
  <c r="L634" i="3"/>
  <c r="K634" i="3"/>
  <c r="J634" i="3"/>
  <c r="I634" i="3"/>
  <c r="H634" i="3"/>
  <c r="G634" i="3"/>
  <c r="F634" i="3"/>
  <c r="E634" i="3"/>
  <c r="L612" i="3"/>
  <c r="K612" i="3"/>
  <c r="J612" i="3"/>
  <c r="I612" i="3"/>
  <c r="H612" i="3"/>
  <c r="G612" i="3"/>
  <c r="F612" i="3"/>
  <c r="E612" i="3"/>
  <c r="L590" i="3"/>
  <c r="K590" i="3"/>
  <c r="J590" i="3"/>
  <c r="I590" i="3"/>
  <c r="H590" i="3"/>
  <c r="G590" i="3"/>
  <c r="F590" i="3"/>
  <c r="E590" i="3"/>
  <c r="L568" i="3"/>
  <c r="K568" i="3"/>
  <c r="J568" i="3"/>
  <c r="I568" i="3"/>
  <c r="H568" i="3"/>
  <c r="G568" i="3"/>
  <c r="F568" i="3"/>
  <c r="E568" i="3"/>
  <c r="L546" i="3"/>
  <c r="K546" i="3"/>
  <c r="J546" i="3"/>
  <c r="I546" i="3"/>
  <c r="H546" i="3"/>
  <c r="G546" i="3"/>
  <c r="F546" i="3"/>
  <c r="E546" i="3"/>
  <c r="L524" i="3"/>
  <c r="K524" i="3"/>
  <c r="J524" i="3"/>
  <c r="I524" i="3"/>
  <c r="H524" i="3"/>
  <c r="G524" i="3"/>
  <c r="F524" i="3"/>
  <c r="E524" i="3"/>
  <c r="L502" i="3"/>
  <c r="K502" i="3"/>
  <c r="J502" i="3"/>
  <c r="I502" i="3"/>
  <c r="H502" i="3"/>
  <c r="G502" i="3"/>
  <c r="F502" i="3"/>
  <c r="E502" i="3"/>
  <c r="L480" i="3"/>
  <c r="K480" i="3"/>
  <c r="J480" i="3"/>
  <c r="I480" i="3"/>
  <c r="H480" i="3"/>
  <c r="G480" i="3"/>
  <c r="F480" i="3"/>
  <c r="E480" i="3"/>
  <c r="L458" i="3"/>
  <c r="K458" i="3"/>
  <c r="J458" i="3"/>
  <c r="I458" i="3"/>
  <c r="H458" i="3"/>
  <c r="G458" i="3"/>
  <c r="F458" i="3"/>
  <c r="E458" i="3"/>
  <c r="L436" i="3"/>
  <c r="K436" i="3"/>
  <c r="J436" i="3"/>
  <c r="I436" i="3"/>
  <c r="H436" i="3"/>
  <c r="G436" i="3"/>
  <c r="F436" i="3"/>
  <c r="E436" i="3"/>
  <c r="L414" i="3"/>
  <c r="K414" i="3"/>
  <c r="J414" i="3"/>
  <c r="I414" i="3"/>
  <c r="H414" i="3"/>
  <c r="G414" i="3"/>
  <c r="F414" i="3"/>
  <c r="E414" i="3"/>
  <c r="L392" i="3"/>
  <c r="K392" i="3"/>
  <c r="J392" i="3"/>
  <c r="I392" i="3"/>
  <c r="H392" i="3"/>
  <c r="G392" i="3"/>
  <c r="F392" i="3"/>
  <c r="E392" i="3"/>
  <c r="L370" i="3"/>
  <c r="K370" i="3"/>
  <c r="J370" i="3"/>
  <c r="I370" i="3"/>
  <c r="H370" i="3"/>
  <c r="G370" i="3"/>
  <c r="F370" i="3"/>
  <c r="E370" i="3"/>
  <c r="L348" i="3"/>
  <c r="K348" i="3"/>
  <c r="J348" i="3"/>
  <c r="I348" i="3"/>
  <c r="H348" i="3"/>
  <c r="G348" i="3"/>
  <c r="F348" i="3"/>
  <c r="E348" i="3"/>
  <c r="L326" i="3"/>
  <c r="K326" i="3"/>
  <c r="J326" i="3"/>
  <c r="I326" i="3"/>
  <c r="H326" i="3"/>
  <c r="G326" i="3"/>
  <c r="F326" i="3"/>
  <c r="E326" i="3"/>
  <c r="L304" i="3"/>
  <c r="K304" i="3"/>
  <c r="J304" i="3"/>
  <c r="I304" i="3"/>
  <c r="H304" i="3"/>
  <c r="G304" i="3"/>
  <c r="F304" i="3"/>
  <c r="E304" i="3"/>
  <c r="L282" i="3"/>
  <c r="K282" i="3"/>
  <c r="J282" i="3"/>
  <c r="I282" i="3"/>
  <c r="H282" i="3"/>
  <c r="G282" i="3"/>
  <c r="F282" i="3"/>
  <c r="E282" i="3"/>
  <c r="L260" i="3"/>
  <c r="K260" i="3"/>
  <c r="J260" i="3"/>
  <c r="I260" i="3"/>
  <c r="H260" i="3"/>
  <c r="G260" i="3"/>
  <c r="F260" i="3"/>
  <c r="E260" i="3"/>
  <c r="L238" i="3"/>
  <c r="K238" i="3"/>
  <c r="J238" i="3"/>
  <c r="I238" i="3"/>
  <c r="H238" i="3"/>
  <c r="G238" i="3"/>
  <c r="F238" i="3"/>
  <c r="E238" i="3"/>
  <c r="L216" i="3"/>
  <c r="K216" i="3"/>
  <c r="J216" i="3"/>
  <c r="I216" i="3"/>
  <c r="H216" i="3"/>
  <c r="G216" i="3"/>
  <c r="F216" i="3"/>
  <c r="E216" i="3"/>
  <c r="L194" i="3"/>
  <c r="K194" i="3"/>
  <c r="J194" i="3"/>
  <c r="I194" i="3"/>
  <c r="H194" i="3"/>
  <c r="G194" i="3"/>
  <c r="F194" i="3"/>
  <c r="E194" i="3"/>
  <c r="L172" i="3"/>
  <c r="K172" i="3"/>
  <c r="J172" i="3"/>
  <c r="I172" i="3"/>
  <c r="H172" i="3"/>
  <c r="G172" i="3"/>
  <c r="F172" i="3"/>
  <c r="E172" i="3"/>
  <c r="L150" i="3"/>
  <c r="K150" i="3"/>
  <c r="J150" i="3"/>
  <c r="I150" i="3"/>
  <c r="H150" i="3"/>
  <c r="G150" i="3"/>
  <c r="F150" i="3"/>
  <c r="E150" i="3"/>
  <c r="E153" i="3"/>
  <c r="F153" i="3"/>
  <c r="G153" i="3"/>
  <c r="H153" i="3"/>
  <c r="I153" i="3"/>
  <c r="J153" i="3"/>
  <c r="K153" i="3"/>
  <c r="L153" i="3"/>
  <c r="L128" i="3"/>
  <c r="K128" i="3"/>
  <c r="J128" i="3"/>
  <c r="I128" i="3"/>
  <c r="H128" i="3"/>
  <c r="G128" i="3"/>
  <c r="F128" i="3"/>
  <c r="E128" i="3"/>
  <c r="L106" i="3"/>
  <c r="K106" i="3"/>
  <c r="J106" i="3"/>
  <c r="I106" i="3"/>
  <c r="H106" i="3"/>
  <c r="G106" i="3"/>
  <c r="F106" i="3"/>
  <c r="E106" i="3"/>
  <c r="L84" i="3"/>
  <c r="K84" i="3"/>
  <c r="J84" i="3"/>
  <c r="I84" i="3"/>
  <c r="H84" i="3"/>
  <c r="G84" i="3"/>
  <c r="F84" i="3"/>
  <c r="E84" i="3"/>
  <c r="L62" i="3"/>
  <c r="K62" i="3"/>
  <c r="J62" i="3"/>
  <c r="I62" i="3"/>
  <c r="H62" i="3"/>
  <c r="G62" i="3"/>
  <c r="F62" i="3"/>
  <c r="E62" i="3"/>
  <c r="L40" i="3"/>
  <c r="K40" i="3"/>
  <c r="J40" i="3"/>
  <c r="I40" i="3"/>
  <c r="H40" i="3"/>
  <c r="G40" i="3"/>
  <c r="F40" i="3"/>
  <c r="E40" i="3"/>
  <c r="E388" i="3" l="1"/>
  <c r="D114" i="8" s="1"/>
  <c r="I396" i="3"/>
  <c r="I386" i="3" s="1"/>
  <c r="H113" i="8" s="1"/>
  <c r="I31" i="8"/>
  <c r="L18" i="3"/>
  <c r="K17" i="8" s="1"/>
  <c r="E33" i="3"/>
  <c r="D33" i="8"/>
  <c r="H18" i="3"/>
  <c r="G17" i="8" s="1"/>
  <c r="I18" i="3"/>
  <c r="H17" i="8" s="1"/>
  <c r="J17" i="3"/>
  <c r="I16" i="8" s="1"/>
  <c r="J235" i="3"/>
  <c r="J15" i="3" s="1"/>
  <c r="I14" i="8" s="1"/>
  <c r="F15" i="3"/>
  <c r="E14" i="8" s="1"/>
  <c r="K18" i="3"/>
  <c r="J17" i="8" s="1"/>
  <c r="G18" i="3"/>
  <c r="F17" i="8" s="1"/>
  <c r="G15" i="3"/>
  <c r="F14" i="8" s="1"/>
  <c r="K15" i="3"/>
  <c r="J14" i="8" s="1"/>
  <c r="J18" i="3"/>
  <c r="I17" i="8" s="1"/>
  <c r="E15" i="3"/>
  <c r="D14" i="8" s="1"/>
  <c r="E18" i="3"/>
  <c r="D17" i="8" s="1"/>
  <c r="F18" i="3"/>
  <c r="E17" i="8" s="1"/>
  <c r="H297" i="3"/>
  <c r="G561" i="3"/>
  <c r="L15" i="3"/>
  <c r="K14" i="8" s="1"/>
  <c r="I15" i="3"/>
  <c r="H14" i="8" s="1"/>
  <c r="H15" i="3"/>
  <c r="G14" i="8" s="1"/>
  <c r="E13" i="3"/>
  <c r="D12" i="8" s="1"/>
  <c r="K297" i="3"/>
  <c r="F583" i="3"/>
  <c r="G583" i="3"/>
  <c r="I583" i="3"/>
  <c r="J583" i="3"/>
  <c r="G495" i="3"/>
  <c r="K583" i="3"/>
  <c r="I297" i="3"/>
  <c r="H495" i="3"/>
  <c r="H561" i="3"/>
  <c r="L583" i="3"/>
  <c r="H605" i="3"/>
  <c r="J297" i="3"/>
  <c r="E583" i="3"/>
  <c r="H583" i="3"/>
  <c r="E495" i="3"/>
  <c r="F495" i="3"/>
  <c r="L99" i="3"/>
  <c r="H121" i="3"/>
  <c r="L209" i="3"/>
  <c r="G385" i="3"/>
  <c r="K407" i="3"/>
  <c r="F99" i="3"/>
  <c r="J121" i="3"/>
  <c r="F209" i="3"/>
  <c r="E407" i="3"/>
  <c r="I429" i="3"/>
  <c r="E99" i="3"/>
  <c r="L407" i="3"/>
  <c r="E121" i="3"/>
  <c r="E231" i="3"/>
  <c r="H319" i="3"/>
  <c r="F121" i="3"/>
  <c r="F231" i="3"/>
  <c r="I319" i="3"/>
  <c r="E429" i="3"/>
  <c r="I495" i="3"/>
  <c r="J495" i="3"/>
  <c r="I121" i="3"/>
  <c r="E209" i="3"/>
  <c r="I231" i="3"/>
  <c r="H429" i="3"/>
  <c r="K121" i="3"/>
  <c r="G209" i="3"/>
  <c r="K231" i="3"/>
  <c r="F407" i="3"/>
  <c r="J429" i="3"/>
  <c r="F671" i="3"/>
  <c r="H209" i="3"/>
  <c r="G407" i="3"/>
  <c r="G671" i="3"/>
  <c r="G33" i="3"/>
  <c r="H407" i="3"/>
  <c r="H671" i="3"/>
  <c r="H33" i="3"/>
  <c r="G121" i="3"/>
  <c r="G231" i="3"/>
  <c r="J319" i="3"/>
  <c r="F429" i="3"/>
  <c r="G649" i="3"/>
  <c r="K429" i="3"/>
  <c r="K495" i="3"/>
  <c r="G517" i="3"/>
  <c r="I605" i="3"/>
  <c r="L429" i="3"/>
  <c r="L495" i="3"/>
  <c r="J605" i="3"/>
  <c r="H517" i="3"/>
  <c r="I341" i="3"/>
  <c r="K605" i="3"/>
  <c r="K143" i="3"/>
  <c r="K341" i="3"/>
  <c r="K517" i="3"/>
  <c r="G341" i="3"/>
  <c r="I77" i="3"/>
  <c r="E165" i="3"/>
  <c r="I187" i="3"/>
  <c r="E275" i="3"/>
  <c r="E297" i="3"/>
  <c r="H341" i="3"/>
  <c r="H385" i="3"/>
  <c r="L473" i="3"/>
  <c r="L539" i="3"/>
  <c r="F627" i="3"/>
  <c r="H649" i="3"/>
  <c r="J33" i="3"/>
  <c r="J77" i="3"/>
  <c r="F165" i="3"/>
  <c r="J187" i="3"/>
  <c r="F275" i="3"/>
  <c r="F297" i="3"/>
  <c r="E363" i="3"/>
  <c r="E473" i="3"/>
  <c r="E539" i="3"/>
  <c r="I561" i="3"/>
  <c r="G627" i="3"/>
  <c r="I649" i="3"/>
  <c r="K33" i="3"/>
  <c r="J517" i="3"/>
  <c r="L671" i="3"/>
  <c r="L143" i="3"/>
  <c r="G429" i="3"/>
  <c r="E671" i="3"/>
  <c r="I275" i="3"/>
  <c r="F143" i="3"/>
  <c r="E341" i="3"/>
  <c r="K165" i="3"/>
  <c r="K187" i="3"/>
  <c r="G275" i="3"/>
  <c r="G297" i="3"/>
  <c r="F363" i="3"/>
  <c r="F473" i="3"/>
  <c r="F539" i="3"/>
  <c r="J561" i="3"/>
  <c r="H627" i="3"/>
  <c r="J649" i="3"/>
  <c r="L33" i="3"/>
  <c r="I671" i="3"/>
  <c r="H451" i="3"/>
  <c r="J671" i="3"/>
  <c r="K671" i="3"/>
  <c r="K253" i="3"/>
  <c r="J341" i="3"/>
  <c r="L605" i="3"/>
  <c r="H231" i="3"/>
  <c r="L341" i="3"/>
  <c r="K363" i="3"/>
  <c r="K561" i="3"/>
  <c r="L231" i="3"/>
  <c r="J143" i="3"/>
  <c r="J451" i="3"/>
  <c r="L297" i="3"/>
  <c r="E605" i="3"/>
  <c r="I165" i="3"/>
  <c r="J627" i="3"/>
  <c r="J165" i="3"/>
  <c r="F253" i="3"/>
  <c r="L627" i="3"/>
  <c r="L165" i="3"/>
  <c r="E627" i="3"/>
  <c r="L77" i="3"/>
  <c r="H275" i="3"/>
  <c r="G363" i="3"/>
  <c r="K385" i="3"/>
  <c r="G473" i="3"/>
  <c r="G539" i="3"/>
  <c r="K649" i="3"/>
  <c r="E77" i="3"/>
  <c r="I99" i="3"/>
  <c r="E187" i="3"/>
  <c r="D67" i="8" s="1"/>
  <c r="I209" i="3"/>
  <c r="H539" i="3"/>
  <c r="L561" i="3"/>
  <c r="L649" i="3"/>
  <c r="L121" i="3"/>
  <c r="L319" i="3"/>
  <c r="E143" i="3"/>
  <c r="L451" i="3"/>
  <c r="H473" i="3"/>
  <c r="L517" i="3"/>
  <c r="F605" i="3"/>
  <c r="E451" i="3"/>
  <c r="I473" i="3"/>
  <c r="E517" i="3"/>
  <c r="I539" i="3"/>
  <c r="G605" i="3"/>
  <c r="G77" i="3"/>
  <c r="G143" i="3"/>
  <c r="K275" i="3"/>
  <c r="J473" i="3"/>
  <c r="F517" i="3"/>
  <c r="J539" i="3"/>
  <c r="H77" i="3"/>
  <c r="H143" i="3"/>
  <c r="G451" i="3"/>
  <c r="I33" i="3"/>
  <c r="K77" i="3"/>
  <c r="G99" i="3"/>
  <c r="H99" i="3"/>
  <c r="L187" i="3"/>
  <c r="F77" i="3"/>
  <c r="J99" i="3"/>
  <c r="F187" i="3"/>
  <c r="J209" i="3"/>
  <c r="E385" i="3"/>
  <c r="I407" i="3"/>
  <c r="E561" i="3"/>
  <c r="E649" i="3"/>
  <c r="K319" i="3"/>
  <c r="I143" i="3"/>
  <c r="I451" i="3"/>
  <c r="I517" i="3"/>
  <c r="G165" i="3"/>
  <c r="H165" i="3"/>
  <c r="K451" i="3"/>
  <c r="I627" i="3"/>
  <c r="E253" i="3"/>
  <c r="K627" i="3"/>
  <c r="F341" i="3"/>
  <c r="F451" i="3"/>
  <c r="H187" i="3"/>
  <c r="K473" i="3"/>
  <c r="K539" i="3"/>
  <c r="K99" i="3"/>
  <c r="G187" i="3"/>
  <c r="K209" i="3"/>
  <c r="F385" i="3"/>
  <c r="J407" i="3"/>
  <c r="F561" i="3"/>
  <c r="F649" i="3"/>
  <c r="J234" i="3"/>
  <c r="D618" i="3"/>
  <c r="C165" i="8" s="1"/>
  <c r="H374" i="3"/>
  <c r="H364" i="3" s="1"/>
  <c r="I385" i="3" l="1"/>
  <c r="H112" i="8" s="1"/>
  <c r="J396" i="3"/>
  <c r="L396" i="3" s="1"/>
  <c r="L386" i="3" s="1"/>
  <c r="G141" i="3"/>
  <c r="F55" i="8" s="1"/>
  <c r="F57" i="8"/>
  <c r="F295" i="3"/>
  <c r="E90" i="8" s="1"/>
  <c r="E92" i="8"/>
  <c r="L581" i="3"/>
  <c r="K156" i="8" s="1"/>
  <c r="K158" i="8"/>
  <c r="G75" i="3"/>
  <c r="F40" i="8" s="1"/>
  <c r="F42" i="8"/>
  <c r="G273" i="3"/>
  <c r="F85" i="8" s="1"/>
  <c r="F87" i="8"/>
  <c r="K603" i="3"/>
  <c r="J161" i="8" s="1"/>
  <c r="J163" i="8"/>
  <c r="E119" i="3"/>
  <c r="D50" i="8" s="1"/>
  <c r="D52" i="8"/>
  <c r="I405" i="3"/>
  <c r="H115" i="8" s="1"/>
  <c r="H117" i="8"/>
  <c r="K361" i="3"/>
  <c r="J105" i="8" s="1"/>
  <c r="J107" i="8"/>
  <c r="I339" i="3"/>
  <c r="H100" i="8" s="1"/>
  <c r="H102" i="8"/>
  <c r="H493" i="3"/>
  <c r="G136" i="8" s="1"/>
  <c r="G138" i="8"/>
  <c r="L339" i="3"/>
  <c r="K100" i="8" s="1"/>
  <c r="K102" i="8"/>
  <c r="F669" i="3"/>
  <c r="E176" i="8" s="1"/>
  <c r="E178" i="8"/>
  <c r="K97" i="3"/>
  <c r="J45" i="8" s="1"/>
  <c r="J47" i="8"/>
  <c r="J207" i="3"/>
  <c r="I70" i="8" s="1"/>
  <c r="I72" i="8"/>
  <c r="H229" i="3"/>
  <c r="G75" i="8" s="1"/>
  <c r="G77" i="8"/>
  <c r="E339" i="3"/>
  <c r="D100" i="8" s="1"/>
  <c r="D102" i="8"/>
  <c r="J427" i="3"/>
  <c r="I120" i="8" s="1"/>
  <c r="I122" i="8"/>
  <c r="K581" i="3"/>
  <c r="J156" i="8" s="1"/>
  <c r="J158" i="8"/>
  <c r="K537" i="3"/>
  <c r="J146" i="8" s="1"/>
  <c r="J148" i="8"/>
  <c r="I471" i="3"/>
  <c r="H131" i="8" s="1"/>
  <c r="H133" i="8"/>
  <c r="F141" i="3"/>
  <c r="E55" i="8" s="1"/>
  <c r="E57" i="8"/>
  <c r="L493" i="3"/>
  <c r="K136" i="8" s="1"/>
  <c r="K138" i="8"/>
  <c r="E405" i="3"/>
  <c r="D115" i="8" s="1"/>
  <c r="D117" i="8"/>
  <c r="G361" i="3"/>
  <c r="F105" i="8" s="1"/>
  <c r="F107" i="8"/>
  <c r="F75" i="3"/>
  <c r="E40" i="8" s="1"/>
  <c r="E42" i="8"/>
  <c r="H273" i="3"/>
  <c r="G85" i="8" s="1"/>
  <c r="G87" i="8"/>
  <c r="E669" i="3"/>
  <c r="D176" i="8" s="1"/>
  <c r="D178" i="8"/>
  <c r="F625" i="3"/>
  <c r="E166" i="8" s="1"/>
  <c r="E168" i="8"/>
  <c r="I603" i="3"/>
  <c r="H161" i="8" s="1"/>
  <c r="H163" i="8"/>
  <c r="J119" i="3"/>
  <c r="I50" i="8" s="1"/>
  <c r="I52" i="8"/>
  <c r="I581" i="3"/>
  <c r="H156" i="8" s="1"/>
  <c r="H158" i="8"/>
  <c r="L185" i="3"/>
  <c r="K65" i="8" s="1"/>
  <c r="K67" i="8"/>
  <c r="K669" i="3"/>
  <c r="J176" i="8" s="1"/>
  <c r="J178" i="8"/>
  <c r="G515" i="3"/>
  <c r="F141" i="8" s="1"/>
  <c r="F143" i="8"/>
  <c r="G581" i="3"/>
  <c r="F156" i="8" s="1"/>
  <c r="F158" i="8"/>
  <c r="H97" i="3"/>
  <c r="G45" i="8" s="1"/>
  <c r="G47" i="8"/>
  <c r="J669" i="3"/>
  <c r="I176" i="8" s="1"/>
  <c r="I178" i="8"/>
  <c r="L471" i="3"/>
  <c r="K131" i="8" s="1"/>
  <c r="K133" i="8"/>
  <c r="K405" i="3"/>
  <c r="J115" i="8" s="1"/>
  <c r="J117" i="8"/>
  <c r="G97" i="3"/>
  <c r="F45" i="8" s="1"/>
  <c r="F47" i="8"/>
  <c r="E141" i="3"/>
  <c r="D55" i="8" s="1"/>
  <c r="D57" i="8"/>
  <c r="J515" i="3"/>
  <c r="I141" i="8" s="1"/>
  <c r="I143" i="8"/>
  <c r="H339" i="3"/>
  <c r="G100" i="8" s="1"/>
  <c r="G102" i="8"/>
  <c r="E207" i="3"/>
  <c r="D70" i="8" s="1"/>
  <c r="D72" i="8"/>
  <c r="L207" i="3"/>
  <c r="K70" i="8" s="1"/>
  <c r="K72" i="8"/>
  <c r="L317" i="3"/>
  <c r="K95" i="8" s="1"/>
  <c r="K97" i="8"/>
  <c r="G449" i="3"/>
  <c r="F126" i="8" s="1"/>
  <c r="F128" i="8"/>
  <c r="L119" i="3"/>
  <c r="K50" i="8" s="1"/>
  <c r="K52" i="8"/>
  <c r="I647" i="3"/>
  <c r="H171" i="8" s="1"/>
  <c r="H173" i="8"/>
  <c r="J317" i="3"/>
  <c r="I95" i="8" s="1"/>
  <c r="I97" i="8"/>
  <c r="L97" i="3"/>
  <c r="K45" i="8" s="1"/>
  <c r="K47" i="8"/>
  <c r="L647" i="3"/>
  <c r="K171" i="8" s="1"/>
  <c r="K173" i="8"/>
  <c r="G163" i="3"/>
  <c r="F60" i="8" s="1"/>
  <c r="F62" i="8"/>
  <c r="E163" i="3"/>
  <c r="D60" i="8" s="1"/>
  <c r="D62" i="8"/>
  <c r="E427" i="3"/>
  <c r="D120" i="8" s="1"/>
  <c r="D122" i="8"/>
  <c r="E493" i="3"/>
  <c r="D136" i="8" s="1"/>
  <c r="D138" i="8"/>
  <c r="E647" i="3"/>
  <c r="D171" i="8" s="1"/>
  <c r="D173" i="8"/>
  <c r="I97" i="3"/>
  <c r="H45" i="8" s="1"/>
  <c r="H47" i="8"/>
  <c r="G295" i="3"/>
  <c r="F90" i="8" s="1"/>
  <c r="F92" i="8"/>
  <c r="K141" i="3"/>
  <c r="J55" i="8" s="1"/>
  <c r="J57" i="8"/>
  <c r="E229" i="3"/>
  <c r="D75" i="8" s="1"/>
  <c r="D77" i="8"/>
  <c r="E559" i="3"/>
  <c r="D151" i="8" s="1"/>
  <c r="D153" i="8"/>
  <c r="K559" i="3"/>
  <c r="J151" i="8" s="1"/>
  <c r="J153" i="8"/>
  <c r="G405" i="3"/>
  <c r="F115" i="8" s="1"/>
  <c r="F117" i="8"/>
  <c r="H559" i="3"/>
  <c r="G151" i="8" s="1"/>
  <c r="G153" i="8"/>
  <c r="G603" i="3"/>
  <c r="F161" i="8" s="1"/>
  <c r="F163" i="8"/>
  <c r="K185" i="3"/>
  <c r="J65" i="8" s="1"/>
  <c r="J67" i="8"/>
  <c r="H207" i="3"/>
  <c r="G70" i="8" s="1"/>
  <c r="G72" i="8"/>
  <c r="L405" i="3"/>
  <c r="K115" i="8" s="1"/>
  <c r="K117" i="8"/>
  <c r="I537" i="3"/>
  <c r="H146" i="8" s="1"/>
  <c r="H148" i="8"/>
  <c r="F163" i="3"/>
  <c r="E60" i="8" s="1"/>
  <c r="E62" i="8"/>
  <c r="I295" i="3"/>
  <c r="H90" i="8" s="1"/>
  <c r="H92" i="8"/>
  <c r="E515" i="3"/>
  <c r="D141" i="8" s="1"/>
  <c r="D143" i="8"/>
  <c r="J75" i="3"/>
  <c r="I40" i="8" s="1"/>
  <c r="I42" i="8"/>
  <c r="I427" i="3"/>
  <c r="H120" i="8" s="1"/>
  <c r="H122" i="8"/>
  <c r="K383" i="3"/>
  <c r="J110" i="8" s="1"/>
  <c r="J112" i="8"/>
  <c r="K471" i="3"/>
  <c r="J131" i="8" s="1"/>
  <c r="J133" i="8"/>
  <c r="E449" i="3"/>
  <c r="D126" i="8" s="1"/>
  <c r="D128" i="8"/>
  <c r="I273" i="3"/>
  <c r="H85" i="8" s="1"/>
  <c r="H87" i="8"/>
  <c r="L427" i="3"/>
  <c r="K120" i="8" s="1"/>
  <c r="K122" i="8"/>
  <c r="F207" i="3"/>
  <c r="E70" i="8" s="1"/>
  <c r="E72" i="8"/>
  <c r="F603" i="3"/>
  <c r="E161" i="8" s="1"/>
  <c r="E163" i="8"/>
  <c r="L515" i="3"/>
  <c r="K141" i="8" s="1"/>
  <c r="K143" i="8"/>
  <c r="L75" i="3"/>
  <c r="K40" i="8" s="1"/>
  <c r="K42" i="8"/>
  <c r="G427" i="3"/>
  <c r="F120" i="8" s="1"/>
  <c r="F122" i="8"/>
  <c r="L537" i="3"/>
  <c r="K146" i="8" s="1"/>
  <c r="K148" i="8"/>
  <c r="K119" i="3"/>
  <c r="J50" i="8" s="1"/>
  <c r="J52" i="8"/>
  <c r="F97" i="3"/>
  <c r="E45" i="8" s="1"/>
  <c r="E47" i="8"/>
  <c r="E625" i="3"/>
  <c r="D166" i="8" s="1"/>
  <c r="D168" i="8"/>
  <c r="L449" i="3"/>
  <c r="K126" i="8" s="1"/>
  <c r="K128" i="8"/>
  <c r="L163" i="3"/>
  <c r="K60" i="8" s="1"/>
  <c r="K62" i="8"/>
  <c r="L669" i="3"/>
  <c r="K176" i="8" s="1"/>
  <c r="K178" i="8"/>
  <c r="K427" i="3"/>
  <c r="J120" i="8" s="1"/>
  <c r="J122" i="8"/>
  <c r="K295" i="3"/>
  <c r="J90" i="8" s="1"/>
  <c r="J92" i="8"/>
  <c r="K75" i="3"/>
  <c r="J40" i="8" s="1"/>
  <c r="J42" i="8"/>
  <c r="I669" i="3"/>
  <c r="H176" i="8" s="1"/>
  <c r="H178" i="8"/>
  <c r="G647" i="3"/>
  <c r="F171" i="8" s="1"/>
  <c r="F173" i="8"/>
  <c r="I31" i="3"/>
  <c r="H30" i="8" s="1"/>
  <c r="H32" i="8"/>
  <c r="F251" i="3"/>
  <c r="E80" i="8" s="1"/>
  <c r="E82" i="8"/>
  <c r="L31" i="3"/>
  <c r="K30" i="8" s="1"/>
  <c r="K32" i="8"/>
  <c r="K31" i="3"/>
  <c r="J30" i="8" s="1"/>
  <c r="J32" i="8"/>
  <c r="E295" i="3"/>
  <c r="D90" i="8" s="1"/>
  <c r="D92" i="8"/>
  <c r="F427" i="3"/>
  <c r="E120" i="8" s="1"/>
  <c r="E122" i="8"/>
  <c r="I119" i="3"/>
  <c r="H50" i="8" s="1"/>
  <c r="H52" i="8"/>
  <c r="H119" i="3"/>
  <c r="G50" i="8" s="1"/>
  <c r="G52" i="8"/>
  <c r="J647" i="3"/>
  <c r="I171" i="8" s="1"/>
  <c r="I173" i="8"/>
  <c r="H163" i="3"/>
  <c r="G60" i="8" s="1"/>
  <c r="G62" i="8"/>
  <c r="H625" i="3"/>
  <c r="G166" i="8" s="1"/>
  <c r="G168" i="8"/>
  <c r="G229" i="3"/>
  <c r="F75" i="8" s="1"/>
  <c r="F77" i="8"/>
  <c r="H75" i="3"/>
  <c r="G40" i="8" s="1"/>
  <c r="G42" i="8"/>
  <c r="I163" i="3"/>
  <c r="H60" i="8" s="1"/>
  <c r="H62" i="8"/>
  <c r="J559" i="3"/>
  <c r="I151" i="8" s="1"/>
  <c r="I153" i="8"/>
  <c r="G119" i="3"/>
  <c r="F50" i="8" s="1"/>
  <c r="F52" i="8"/>
  <c r="J537" i="3"/>
  <c r="I146" i="8" s="1"/>
  <c r="I148" i="8"/>
  <c r="E603" i="3"/>
  <c r="D161" i="8" s="1"/>
  <c r="D163" i="8"/>
  <c r="E537" i="3"/>
  <c r="D146" i="8" s="1"/>
  <c r="D148" i="8"/>
  <c r="H31" i="3"/>
  <c r="G30" i="8" s="1"/>
  <c r="G32" i="8"/>
  <c r="I317" i="3"/>
  <c r="H95" i="8" s="1"/>
  <c r="H97" i="8"/>
  <c r="H581" i="3"/>
  <c r="G156" i="8" s="1"/>
  <c r="G158" i="8"/>
  <c r="G559" i="3"/>
  <c r="F151" i="8" s="1"/>
  <c r="F153" i="8"/>
  <c r="J231" i="3"/>
  <c r="I79" i="8"/>
  <c r="I449" i="3"/>
  <c r="H126" i="8" s="1"/>
  <c r="H128" i="8"/>
  <c r="F515" i="3"/>
  <c r="E141" i="8" s="1"/>
  <c r="E143" i="8"/>
  <c r="L295" i="3"/>
  <c r="K90" i="8" s="1"/>
  <c r="K92" i="8"/>
  <c r="F471" i="3"/>
  <c r="E131" i="8" s="1"/>
  <c r="E133" i="8"/>
  <c r="E471" i="3"/>
  <c r="D131" i="8" s="1"/>
  <c r="D133" i="8"/>
  <c r="G339" i="3"/>
  <c r="F100" i="8" s="1"/>
  <c r="F102" i="8"/>
  <c r="H669" i="3"/>
  <c r="G176" i="8" s="1"/>
  <c r="G178" i="8"/>
  <c r="F229" i="3"/>
  <c r="E75" i="8" s="1"/>
  <c r="E77" i="8"/>
  <c r="E581" i="3"/>
  <c r="D156" i="8" s="1"/>
  <c r="D158" i="8"/>
  <c r="H295" i="3"/>
  <c r="G90" i="8" s="1"/>
  <c r="G92" i="8"/>
  <c r="J405" i="3"/>
  <c r="I115" i="8" s="1"/>
  <c r="I117" i="8"/>
  <c r="L229" i="3"/>
  <c r="K75" i="8" s="1"/>
  <c r="K77" i="8"/>
  <c r="G669" i="3"/>
  <c r="F176" i="8" s="1"/>
  <c r="F178" i="8"/>
  <c r="F383" i="3"/>
  <c r="E110" i="8" s="1"/>
  <c r="E112" i="8"/>
  <c r="E75" i="3"/>
  <c r="D40" i="8" s="1"/>
  <c r="D42" i="8"/>
  <c r="F273" i="3"/>
  <c r="E85" i="8" s="1"/>
  <c r="E87" i="8"/>
  <c r="K207" i="3"/>
  <c r="J70" i="8" s="1"/>
  <c r="J72" i="8"/>
  <c r="K647" i="3"/>
  <c r="J171" i="8" s="1"/>
  <c r="J173" i="8"/>
  <c r="J185" i="3"/>
  <c r="I65" i="8" s="1"/>
  <c r="I67" i="8"/>
  <c r="G185" i="3"/>
  <c r="F65" i="8" s="1"/>
  <c r="F67" i="8"/>
  <c r="E383" i="3"/>
  <c r="D110" i="8" s="1"/>
  <c r="D112" i="8"/>
  <c r="G537" i="3"/>
  <c r="F146" i="8" s="1"/>
  <c r="F148" i="8"/>
  <c r="K163" i="3"/>
  <c r="J60" i="8" s="1"/>
  <c r="J62" i="8"/>
  <c r="H515" i="3"/>
  <c r="G141" i="8" s="1"/>
  <c r="G143" i="8"/>
  <c r="E97" i="3"/>
  <c r="D45" i="8" s="1"/>
  <c r="D47" i="8"/>
  <c r="G471" i="3"/>
  <c r="F131" i="8" s="1"/>
  <c r="F133" i="8"/>
  <c r="J603" i="3"/>
  <c r="I161" i="8" s="1"/>
  <c r="I163" i="8"/>
  <c r="F185" i="3"/>
  <c r="E65" i="8" s="1"/>
  <c r="E67" i="8"/>
  <c r="L603" i="3"/>
  <c r="K161" i="8" s="1"/>
  <c r="K163" i="8"/>
  <c r="J31" i="3"/>
  <c r="I30" i="8" s="1"/>
  <c r="I32" i="8"/>
  <c r="F405" i="3"/>
  <c r="E115" i="8" s="1"/>
  <c r="E117" i="8"/>
  <c r="G493" i="3"/>
  <c r="F136" i="8" s="1"/>
  <c r="F138" i="8"/>
  <c r="J97" i="3"/>
  <c r="I45" i="8" s="1"/>
  <c r="I47" i="8"/>
  <c r="J339" i="3"/>
  <c r="I100" i="8" s="1"/>
  <c r="I102" i="8"/>
  <c r="H647" i="3"/>
  <c r="G171" i="8" s="1"/>
  <c r="G173" i="8"/>
  <c r="K229" i="3"/>
  <c r="J75" i="8" s="1"/>
  <c r="J77" i="8"/>
  <c r="J581" i="3"/>
  <c r="I156" i="8" s="1"/>
  <c r="I158" i="8"/>
  <c r="H185" i="3"/>
  <c r="G65" i="8" s="1"/>
  <c r="G67" i="8"/>
  <c r="K251" i="3"/>
  <c r="J80" i="8" s="1"/>
  <c r="J82" i="8"/>
  <c r="G207" i="3"/>
  <c r="F70" i="8" s="1"/>
  <c r="F72" i="8"/>
  <c r="F449" i="3"/>
  <c r="E126" i="8" s="1"/>
  <c r="E128" i="8"/>
  <c r="F339" i="3"/>
  <c r="E100" i="8" s="1"/>
  <c r="E102" i="8"/>
  <c r="H471" i="3"/>
  <c r="G131" i="8" s="1"/>
  <c r="G133" i="8"/>
  <c r="L141" i="3"/>
  <c r="K55" i="8" s="1"/>
  <c r="K57" i="8"/>
  <c r="K493" i="3"/>
  <c r="J136" i="8" s="1"/>
  <c r="J138" i="8"/>
  <c r="H427" i="3"/>
  <c r="G120" i="8" s="1"/>
  <c r="G122" i="8"/>
  <c r="F581" i="3"/>
  <c r="E156" i="8" s="1"/>
  <c r="E158" i="8"/>
  <c r="K625" i="3"/>
  <c r="J166" i="8" s="1"/>
  <c r="J168" i="8"/>
  <c r="H449" i="3"/>
  <c r="G126" i="8" s="1"/>
  <c r="G128" i="8"/>
  <c r="H383" i="3"/>
  <c r="G110" i="8" s="1"/>
  <c r="G112" i="8"/>
  <c r="I229" i="3"/>
  <c r="H75" i="8" s="1"/>
  <c r="H77" i="8"/>
  <c r="G383" i="3"/>
  <c r="F110" i="8" s="1"/>
  <c r="F112" i="8"/>
  <c r="E251" i="3"/>
  <c r="D80" i="8" s="1"/>
  <c r="D82" i="8"/>
  <c r="L625" i="3"/>
  <c r="K166" i="8" s="1"/>
  <c r="K168" i="8"/>
  <c r="I625" i="3"/>
  <c r="H166" i="8" s="1"/>
  <c r="H168" i="8"/>
  <c r="K449" i="3"/>
  <c r="J126" i="8" s="1"/>
  <c r="J128" i="8"/>
  <c r="J163" i="3"/>
  <c r="I60" i="8" s="1"/>
  <c r="I62" i="8"/>
  <c r="E273" i="3"/>
  <c r="D85" i="8" s="1"/>
  <c r="D87" i="8"/>
  <c r="J493" i="3"/>
  <c r="I136" i="8" s="1"/>
  <c r="I138" i="8"/>
  <c r="H141" i="3"/>
  <c r="G55" i="8" s="1"/>
  <c r="G57" i="8"/>
  <c r="J625" i="3"/>
  <c r="I166" i="8" s="1"/>
  <c r="I168" i="8"/>
  <c r="G625" i="3"/>
  <c r="F166" i="8" s="1"/>
  <c r="F168" i="8"/>
  <c r="I185" i="3"/>
  <c r="H65" i="8" s="1"/>
  <c r="H67" i="8"/>
  <c r="I493" i="3"/>
  <c r="H136" i="8" s="1"/>
  <c r="H138" i="8"/>
  <c r="F493" i="3"/>
  <c r="E136" i="8" s="1"/>
  <c r="E138" i="8"/>
  <c r="H363" i="3"/>
  <c r="G108" i="8"/>
  <c r="L559" i="3"/>
  <c r="K151" i="8" s="1"/>
  <c r="K153" i="8"/>
  <c r="I559" i="3"/>
  <c r="H151" i="8" s="1"/>
  <c r="H153" i="8"/>
  <c r="I515" i="3"/>
  <c r="H141" i="8" s="1"/>
  <c r="H143" i="8"/>
  <c r="H537" i="3"/>
  <c r="G146" i="8" s="1"/>
  <c r="G148" i="8"/>
  <c r="F537" i="3"/>
  <c r="E146" i="8" s="1"/>
  <c r="E148" i="8"/>
  <c r="I75" i="3"/>
  <c r="H40" i="8" s="1"/>
  <c r="H42" i="8"/>
  <c r="F647" i="3"/>
  <c r="E171" i="8" s="1"/>
  <c r="E173" i="8"/>
  <c r="I141" i="3"/>
  <c r="H55" i="8" s="1"/>
  <c r="H57" i="8"/>
  <c r="J471" i="3"/>
  <c r="I131" i="8" s="1"/>
  <c r="I133" i="8"/>
  <c r="I207" i="3"/>
  <c r="H70" i="8" s="1"/>
  <c r="H72" i="8"/>
  <c r="J449" i="3"/>
  <c r="I126" i="8" s="1"/>
  <c r="I128" i="8"/>
  <c r="I383" i="3"/>
  <c r="H110" i="8" s="1"/>
  <c r="K515" i="3"/>
  <c r="J141" i="8" s="1"/>
  <c r="J143" i="8"/>
  <c r="H405" i="3"/>
  <c r="G115" i="8" s="1"/>
  <c r="G117" i="8"/>
  <c r="F119" i="3"/>
  <c r="E50" i="8" s="1"/>
  <c r="E52" i="8"/>
  <c r="J295" i="3"/>
  <c r="I90" i="8" s="1"/>
  <c r="I92" i="8"/>
  <c r="E31" i="3"/>
  <c r="D30" i="8" s="1"/>
  <c r="D32" i="8"/>
  <c r="F559" i="3"/>
  <c r="E151" i="8" s="1"/>
  <c r="E153" i="8"/>
  <c r="K317" i="3"/>
  <c r="J95" i="8" s="1"/>
  <c r="J97" i="8"/>
  <c r="K273" i="3"/>
  <c r="J85" i="8" s="1"/>
  <c r="J87" i="8"/>
  <c r="J141" i="3"/>
  <c r="I55" i="8" s="1"/>
  <c r="I57" i="8"/>
  <c r="F361" i="3"/>
  <c r="E105" i="8" s="1"/>
  <c r="E107" i="8"/>
  <c r="E361" i="3"/>
  <c r="D105" i="8" s="1"/>
  <c r="D107" i="8"/>
  <c r="K339" i="3"/>
  <c r="J100" i="8" s="1"/>
  <c r="J102" i="8"/>
  <c r="G31" i="3"/>
  <c r="F30" i="8" s="1"/>
  <c r="F32" i="8"/>
  <c r="H317" i="3"/>
  <c r="G95" i="8" s="1"/>
  <c r="G97" i="8"/>
  <c r="H603" i="3"/>
  <c r="G161" i="8" s="1"/>
  <c r="G163" i="8"/>
  <c r="E185" i="3"/>
  <c r="D65" i="8" s="1"/>
  <c r="I374" i="3"/>
  <c r="J386" i="3" l="1"/>
  <c r="J385" i="3" s="1"/>
  <c r="K113" i="8"/>
  <c r="L385" i="3"/>
  <c r="J229" i="3"/>
  <c r="I75" i="8" s="1"/>
  <c r="I77" i="8"/>
  <c r="H361" i="3"/>
  <c r="G105" i="8" s="1"/>
  <c r="G107" i="8"/>
  <c r="J374" i="3"/>
  <c r="I364" i="3"/>
  <c r="E330" i="3"/>
  <c r="J286" i="3"/>
  <c r="I113" i="8" l="1"/>
  <c r="I112" i="8"/>
  <c r="J383" i="3"/>
  <c r="I110" i="8" s="1"/>
  <c r="L383" i="3"/>
  <c r="K110" i="8" s="1"/>
  <c r="K112" i="8"/>
  <c r="I363" i="3"/>
  <c r="H108" i="8"/>
  <c r="L286" i="3"/>
  <c r="L276" i="3" s="1"/>
  <c r="J276" i="3"/>
  <c r="F330" i="3"/>
  <c r="E320" i="3"/>
  <c r="L374" i="3"/>
  <c r="L364" i="3" s="1"/>
  <c r="J364" i="3"/>
  <c r="H264" i="3"/>
  <c r="H254" i="3" s="1"/>
  <c r="J363" i="3" l="1"/>
  <c r="I108" i="8"/>
  <c r="H253" i="3"/>
  <c r="G83" i="8"/>
  <c r="L363" i="3"/>
  <c r="K108" i="8"/>
  <c r="E319" i="3"/>
  <c r="D98" i="8"/>
  <c r="J275" i="3"/>
  <c r="I88" i="8"/>
  <c r="L275" i="3"/>
  <c r="K88" i="8"/>
  <c r="I361" i="3"/>
  <c r="H105" i="8" s="1"/>
  <c r="H107" i="8"/>
  <c r="G330" i="3"/>
  <c r="G320" i="3" s="1"/>
  <c r="F320" i="3"/>
  <c r="G264" i="3"/>
  <c r="F319" i="3" l="1"/>
  <c r="E98" i="8"/>
  <c r="G319" i="3"/>
  <c r="F98" i="8"/>
  <c r="L273" i="3"/>
  <c r="K85" i="8" s="1"/>
  <c r="K87" i="8"/>
  <c r="J273" i="3"/>
  <c r="I85" i="8" s="1"/>
  <c r="I87" i="8"/>
  <c r="E317" i="3"/>
  <c r="D95" i="8" s="1"/>
  <c r="D97" i="8"/>
  <c r="L361" i="3"/>
  <c r="K105" i="8" s="1"/>
  <c r="K107" i="8"/>
  <c r="H251" i="3"/>
  <c r="G80" i="8" s="1"/>
  <c r="G82" i="8"/>
  <c r="J361" i="3"/>
  <c r="I105" i="8" s="1"/>
  <c r="I107" i="8"/>
  <c r="I264" i="3"/>
  <c r="G254" i="3"/>
  <c r="F44" i="3"/>
  <c r="F34" i="3" s="1"/>
  <c r="F33" i="3" l="1"/>
  <c r="E33" i="8"/>
  <c r="G253" i="3"/>
  <c r="F83" i="8"/>
  <c r="G317" i="3"/>
  <c r="F95" i="8" s="1"/>
  <c r="F97" i="8"/>
  <c r="F317" i="3"/>
  <c r="E95" i="8" s="1"/>
  <c r="E97" i="8"/>
  <c r="J264" i="3"/>
  <c r="I254" i="3"/>
  <c r="G251" i="3" l="1"/>
  <c r="F80" i="8" s="1"/>
  <c r="F82" i="8"/>
  <c r="I253" i="3"/>
  <c r="H83" i="8"/>
  <c r="F31" i="3"/>
  <c r="E30" i="8" s="1"/>
  <c r="E32" i="8"/>
  <c r="L264" i="3"/>
  <c r="L254" i="3" s="1"/>
  <c r="J254" i="3"/>
  <c r="E9" i="3"/>
  <c r="F9" i="3"/>
  <c r="G9" i="3"/>
  <c r="H9" i="3"/>
  <c r="I9" i="3"/>
  <c r="J9" i="3"/>
  <c r="K9" i="3"/>
  <c r="L9" i="3"/>
  <c r="E22" i="3"/>
  <c r="F22" i="3"/>
  <c r="G22" i="3"/>
  <c r="H22" i="3"/>
  <c r="I22" i="3"/>
  <c r="J22" i="3"/>
  <c r="K22" i="3"/>
  <c r="E23" i="3"/>
  <c r="F23" i="3"/>
  <c r="G23" i="3"/>
  <c r="H23" i="3"/>
  <c r="I23" i="3"/>
  <c r="J23" i="3"/>
  <c r="K23" i="3"/>
  <c r="L23" i="3"/>
  <c r="E24" i="3"/>
  <c r="F24" i="3"/>
  <c r="G24" i="3"/>
  <c r="H24" i="3"/>
  <c r="I24" i="3"/>
  <c r="J24" i="3"/>
  <c r="K24" i="3"/>
  <c r="L24" i="3"/>
  <c r="E26" i="3"/>
  <c r="F26" i="3"/>
  <c r="G26" i="3"/>
  <c r="H26" i="3"/>
  <c r="I26" i="3"/>
  <c r="J26" i="3"/>
  <c r="K26" i="3"/>
  <c r="L26" i="3"/>
  <c r="E27" i="3"/>
  <c r="F27" i="3"/>
  <c r="G27" i="3"/>
  <c r="H27" i="3"/>
  <c r="I27" i="3"/>
  <c r="J27" i="3"/>
  <c r="K27" i="3"/>
  <c r="L27" i="3"/>
  <c r="E29" i="3"/>
  <c r="F29" i="3"/>
  <c r="G29" i="3"/>
  <c r="H29" i="3"/>
  <c r="I29" i="3"/>
  <c r="J29" i="3"/>
  <c r="K29" i="3"/>
  <c r="L29" i="3"/>
  <c r="E30" i="3"/>
  <c r="F30" i="3"/>
  <c r="G30" i="3"/>
  <c r="H30" i="3"/>
  <c r="I30" i="3"/>
  <c r="J30" i="3"/>
  <c r="K30" i="3"/>
  <c r="L30" i="3"/>
  <c r="L688" i="3"/>
  <c r="K688" i="3"/>
  <c r="J688" i="3"/>
  <c r="I688" i="3"/>
  <c r="H688" i="3"/>
  <c r="G688" i="3"/>
  <c r="F688" i="3"/>
  <c r="E688" i="3"/>
  <c r="L685" i="3"/>
  <c r="K685" i="3"/>
  <c r="J685" i="3"/>
  <c r="I685" i="3"/>
  <c r="H685" i="3"/>
  <c r="G685" i="3"/>
  <c r="F685" i="3"/>
  <c r="E685" i="3"/>
  <c r="L681" i="3"/>
  <c r="K681" i="3"/>
  <c r="J681" i="3"/>
  <c r="I681" i="3"/>
  <c r="H681" i="3"/>
  <c r="G681" i="3"/>
  <c r="F681" i="3"/>
  <c r="E681" i="3"/>
  <c r="L666" i="3"/>
  <c r="K666" i="3"/>
  <c r="J666" i="3"/>
  <c r="I666" i="3"/>
  <c r="H666" i="3"/>
  <c r="G666" i="3"/>
  <c r="F666" i="3"/>
  <c r="E666" i="3"/>
  <c r="L663" i="3"/>
  <c r="K663" i="3"/>
  <c r="J663" i="3"/>
  <c r="I663" i="3"/>
  <c r="H663" i="3"/>
  <c r="G663" i="3"/>
  <c r="F663" i="3"/>
  <c r="E663" i="3"/>
  <c r="L659" i="3"/>
  <c r="K659" i="3"/>
  <c r="J659" i="3"/>
  <c r="I659" i="3"/>
  <c r="H659" i="3"/>
  <c r="G659" i="3"/>
  <c r="F659" i="3"/>
  <c r="E659" i="3"/>
  <c r="L644" i="3"/>
  <c r="K644" i="3"/>
  <c r="J644" i="3"/>
  <c r="I644" i="3"/>
  <c r="H644" i="3"/>
  <c r="G644" i="3"/>
  <c r="F644" i="3"/>
  <c r="E644" i="3"/>
  <c r="L641" i="3"/>
  <c r="K641" i="3"/>
  <c r="J641" i="3"/>
  <c r="I641" i="3"/>
  <c r="H641" i="3"/>
  <c r="G641" i="3"/>
  <c r="F641" i="3"/>
  <c r="E641" i="3"/>
  <c r="L637" i="3"/>
  <c r="K637" i="3"/>
  <c r="J637" i="3"/>
  <c r="I637" i="3"/>
  <c r="H637" i="3"/>
  <c r="G637" i="3"/>
  <c r="F637" i="3"/>
  <c r="E637" i="3"/>
  <c r="L622" i="3"/>
  <c r="K622" i="3"/>
  <c r="J622" i="3"/>
  <c r="I622" i="3"/>
  <c r="H622" i="3"/>
  <c r="G622" i="3"/>
  <c r="F622" i="3"/>
  <c r="E622" i="3"/>
  <c r="L619" i="3"/>
  <c r="K619" i="3"/>
  <c r="J619" i="3"/>
  <c r="I619" i="3"/>
  <c r="H619" i="3"/>
  <c r="G619" i="3"/>
  <c r="F619" i="3"/>
  <c r="E619" i="3"/>
  <c r="L615" i="3"/>
  <c r="K615" i="3"/>
  <c r="J615" i="3"/>
  <c r="I615" i="3"/>
  <c r="H615" i="3"/>
  <c r="G615" i="3"/>
  <c r="F615" i="3"/>
  <c r="E615" i="3"/>
  <c r="L600" i="3"/>
  <c r="K600" i="3"/>
  <c r="J600" i="3"/>
  <c r="I600" i="3"/>
  <c r="H600" i="3"/>
  <c r="G600" i="3"/>
  <c r="F600" i="3"/>
  <c r="E600" i="3"/>
  <c r="L597" i="3"/>
  <c r="K597" i="3"/>
  <c r="J597" i="3"/>
  <c r="I597" i="3"/>
  <c r="H597" i="3"/>
  <c r="G597" i="3"/>
  <c r="F597" i="3"/>
  <c r="E597" i="3"/>
  <c r="L593" i="3"/>
  <c r="K593" i="3"/>
  <c r="J593" i="3"/>
  <c r="I593" i="3"/>
  <c r="H593" i="3"/>
  <c r="G593" i="3"/>
  <c r="F593" i="3"/>
  <c r="E593" i="3"/>
  <c r="L578" i="3"/>
  <c r="K578" i="3"/>
  <c r="J578" i="3"/>
  <c r="I578" i="3"/>
  <c r="H578" i="3"/>
  <c r="G578" i="3"/>
  <c r="F578" i="3"/>
  <c r="E578" i="3"/>
  <c r="L575" i="3"/>
  <c r="K575" i="3"/>
  <c r="J575" i="3"/>
  <c r="I575" i="3"/>
  <c r="H575" i="3"/>
  <c r="G575" i="3"/>
  <c r="F575" i="3"/>
  <c r="E575" i="3"/>
  <c r="L571" i="3"/>
  <c r="K571" i="3"/>
  <c r="J571" i="3"/>
  <c r="I571" i="3"/>
  <c r="H571" i="3"/>
  <c r="G571" i="3"/>
  <c r="F571" i="3"/>
  <c r="E571" i="3"/>
  <c r="L556" i="3"/>
  <c r="K556" i="3"/>
  <c r="J556" i="3"/>
  <c r="I556" i="3"/>
  <c r="H556" i="3"/>
  <c r="G556" i="3"/>
  <c r="F556" i="3"/>
  <c r="E556" i="3"/>
  <c r="L553" i="3"/>
  <c r="K553" i="3"/>
  <c r="J553" i="3"/>
  <c r="I553" i="3"/>
  <c r="H553" i="3"/>
  <c r="G553" i="3"/>
  <c r="F553" i="3"/>
  <c r="E553" i="3"/>
  <c r="L549" i="3"/>
  <c r="K549" i="3"/>
  <c r="J549" i="3"/>
  <c r="I549" i="3"/>
  <c r="H549" i="3"/>
  <c r="G549" i="3"/>
  <c r="F549" i="3"/>
  <c r="E549" i="3"/>
  <c r="L534" i="3"/>
  <c r="K534" i="3"/>
  <c r="J534" i="3"/>
  <c r="I534" i="3"/>
  <c r="H534" i="3"/>
  <c r="G534" i="3"/>
  <c r="F534" i="3"/>
  <c r="E534" i="3"/>
  <c r="L531" i="3"/>
  <c r="K531" i="3"/>
  <c r="J531" i="3"/>
  <c r="I531" i="3"/>
  <c r="H531" i="3"/>
  <c r="G531" i="3"/>
  <c r="F531" i="3"/>
  <c r="E531" i="3"/>
  <c r="L527" i="3"/>
  <c r="K527" i="3"/>
  <c r="J527" i="3"/>
  <c r="I527" i="3"/>
  <c r="H527" i="3"/>
  <c r="G527" i="3"/>
  <c r="F527" i="3"/>
  <c r="E527" i="3"/>
  <c r="L512" i="3"/>
  <c r="K512" i="3"/>
  <c r="J512" i="3"/>
  <c r="I512" i="3"/>
  <c r="H512" i="3"/>
  <c r="G512" i="3"/>
  <c r="F512" i="3"/>
  <c r="E512" i="3"/>
  <c r="L509" i="3"/>
  <c r="K509" i="3"/>
  <c r="J509" i="3"/>
  <c r="I509" i="3"/>
  <c r="H509" i="3"/>
  <c r="G509" i="3"/>
  <c r="F509" i="3"/>
  <c r="E509" i="3"/>
  <c r="L505" i="3"/>
  <c r="K505" i="3"/>
  <c r="J505" i="3"/>
  <c r="I505" i="3"/>
  <c r="H505" i="3"/>
  <c r="G505" i="3"/>
  <c r="F505" i="3"/>
  <c r="E505" i="3"/>
  <c r="L490" i="3"/>
  <c r="K490" i="3"/>
  <c r="J490" i="3"/>
  <c r="I490" i="3"/>
  <c r="H490" i="3"/>
  <c r="G490" i="3"/>
  <c r="F490" i="3"/>
  <c r="E490" i="3"/>
  <c r="L487" i="3"/>
  <c r="K487" i="3"/>
  <c r="J487" i="3"/>
  <c r="I487" i="3"/>
  <c r="H487" i="3"/>
  <c r="G487" i="3"/>
  <c r="F487" i="3"/>
  <c r="E487" i="3"/>
  <c r="L483" i="3"/>
  <c r="K483" i="3"/>
  <c r="J483" i="3"/>
  <c r="I483" i="3"/>
  <c r="H483" i="3"/>
  <c r="G483" i="3"/>
  <c r="F483" i="3"/>
  <c r="E483" i="3"/>
  <c r="L468" i="3"/>
  <c r="K468" i="3"/>
  <c r="J468" i="3"/>
  <c r="I468" i="3"/>
  <c r="H468" i="3"/>
  <c r="G468" i="3"/>
  <c r="F468" i="3"/>
  <c r="E468" i="3"/>
  <c r="L465" i="3"/>
  <c r="K465" i="3"/>
  <c r="J465" i="3"/>
  <c r="I465" i="3"/>
  <c r="H465" i="3"/>
  <c r="G465" i="3"/>
  <c r="F465" i="3"/>
  <c r="E465" i="3"/>
  <c r="L461" i="3"/>
  <c r="K461" i="3"/>
  <c r="J461" i="3"/>
  <c r="I461" i="3"/>
  <c r="H461" i="3"/>
  <c r="G461" i="3"/>
  <c r="F461" i="3"/>
  <c r="E461" i="3"/>
  <c r="L446" i="3"/>
  <c r="K446" i="3"/>
  <c r="J446" i="3"/>
  <c r="I446" i="3"/>
  <c r="H446" i="3"/>
  <c r="G446" i="3"/>
  <c r="F446" i="3"/>
  <c r="E446" i="3"/>
  <c r="L443" i="3"/>
  <c r="K443" i="3"/>
  <c r="J443" i="3"/>
  <c r="I443" i="3"/>
  <c r="H443" i="3"/>
  <c r="G443" i="3"/>
  <c r="F443" i="3"/>
  <c r="E443" i="3"/>
  <c r="L439" i="3"/>
  <c r="K439" i="3"/>
  <c r="J439" i="3"/>
  <c r="I439" i="3"/>
  <c r="H439" i="3"/>
  <c r="G439" i="3"/>
  <c r="F439" i="3"/>
  <c r="E439" i="3"/>
  <c r="L424" i="3"/>
  <c r="K424" i="3"/>
  <c r="J424" i="3"/>
  <c r="I424" i="3"/>
  <c r="H424" i="3"/>
  <c r="G424" i="3"/>
  <c r="F424" i="3"/>
  <c r="E424" i="3"/>
  <c r="L421" i="3"/>
  <c r="K421" i="3"/>
  <c r="J421" i="3"/>
  <c r="I421" i="3"/>
  <c r="H421" i="3"/>
  <c r="G421" i="3"/>
  <c r="F421" i="3"/>
  <c r="E421" i="3"/>
  <c r="L417" i="3"/>
  <c r="K417" i="3"/>
  <c r="J417" i="3"/>
  <c r="I417" i="3"/>
  <c r="H417" i="3"/>
  <c r="G417" i="3"/>
  <c r="F417" i="3"/>
  <c r="E417" i="3"/>
  <c r="L402" i="3"/>
  <c r="K402" i="3"/>
  <c r="J402" i="3"/>
  <c r="I402" i="3"/>
  <c r="H402" i="3"/>
  <c r="G402" i="3"/>
  <c r="F402" i="3"/>
  <c r="E402" i="3"/>
  <c r="L399" i="3"/>
  <c r="K399" i="3"/>
  <c r="J399" i="3"/>
  <c r="I399" i="3"/>
  <c r="H399" i="3"/>
  <c r="G399" i="3"/>
  <c r="F399" i="3"/>
  <c r="E399" i="3"/>
  <c r="L395" i="3"/>
  <c r="K395" i="3"/>
  <c r="J395" i="3"/>
  <c r="I395" i="3"/>
  <c r="H395" i="3"/>
  <c r="G395" i="3"/>
  <c r="F395" i="3"/>
  <c r="E395" i="3"/>
  <c r="L380" i="3"/>
  <c r="K380" i="3"/>
  <c r="J380" i="3"/>
  <c r="I380" i="3"/>
  <c r="H380" i="3"/>
  <c r="G380" i="3"/>
  <c r="F380" i="3"/>
  <c r="E380" i="3"/>
  <c r="L377" i="3"/>
  <c r="K377" i="3"/>
  <c r="J377" i="3"/>
  <c r="I377" i="3"/>
  <c r="H377" i="3"/>
  <c r="G377" i="3"/>
  <c r="F377" i="3"/>
  <c r="E377" i="3"/>
  <c r="L373" i="3"/>
  <c r="K373" i="3"/>
  <c r="J373" i="3"/>
  <c r="I373" i="3"/>
  <c r="H373" i="3"/>
  <c r="G373" i="3"/>
  <c r="F373" i="3"/>
  <c r="E373" i="3"/>
  <c r="L358" i="3"/>
  <c r="K358" i="3"/>
  <c r="J358" i="3"/>
  <c r="I358" i="3"/>
  <c r="H358" i="3"/>
  <c r="G358" i="3"/>
  <c r="F358" i="3"/>
  <c r="E358" i="3"/>
  <c r="L355" i="3"/>
  <c r="K355" i="3"/>
  <c r="J355" i="3"/>
  <c r="I355" i="3"/>
  <c r="H355" i="3"/>
  <c r="G355" i="3"/>
  <c r="F355" i="3"/>
  <c r="E355" i="3"/>
  <c r="L351" i="3"/>
  <c r="K351" i="3"/>
  <c r="J351" i="3"/>
  <c r="I351" i="3"/>
  <c r="H351" i="3"/>
  <c r="G351" i="3"/>
  <c r="F351" i="3"/>
  <c r="E351" i="3"/>
  <c r="L336" i="3"/>
  <c r="K336" i="3"/>
  <c r="J336" i="3"/>
  <c r="I336" i="3"/>
  <c r="H336" i="3"/>
  <c r="G336" i="3"/>
  <c r="F336" i="3"/>
  <c r="E336" i="3"/>
  <c r="L333" i="3"/>
  <c r="K333" i="3"/>
  <c r="J333" i="3"/>
  <c r="I333" i="3"/>
  <c r="H333" i="3"/>
  <c r="G333" i="3"/>
  <c r="F333" i="3"/>
  <c r="E333" i="3"/>
  <c r="L329" i="3"/>
  <c r="K329" i="3"/>
  <c r="J329" i="3"/>
  <c r="I329" i="3"/>
  <c r="H329" i="3"/>
  <c r="G329" i="3"/>
  <c r="F329" i="3"/>
  <c r="E329" i="3"/>
  <c r="L314" i="3"/>
  <c r="K314" i="3"/>
  <c r="J314" i="3"/>
  <c r="I314" i="3"/>
  <c r="H314" i="3"/>
  <c r="G314" i="3"/>
  <c r="F314" i="3"/>
  <c r="E314" i="3"/>
  <c r="L311" i="3"/>
  <c r="K311" i="3"/>
  <c r="J311" i="3"/>
  <c r="I311" i="3"/>
  <c r="H311" i="3"/>
  <c r="G311" i="3"/>
  <c r="F311" i="3"/>
  <c r="E311" i="3"/>
  <c r="L307" i="3"/>
  <c r="K307" i="3"/>
  <c r="J307" i="3"/>
  <c r="I307" i="3"/>
  <c r="H307" i="3"/>
  <c r="G307" i="3"/>
  <c r="F307" i="3"/>
  <c r="E307" i="3"/>
  <c r="L292" i="3"/>
  <c r="K292" i="3"/>
  <c r="J292" i="3"/>
  <c r="I292" i="3"/>
  <c r="H292" i="3"/>
  <c r="G292" i="3"/>
  <c r="F292" i="3"/>
  <c r="E292" i="3"/>
  <c r="L289" i="3"/>
  <c r="K289" i="3"/>
  <c r="J289" i="3"/>
  <c r="I289" i="3"/>
  <c r="H289" i="3"/>
  <c r="G289" i="3"/>
  <c r="F289" i="3"/>
  <c r="E289" i="3"/>
  <c r="L285" i="3"/>
  <c r="K285" i="3"/>
  <c r="J285" i="3"/>
  <c r="I285" i="3"/>
  <c r="H285" i="3"/>
  <c r="G285" i="3"/>
  <c r="F285" i="3"/>
  <c r="E285" i="3"/>
  <c r="L270" i="3"/>
  <c r="K270" i="3"/>
  <c r="J270" i="3"/>
  <c r="I270" i="3"/>
  <c r="H270" i="3"/>
  <c r="G270" i="3"/>
  <c r="F270" i="3"/>
  <c r="E270" i="3"/>
  <c r="L267" i="3"/>
  <c r="K267" i="3"/>
  <c r="J267" i="3"/>
  <c r="I267" i="3"/>
  <c r="H267" i="3"/>
  <c r="G267" i="3"/>
  <c r="F267" i="3"/>
  <c r="E267" i="3"/>
  <c r="K263" i="3"/>
  <c r="J263" i="3"/>
  <c r="I263" i="3"/>
  <c r="H263" i="3"/>
  <c r="G263" i="3"/>
  <c r="F263" i="3"/>
  <c r="E263" i="3"/>
  <c r="L248" i="3"/>
  <c r="K248" i="3"/>
  <c r="J248" i="3"/>
  <c r="I248" i="3"/>
  <c r="H248" i="3"/>
  <c r="G248" i="3"/>
  <c r="F248" i="3"/>
  <c r="E248" i="3"/>
  <c r="L245" i="3"/>
  <c r="K245" i="3"/>
  <c r="J245" i="3"/>
  <c r="I245" i="3"/>
  <c r="H245" i="3"/>
  <c r="G245" i="3"/>
  <c r="F245" i="3"/>
  <c r="E245" i="3"/>
  <c r="L241" i="3"/>
  <c r="K241" i="3"/>
  <c r="J241" i="3"/>
  <c r="I241" i="3"/>
  <c r="H241" i="3"/>
  <c r="G241" i="3"/>
  <c r="F241" i="3"/>
  <c r="E241" i="3"/>
  <c r="L226" i="3"/>
  <c r="K226" i="3"/>
  <c r="J226" i="3"/>
  <c r="I226" i="3"/>
  <c r="H226" i="3"/>
  <c r="G226" i="3"/>
  <c r="F226" i="3"/>
  <c r="E226" i="3"/>
  <c r="L223" i="3"/>
  <c r="K223" i="3"/>
  <c r="J223" i="3"/>
  <c r="I223" i="3"/>
  <c r="H223" i="3"/>
  <c r="G223" i="3"/>
  <c r="F223" i="3"/>
  <c r="E223" i="3"/>
  <c r="L219" i="3"/>
  <c r="K219" i="3"/>
  <c r="J219" i="3"/>
  <c r="I219" i="3"/>
  <c r="H219" i="3"/>
  <c r="G219" i="3"/>
  <c r="F219" i="3"/>
  <c r="E219" i="3"/>
  <c r="L204" i="3"/>
  <c r="K204" i="3"/>
  <c r="J204" i="3"/>
  <c r="I204" i="3"/>
  <c r="H204" i="3"/>
  <c r="G204" i="3"/>
  <c r="F204" i="3"/>
  <c r="E204" i="3"/>
  <c r="L201" i="3"/>
  <c r="K201" i="3"/>
  <c r="J201" i="3"/>
  <c r="I201" i="3"/>
  <c r="H201" i="3"/>
  <c r="G201" i="3"/>
  <c r="F201" i="3"/>
  <c r="E201" i="3"/>
  <c r="L197" i="3"/>
  <c r="K197" i="3"/>
  <c r="J197" i="3"/>
  <c r="I197" i="3"/>
  <c r="H197" i="3"/>
  <c r="G197" i="3"/>
  <c r="F197" i="3"/>
  <c r="E197" i="3"/>
  <c r="L182" i="3"/>
  <c r="K182" i="3"/>
  <c r="J182" i="3"/>
  <c r="I182" i="3"/>
  <c r="H182" i="3"/>
  <c r="G182" i="3"/>
  <c r="F182" i="3"/>
  <c r="E182" i="3"/>
  <c r="L179" i="3"/>
  <c r="K179" i="3"/>
  <c r="J179" i="3"/>
  <c r="I179" i="3"/>
  <c r="H179" i="3"/>
  <c r="G179" i="3"/>
  <c r="F179" i="3"/>
  <c r="E179" i="3"/>
  <c r="L175" i="3"/>
  <c r="K175" i="3"/>
  <c r="J175" i="3"/>
  <c r="I175" i="3"/>
  <c r="H175" i="3"/>
  <c r="G175" i="3"/>
  <c r="F175" i="3"/>
  <c r="E175" i="3"/>
  <c r="L160" i="3"/>
  <c r="K160" i="3"/>
  <c r="J160" i="3"/>
  <c r="I160" i="3"/>
  <c r="H160" i="3"/>
  <c r="G160" i="3"/>
  <c r="F160" i="3"/>
  <c r="E160" i="3"/>
  <c r="L157" i="3"/>
  <c r="K157" i="3"/>
  <c r="J157" i="3"/>
  <c r="I157" i="3"/>
  <c r="H157" i="3"/>
  <c r="G157" i="3"/>
  <c r="F157" i="3"/>
  <c r="E157" i="3"/>
  <c r="L138" i="3"/>
  <c r="K138" i="3"/>
  <c r="J138" i="3"/>
  <c r="I138" i="3"/>
  <c r="H138" i="3"/>
  <c r="G138" i="3"/>
  <c r="F138" i="3"/>
  <c r="E138" i="3"/>
  <c r="L135" i="3"/>
  <c r="K135" i="3"/>
  <c r="J135" i="3"/>
  <c r="I135" i="3"/>
  <c r="H135" i="3"/>
  <c r="G135" i="3"/>
  <c r="F135" i="3"/>
  <c r="E135" i="3"/>
  <c r="L131" i="3"/>
  <c r="K131" i="3"/>
  <c r="J131" i="3"/>
  <c r="I131" i="3"/>
  <c r="H131" i="3"/>
  <c r="G131" i="3"/>
  <c r="F131" i="3"/>
  <c r="E131" i="3"/>
  <c r="L116" i="3"/>
  <c r="K116" i="3"/>
  <c r="J116" i="3"/>
  <c r="I116" i="3"/>
  <c r="H116" i="3"/>
  <c r="G116" i="3"/>
  <c r="F116" i="3"/>
  <c r="E116" i="3"/>
  <c r="L113" i="3"/>
  <c r="K113" i="3"/>
  <c r="J113" i="3"/>
  <c r="I113" i="3"/>
  <c r="H113" i="3"/>
  <c r="G113" i="3"/>
  <c r="F113" i="3"/>
  <c r="E113" i="3"/>
  <c r="L109" i="3"/>
  <c r="K109" i="3"/>
  <c r="J109" i="3"/>
  <c r="I109" i="3"/>
  <c r="H109" i="3"/>
  <c r="G109" i="3"/>
  <c r="F109" i="3"/>
  <c r="E109" i="3"/>
  <c r="L94" i="3"/>
  <c r="K94" i="3"/>
  <c r="J94" i="3"/>
  <c r="I94" i="3"/>
  <c r="H94" i="3"/>
  <c r="G94" i="3"/>
  <c r="F94" i="3"/>
  <c r="E94" i="3"/>
  <c r="L91" i="3"/>
  <c r="K91" i="3"/>
  <c r="J91" i="3"/>
  <c r="I91" i="3"/>
  <c r="H91" i="3"/>
  <c r="G91" i="3"/>
  <c r="F91" i="3"/>
  <c r="E91" i="3"/>
  <c r="L87" i="3"/>
  <c r="K87" i="3"/>
  <c r="J87" i="3"/>
  <c r="I87" i="3"/>
  <c r="H87" i="3"/>
  <c r="G87" i="3"/>
  <c r="F87" i="3"/>
  <c r="E87" i="3"/>
  <c r="L72" i="3"/>
  <c r="K72" i="3"/>
  <c r="J72" i="3"/>
  <c r="I72" i="3"/>
  <c r="H72" i="3"/>
  <c r="G72" i="3"/>
  <c r="F72" i="3"/>
  <c r="E72" i="3"/>
  <c r="L69" i="3"/>
  <c r="K69" i="3"/>
  <c r="J69" i="3"/>
  <c r="I69" i="3"/>
  <c r="H69" i="3"/>
  <c r="G69" i="3"/>
  <c r="F69" i="3"/>
  <c r="E69" i="3"/>
  <c r="L65" i="3"/>
  <c r="K65" i="3"/>
  <c r="J65" i="3"/>
  <c r="I65" i="3"/>
  <c r="H65" i="3"/>
  <c r="G65" i="3"/>
  <c r="F65" i="3"/>
  <c r="E65" i="3"/>
  <c r="L57" i="3"/>
  <c r="K57" i="3"/>
  <c r="J57" i="3"/>
  <c r="I57" i="3"/>
  <c r="H57" i="3"/>
  <c r="G57" i="3"/>
  <c r="F57" i="3"/>
  <c r="F21" i="8" l="1"/>
  <c r="D21" i="8"/>
  <c r="J8" i="8"/>
  <c r="I8" i="8"/>
  <c r="H26" i="8"/>
  <c r="D23" i="8"/>
  <c r="H8" i="8"/>
  <c r="K29" i="8"/>
  <c r="G26" i="8"/>
  <c r="K22" i="8"/>
  <c r="G8" i="8"/>
  <c r="J29" i="8"/>
  <c r="F26" i="8"/>
  <c r="J22" i="8"/>
  <c r="F8" i="8"/>
  <c r="I29" i="8"/>
  <c r="E26" i="8"/>
  <c r="I22" i="8"/>
  <c r="E8" i="8"/>
  <c r="K8" i="8"/>
  <c r="F23" i="8"/>
  <c r="D8" i="8"/>
  <c r="G28" i="8"/>
  <c r="J23" i="8"/>
  <c r="H23" i="8"/>
  <c r="I26" i="8"/>
  <c r="L263" i="3"/>
  <c r="D29" i="8"/>
  <c r="H25" i="8"/>
  <c r="D22" i="8"/>
  <c r="G21" i="8"/>
  <c r="E21" i="8"/>
  <c r="K26" i="8"/>
  <c r="J26" i="8"/>
  <c r="D26" i="8"/>
  <c r="G22" i="8"/>
  <c r="F22" i="8"/>
  <c r="E29" i="8"/>
  <c r="K28" i="8"/>
  <c r="G25" i="8"/>
  <c r="L22" i="3"/>
  <c r="F28" i="8"/>
  <c r="I23" i="8"/>
  <c r="G23" i="8"/>
  <c r="H22" i="8"/>
  <c r="J253" i="3"/>
  <c r="I83" i="8"/>
  <c r="F29" i="8"/>
  <c r="E22" i="8"/>
  <c r="J28" i="8"/>
  <c r="F25" i="8"/>
  <c r="J21" i="8"/>
  <c r="I251" i="3"/>
  <c r="H80" i="8" s="1"/>
  <c r="H82" i="8"/>
  <c r="H29" i="8"/>
  <c r="K25" i="8"/>
  <c r="J25" i="8"/>
  <c r="I25" i="8"/>
  <c r="I28" i="8"/>
  <c r="E25" i="8"/>
  <c r="I21" i="8"/>
  <c r="K23" i="8"/>
  <c r="E28" i="8"/>
  <c r="D28" i="8"/>
  <c r="E23" i="8"/>
  <c r="G29" i="8"/>
  <c r="L253" i="3"/>
  <c r="K83" i="8"/>
  <c r="H28" i="8"/>
  <c r="D25" i="8"/>
  <c r="H21" i="8"/>
  <c r="K13" i="3"/>
  <c r="I13" i="3"/>
  <c r="J12" i="3"/>
  <c r="G11" i="3"/>
  <c r="H11" i="3"/>
  <c r="J13" i="3"/>
  <c r="G13" i="3"/>
  <c r="L12" i="3"/>
  <c r="F12" i="3"/>
  <c r="F11" i="3"/>
  <c r="K12" i="3"/>
  <c r="F13" i="3"/>
  <c r="J11" i="3"/>
  <c r="L11" i="3"/>
  <c r="K11" i="3"/>
  <c r="I11" i="3"/>
  <c r="E12" i="3"/>
  <c r="H12" i="3"/>
  <c r="I12" i="3"/>
  <c r="G12" i="3"/>
  <c r="E11" i="3"/>
  <c r="H13" i="3"/>
  <c r="L13" i="3"/>
  <c r="L55" i="3"/>
  <c r="G55" i="3"/>
  <c r="H55" i="3"/>
  <c r="I55" i="3"/>
  <c r="E55" i="3"/>
  <c r="F55" i="3"/>
  <c r="J55" i="3"/>
  <c r="K55" i="3"/>
  <c r="I50" i="3"/>
  <c r="I28" i="3" s="1"/>
  <c r="H50" i="3"/>
  <c r="H28" i="3" s="1"/>
  <c r="I47" i="3"/>
  <c r="I25" i="3" s="1"/>
  <c r="H47" i="3"/>
  <c r="H25" i="3" s="1"/>
  <c r="I43" i="3"/>
  <c r="I21" i="3" s="1"/>
  <c r="H43" i="3"/>
  <c r="H21" i="3" s="1"/>
  <c r="F50" i="3"/>
  <c r="F28" i="3" s="1"/>
  <c r="E50" i="3"/>
  <c r="E28" i="3" s="1"/>
  <c r="F47" i="3"/>
  <c r="F25" i="3" s="1"/>
  <c r="E47" i="3"/>
  <c r="E25" i="3" s="1"/>
  <c r="F43" i="3"/>
  <c r="F21" i="3" s="1"/>
  <c r="E43" i="3"/>
  <c r="E21" i="3" s="1"/>
  <c r="E20" i="8" l="1"/>
  <c r="F53" i="3"/>
  <c r="E37" i="8"/>
  <c r="G10" i="8"/>
  <c r="G12" i="8"/>
  <c r="D10" i="8"/>
  <c r="G24" i="8"/>
  <c r="J53" i="3"/>
  <c r="I37" i="8"/>
  <c r="E10" i="3"/>
  <c r="D9" i="8" s="1"/>
  <c r="D37" i="8"/>
  <c r="H11" i="8"/>
  <c r="H24" i="8"/>
  <c r="H53" i="3"/>
  <c r="G37" i="8"/>
  <c r="G11" i="8"/>
  <c r="G27" i="8"/>
  <c r="D11" i="8"/>
  <c r="K21" i="8"/>
  <c r="J10" i="8"/>
  <c r="D24" i="8"/>
  <c r="I12" i="8"/>
  <c r="K12" i="8"/>
  <c r="H12" i="8"/>
  <c r="F11" i="8"/>
  <c r="E12" i="8"/>
  <c r="J11" i="8"/>
  <c r="D27" i="8"/>
  <c r="E27" i="8"/>
  <c r="G20" i="8"/>
  <c r="H27" i="8"/>
  <c r="J251" i="3"/>
  <c r="I82" i="8"/>
  <c r="I10" i="8"/>
  <c r="G53" i="3"/>
  <c r="F37" i="8"/>
  <c r="E10" i="8"/>
  <c r="E24" i="8"/>
  <c r="F10" i="8"/>
  <c r="H20" i="8"/>
  <c r="H10" i="8"/>
  <c r="K53" i="3"/>
  <c r="J37" i="8"/>
  <c r="K10" i="8"/>
  <c r="E11" i="8"/>
  <c r="F12" i="8"/>
  <c r="I53" i="3"/>
  <c r="H37" i="8"/>
  <c r="I11" i="8"/>
  <c r="J12" i="8"/>
  <c r="L251" i="3"/>
  <c r="K82" i="8"/>
  <c r="L53" i="3"/>
  <c r="K37" i="8"/>
  <c r="D20" i="8"/>
  <c r="K11" i="8"/>
  <c r="E53" i="3"/>
  <c r="H10" i="3"/>
  <c r="I10" i="3"/>
  <c r="F10" i="3"/>
  <c r="L50" i="3"/>
  <c r="L28" i="3" s="1"/>
  <c r="K50" i="3"/>
  <c r="K28" i="3" s="1"/>
  <c r="J50" i="3"/>
  <c r="J28" i="3" s="1"/>
  <c r="G50" i="3"/>
  <c r="G28" i="3" s="1"/>
  <c r="L47" i="3"/>
  <c r="L25" i="3" s="1"/>
  <c r="K47" i="3"/>
  <c r="K25" i="3" s="1"/>
  <c r="J47" i="3"/>
  <c r="J25" i="3" s="1"/>
  <c r="G47" i="3"/>
  <c r="G25" i="3" s="1"/>
  <c r="L43" i="3"/>
  <c r="L21" i="3" s="1"/>
  <c r="K43" i="3"/>
  <c r="K21" i="3" s="1"/>
  <c r="J43" i="3"/>
  <c r="J21" i="3" s="1"/>
  <c r="G43" i="3"/>
  <c r="G21" i="3" s="1"/>
  <c r="K27" i="8" l="1"/>
  <c r="J35" i="8"/>
  <c r="G9" i="8"/>
  <c r="H35" i="8"/>
  <c r="H9" i="8"/>
  <c r="I80" i="8"/>
  <c r="K20" i="8"/>
  <c r="I24" i="8"/>
  <c r="F35" i="8"/>
  <c r="D35" i="8"/>
  <c r="J20" i="8"/>
  <c r="K80" i="8"/>
  <c r="E35" i="8"/>
  <c r="E9" i="8"/>
  <c r="I20" i="8"/>
  <c r="F27" i="8"/>
  <c r="J27" i="8"/>
  <c r="I35" i="8"/>
  <c r="F20" i="8"/>
  <c r="K35" i="8"/>
  <c r="F24" i="8"/>
  <c r="J24" i="8"/>
  <c r="K24" i="8"/>
  <c r="I27" i="8"/>
  <c r="G35" i="8"/>
  <c r="E8" i="3"/>
  <c r="F8" i="3"/>
  <c r="I8" i="3"/>
  <c r="H8" i="3"/>
  <c r="D7" i="8" l="1"/>
  <c r="H7" i="8"/>
  <c r="E7" i="8"/>
  <c r="J10" i="3"/>
  <c r="G10" i="3"/>
  <c r="L10" i="3"/>
  <c r="K10" i="3"/>
  <c r="F9" i="8" l="1"/>
  <c r="J9" i="8"/>
  <c r="K9" i="8"/>
  <c r="I9" i="8"/>
  <c r="K8" i="3"/>
  <c r="G8" i="3"/>
  <c r="L8" i="3"/>
  <c r="J8" i="3"/>
  <c r="K7" i="8" l="1"/>
  <c r="I7" i="8"/>
  <c r="F7" i="8"/>
  <c r="J7" i="8"/>
</calcChain>
</file>

<file path=xl/sharedStrings.xml><?xml version="1.0" encoding="utf-8"?>
<sst xmlns="http://schemas.openxmlformats.org/spreadsheetml/2006/main" count="1818" uniqueCount="95">
  <si>
    <t>Nepieciešamais papildu finansējums</t>
  </si>
  <si>
    <t>Pašvaldību budžets</t>
  </si>
  <si>
    <t>x</t>
  </si>
  <si>
    <t>valsts pamatfunkciju īstenošana</t>
  </si>
  <si>
    <t>valsts sociālās apdrošināšanas speciālais budžets</t>
  </si>
  <si>
    <t>Eiropas Savienības politiku instrumentu un pārējās ārvalstu finanšu palīdzības līdzfinansēto projektu un pasākumu īstenošana</t>
  </si>
  <si>
    <t>18. Labklājības ministrija</t>
  </si>
  <si>
    <t>21.Vides aizsardzības un reģionālās attīstības ministrija</t>
  </si>
  <si>
    <t>29.Veselības ministrija</t>
  </si>
  <si>
    <t>Vidēja termiņa budžeta ietvara likums, kopā, t.sk.:</t>
  </si>
  <si>
    <t>Vidēja termiņa budžeta ietvara likumā plānotais finansējums</t>
  </si>
  <si>
    <r>
      <t xml:space="preserve">Pasākuma īstenošanas gads
</t>
    </r>
    <r>
      <rPr>
        <i/>
        <sz val="10"/>
        <rFont val="Times New Roman"/>
        <family val="1"/>
        <charset val="186"/>
      </rPr>
      <t>(ja pasākuma īstenošana ir terminēta)</t>
    </r>
  </si>
  <si>
    <t>Budžeta programmas (apakšprogrammas) kods un nosaukums</t>
  </si>
  <si>
    <t>Pasākums</t>
  </si>
  <si>
    <t>Pielikums</t>
  </si>
  <si>
    <t>Rīcības plāns ilgtermiņa aprūpes pakalpojumu pieejamības un attīstības veicināšanai</t>
  </si>
  <si>
    <t>KOPĀ</t>
  </si>
  <si>
    <t>tabula</t>
  </si>
  <si>
    <t>Rīcības plānā iekļauto uzdevumu īstenošanai nepieciešamais valsts un pašvaldību budžeta finansējums (euro)</t>
  </si>
  <si>
    <t>Nodrošināt minimālo sociālo pakalpojumu grozu un tā ietvaros ilgtermiņa aprūpes pakalpojumu pieejamību pašvaldībā</t>
  </si>
  <si>
    <t>Pārskatīt sociālo pakalpojumu samaksas kārtību personai, personas apgādniekiem</t>
  </si>
  <si>
    <t>Ieviest jaunus sociālo pakalpojumu apmaksas modeļus</t>
  </si>
  <si>
    <t xml:space="preserve">Nodrošināt veselības un sociālās aprūpes pakalpojumu integritāti ilgtermiņa aprūpes pakalpojumos </t>
  </si>
  <si>
    <t>Veicināt ģimeniskai videi pietuvināta pakalpojuma veidošanu ilgstošas sociālās aprūpes un sociālās rehabilitācijas institūcijās</t>
  </si>
  <si>
    <t xml:space="preserve">Paplašināt inovatīvas pieejas  aprūpes pakalpojumos, tai skaitā pielietojot tehnoloģiskos risinājumus </t>
  </si>
  <si>
    <t xml:space="preserve">Uzlabot personu ar GRT patstāvīgās dzīves iespējas </t>
  </si>
  <si>
    <t xml:space="preserve">Izveidot sociālo pakalpojumu sniedzēju infrastruktūras sakārtošanas finansēšanas programmas </t>
  </si>
  <si>
    <t>Uzlabot tehnisko palīglīdzekļu un tehnoloģiju nodrošinājumu (funkcionālās gultas, pacēlāji, slīdpalagi, slīddēļi, vertikalizatori u.c.) aprūpes institūcijās</t>
  </si>
  <si>
    <t>Uzlabot tehnisko palīglīdzekļu, digitālo un tehnoloģisko risinājumu pieejamību</t>
  </si>
  <si>
    <r>
      <rPr>
        <b/>
        <i/>
        <sz val="12"/>
        <rFont val="Times New Roman"/>
        <family val="1"/>
        <charset val="186"/>
      </rPr>
      <t xml:space="preserve">Aprūpētāji/ Formālie aprūpētāji </t>
    </r>
    <r>
      <rPr>
        <b/>
        <sz val="12"/>
        <rFont val="Times New Roman"/>
        <family val="1"/>
        <charset val="186"/>
      </rPr>
      <t xml:space="preserve">
Nodrošināt pietiekamu darbinieku skaitu un  konkurētspējīgu atalgojumu </t>
    </r>
  </si>
  <si>
    <r>
      <rPr>
        <b/>
        <i/>
        <sz val="12"/>
        <rFont val="Times New Roman"/>
        <family val="1"/>
        <charset val="186"/>
      </rPr>
      <t xml:space="preserve">Aprūpētāji/ Neformālie aprūpētāji </t>
    </r>
    <r>
      <rPr>
        <b/>
        <sz val="12"/>
        <rFont val="Times New Roman"/>
        <family val="1"/>
        <charset val="186"/>
      </rPr>
      <t xml:space="preserve">
Ieviest atbalsta sistēmu neformālajiem aprūpētājiem</t>
    </r>
  </si>
  <si>
    <r>
      <rPr>
        <b/>
        <i/>
        <sz val="12"/>
        <rFont val="Times New Roman"/>
        <family val="1"/>
        <charset val="186"/>
      </rPr>
      <t>Ilgtermiņa aprūpes pārvaldība, uzraudzība un ziņošana un digitālie risinājumi</t>
    </r>
    <r>
      <rPr>
        <b/>
        <sz val="12"/>
        <rFont val="Times New Roman"/>
        <family val="1"/>
        <charset val="186"/>
      </rPr>
      <t xml:space="preserve">
Paplašināt  digitālos rīku izmantošanu  aprūpes procesa plānošanā un uzraudzībā </t>
    </r>
  </si>
  <si>
    <t xml:space="preserve">Jautājums par papildu valsts budžeta līdzekļu piešķiršanu Plānā noteikto pasākumu nodrošināšanai turpmākajiem gadiem ir izskatāms Ministru kabinetā likumprojekta "likumprojektam “Par valsts budžetu 2025. gadam un budžeta ietvaru 2025., 2026. un 2027. gadam"  sagatavošanas un izskatīšanas procesā kopā ar visu ministriju un centrālo valsts iestāžu iesniegtajiem prioritāro pasākumu pieteikumiem atbilstoši valsts budžeta finansiālajām iespējām. </t>
  </si>
  <si>
    <t>Informatīvi Sadalījumā pa budžeta resoriem</t>
  </si>
  <si>
    <r>
      <t xml:space="preserve">turpmākajā laikposmā līdz pasākuma pabeigšanai </t>
    </r>
    <r>
      <rPr>
        <i/>
        <sz val="10"/>
        <rFont val="Times New Roman"/>
        <family val="1"/>
        <charset val="186"/>
      </rPr>
      <t>(ja pasākuma īstenošana ir terminēta)</t>
    </r>
  </si>
  <si>
    <r>
      <t xml:space="preserve">turpmāk ik gadu </t>
    </r>
    <r>
      <rPr>
        <i/>
        <sz val="10"/>
        <color theme="1"/>
        <rFont val="Times New Roman"/>
        <family val="1"/>
        <charset val="186"/>
      </rPr>
      <t>(ja pasākuma izpilde nav terminēta)</t>
    </r>
  </si>
  <si>
    <t>apakšprogramma 97.01.00 "Labklājības nozares vadība un politikas plānošana"**</t>
  </si>
  <si>
    <t>Atbalsta personas lēmumu pieņemšanā pakalpojuma ieviešanai nepieciešamais finansējums un rezultatīvie rādītāji 2024. gadā, 2025. gadā un turpmāk ik gadu. Papildus nepieciešamais finansējums saskaņā ar Ministru kabineta 10.01.2023. rīkojumu Nr. 8 "Par konceptuālo ziņojumu "Par atbalsta personas lēmumu pieņemšanā pakalpojuma ieviešanu""</t>
  </si>
  <si>
    <t>Avots: Ministru kabineta 15.12.2020. rīkojums Nr. 774 "Par konceptuālo ziņojumu "Par situāciju paliatīvajā aprūpē Latvijā un nepieciešamajām izmaiņām paliatīvās aprūpes pakalpojumu pieejamības nodrošināšanā"" 9. risinājuma ietekme uz valsts budžetu. 
*TPL esošais finansējums valsts budžetā netiek izdalīts, tas iekļauts pie 13.punkta</t>
  </si>
  <si>
    <t>apakšprogramma 05.63.00 „Dotācija biedrībām, nodibinājumiem un reliģiskām organizācijām”</t>
  </si>
  <si>
    <t>05.01.00 Sociālās rehabilitācijas valsts programmas</t>
  </si>
  <si>
    <t>05.01.00 Sociālās rehabilitācijas valsts programmas*</t>
  </si>
  <si>
    <t>apakšprogramma 05.37.00 Sociālās integrācijas valsts aģentūras administrēšanas un profesionālās un sociālās rehabilitācijas pakalpojumu nodrošināšana</t>
  </si>
  <si>
    <t>apakšprogramma 70.50.00 “Tehniskā palīdzība ERAF, ESF+, KF, TPF finansējuma apgūšanai (2021-2027)”</t>
  </si>
  <si>
    <t>jauna LM apakšprogramma</t>
  </si>
  <si>
    <t>apakšprogramma nav zināma</t>
  </si>
  <si>
    <t>Aprēķins balstīts uz SPSPL pārejas noteikumu punkta "50. Valsts 2022. un 2023. gadā sniedz atbalstu atlīdzības palielināšanai aprūpētājiem, kuriem ir darba tiesiskās attiecības ar pašvaldības dibinātām ilgstošas sociālās aprūpes un sociālās rehabilitācijas institūcijām, vai tādiem ilgstošas  sociālās aprūpes pakalpojumu sniedzējiem, kuriem ir noslēgts līgums ar pašvaldību par minēto pakalpojumu sniegšanu, atbilstoši gadskārtējām valsts budžeta likumā piešķirtajām apropriācijām. Atbalsta veidu, apjomu un nosacījumus tā saņemšanai nosaka Ministru kabinets." izpildi 2023. gadā. 2023. gadā faktiskā izpilde valsts līdzfinansējums = 2 224 984, indikatīvi, lai atbalsts sasniegtu mērķi, prognozēts, ka nepieciešams 3 x lielāka summa</t>
  </si>
  <si>
    <r>
      <t xml:space="preserve">Pasākums tiek veikts iestādes administratīvās kapacitātes ietvaros. Šādi pasākumi tabulā tiek atzīmēti ar </t>
    </r>
    <r>
      <rPr>
        <b/>
        <sz val="18"/>
        <rFont val="Times New Roman"/>
        <family val="1"/>
        <charset val="186"/>
      </rPr>
      <t>**</t>
    </r>
    <r>
      <rPr>
        <sz val="12"/>
        <rFont val="Times New Roman"/>
        <family val="1"/>
        <charset val="186"/>
      </rPr>
      <t xml:space="preserve"> atzīmi un aprēķinā izadlīt finansējumu šī pasākuma īstenošanai nav iespējams.</t>
    </r>
  </si>
  <si>
    <r>
      <t>Atsevišķiem pasākumiem šobrīd nav  iespējams izdalīt konkrētu finansējumu, jo to īstenošana izriet no lielāka pasākuma vai tiek nodrošināta esošās valsts budžeta iestādes amatalgas ietvaros. Šādi pasākumi tabulā tiek atzīmēti ar</t>
    </r>
    <r>
      <rPr>
        <b/>
        <sz val="12"/>
        <rFont val="Times New Roman"/>
        <family val="1"/>
        <charset val="186"/>
      </rPr>
      <t xml:space="preserve"> </t>
    </r>
    <r>
      <rPr>
        <b/>
        <sz val="18"/>
        <rFont val="Times New Roman"/>
        <family val="1"/>
        <charset val="186"/>
      </rPr>
      <t xml:space="preserve">* </t>
    </r>
    <r>
      <rPr>
        <sz val="12"/>
        <rFont val="Times New Roman"/>
        <family val="1"/>
        <charset val="186"/>
      </rPr>
      <t>atzīmi un aprēķinā iekļauts 0 finansējums.</t>
    </r>
  </si>
  <si>
    <r>
      <t xml:space="preserve">Daļai pasākumu šobrīd nevar pateikt precīzu finansējumu, izstrādājot piedāvājumu konkrēta pasākuma pilnveidošanai vai izstrādāšanai, tiks veikta nepieciešamā finansējuma detalizēts aprēķins un pie nepieciešamības sagatavots papildu budžeta līdzekļu pieprasījums. Šādi pasākumi Plāna pielikuma tabulā tiek atzīmēti ar </t>
    </r>
    <r>
      <rPr>
        <b/>
        <sz val="18"/>
        <rFont val="Times New Roman"/>
        <family val="1"/>
        <charset val="186"/>
      </rPr>
      <t xml:space="preserve">*** </t>
    </r>
    <r>
      <rPr>
        <sz val="12"/>
        <rFont val="Times New Roman"/>
        <family val="1"/>
        <charset val="186"/>
      </rPr>
      <t>atzīmi un aprēķinā iekļauts 0 finansējums vai nepieciešamā finansējuma apjoma indikatīvais apjoms (detalizēti aprēķini tiks sagatavoti kopā ar normatīvā regulējuma izstrādi);</t>
    </r>
  </si>
  <si>
    <t>63.08.00 “Eiropas Sociālā fonda Plus (ESF+) projektu un pasākumu īstenošana (2021.-2027.)”</t>
  </si>
  <si>
    <t>63.08.00 “Eiropas Sociālā fonda Plus (ESF+) projektu un pasākumu īstenošana (2021.-2027.)” (pasākumaam finansējums iekļauts 9. pasākuma izdevumos)</t>
  </si>
  <si>
    <t>63.08.00 apakšprogramma “Eiropas Sociālā fonda Plus (ESF+) projektu un pasākumu īstenošana (2021-2027)”</t>
  </si>
  <si>
    <t>13. Finanšu ministrija</t>
  </si>
  <si>
    <t>08. Sabiedrības integrācijas fonds</t>
  </si>
  <si>
    <t>63.10.00 “Eiropas Sociālā fonda Plus (ESF+) projektu īstenošana (2021–2027)”</t>
  </si>
  <si>
    <t>apakšprogrammā 74.07. "Atveseļošanas un noturības mehānisma (ANM) finansējums projektu un pasākumu īstenotajiem"</t>
  </si>
  <si>
    <t>apakšprogramma 97.00.00 Nozaru vadība un
politikas plānošana**</t>
  </si>
  <si>
    <t>Pielikumā:</t>
  </si>
  <si>
    <t>74.06.00 "Atveseļošanas un noturības mehānisma (ANM) projekti un pasākumi"</t>
  </si>
  <si>
    <t>63.08.00 “Eiropas Sociālā fonda Plus (ESF+) projektu un pasākumu īstenošana (2021-2027)”.</t>
  </si>
  <si>
    <t>Harmonizēt sociālo pakalpojumu jomā lietojamos terminus ar ES normatīvos iekļautajiem terminiem un to definīcijām **</t>
  </si>
  <si>
    <t>Pārskatīt ilgtermiņa aprūpes pakalpojumu nodrošināšanas  procesus  regulējošos normatīvos  aktus **</t>
  </si>
  <si>
    <t>Pilnveidot pakalpojumu  kvalitātes novērtēšanu un nodrošināt to ievērošanas uzraudzību **</t>
  </si>
  <si>
    <t>Nodrošināt klientu pašaprūpes spējām un objektīvajām vajadzībām atbilstošus sociālos pakalpojumus *</t>
  </si>
  <si>
    <t>Veicināt sabiedrības informēšanu un ilgtermiņa aprūpes speciālistu profesijas prestiža paaugstināšanu **</t>
  </si>
  <si>
    <r>
      <rPr>
        <b/>
        <i/>
        <sz val="12"/>
        <rFont val="Times New Roman"/>
        <family val="1"/>
        <charset val="186"/>
      </rPr>
      <t xml:space="preserve">Aprūpētāji/ Formālie aprūpētāji </t>
    </r>
    <r>
      <rPr>
        <b/>
        <sz val="12"/>
        <rFont val="Times New Roman"/>
        <family val="1"/>
        <charset val="186"/>
      </rPr>
      <t xml:space="preserve">
Uzlabot kvalifikācijas celšanas pasākumu atbilstību sociālo pakalpojumu sniegšanas vajadzībām </t>
    </r>
  </si>
  <si>
    <r>
      <rPr>
        <b/>
        <i/>
        <sz val="12"/>
        <rFont val="Times New Roman"/>
        <family val="1"/>
        <charset val="186"/>
      </rPr>
      <t xml:space="preserve">Aprūpētāji/ Formālie aprūpētāji </t>
    </r>
    <r>
      <rPr>
        <b/>
        <sz val="12"/>
        <rFont val="Times New Roman"/>
        <family val="1"/>
        <charset val="186"/>
      </rPr>
      <t xml:space="preserve">
Paaugstināt aprūpē iesaistītā personāla  kompetenci (aprūpētāju/ māsu palīgu/medicīnas māsu) </t>
    </r>
  </si>
  <si>
    <r>
      <rPr>
        <b/>
        <i/>
        <sz val="12"/>
        <rFont val="Times New Roman"/>
        <family val="1"/>
        <charset val="186"/>
      </rPr>
      <t xml:space="preserve">Aprūpētāji/ Formālie aprūpētāji </t>
    </r>
    <r>
      <rPr>
        <b/>
        <sz val="12"/>
        <rFont val="Times New Roman"/>
        <family val="1"/>
        <charset val="186"/>
      </rPr>
      <t xml:space="preserve">
Nodrošināt viegli uztveramu, vienotu rīcības algoritmu risku iestāšanās gadījumos izmantošanu aprūpes procesā **</t>
    </r>
  </si>
  <si>
    <r>
      <rPr>
        <b/>
        <i/>
        <sz val="12"/>
        <rFont val="Times New Roman"/>
        <family val="1"/>
        <charset val="186"/>
      </rPr>
      <t xml:space="preserve">Aprūpētāji/ Formālie aprūpētāji </t>
    </r>
    <r>
      <rPr>
        <b/>
        <sz val="12"/>
        <rFont val="Times New Roman"/>
        <family val="1"/>
        <charset val="186"/>
      </rPr>
      <t xml:space="preserve">
Veicināt atbalsta pieejamību sociālo pakalpojumu sniedzēju darbiniekiem **</t>
    </r>
  </si>
  <si>
    <r>
      <rPr>
        <b/>
        <i/>
        <sz val="12"/>
        <rFont val="Times New Roman"/>
        <family val="1"/>
        <charset val="186"/>
      </rPr>
      <t xml:space="preserve">Aprūpētāji/ Formālie aprūpētāji </t>
    </r>
    <r>
      <rPr>
        <b/>
        <sz val="12"/>
        <rFont val="Times New Roman"/>
        <family val="1"/>
        <charset val="186"/>
      </rPr>
      <t xml:space="preserve">
Veicināt labās prakses piemēru izplatīšanu un popularizēšanu **</t>
    </r>
  </si>
  <si>
    <r>
      <rPr>
        <b/>
        <i/>
        <sz val="12"/>
        <rFont val="Times New Roman"/>
        <family val="1"/>
        <charset val="186"/>
      </rPr>
      <t xml:space="preserve">Aprūpētāji/ Neformālie aprūpētāji </t>
    </r>
    <r>
      <rPr>
        <b/>
        <sz val="12"/>
        <rFont val="Times New Roman"/>
        <family val="1"/>
        <charset val="186"/>
      </rPr>
      <t xml:space="preserve">
Veicināt brīvprātīgā darba attīstību ilgtermiņa aprūpē **</t>
    </r>
  </si>
  <si>
    <r>
      <rPr>
        <b/>
        <i/>
        <sz val="12"/>
        <rFont val="Times New Roman"/>
        <family val="1"/>
        <charset val="186"/>
      </rPr>
      <t xml:space="preserve">Aprūpētāji/ Neformālie aprūpētāji </t>
    </r>
    <r>
      <rPr>
        <b/>
        <sz val="12"/>
        <rFont val="Times New Roman"/>
        <family val="1"/>
        <charset val="186"/>
      </rPr>
      <t xml:space="preserve">
Veicināt darba devēju izpratni par iekļaujošu darba apstākļu ieviešanu/nozīmi, īpaši situācijās, kad darbiniekam jāaprūpē pilngadīga persona ģimenes loceklis **</t>
    </r>
  </si>
  <si>
    <r>
      <rPr>
        <b/>
        <i/>
        <sz val="12"/>
        <rFont val="Times New Roman"/>
        <family val="1"/>
        <charset val="186"/>
      </rPr>
      <t>Ilgtermiņa aprūpes pārvaldība, uzraudzība un ziņošana un digitālie risinājumi</t>
    </r>
    <r>
      <rPr>
        <b/>
        <sz val="12"/>
        <rFont val="Times New Roman"/>
        <family val="1"/>
        <charset val="186"/>
      </rPr>
      <t xml:space="preserve">
Izveidot nacionālo ilgtermiņa aprūpes  kontaktpunktu **</t>
    </r>
  </si>
  <si>
    <r>
      <rPr>
        <b/>
        <i/>
        <sz val="12"/>
        <rFont val="Times New Roman"/>
        <family val="1"/>
        <charset val="186"/>
      </rPr>
      <t xml:space="preserve">Ilgtermiņa aprūpes pārvaldība, uzraudzība un ziņošana un digitālie risinājumi </t>
    </r>
    <r>
      <rPr>
        <b/>
        <sz val="12"/>
        <rFont val="Times New Roman"/>
        <family val="1"/>
        <charset val="186"/>
      </rPr>
      <t xml:space="preserve">
Uzlabot sociālo pakalpojumu sniegšanas un darbinieku  resursu pieejamības plānošanas sistēmas *</t>
    </r>
  </si>
  <si>
    <r>
      <rPr>
        <b/>
        <i/>
        <sz val="12"/>
        <rFont val="Times New Roman"/>
        <family val="1"/>
        <charset val="186"/>
      </rPr>
      <t>Ilgtermiņa aprūpes pārvaldība, uzraudzība un ziņošana un digitālie risinājumi</t>
    </r>
    <r>
      <rPr>
        <b/>
        <sz val="12"/>
        <rFont val="Times New Roman"/>
        <family val="1"/>
        <charset val="186"/>
      </rPr>
      <t xml:space="preserve">
Veicināt digitālo risinājumu izmantošanu pakalpojumu sniedzēju darba organizācijā (pārvaldība, uzraudzība, plānošana, izpilde) **</t>
    </r>
  </si>
  <si>
    <r>
      <rPr>
        <b/>
        <i/>
        <sz val="12"/>
        <rFont val="Times New Roman"/>
        <family val="1"/>
        <charset val="186"/>
      </rPr>
      <t>Ilgtermiņa aprūpes pārvaldība, uzraudzība un ziņošana un digitālie risinājumi</t>
    </r>
    <r>
      <rPr>
        <b/>
        <sz val="12"/>
        <rFont val="Times New Roman"/>
        <family val="1"/>
        <charset val="186"/>
      </rPr>
      <t xml:space="preserve">
Uzlabot informācijas apriti starp speciālistiem un resoriem **</t>
    </r>
  </si>
  <si>
    <r>
      <rPr>
        <b/>
        <i/>
        <sz val="12"/>
        <rFont val="Times New Roman"/>
        <family val="1"/>
        <charset val="186"/>
      </rPr>
      <t>Ilgtermiņa aprūpes pārvaldība, uzraudzība un ziņošana un digitālie risinājumi</t>
    </r>
    <r>
      <rPr>
        <b/>
        <sz val="12"/>
        <rFont val="Times New Roman"/>
        <family val="1"/>
        <charset val="186"/>
      </rPr>
      <t xml:space="preserve">
Veicināt Eiropas “Zaļā kursa” principu piemērošanu sociālo pakalpojumu sniedzēju institūcijās **</t>
    </r>
  </si>
  <si>
    <t>Pasākums tiek veikts iestādes administratīvās kapacitātes ietvaros. Šādi pasākumi tabulā tiek atzīmēti ar ** atzīmi un aprēķinā izadlīt finansējumu šī pasākuma īstenošanai nav iespējams.</t>
  </si>
  <si>
    <t>Komentārs</t>
  </si>
  <si>
    <t>https://tapportals.mk.gov.lv/annotation/4c184433-7d5d-4abc-b092-154f4f1d2c3c
https://tapportals.mk.gov.lv/annotation/7881a805-30a8-47b9-b307-752e69f57c83</t>
  </si>
  <si>
    <t>Finansējums atbilstoši 22-TA-1080 Tiesību akta projekta "Grozījumi Sociālo pakalpojumu un sociālās palīdzības likumā" sākotnējās ietekmes (ex-ante) novērtējuma ziņojuma/anotācijas 3. sadaļai (I daļa).</t>
  </si>
  <si>
    <t xml:space="preserve">Valsts līdzfinansējums SAC TPL iegādei. Plānots uz 1 klienta vietu (4.aprūpes līmenis) 3000 euro 5 gadu periodā (600 euro gadā). 
Atbilstoši Pārskatam par sociālajiem pakalpojumiem un sociālo palīdzību pašvaldībā 2022.gadā pakalpojumu nodrošina 9 534 personām (8999 pilngadīgām personām un  535 bērniem).
1/4 daļa 4.aprūpes līmenis, t.i. 2 384 personas ar smagiem kustību traucējumiem (“guļoši”).
Aprēķins: 2 384 klientu vietas/personas  x 600 euro = 1 430 400 euro gadā. </t>
  </si>
  <si>
    <t>Valsts līdzfinansējums jaunu sociālo pakalpojumu sniegšanas vietu izveidošanai vai esošo sakārtošanai. Plānots, ka gadā valsts sniegs atbalstu 7.5 milj.euro apmērā. Indikatīvi prognozēts, ka ik gadu tiks izveidotas 3 jaunas pakalpojuma sniegšanas vietas vai sakārtota infrastruktūra 3 pakalpojuma sniegšanas vietās.</t>
  </si>
  <si>
    <t xml:space="preserve"> Pasākums SAM 4.3.5.3. projekta "Sociālo pakalpojumu efektivitātes un pieejamības palielināšana + SPOLIS" ietvaros.</t>
  </si>
  <si>
    <t xml:space="preserve">Pasākums SAM 4.4.1.1. projekta "Atbalsts jaunām pieejām sabiedrībā balstītu sociālo pakalpojumu sniegšanā" ietvaros. </t>
  </si>
  <si>
    <t>Pasākums tiek īstenots  4.3.5.4. pasākuma "Profesionāla un mūsdienīga sociālā darba attīstība" projekta ietvaros, plānotas ilgstošas sociālās aprūpes institūciju aprūpētāju apmācības .</t>
  </si>
  <si>
    <t xml:space="preserve">Pasākums tiek īstenots Eiropas Savienības Atveseļošanas un noturības mehānisma plāna 3.1.2.4.i. investīcijas “Sociālās un profesionālās rehabilitācijas pakalpojumu sinerģiska attīstība cilvēku ar funkcionāliem traucējumiem drošumspējas veicināšanai” projekta "RAITI: Rehabilitācija. Atbalsts. Iekļaušana. TālākIzglītība." ietvaros, plānotas neformālo aprūpētāju mācības par aprūpes nodrošināšanu. </t>
  </si>
  <si>
    <t>Pasākums iek īstenots SAM 4.3.4.3. projekta “Izvērtējumi pierādījumos balstītas sociālās politikas pilnveidei” ietvaros.</t>
  </si>
  <si>
    <t>Atbilstoši LM Konceptuālā ziņojuma "Par individuālā budžeta pieeju sociālo pakalpojumu sniegšanā personām ar funkcionāliem traucējumiem" projekta B.variantam.</t>
  </si>
  <si>
    <t xml:space="preserve">1) Pasākums tiek veikts 2024.gadā noslēgtā līguma ietvaros starp Labklājības ministriju un biedrību „Latvijas Samariešu apvienība”, nodrošinot pētījumu par ārvalstu pieredzi labklājības nozarei aktuālos jautājumos, kas skar ilgtermiņa aprūpes nodrošināšanu – “Kopšanas apdrošināšana” un “Pašaprūpes novērtējuma instrumenti” veikšanu.                                            2) Pasākuma ietvaros tiek veikts pētījums par ilgtermiņa sociālās aprūpes finansēšanas modeļiem un izstrādāti priekšlikumi ilgtspējīga finansēšanas modeļa ieviešanai. </t>
  </si>
  <si>
    <t>Līdzekļu paredzēts pieprasīt no Eiropas Savienības Atveseļošanas un noturības mehānisma plāna 2. komponentes "Digitālā transformācija"  2.1. reformu un investīciju virziena "Valsts pārvaldes, tai skaitā pašvaldību, digitālā transformācija" 2.1.1.1.i. investīcijas "Pārvaldes modernizācija un pakalpojumu digitālā transformācija, tai skaitā uzņēmējdarbības vide"</t>
  </si>
  <si>
    <t>Līdzfinansējums pašvaldībām veselības punktu izveidošanai ilgstošas sociālās aprūpes un sociālās rehabilitācijas institūcijās.
Aprēķins: 60 institūcijas (ar klientu vietu skaitu 49 un vairāk) x 30 000 euro = 1 800 000 euro.</t>
  </si>
  <si>
    <t>Plāns ilgtermiņa aprūpes pakalpojumu pieejamības un attīstības veicināšanai</t>
  </si>
  <si>
    <t>Plānā iekļauto uzdevumu īstenošanai nepieciešamais valsts un pašvaldību budžeta finansējums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</si>
</sst>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38">
    <font>
      <sz val="11"/>
      <color theme="1"/>
      <name val="Calibri"/>
      <family val="2"/>
      <scheme val="minor"/>
    </font>
    <font>
      <sz val="11"/>
      <color theme="1"/>
      <name val="Calibri"/>
      <family val="2"/>
      <charset val="186"/>
      <scheme val="minor"/>
    </font>
    <font>
      <sz val="11"/>
      <color theme="1"/>
      <name val="Times New Roman"/>
      <family val="1"/>
      <charset val="186"/>
    </font>
    <font>
      <b/>
      <sz val="11"/>
      <color theme="1"/>
      <name val="Times New Roman"/>
      <family val="1"/>
      <charset val="186"/>
    </font>
    <font>
      <sz val="10"/>
      <name val="Times New Roman"/>
      <family val="1"/>
      <charset val="186"/>
    </font>
    <font>
      <b/>
      <sz val="10"/>
      <name val="Times New Roman"/>
      <family val="1"/>
      <charset val="186"/>
    </font>
    <font>
      <b/>
      <i/>
      <sz val="10"/>
      <name val="Times New Roman"/>
      <family val="1"/>
      <charset val="186"/>
    </font>
    <font>
      <i/>
      <sz val="10"/>
      <name val="Times New Roman"/>
      <family val="1"/>
      <charset val="186"/>
    </font>
    <font>
      <sz val="14"/>
      <color theme="1"/>
      <name val="Times New Roman"/>
      <family val="1"/>
      <charset val="186"/>
    </font>
    <font>
      <sz val="10"/>
      <color indexed="8"/>
      <name val="Times New Roman"/>
      <family val="1"/>
      <charset val="186"/>
    </font>
    <font>
      <sz val="10"/>
      <name val="Arial"/>
      <family val="2"/>
      <charset val="186"/>
    </font>
    <font>
      <b/>
      <sz val="7"/>
      <name val="Times New Roman"/>
      <family val="1"/>
      <charset val="186"/>
    </font>
    <font>
      <b/>
      <sz val="7"/>
      <color theme="1"/>
      <name val="Times New Roman"/>
      <family val="1"/>
      <charset val="186"/>
    </font>
    <font>
      <sz val="9"/>
      <color rgb="FFFF0000"/>
      <name val="Times New Roman"/>
      <family val="1"/>
      <charset val="186"/>
    </font>
    <font>
      <b/>
      <sz val="14"/>
      <color theme="1"/>
      <name val="Times New Roman"/>
      <family val="1"/>
      <charset val="186"/>
    </font>
    <font>
      <b/>
      <sz val="12"/>
      <name val="Times New Roman"/>
      <family val="1"/>
      <charset val="186"/>
    </font>
    <font>
      <b/>
      <sz val="12"/>
      <color theme="1"/>
      <name val="Times New Roman"/>
      <family val="1"/>
      <charset val="186"/>
    </font>
    <font>
      <sz val="12"/>
      <color theme="1"/>
      <name val="Times New Roman"/>
      <family val="1"/>
      <charset val="186"/>
    </font>
    <font>
      <sz val="12"/>
      <name val="Times New Roman"/>
      <family val="1"/>
      <charset val="186"/>
    </font>
    <font>
      <b/>
      <i/>
      <sz val="12"/>
      <name val="Times New Roman"/>
      <family val="1"/>
      <charset val="186"/>
    </font>
    <font>
      <b/>
      <sz val="18"/>
      <name val="Times New Roman"/>
      <family val="1"/>
      <charset val="186"/>
    </font>
    <font>
      <i/>
      <sz val="12"/>
      <name val="Times New Roman"/>
      <family val="1"/>
      <charset val="186"/>
    </font>
    <font>
      <i/>
      <sz val="10"/>
      <color theme="1"/>
      <name val="Times New Roman"/>
      <family val="1"/>
      <charset val="186"/>
    </font>
    <font>
      <i/>
      <sz val="11"/>
      <color theme="1"/>
      <name val="Times New Roman"/>
      <family val="1"/>
      <charset val="186"/>
    </font>
    <font>
      <i/>
      <sz val="12"/>
      <color theme="1"/>
      <name val="Times New Roman"/>
      <family val="1"/>
      <charset val="186"/>
    </font>
    <font>
      <i/>
      <sz val="10"/>
      <color rgb="FFFF0000"/>
      <name val="Times New Roman"/>
      <family val="1"/>
      <charset val="186"/>
    </font>
    <font>
      <sz val="10"/>
      <name val="BaltHelvetica"/>
    </font>
    <font>
      <sz val="11"/>
      <name val="Arial"/>
      <family val="2"/>
      <charset val="186"/>
    </font>
    <font>
      <i/>
      <sz val="12"/>
      <color rgb="FFFF0000"/>
      <name val="Times New Roman"/>
      <family val="1"/>
      <charset val="186"/>
    </font>
    <font>
      <i/>
      <strike/>
      <sz val="10"/>
      <name val="Times New Roman"/>
      <family val="1"/>
      <charset val="186"/>
    </font>
    <font>
      <i/>
      <strike/>
      <sz val="10"/>
      <color rgb="FFFF0000"/>
      <name val="Times New Roman"/>
      <family val="1"/>
      <charset val="186"/>
    </font>
    <font>
      <u/>
      <sz val="11"/>
      <color theme="10"/>
      <name val="Calibri"/>
      <family val="2"/>
      <scheme val="minor"/>
    </font>
    <font>
      <i/>
      <sz val="14"/>
      <name val="Times New Roman"/>
      <family val="1"/>
      <charset val="186"/>
    </font>
    <font>
      <sz val="9"/>
      <name val="Times New Roman"/>
      <family val="1"/>
      <charset val="186"/>
    </font>
    <font>
      <sz val="11"/>
      <name val="Times New Roman"/>
      <family val="1"/>
      <charset val="186"/>
    </font>
    <font>
      <i/>
      <sz val="11"/>
      <name val="Times New Roman"/>
      <family val="1"/>
      <charset val="186"/>
    </font>
    <font>
      <i/>
      <u/>
      <sz val="11"/>
      <name val="Calibri"/>
      <family val="2"/>
      <charset val="186"/>
      <scheme val="minor"/>
    </font>
    <font>
      <i/>
      <sz val="7"/>
      <name val="Times New Roman"/>
      <family val="1"/>
      <charset val="186"/>
    </font>
  </fonts>
  <fills count="9">
    <fill>
      <patternFill patternType="none"/>
    </fill>
    <fill>
      <patternFill patternType="gray125"/>
    </fill>
    <fill>
      <patternFill patternType="solid">
        <fgColor theme="0" tint="-0.34998626667073579"/>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indexed="41"/>
      </patternFill>
    </fill>
    <fill>
      <patternFill patternType="solid">
        <fgColor theme="0" tint="-0.14999847407452621"/>
        <bgColor indexed="64"/>
      </patternFill>
    </fill>
    <fill>
      <patternFill patternType="solid">
        <fgColor rgb="FFFFFF00"/>
        <bgColor indexed="64"/>
      </patternFill>
    </fill>
  </fills>
  <borders count="87">
    <border>
      <left/>
      <right/>
      <top/>
      <bottom/>
      <diagonal/>
    </border>
    <border>
      <left style="thin">
        <color indexed="48"/>
      </left>
      <right style="thin">
        <color indexed="48"/>
      </right>
      <top style="thin">
        <color indexed="48"/>
      </top>
      <bottom style="thin">
        <color indexed="48"/>
      </bottom>
      <diagonal/>
    </border>
    <border>
      <left style="dashed">
        <color indexed="64"/>
      </left>
      <right style="dashed">
        <color indexed="64"/>
      </right>
      <top style="medium">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medium">
        <color indexed="64"/>
      </bottom>
      <diagonal/>
    </border>
    <border>
      <left style="medium">
        <color indexed="64"/>
      </left>
      <right/>
      <top style="medium">
        <color indexed="64"/>
      </top>
      <bottom style="dashed">
        <color indexed="64"/>
      </bottom>
      <diagonal/>
    </border>
    <border>
      <left style="medium">
        <color indexed="64"/>
      </left>
      <right/>
      <top style="dashed">
        <color indexed="64"/>
      </top>
      <bottom style="dashed">
        <color indexed="64"/>
      </bottom>
      <diagonal/>
    </border>
    <border>
      <left style="medium">
        <color indexed="64"/>
      </left>
      <right/>
      <top style="dashed">
        <color indexed="64"/>
      </top>
      <bottom style="medium">
        <color indexed="64"/>
      </bottom>
      <diagonal/>
    </border>
    <border>
      <left/>
      <right style="dashed">
        <color indexed="64"/>
      </right>
      <top style="medium">
        <color indexed="64"/>
      </top>
      <bottom style="dashed">
        <color indexed="64"/>
      </bottom>
      <diagonal/>
    </border>
    <border>
      <left/>
      <right style="dashed">
        <color indexed="64"/>
      </right>
      <top style="dashed">
        <color indexed="64"/>
      </top>
      <bottom style="dashed">
        <color indexed="64"/>
      </bottom>
      <diagonal/>
    </border>
    <border>
      <left/>
      <right style="dashed">
        <color indexed="64"/>
      </right>
      <top style="dashed">
        <color indexed="64"/>
      </top>
      <bottom style="medium">
        <color indexed="64"/>
      </bottom>
      <diagonal/>
    </border>
    <border>
      <left style="thin">
        <color indexed="64"/>
      </left>
      <right style="thin">
        <color indexed="64"/>
      </right>
      <top style="medium">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medium">
        <color indexed="64"/>
      </bottom>
      <diagonal/>
    </border>
    <border>
      <left style="thin">
        <color indexed="64"/>
      </left>
      <right style="dashed">
        <color indexed="64"/>
      </right>
      <top style="medium">
        <color indexed="64"/>
      </top>
      <bottom style="dashed">
        <color indexed="64"/>
      </bottom>
      <diagonal/>
    </border>
    <border>
      <left style="dashed">
        <color indexed="64"/>
      </left>
      <right style="thin">
        <color indexed="64"/>
      </right>
      <top style="medium">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medium">
        <color indexed="64"/>
      </bottom>
      <diagonal/>
    </border>
    <border>
      <left style="dashed">
        <color indexed="64"/>
      </left>
      <right style="thin">
        <color indexed="64"/>
      </right>
      <top style="dashed">
        <color indexed="64"/>
      </top>
      <bottom style="medium">
        <color indexed="64"/>
      </bottom>
      <diagonal/>
    </border>
    <border>
      <left style="medium">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thin">
        <color indexed="64"/>
      </right>
      <top/>
      <bottom style="dashed">
        <color indexed="64"/>
      </bottom>
      <diagonal/>
    </border>
    <border>
      <left/>
      <right style="dashed">
        <color indexed="64"/>
      </right>
      <top/>
      <bottom style="dashed">
        <color indexed="64"/>
      </bottom>
      <diagonal/>
    </border>
    <border>
      <left style="medium">
        <color indexed="64"/>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right style="dashed">
        <color indexed="64"/>
      </right>
      <top style="dashed">
        <color indexed="64"/>
      </top>
      <bottom style="thin">
        <color indexed="64"/>
      </bottom>
      <diagonal/>
    </border>
    <border>
      <left style="dashed">
        <color indexed="64"/>
      </left>
      <right/>
      <top style="medium">
        <color indexed="64"/>
      </top>
      <bottom style="dashed">
        <color indexed="64"/>
      </bottom>
      <diagonal/>
    </border>
    <border>
      <left style="dashed">
        <color indexed="64"/>
      </left>
      <right/>
      <top style="dashed">
        <color indexed="64"/>
      </top>
      <bottom style="dashed">
        <color indexed="64"/>
      </bottom>
      <diagonal/>
    </border>
    <border>
      <left style="dashed">
        <color indexed="64"/>
      </left>
      <right/>
      <top style="dashed">
        <color indexed="64"/>
      </top>
      <bottom style="thin">
        <color indexed="64"/>
      </bottom>
      <diagonal/>
    </border>
    <border>
      <left style="dashed">
        <color indexed="64"/>
      </left>
      <right/>
      <top/>
      <bottom style="dashed">
        <color indexed="64"/>
      </bottom>
      <diagonal/>
    </border>
    <border>
      <left style="dashed">
        <color indexed="64"/>
      </left>
      <right/>
      <top style="dashed">
        <color indexed="64"/>
      </top>
      <bottom style="medium">
        <color indexed="64"/>
      </bottom>
      <diagonal/>
    </border>
    <border>
      <left style="thin">
        <color indexed="64"/>
      </left>
      <right style="medium">
        <color indexed="64"/>
      </right>
      <top style="medium">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style="medium">
        <color indexed="64"/>
      </right>
      <top style="dashed">
        <color indexed="64"/>
      </top>
      <bottom style="thin">
        <color indexed="64"/>
      </bottom>
      <diagonal/>
    </border>
    <border>
      <left style="medium">
        <color indexed="64"/>
      </left>
      <right/>
      <top style="thin">
        <color indexed="64"/>
      </top>
      <bottom style="dashed">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right style="dashed">
        <color indexed="64"/>
      </right>
      <top style="thin">
        <color indexed="64"/>
      </top>
      <bottom style="dashed">
        <color indexed="64"/>
      </bottom>
      <diagonal/>
    </border>
    <border>
      <left style="dashed">
        <color indexed="64"/>
      </left>
      <right/>
      <top style="thin">
        <color indexed="64"/>
      </top>
      <bottom style="dashed">
        <color indexed="64"/>
      </bottom>
      <diagonal/>
    </border>
    <border>
      <left style="dotted">
        <color indexed="64"/>
      </left>
      <right style="dotted">
        <color indexed="64"/>
      </right>
      <top style="medium">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thin">
        <color indexed="64"/>
      </bottom>
      <diagonal/>
    </border>
    <border>
      <left style="medium">
        <color indexed="64"/>
      </left>
      <right/>
      <top style="medium">
        <color indexed="64"/>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dotted">
        <color indexed="64"/>
      </right>
      <top style="medium">
        <color indexed="64"/>
      </top>
      <bottom style="dotted">
        <color indexed="64"/>
      </bottom>
      <diagonal/>
    </border>
    <border>
      <left style="dotted">
        <color indexed="64"/>
      </left>
      <right style="thin">
        <color indexed="64"/>
      </right>
      <top style="medium">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ashed">
        <color indexed="64"/>
      </left>
      <right style="medium">
        <color indexed="64"/>
      </right>
      <top style="dashed">
        <color indexed="64"/>
      </top>
      <bottom style="dashed">
        <color indexed="64"/>
      </bottom>
      <diagonal/>
    </border>
    <border>
      <left style="medium">
        <color indexed="64"/>
      </left>
      <right/>
      <top style="dashed">
        <color indexed="64"/>
      </top>
      <bottom/>
      <diagonal/>
    </border>
    <border>
      <left style="thin">
        <color indexed="64"/>
      </left>
      <right style="thin">
        <color indexed="64"/>
      </right>
      <top style="dashed">
        <color indexed="64"/>
      </top>
      <bottom/>
      <diagonal/>
    </border>
    <border>
      <left style="thin">
        <color indexed="64"/>
      </left>
      <right style="dashed">
        <color indexed="64"/>
      </right>
      <top style="dashed">
        <color indexed="64"/>
      </top>
      <bottom/>
      <diagonal/>
    </border>
    <border>
      <left style="thin">
        <color indexed="64"/>
      </left>
      <right style="medium">
        <color indexed="64"/>
      </right>
      <top style="dashed">
        <color indexed="64"/>
      </top>
      <bottom/>
      <diagonal/>
    </border>
    <border>
      <left style="dotted">
        <color indexed="64"/>
      </left>
      <right style="medium">
        <color indexed="64"/>
      </right>
      <top style="medium">
        <color indexed="64"/>
      </top>
      <bottom style="dotted">
        <color indexed="64"/>
      </bottom>
      <diagonal/>
    </border>
    <border>
      <left style="dotted">
        <color indexed="64"/>
      </left>
      <right style="medium">
        <color indexed="64"/>
      </right>
      <top style="dotted">
        <color indexed="64"/>
      </top>
      <bottom style="dotted">
        <color indexed="64"/>
      </bottom>
      <diagonal/>
    </border>
    <border>
      <left style="dotted">
        <color indexed="64"/>
      </left>
      <right style="medium">
        <color indexed="64"/>
      </right>
      <top style="dotted">
        <color indexed="64"/>
      </top>
      <bottom style="thin">
        <color indexed="64"/>
      </bottom>
      <diagonal/>
    </border>
    <border>
      <left style="dashed">
        <color indexed="64"/>
      </left>
      <right style="medium">
        <color indexed="64"/>
      </right>
      <top/>
      <bottom style="dashed">
        <color indexed="64"/>
      </bottom>
      <diagonal/>
    </border>
    <border>
      <left style="dashed">
        <color indexed="64"/>
      </left>
      <right style="medium">
        <color indexed="64"/>
      </right>
      <top style="dashed">
        <color indexed="64"/>
      </top>
      <bottom style="thin">
        <color indexed="64"/>
      </bottom>
      <diagonal/>
    </border>
    <border>
      <left style="dashed">
        <color indexed="64"/>
      </left>
      <right style="medium">
        <color indexed="64"/>
      </right>
      <top style="thin">
        <color indexed="64"/>
      </top>
      <bottom style="dashed">
        <color indexed="64"/>
      </bottom>
      <diagonal/>
    </border>
    <border>
      <left style="dashed">
        <color indexed="64"/>
      </left>
      <right style="medium">
        <color indexed="64"/>
      </right>
      <top style="dashed">
        <color indexed="64"/>
      </top>
      <bottom style="medium">
        <color indexed="64"/>
      </bottom>
      <diagonal/>
    </border>
    <border>
      <left style="dashed">
        <color indexed="64"/>
      </left>
      <right style="medium">
        <color indexed="64"/>
      </right>
      <top style="medium">
        <color indexed="64"/>
      </top>
      <bottom style="dashed">
        <color indexed="64"/>
      </bottom>
      <diagonal/>
    </border>
    <border>
      <left/>
      <right/>
      <top style="medium">
        <color indexed="64"/>
      </top>
      <bottom/>
      <diagonal/>
    </border>
    <border>
      <left/>
      <right/>
      <top style="medium">
        <color indexed="64"/>
      </top>
      <bottom style="dotted">
        <color indexed="64"/>
      </bottom>
      <diagonal/>
    </border>
    <border>
      <left/>
      <right/>
      <top style="dotted">
        <color indexed="64"/>
      </top>
      <bottom style="dotted">
        <color indexed="64"/>
      </bottom>
      <diagonal/>
    </border>
    <border>
      <left/>
      <right/>
      <top style="dotted">
        <color indexed="64"/>
      </top>
      <bottom style="thin">
        <color indexed="64"/>
      </bottom>
      <diagonal/>
    </border>
    <border>
      <left style="thin">
        <color indexed="64"/>
      </left>
      <right/>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style="thin">
        <color indexed="64"/>
      </left>
      <right/>
      <top style="thin">
        <color indexed="64"/>
      </top>
      <bottom style="dashed">
        <color indexed="64"/>
      </bottom>
      <diagonal/>
    </border>
    <border>
      <left style="thin">
        <color indexed="64"/>
      </left>
      <right/>
      <top style="dashed">
        <color indexed="64"/>
      </top>
      <bottom style="medium">
        <color indexed="64"/>
      </bottom>
      <diagonal/>
    </border>
    <border>
      <left style="thin">
        <color indexed="64"/>
      </left>
      <right/>
      <top style="medium">
        <color indexed="64"/>
      </top>
      <bottom style="dashed">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10">
    <xf numFmtId="0" fontId="0" fillId="0" borderId="0"/>
    <xf numFmtId="0" fontId="1" fillId="0" borderId="0"/>
    <xf numFmtId="43" fontId="1" fillId="0" borderId="0" applyFont="0" applyFill="0" applyBorder="0" applyAlignment="0" applyProtection="0"/>
    <xf numFmtId="4" fontId="9" fillId="6" borderId="1" applyNumberFormat="0" applyFill="0" applyProtection="0">
      <alignment horizontal="right" vertical="center"/>
    </xf>
    <xf numFmtId="44" fontId="1" fillId="0" borderId="0" applyFont="0" applyFill="0" applyBorder="0" applyAlignment="0" applyProtection="0"/>
    <xf numFmtId="0" fontId="10" fillId="0" borderId="0"/>
    <xf numFmtId="0" fontId="26" fillId="0" borderId="0"/>
    <xf numFmtId="0" fontId="27" fillId="0" borderId="0"/>
    <xf numFmtId="0" fontId="27" fillId="0" borderId="0"/>
    <xf numFmtId="0" fontId="31" fillId="0" borderId="0" applyNumberFormat="0" applyFill="0" applyBorder="0" applyAlignment="0" applyProtection="0"/>
  </cellStyleXfs>
  <cellXfs count="252">
    <xf numFmtId="0" fontId="0" fillId="0" borderId="0" xfId="0"/>
    <xf numFmtId="0" fontId="2" fillId="0" borderId="0" xfId="0" applyFont="1" applyAlignment="1" applyProtection="1">
      <alignment vertical="center"/>
      <protection hidden="1"/>
    </xf>
    <xf numFmtId="0" fontId="3" fillId="0" borderId="0" xfId="0" applyFont="1" applyAlignment="1" applyProtection="1">
      <alignment vertical="center"/>
      <protection hidden="1"/>
    </xf>
    <xf numFmtId="0" fontId="2" fillId="0" borderId="0" xfId="0" applyFont="1" applyAlignment="1" applyProtection="1">
      <alignment horizontal="center" vertical="center"/>
      <protection hidden="1"/>
    </xf>
    <xf numFmtId="0" fontId="12" fillId="0" borderId="0" xfId="0" applyFont="1" applyAlignment="1" applyProtection="1">
      <alignment horizontal="center" vertical="center"/>
      <protection locked="0"/>
    </xf>
    <xf numFmtId="0" fontId="13" fillId="0" borderId="0" xfId="0" applyFont="1" applyAlignment="1" applyProtection="1">
      <alignment horizontal="left" vertical="center"/>
      <protection hidden="1"/>
    </xf>
    <xf numFmtId="3" fontId="5" fillId="5" borderId="3" xfId="0" applyNumberFormat="1" applyFont="1" applyFill="1" applyBorder="1" applyAlignment="1" applyProtection="1">
      <alignment horizontal="center" vertical="center"/>
      <protection locked="0"/>
    </xf>
    <xf numFmtId="3" fontId="5" fillId="2" borderId="3" xfId="0" applyNumberFormat="1" applyFont="1" applyFill="1" applyBorder="1" applyAlignment="1" applyProtection="1">
      <alignment horizontal="center" vertical="center"/>
      <protection hidden="1"/>
    </xf>
    <xf numFmtId="3" fontId="4" fillId="4" borderId="3" xfId="0" applyNumberFormat="1" applyFont="1" applyFill="1" applyBorder="1" applyAlignment="1" applyProtection="1">
      <alignment horizontal="right" vertical="center"/>
      <protection hidden="1"/>
    </xf>
    <xf numFmtId="3" fontId="7" fillId="5" borderId="3" xfId="0" applyNumberFormat="1" applyFont="1" applyFill="1" applyBorder="1" applyAlignment="1" applyProtection="1">
      <alignment horizontal="right" vertical="center"/>
      <protection locked="0"/>
    </xf>
    <xf numFmtId="3" fontId="7" fillId="5" borderId="4" xfId="0" applyNumberFormat="1" applyFont="1" applyFill="1" applyBorder="1" applyAlignment="1" applyProtection="1">
      <alignment horizontal="right" vertical="center"/>
      <protection locked="0"/>
    </xf>
    <xf numFmtId="3" fontId="5" fillId="2" borderId="6" xfId="0" applyNumberFormat="1" applyFont="1" applyFill="1" applyBorder="1" applyAlignment="1" applyProtection="1">
      <alignment vertical="center" wrapText="1"/>
      <protection hidden="1"/>
    </xf>
    <xf numFmtId="3" fontId="4" fillId="4" borderId="6" xfId="0" applyNumberFormat="1" applyFont="1" applyFill="1" applyBorder="1" applyAlignment="1" applyProtection="1">
      <alignment horizontal="right" vertical="center" wrapText="1"/>
      <protection hidden="1"/>
    </xf>
    <xf numFmtId="3" fontId="7" fillId="0" borderId="6" xfId="0" applyNumberFormat="1" applyFont="1" applyFill="1" applyBorder="1" applyAlignment="1" applyProtection="1">
      <alignment horizontal="left" vertical="center" wrapText="1"/>
      <protection hidden="1"/>
    </xf>
    <xf numFmtId="3" fontId="7" fillId="0" borderId="7" xfId="0" applyNumberFormat="1" applyFont="1" applyFill="1" applyBorder="1" applyAlignment="1" applyProtection="1">
      <alignment horizontal="left" vertical="center" wrapText="1"/>
      <protection hidden="1"/>
    </xf>
    <xf numFmtId="3" fontId="5" fillId="5" borderId="9" xfId="0" applyNumberFormat="1" applyFont="1" applyFill="1" applyBorder="1" applyAlignment="1" applyProtection="1">
      <alignment horizontal="center" vertical="center"/>
      <protection locked="0"/>
    </xf>
    <xf numFmtId="3" fontId="5" fillId="2" borderId="9" xfId="0" applyNumberFormat="1" applyFont="1" applyFill="1" applyBorder="1" applyAlignment="1" applyProtection="1">
      <alignment horizontal="center" vertical="center"/>
      <protection hidden="1"/>
    </xf>
    <xf numFmtId="3" fontId="4" fillId="4" borderId="9" xfId="0" applyNumberFormat="1" applyFont="1" applyFill="1" applyBorder="1" applyAlignment="1" applyProtection="1">
      <alignment horizontal="right" vertical="center"/>
      <protection hidden="1"/>
    </xf>
    <xf numFmtId="3" fontId="7" fillId="5" borderId="9" xfId="0" applyNumberFormat="1" applyFont="1" applyFill="1" applyBorder="1" applyAlignment="1" applyProtection="1">
      <alignment horizontal="right" vertical="center"/>
      <protection locked="0"/>
    </xf>
    <xf numFmtId="3" fontId="7" fillId="5" borderId="10" xfId="0" applyNumberFormat="1" applyFont="1" applyFill="1" applyBorder="1" applyAlignment="1" applyProtection="1">
      <alignment horizontal="right" vertical="center"/>
      <protection locked="0"/>
    </xf>
    <xf numFmtId="3" fontId="5" fillId="5" borderId="16" xfId="0" applyNumberFormat="1" applyFont="1" applyFill="1" applyBorder="1" applyAlignment="1" applyProtection="1">
      <alignment horizontal="center" vertical="center"/>
      <protection locked="0"/>
    </xf>
    <xf numFmtId="3" fontId="5" fillId="5" borderId="17" xfId="0" applyNumberFormat="1" applyFont="1" applyFill="1" applyBorder="1" applyAlignment="1" applyProtection="1">
      <alignment horizontal="center" vertical="center"/>
      <protection locked="0"/>
    </xf>
    <xf numFmtId="3" fontId="5" fillId="2" borderId="16" xfId="0" applyNumberFormat="1" applyFont="1" applyFill="1" applyBorder="1" applyAlignment="1" applyProtection="1">
      <alignment horizontal="center" vertical="center"/>
      <protection hidden="1"/>
    </xf>
    <xf numFmtId="3" fontId="5" fillId="2" borderId="17" xfId="0" applyNumberFormat="1" applyFont="1" applyFill="1" applyBorder="1" applyAlignment="1" applyProtection="1">
      <alignment horizontal="center" vertical="center"/>
      <protection hidden="1"/>
    </xf>
    <xf numFmtId="3" fontId="4" fillId="4" borderId="16" xfId="0" applyNumberFormat="1" applyFont="1" applyFill="1" applyBorder="1" applyAlignment="1" applyProtection="1">
      <alignment horizontal="right" vertical="center"/>
      <protection hidden="1"/>
    </xf>
    <xf numFmtId="3" fontId="4" fillId="4" borderId="17" xfId="0" applyNumberFormat="1" applyFont="1" applyFill="1" applyBorder="1" applyAlignment="1" applyProtection="1">
      <alignment horizontal="right" vertical="center"/>
      <protection hidden="1"/>
    </xf>
    <xf numFmtId="3" fontId="7" fillId="5" borderId="16" xfId="0" applyNumberFormat="1" applyFont="1" applyFill="1" applyBorder="1" applyAlignment="1" applyProtection="1">
      <alignment horizontal="right" vertical="center"/>
      <protection locked="0"/>
    </xf>
    <xf numFmtId="3" fontId="7" fillId="5" borderId="17" xfId="0" applyNumberFormat="1" applyFont="1" applyFill="1" applyBorder="1" applyAlignment="1" applyProtection="1">
      <alignment horizontal="right" vertical="center"/>
      <protection locked="0"/>
    </xf>
    <xf numFmtId="3" fontId="7" fillId="5" borderId="18" xfId="0" applyNumberFormat="1" applyFont="1" applyFill="1" applyBorder="1" applyAlignment="1" applyProtection="1">
      <alignment horizontal="right" vertical="center"/>
      <protection locked="0"/>
    </xf>
    <xf numFmtId="3" fontId="7" fillId="5" borderId="19" xfId="0" applyNumberFormat="1" applyFont="1" applyFill="1" applyBorder="1" applyAlignment="1" applyProtection="1">
      <alignment horizontal="right" vertical="center"/>
      <protection locked="0"/>
    </xf>
    <xf numFmtId="3" fontId="7" fillId="5" borderId="12" xfId="0" applyNumberFormat="1" applyFont="1" applyFill="1" applyBorder="1" applyAlignment="1" applyProtection="1">
      <alignment horizontal="left" vertical="center" wrapText="1"/>
      <protection hidden="1"/>
    </xf>
    <xf numFmtId="3" fontId="7" fillId="5" borderId="13" xfId="0" applyNumberFormat="1" applyFont="1" applyFill="1" applyBorder="1" applyAlignment="1" applyProtection="1">
      <alignment horizontal="left" vertical="center" wrapText="1"/>
      <protection hidden="1"/>
    </xf>
    <xf numFmtId="3" fontId="5" fillId="2" borderId="12" xfId="0" applyNumberFormat="1" applyFont="1" applyFill="1" applyBorder="1" applyAlignment="1" applyProtection="1">
      <alignment horizontal="center" vertical="center" wrapText="1"/>
      <protection hidden="1"/>
    </xf>
    <xf numFmtId="3" fontId="4" fillId="4" borderId="12" xfId="0" applyNumberFormat="1" applyFont="1" applyFill="1" applyBorder="1" applyAlignment="1" applyProtection="1">
      <alignment horizontal="center" vertical="center" wrapText="1"/>
      <protection hidden="1"/>
    </xf>
    <xf numFmtId="3" fontId="5" fillId="3" borderId="6" xfId="0" applyNumberFormat="1" applyFont="1" applyFill="1" applyBorder="1" applyAlignment="1" applyProtection="1">
      <alignment vertical="center" wrapText="1"/>
      <protection hidden="1"/>
    </xf>
    <xf numFmtId="3" fontId="7" fillId="3" borderId="12" xfId="0" applyNumberFormat="1" applyFont="1" applyFill="1" applyBorder="1" applyAlignment="1" applyProtection="1">
      <alignment horizontal="center" vertical="center" wrapText="1"/>
      <protection hidden="1"/>
    </xf>
    <xf numFmtId="3" fontId="6" fillId="3" borderId="16" xfId="0" applyNumberFormat="1" applyFont="1" applyFill="1" applyBorder="1" applyAlignment="1" applyProtection="1">
      <alignment horizontal="center" vertical="center"/>
      <protection hidden="1"/>
    </xf>
    <xf numFmtId="3" fontId="6" fillId="3" borderId="3" xfId="0" applyNumberFormat="1" applyFont="1" applyFill="1" applyBorder="1" applyAlignment="1" applyProtection="1">
      <alignment horizontal="center" vertical="center"/>
      <protection hidden="1"/>
    </xf>
    <xf numFmtId="3" fontId="6" fillId="3" borderId="17" xfId="0" applyNumberFormat="1" applyFont="1" applyFill="1" applyBorder="1" applyAlignment="1" applyProtection="1">
      <alignment horizontal="center" vertical="center"/>
      <protection hidden="1"/>
    </xf>
    <xf numFmtId="3" fontId="6" fillId="3" borderId="9" xfId="0" applyNumberFormat="1" applyFont="1" applyFill="1" applyBorder="1" applyAlignment="1" applyProtection="1">
      <alignment horizontal="center" vertical="center"/>
      <protection hidden="1"/>
    </xf>
    <xf numFmtId="3" fontId="5" fillId="3" borderId="6" xfId="0" applyNumberFormat="1" applyFont="1" applyFill="1" applyBorder="1" applyAlignment="1" applyProtection="1">
      <alignment horizontal="left" vertical="center" wrapText="1"/>
      <protection hidden="1"/>
    </xf>
    <xf numFmtId="3" fontId="5" fillId="3" borderId="20" xfId="0" applyNumberFormat="1" applyFont="1" applyFill="1" applyBorder="1" applyAlignment="1" applyProtection="1">
      <alignment vertical="center" wrapText="1"/>
      <protection hidden="1"/>
    </xf>
    <xf numFmtId="3" fontId="7" fillId="3" borderId="21" xfId="0" applyNumberFormat="1" applyFont="1" applyFill="1" applyBorder="1" applyAlignment="1" applyProtection="1">
      <alignment horizontal="center" vertical="center" wrapText="1"/>
      <protection hidden="1"/>
    </xf>
    <xf numFmtId="3" fontId="6" fillId="3" borderId="22" xfId="0" applyNumberFormat="1" applyFont="1" applyFill="1" applyBorder="1" applyAlignment="1" applyProtection="1">
      <alignment horizontal="center" vertical="center"/>
      <protection hidden="1"/>
    </xf>
    <xf numFmtId="3" fontId="6" fillId="3" borderId="23" xfId="0" applyNumberFormat="1" applyFont="1" applyFill="1" applyBorder="1" applyAlignment="1" applyProtection="1">
      <alignment horizontal="center" vertical="center"/>
      <protection hidden="1"/>
    </xf>
    <xf numFmtId="3" fontId="6" fillId="3" borderId="24" xfId="0" applyNumberFormat="1" applyFont="1" applyFill="1" applyBorder="1" applyAlignment="1" applyProtection="1">
      <alignment horizontal="center" vertical="center"/>
      <protection hidden="1"/>
    </xf>
    <xf numFmtId="3" fontId="6" fillId="3" borderId="25" xfId="0" applyNumberFormat="1" applyFont="1" applyFill="1" applyBorder="1" applyAlignment="1" applyProtection="1">
      <alignment horizontal="center" vertical="center"/>
      <protection hidden="1"/>
    </xf>
    <xf numFmtId="3" fontId="4" fillId="4" borderId="26" xfId="0" applyNumberFormat="1" applyFont="1" applyFill="1" applyBorder="1" applyAlignment="1" applyProtection="1">
      <alignment horizontal="right" vertical="center" wrapText="1"/>
      <protection hidden="1"/>
    </xf>
    <xf numFmtId="3" fontId="4" fillId="4" borderId="27" xfId="0" applyNumberFormat="1" applyFont="1" applyFill="1" applyBorder="1" applyAlignment="1" applyProtection="1">
      <alignment horizontal="center" vertical="center" wrapText="1"/>
      <protection hidden="1"/>
    </xf>
    <xf numFmtId="3" fontId="4" fillId="4" borderId="28" xfId="0" applyNumberFormat="1" applyFont="1" applyFill="1" applyBorder="1" applyAlignment="1" applyProtection="1">
      <alignment horizontal="right" vertical="center"/>
      <protection hidden="1"/>
    </xf>
    <xf numFmtId="3" fontId="4" fillId="4" borderId="29" xfId="0" applyNumberFormat="1" applyFont="1" applyFill="1" applyBorder="1" applyAlignment="1" applyProtection="1">
      <alignment horizontal="right" vertical="center"/>
      <protection hidden="1"/>
    </xf>
    <xf numFmtId="3" fontId="4" fillId="4" borderId="30" xfId="0" applyNumberFormat="1" applyFont="1" applyFill="1" applyBorder="1" applyAlignment="1" applyProtection="1">
      <alignment horizontal="right" vertical="center"/>
      <protection hidden="1"/>
    </xf>
    <xf numFmtId="3" fontId="4" fillId="4" borderId="31" xfId="0" applyNumberFormat="1" applyFont="1" applyFill="1" applyBorder="1" applyAlignment="1" applyProtection="1">
      <alignment horizontal="right" vertical="center"/>
      <protection hidden="1"/>
    </xf>
    <xf numFmtId="3" fontId="15" fillId="2" borderId="5" xfId="0" applyNumberFormat="1" applyFont="1" applyFill="1" applyBorder="1" applyAlignment="1" applyProtection="1">
      <alignment vertical="center" wrapText="1"/>
      <protection locked="0"/>
    </xf>
    <xf numFmtId="0" fontId="16" fillId="0" borderId="0" xfId="0" applyFont="1" applyAlignment="1" applyProtection="1">
      <alignment vertical="center"/>
      <protection hidden="1"/>
    </xf>
    <xf numFmtId="3" fontId="15" fillId="2" borderId="11" xfId="0" applyNumberFormat="1" applyFont="1" applyFill="1" applyBorder="1" applyAlignment="1" applyProtection="1">
      <alignment horizontal="right" vertical="center" wrapText="1"/>
      <protection locked="0"/>
    </xf>
    <xf numFmtId="3" fontId="15" fillId="2" borderId="14" xfId="0" applyNumberFormat="1" applyFont="1" applyFill="1" applyBorder="1" applyAlignment="1" applyProtection="1">
      <alignment horizontal="center" vertical="center"/>
      <protection hidden="1"/>
    </xf>
    <xf numFmtId="3" fontId="15" fillId="2" borderId="2" xfId="0" applyNumberFormat="1" applyFont="1" applyFill="1" applyBorder="1" applyAlignment="1" applyProtection="1">
      <alignment horizontal="center" vertical="center"/>
      <protection hidden="1"/>
    </xf>
    <xf numFmtId="3" fontId="15" fillId="2" borderId="15" xfId="0" applyNumberFormat="1" applyFont="1" applyFill="1" applyBorder="1" applyAlignment="1" applyProtection="1">
      <alignment horizontal="center" vertical="center"/>
      <protection hidden="1"/>
    </xf>
    <xf numFmtId="3" fontId="15" fillId="2" borderId="8" xfId="0" applyNumberFormat="1" applyFont="1" applyFill="1" applyBorder="1" applyAlignment="1" applyProtection="1">
      <alignment horizontal="center" vertical="center"/>
      <protection hidden="1"/>
    </xf>
    <xf numFmtId="0" fontId="17" fillId="0" borderId="0" xfId="0" applyFont="1" applyAlignment="1" applyProtection="1">
      <alignment vertical="center"/>
      <protection hidden="1"/>
    </xf>
    <xf numFmtId="0" fontId="15" fillId="0" borderId="0" xfId="0" applyFont="1" applyAlignment="1" applyProtection="1">
      <alignment vertical="center"/>
      <protection hidden="1"/>
    </xf>
    <xf numFmtId="0" fontId="18" fillId="0" borderId="0" xfId="0" applyFont="1" applyAlignment="1" applyProtection="1">
      <alignment vertical="center"/>
      <protection hidden="1"/>
    </xf>
    <xf numFmtId="3" fontId="5" fillId="7" borderId="20" xfId="0" applyNumberFormat="1" applyFont="1" applyFill="1" applyBorder="1" applyAlignment="1" applyProtection="1">
      <alignment vertical="center" wrapText="1"/>
      <protection hidden="1"/>
    </xf>
    <xf numFmtId="3" fontId="7" fillId="7" borderId="6" xfId="0" applyNumberFormat="1" applyFont="1" applyFill="1" applyBorder="1" applyAlignment="1" applyProtection="1">
      <alignment horizontal="left" vertical="center" wrapText="1"/>
      <protection hidden="1"/>
    </xf>
    <xf numFmtId="3" fontId="7" fillId="7" borderId="16" xfId="0" applyNumberFormat="1" applyFont="1" applyFill="1" applyBorder="1" applyAlignment="1" applyProtection="1">
      <alignment horizontal="right" vertical="center"/>
      <protection locked="0"/>
    </xf>
    <xf numFmtId="3" fontId="7" fillId="7" borderId="3" xfId="0" applyNumberFormat="1" applyFont="1" applyFill="1" applyBorder="1" applyAlignment="1" applyProtection="1">
      <alignment horizontal="right" vertical="center"/>
      <protection locked="0"/>
    </xf>
    <xf numFmtId="3" fontId="7" fillId="7" borderId="17" xfId="0" applyNumberFormat="1" applyFont="1" applyFill="1" applyBorder="1" applyAlignment="1" applyProtection="1">
      <alignment horizontal="right" vertical="center"/>
      <protection locked="0"/>
    </xf>
    <xf numFmtId="3" fontId="7" fillId="7" borderId="9" xfId="0" applyNumberFormat="1" applyFont="1" applyFill="1" applyBorder="1" applyAlignment="1" applyProtection="1">
      <alignment horizontal="right" vertical="center"/>
      <protection locked="0"/>
    </xf>
    <xf numFmtId="3" fontId="5" fillId="7" borderId="6" xfId="0" applyNumberFormat="1" applyFont="1" applyFill="1" applyBorder="1" applyAlignment="1" applyProtection="1">
      <alignment vertical="center" wrapText="1"/>
      <protection hidden="1"/>
    </xf>
    <xf numFmtId="3" fontId="7" fillId="7" borderId="12" xfId="0" applyNumberFormat="1" applyFont="1" applyFill="1" applyBorder="1" applyAlignment="1" applyProtection="1">
      <alignment horizontal="center" vertical="center" wrapText="1"/>
      <protection hidden="1"/>
    </xf>
    <xf numFmtId="3" fontId="6" fillId="7" borderId="16" xfId="0" applyNumberFormat="1" applyFont="1" applyFill="1" applyBorder="1" applyAlignment="1" applyProtection="1">
      <alignment horizontal="center" vertical="center"/>
      <protection hidden="1"/>
    </xf>
    <xf numFmtId="3" fontId="6" fillId="7" borderId="3" xfId="0" applyNumberFormat="1" applyFont="1" applyFill="1" applyBorder="1" applyAlignment="1" applyProtection="1">
      <alignment horizontal="center" vertical="center"/>
      <protection hidden="1"/>
    </xf>
    <xf numFmtId="3" fontId="6" fillId="7" borderId="17" xfId="0" applyNumberFormat="1" applyFont="1" applyFill="1" applyBorder="1" applyAlignment="1" applyProtection="1">
      <alignment horizontal="center" vertical="center"/>
      <protection hidden="1"/>
    </xf>
    <xf numFmtId="3" fontId="6" fillId="7" borderId="9" xfId="0" applyNumberFormat="1" applyFont="1" applyFill="1" applyBorder="1" applyAlignment="1" applyProtection="1">
      <alignment horizontal="center" vertical="center"/>
      <protection hidden="1"/>
    </xf>
    <xf numFmtId="3" fontId="5" fillId="7" borderId="6" xfId="0" applyNumberFormat="1" applyFont="1" applyFill="1" applyBorder="1" applyAlignment="1" applyProtection="1">
      <alignment horizontal="left" vertical="center" wrapText="1"/>
      <protection hidden="1"/>
    </xf>
    <xf numFmtId="3" fontId="7" fillId="7" borderId="7" xfId="0" applyNumberFormat="1" applyFont="1" applyFill="1" applyBorder="1" applyAlignment="1" applyProtection="1">
      <alignment horizontal="left" vertical="center" wrapText="1"/>
      <protection hidden="1"/>
    </xf>
    <xf numFmtId="3" fontId="7" fillId="7" borderId="18" xfId="0" applyNumberFormat="1" applyFont="1" applyFill="1" applyBorder="1" applyAlignment="1" applyProtection="1">
      <alignment horizontal="right" vertical="center"/>
      <protection locked="0"/>
    </xf>
    <xf numFmtId="3" fontId="7" fillId="7" borderId="4" xfId="0" applyNumberFormat="1" applyFont="1" applyFill="1" applyBorder="1" applyAlignment="1" applyProtection="1">
      <alignment horizontal="right" vertical="center"/>
      <protection locked="0"/>
    </xf>
    <xf numFmtId="3" fontId="7" fillId="7" borderId="19" xfId="0" applyNumberFormat="1" applyFont="1" applyFill="1" applyBorder="1" applyAlignment="1" applyProtection="1">
      <alignment horizontal="right" vertical="center"/>
      <protection locked="0"/>
    </xf>
    <xf numFmtId="3" fontId="7" fillId="7" borderId="10" xfId="0" applyNumberFormat="1" applyFont="1" applyFill="1" applyBorder="1" applyAlignment="1" applyProtection="1">
      <alignment horizontal="right" vertical="center"/>
      <protection locked="0"/>
    </xf>
    <xf numFmtId="3" fontId="7" fillId="7" borderId="13" xfId="0" applyNumberFormat="1" applyFont="1" applyFill="1" applyBorder="1" applyAlignment="1" applyProtection="1">
      <alignment horizontal="center" vertical="center" wrapText="1"/>
      <protection hidden="1"/>
    </xf>
    <xf numFmtId="3" fontId="15" fillId="2" borderId="32" xfId="0" applyNumberFormat="1" applyFont="1" applyFill="1" applyBorder="1" applyAlignment="1" applyProtection="1">
      <alignment horizontal="center" vertical="center"/>
      <protection hidden="1"/>
    </xf>
    <xf numFmtId="3" fontId="5" fillId="2" borderId="33" xfId="0" applyNumberFormat="1" applyFont="1" applyFill="1" applyBorder="1" applyAlignment="1" applyProtection="1">
      <alignment horizontal="center" vertical="center"/>
      <protection hidden="1"/>
    </xf>
    <xf numFmtId="3" fontId="4" fillId="4" borderId="33" xfId="0" applyNumberFormat="1" applyFont="1" applyFill="1" applyBorder="1" applyAlignment="1" applyProtection="1">
      <alignment horizontal="right" vertical="center"/>
      <protection hidden="1"/>
    </xf>
    <xf numFmtId="3" fontId="4" fillId="4" borderId="34" xfId="0" applyNumberFormat="1" applyFont="1" applyFill="1" applyBorder="1" applyAlignment="1" applyProtection="1">
      <alignment horizontal="right" vertical="center"/>
      <protection hidden="1"/>
    </xf>
    <xf numFmtId="3" fontId="7" fillId="7" borderId="33" xfId="0" applyNumberFormat="1" applyFont="1" applyFill="1" applyBorder="1" applyAlignment="1" applyProtection="1">
      <alignment horizontal="right" vertical="center"/>
      <protection locked="0"/>
    </xf>
    <xf numFmtId="3" fontId="6" fillId="7" borderId="33" xfId="0" applyNumberFormat="1" applyFont="1" applyFill="1" applyBorder="1" applyAlignment="1" applyProtection="1">
      <alignment horizontal="center" vertical="center"/>
      <protection hidden="1"/>
    </xf>
    <xf numFmtId="3" fontId="7" fillId="7" borderId="36" xfId="0" applyNumberFormat="1" applyFont="1" applyFill="1" applyBorder="1" applyAlignment="1" applyProtection="1">
      <alignment horizontal="right" vertical="center"/>
      <protection locked="0"/>
    </xf>
    <xf numFmtId="3" fontId="5" fillId="5" borderId="33" xfId="0" applyNumberFormat="1" applyFont="1" applyFill="1" applyBorder="1" applyAlignment="1" applyProtection="1">
      <alignment horizontal="center" vertical="center"/>
      <protection locked="0"/>
    </xf>
    <xf numFmtId="3" fontId="6" fillId="3" borderId="35" xfId="0" applyNumberFormat="1" applyFont="1" applyFill="1" applyBorder="1" applyAlignment="1" applyProtection="1">
      <alignment horizontal="center" vertical="center"/>
      <protection hidden="1"/>
    </xf>
    <xf numFmtId="3" fontId="7" fillId="5" borderId="33" xfId="0" applyNumberFormat="1" applyFont="1" applyFill="1" applyBorder="1" applyAlignment="1" applyProtection="1">
      <alignment horizontal="right" vertical="center"/>
      <protection locked="0"/>
    </xf>
    <xf numFmtId="3" fontId="6" fillId="3" borderId="33" xfId="0" applyNumberFormat="1" applyFont="1" applyFill="1" applyBorder="1" applyAlignment="1" applyProtection="1">
      <alignment horizontal="center" vertical="center"/>
      <protection hidden="1"/>
    </xf>
    <xf numFmtId="3" fontId="7" fillId="5" borderId="36" xfId="0" applyNumberFormat="1" applyFont="1" applyFill="1" applyBorder="1" applyAlignment="1" applyProtection="1">
      <alignment horizontal="right" vertical="center"/>
      <protection locked="0"/>
    </xf>
    <xf numFmtId="3" fontId="7" fillId="7" borderId="40" xfId="0" applyNumberFormat="1" applyFont="1" applyFill="1" applyBorder="1" applyAlignment="1" applyProtection="1">
      <alignment horizontal="center" vertical="center" wrapText="1"/>
      <protection hidden="1"/>
    </xf>
    <xf numFmtId="3" fontId="4" fillId="7" borderId="41" xfId="0" applyNumberFormat="1" applyFont="1" applyFill="1" applyBorder="1" applyAlignment="1" applyProtection="1">
      <alignment horizontal="center" vertical="center"/>
      <protection hidden="1"/>
    </xf>
    <xf numFmtId="3" fontId="4" fillId="7" borderId="42" xfId="0" applyNumberFormat="1" applyFont="1" applyFill="1" applyBorder="1" applyAlignment="1" applyProtection="1">
      <alignment horizontal="center" vertical="center"/>
      <protection hidden="1"/>
    </xf>
    <xf numFmtId="3" fontId="4" fillId="7" borderId="43" xfId="0" applyNumberFormat="1" applyFont="1" applyFill="1" applyBorder="1" applyAlignment="1" applyProtection="1">
      <alignment horizontal="center" vertical="center"/>
      <protection hidden="1"/>
    </xf>
    <xf numFmtId="3" fontId="4" fillId="7" borderId="44" xfId="0" applyNumberFormat="1" applyFont="1" applyFill="1" applyBorder="1" applyAlignment="1" applyProtection="1">
      <alignment horizontal="center" vertical="center"/>
      <protection hidden="1"/>
    </xf>
    <xf numFmtId="3" fontId="4" fillId="7" borderId="45" xfId="0" applyNumberFormat="1" applyFont="1" applyFill="1" applyBorder="1" applyAlignment="1" applyProtection="1">
      <alignment horizontal="center" vertical="center"/>
      <protection hidden="1"/>
    </xf>
    <xf numFmtId="3" fontId="15" fillId="2" borderId="21" xfId="0" applyNumberFormat="1" applyFont="1" applyFill="1" applyBorder="1" applyAlignment="1" applyProtection="1">
      <alignment horizontal="right" vertical="center" wrapText="1"/>
      <protection locked="0"/>
    </xf>
    <xf numFmtId="3" fontId="15" fillId="2" borderId="22" xfId="0" applyNumberFormat="1" applyFont="1" applyFill="1" applyBorder="1" applyAlignment="1" applyProtection="1">
      <alignment horizontal="center" vertical="center"/>
      <protection hidden="1"/>
    </xf>
    <xf numFmtId="3" fontId="15" fillId="2" borderId="23" xfId="0" applyNumberFormat="1" applyFont="1" applyFill="1" applyBorder="1" applyAlignment="1" applyProtection="1">
      <alignment horizontal="center" vertical="center"/>
      <protection hidden="1"/>
    </xf>
    <xf numFmtId="3" fontId="15" fillId="2" borderId="24" xfId="0" applyNumberFormat="1" applyFont="1" applyFill="1" applyBorder="1" applyAlignment="1" applyProtection="1">
      <alignment horizontal="center" vertical="center"/>
      <protection hidden="1"/>
    </xf>
    <xf numFmtId="3" fontId="15" fillId="2" borderId="25" xfId="0" applyNumberFormat="1" applyFont="1" applyFill="1" applyBorder="1" applyAlignment="1" applyProtection="1">
      <alignment horizontal="center" vertical="center"/>
      <protection hidden="1"/>
    </xf>
    <xf numFmtId="3" fontId="15" fillId="2" borderId="35" xfId="0" applyNumberFormat="1" applyFont="1" applyFill="1" applyBorder="1" applyAlignment="1" applyProtection="1">
      <alignment horizontal="center" vertical="center"/>
      <protection hidden="1"/>
    </xf>
    <xf numFmtId="0" fontId="5" fillId="3" borderId="47" xfId="0" applyFont="1" applyFill="1" applyBorder="1" applyAlignment="1" applyProtection="1">
      <alignment horizontal="center" vertical="center" wrapText="1"/>
      <protection hidden="1"/>
    </xf>
    <xf numFmtId="0" fontId="11" fillId="3" borderId="48" xfId="0" applyFont="1" applyFill="1" applyBorder="1" applyAlignment="1" applyProtection="1">
      <alignment horizontal="center" vertical="center" wrapText="1"/>
      <protection locked="0"/>
    </xf>
    <xf numFmtId="0" fontId="11" fillId="3" borderId="51" xfId="0" applyFont="1" applyFill="1" applyBorder="1" applyAlignment="1" applyProtection="1">
      <alignment horizontal="center" vertical="center" wrapText="1"/>
      <protection locked="0"/>
    </xf>
    <xf numFmtId="0" fontId="11" fillId="3" borderId="54" xfId="0" applyFont="1" applyFill="1" applyBorder="1" applyAlignment="1" applyProtection="1">
      <alignment horizontal="center" vertical="center" wrapText="1"/>
      <protection locked="0"/>
    </xf>
    <xf numFmtId="0" fontId="5" fillId="3" borderId="57" xfId="0" applyFont="1" applyFill="1" applyBorder="1" applyAlignment="1" applyProtection="1">
      <alignment horizontal="center" vertical="center" wrapText="1"/>
      <protection hidden="1"/>
    </xf>
    <xf numFmtId="0" fontId="5" fillId="3" borderId="58" xfId="0" applyFont="1" applyFill="1" applyBorder="1" applyAlignment="1" applyProtection="1">
      <alignment horizontal="center" vertical="center" wrapText="1"/>
      <protection hidden="1"/>
    </xf>
    <xf numFmtId="0" fontId="11" fillId="3" borderId="59" xfId="0" applyFont="1" applyFill="1" applyBorder="1" applyAlignment="1" applyProtection="1">
      <alignment horizontal="center" vertical="center" wrapText="1"/>
      <protection locked="0"/>
    </xf>
    <xf numFmtId="0" fontId="11" fillId="3" borderId="60" xfId="0" applyFont="1" applyFill="1" applyBorder="1" applyAlignment="1" applyProtection="1">
      <alignment horizontal="center" vertical="center" wrapText="1"/>
      <protection locked="0"/>
    </xf>
    <xf numFmtId="0" fontId="23" fillId="0" borderId="0" xfId="0" applyFont="1" applyAlignment="1" applyProtection="1">
      <alignment vertical="center"/>
      <protection hidden="1"/>
    </xf>
    <xf numFmtId="3" fontId="25" fillId="5" borderId="3" xfId="0" applyNumberFormat="1" applyFont="1" applyFill="1" applyBorder="1" applyAlignment="1" applyProtection="1">
      <alignment horizontal="right" vertical="center"/>
      <protection locked="0"/>
    </xf>
    <xf numFmtId="3" fontId="25" fillId="5" borderId="9" xfId="0" applyNumberFormat="1" applyFont="1" applyFill="1" applyBorder="1" applyAlignment="1" applyProtection="1">
      <alignment horizontal="right" vertical="center"/>
      <protection locked="0"/>
    </xf>
    <xf numFmtId="3" fontId="29" fillId="5" borderId="12" xfId="0" applyNumberFormat="1" applyFont="1" applyFill="1" applyBorder="1" applyAlignment="1" applyProtection="1">
      <alignment horizontal="left" vertical="center" wrapText="1"/>
      <protection hidden="1"/>
    </xf>
    <xf numFmtId="3" fontId="30" fillId="5" borderId="16" xfId="0" applyNumberFormat="1" applyFont="1" applyFill="1" applyBorder="1" applyAlignment="1" applyProtection="1">
      <alignment horizontal="right" vertical="center"/>
      <protection locked="0"/>
    </xf>
    <xf numFmtId="3" fontId="30" fillId="5" borderId="3" xfId="0" applyNumberFormat="1" applyFont="1" applyFill="1" applyBorder="1" applyAlignment="1" applyProtection="1">
      <alignment horizontal="right" vertical="center"/>
      <protection locked="0"/>
    </xf>
    <xf numFmtId="3" fontId="30" fillId="5" borderId="17" xfId="0" applyNumberFormat="1" applyFont="1" applyFill="1" applyBorder="1" applyAlignment="1" applyProtection="1">
      <alignment horizontal="right" vertical="center"/>
      <protection locked="0"/>
    </xf>
    <xf numFmtId="3" fontId="30" fillId="5" borderId="12" xfId="0" applyNumberFormat="1" applyFont="1" applyFill="1" applyBorder="1" applyAlignment="1" applyProtection="1">
      <alignment horizontal="center" vertical="center" wrapText="1"/>
      <protection hidden="1"/>
    </xf>
    <xf numFmtId="3" fontId="29" fillId="5" borderId="16" xfId="0" applyNumberFormat="1" applyFont="1" applyFill="1" applyBorder="1" applyAlignment="1" applyProtection="1">
      <alignment horizontal="right" vertical="center"/>
      <protection locked="0"/>
    </xf>
    <xf numFmtId="3" fontId="29" fillId="5" borderId="3" xfId="0" applyNumberFormat="1" applyFont="1" applyFill="1" applyBorder="1" applyAlignment="1" applyProtection="1">
      <alignment horizontal="right" vertical="center"/>
      <protection locked="0"/>
    </xf>
    <xf numFmtId="3" fontId="30" fillId="5" borderId="33" xfId="0" applyNumberFormat="1" applyFont="1" applyFill="1" applyBorder="1" applyAlignment="1" applyProtection="1">
      <alignment horizontal="right" vertical="center"/>
      <protection locked="0"/>
    </xf>
    <xf numFmtId="0" fontId="5" fillId="3" borderId="67" xfId="0" applyFont="1" applyFill="1" applyBorder="1" applyAlignment="1" applyProtection="1">
      <alignment horizontal="center" vertical="center" wrapText="1"/>
      <protection hidden="1"/>
    </xf>
    <xf numFmtId="3" fontId="15" fillId="2" borderId="69" xfId="0" applyNumberFormat="1" applyFont="1" applyFill="1" applyBorder="1" applyAlignment="1" applyProtection="1">
      <alignment horizontal="center" vertical="center"/>
      <protection hidden="1"/>
    </xf>
    <xf numFmtId="3" fontId="5" fillId="2" borderId="61" xfId="0" applyNumberFormat="1" applyFont="1" applyFill="1" applyBorder="1" applyAlignment="1" applyProtection="1">
      <alignment horizontal="center" vertical="center"/>
      <protection hidden="1"/>
    </xf>
    <xf numFmtId="3" fontId="4" fillId="4" borderId="61" xfId="0" applyNumberFormat="1" applyFont="1" applyFill="1" applyBorder="1" applyAlignment="1" applyProtection="1">
      <alignment horizontal="right" vertical="center"/>
      <protection hidden="1"/>
    </xf>
    <xf numFmtId="3" fontId="4" fillId="4" borderId="70" xfId="0" applyNumberFormat="1" applyFont="1" applyFill="1" applyBorder="1" applyAlignment="1" applyProtection="1">
      <alignment horizontal="right" vertical="center"/>
      <protection hidden="1"/>
    </xf>
    <xf numFmtId="3" fontId="4" fillId="7" borderId="71" xfId="0" applyNumberFormat="1" applyFont="1" applyFill="1" applyBorder="1" applyAlignment="1" applyProtection="1">
      <alignment horizontal="center" vertical="center"/>
      <protection hidden="1"/>
    </xf>
    <xf numFmtId="3" fontId="6" fillId="7" borderId="61" xfId="0" applyNumberFormat="1" applyFont="1" applyFill="1" applyBorder="1" applyAlignment="1" applyProtection="1">
      <alignment horizontal="center" vertical="center"/>
      <protection hidden="1"/>
    </xf>
    <xf numFmtId="3" fontId="4" fillId="0" borderId="6" xfId="0" applyNumberFormat="1" applyFont="1" applyFill="1" applyBorder="1" applyAlignment="1" applyProtection="1">
      <alignment horizontal="right" vertical="center" wrapText="1"/>
      <protection hidden="1"/>
    </xf>
    <xf numFmtId="3" fontId="4" fillId="0" borderId="12" xfId="0" applyNumberFormat="1" applyFont="1" applyFill="1" applyBorder="1" applyAlignment="1" applyProtection="1">
      <alignment horizontal="center" vertical="center" wrapText="1"/>
      <protection hidden="1"/>
    </xf>
    <xf numFmtId="3" fontId="4" fillId="0" borderId="16" xfId="0" applyNumberFormat="1" applyFont="1" applyFill="1" applyBorder="1" applyAlignment="1" applyProtection="1">
      <alignment horizontal="right" vertical="center"/>
      <protection hidden="1"/>
    </xf>
    <xf numFmtId="3" fontId="4" fillId="0" borderId="3" xfId="0" applyNumberFormat="1" applyFont="1" applyFill="1" applyBorder="1" applyAlignment="1" applyProtection="1">
      <alignment horizontal="right" vertical="center"/>
      <protection hidden="1"/>
    </xf>
    <xf numFmtId="3" fontId="4" fillId="0" borderId="38" xfId="0" applyNumberFormat="1" applyFont="1" applyFill="1" applyBorder="1" applyAlignment="1" applyProtection="1">
      <alignment horizontal="right" vertical="center"/>
      <protection hidden="1"/>
    </xf>
    <xf numFmtId="3" fontId="4" fillId="0" borderId="7" xfId="0" applyNumberFormat="1" applyFont="1" applyFill="1" applyBorder="1" applyAlignment="1" applyProtection="1">
      <alignment horizontal="right" vertical="center" wrapText="1"/>
      <protection hidden="1"/>
    </xf>
    <xf numFmtId="3" fontId="4" fillId="0" borderId="13" xfId="0" applyNumberFormat="1" applyFont="1" applyFill="1" applyBorder="1" applyAlignment="1" applyProtection="1">
      <alignment horizontal="center" vertical="center" wrapText="1"/>
      <protection hidden="1"/>
    </xf>
    <xf numFmtId="3" fontId="4" fillId="0" borderId="18" xfId="0" applyNumberFormat="1" applyFont="1" applyFill="1" applyBorder="1" applyAlignment="1" applyProtection="1">
      <alignment horizontal="right" vertical="center"/>
      <protection hidden="1"/>
    </xf>
    <xf numFmtId="3" fontId="4" fillId="0" borderId="4" xfId="0" applyNumberFormat="1" applyFont="1" applyFill="1" applyBorder="1" applyAlignment="1" applyProtection="1">
      <alignment horizontal="right" vertical="center"/>
      <protection hidden="1"/>
    </xf>
    <xf numFmtId="3" fontId="4" fillId="0" borderId="19" xfId="0" applyNumberFormat="1" applyFont="1" applyFill="1" applyBorder="1" applyAlignment="1" applyProtection="1">
      <alignment horizontal="right" vertical="center"/>
      <protection hidden="1"/>
    </xf>
    <xf numFmtId="3" fontId="4" fillId="0" borderId="10" xfId="0" applyNumberFormat="1" applyFont="1" applyFill="1" applyBorder="1" applyAlignment="1" applyProtection="1">
      <alignment horizontal="right" vertical="center"/>
      <protection hidden="1"/>
    </xf>
    <xf numFmtId="3" fontId="4" fillId="0" borderId="72" xfId="0" applyNumberFormat="1" applyFont="1" applyFill="1" applyBorder="1" applyAlignment="1" applyProtection="1">
      <alignment horizontal="right" vertical="center"/>
      <protection hidden="1"/>
    </xf>
    <xf numFmtId="3" fontId="15" fillId="4" borderId="14" xfId="0" applyNumberFormat="1" applyFont="1" applyFill="1" applyBorder="1" applyAlignment="1" applyProtection="1">
      <alignment horizontal="center" vertical="center"/>
      <protection hidden="1"/>
    </xf>
    <xf numFmtId="3" fontId="15" fillId="4" borderId="2" xfId="0" applyNumberFormat="1" applyFont="1" applyFill="1" applyBorder="1" applyAlignment="1" applyProtection="1">
      <alignment horizontal="center" vertical="center"/>
      <protection hidden="1"/>
    </xf>
    <xf numFmtId="3" fontId="15" fillId="4" borderId="15" xfId="0" applyNumberFormat="1" applyFont="1" applyFill="1" applyBorder="1" applyAlignment="1" applyProtection="1">
      <alignment horizontal="center" vertical="center"/>
      <protection hidden="1"/>
    </xf>
    <xf numFmtId="3" fontId="15" fillId="4" borderId="8" xfId="0" applyNumberFormat="1" applyFont="1" applyFill="1" applyBorder="1" applyAlignment="1" applyProtection="1">
      <alignment horizontal="center" vertical="center"/>
      <protection hidden="1"/>
    </xf>
    <xf numFmtId="3" fontId="15" fillId="4" borderId="73" xfId="0" applyNumberFormat="1" applyFont="1" applyFill="1" applyBorder="1" applyAlignment="1" applyProtection="1">
      <alignment horizontal="center" vertical="center"/>
      <protection hidden="1"/>
    </xf>
    <xf numFmtId="3" fontId="5" fillId="3" borderId="12" xfId="0" applyNumberFormat="1" applyFont="1" applyFill="1" applyBorder="1" applyAlignment="1" applyProtection="1">
      <alignment horizontal="center" vertical="center" wrapText="1"/>
      <protection hidden="1"/>
    </xf>
    <xf numFmtId="3" fontId="5" fillId="3" borderId="16" xfId="0" applyNumberFormat="1" applyFont="1" applyFill="1" applyBorder="1" applyAlignment="1" applyProtection="1">
      <alignment horizontal="center" vertical="center"/>
      <protection hidden="1"/>
    </xf>
    <xf numFmtId="3" fontId="5" fillId="3" borderId="3" xfId="0" applyNumberFormat="1" applyFont="1" applyFill="1" applyBorder="1" applyAlignment="1" applyProtection="1">
      <alignment horizontal="center" vertical="center"/>
      <protection hidden="1"/>
    </xf>
    <xf numFmtId="3" fontId="5" fillId="3" borderId="17" xfId="0" applyNumberFormat="1" applyFont="1" applyFill="1" applyBorder="1" applyAlignment="1" applyProtection="1">
      <alignment horizontal="center" vertical="center"/>
      <protection hidden="1"/>
    </xf>
    <xf numFmtId="3" fontId="5" fillId="3" borderId="9" xfId="0" applyNumberFormat="1" applyFont="1" applyFill="1" applyBorder="1" applyAlignment="1" applyProtection="1">
      <alignment horizontal="center" vertical="center"/>
      <protection hidden="1"/>
    </xf>
    <xf numFmtId="3" fontId="5" fillId="3" borderId="61" xfId="0" applyNumberFormat="1" applyFont="1" applyFill="1" applyBorder="1" applyAlignment="1" applyProtection="1">
      <alignment horizontal="center" vertical="center"/>
      <protection hidden="1"/>
    </xf>
    <xf numFmtId="3" fontId="4" fillId="0" borderId="12" xfId="0" applyNumberFormat="1" applyFont="1" applyFill="1" applyBorder="1" applyAlignment="1" applyProtection="1">
      <alignment horizontal="left" vertical="center" wrapText="1"/>
      <protection hidden="1"/>
    </xf>
    <xf numFmtId="3" fontId="4" fillId="0" borderId="13" xfId="0" applyNumberFormat="1" applyFont="1" applyFill="1" applyBorder="1" applyAlignment="1" applyProtection="1">
      <alignment horizontal="left" vertical="center" wrapText="1"/>
      <protection hidden="1"/>
    </xf>
    <xf numFmtId="3" fontId="4" fillId="0" borderId="62" xfId="0" applyNumberFormat="1" applyFont="1" applyFill="1" applyBorder="1" applyAlignment="1" applyProtection="1">
      <alignment horizontal="right" vertical="center" wrapText="1"/>
      <protection hidden="1"/>
    </xf>
    <xf numFmtId="3" fontId="4" fillId="0" borderId="64" xfId="0" applyNumberFormat="1" applyFont="1" applyFill="1" applyBorder="1" applyAlignment="1" applyProtection="1">
      <alignment horizontal="right" vertical="center"/>
      <protection hidden="1"/>
    </xf>
    <xf numFmtId="3" fontId="4" fillId="0" borderId="65" xfId="0" applyNumberFormat="1" applyFont="1" applyFill="1" applyBorder="1" applyAlignment="1" applyProtection="1">
      <alignment horizontal="right" vertical="center"/>
      <protection hidden="1"/>
    </xf>
    <xf numFmtId="3" fontId="4" fillId="0" borderId="63" xfId="0" applyNumberFormat="1" applyFont="1" applyFill="1" applyBorder="1" applyAlignment="1" applyProtection="1">
      <alignment horizontal="left" vertical="center" wrapText="1"/>
      <protection hidden="1"/>
    </xf>
    <xf numFmtId="0" fontId="2" fillId="0" borderId="0" xfId="0" applyFont="1" applyBorder="1" applyAlignment="1" applyProtection="1">
      <alignment vertical="center" wrapText="1"/>
      <protection hidden="1"/>
    </xf>
    <xf numFmtId="0" fontId="13" fillId="0" borderId="0" xfId="0" applyFont="1" applyBorder="1" applyAlignment="1" applyProtection="1">
      <alignment horizontal="left" vertical="center" wrapText="1"/>
      <protection hidden="1"/>
    </xf>
    <xf numFmtId="0" fontId="32" fillId="0" borderId="0" xfId="0" applyFont="1" applyBorder="1" applyAlignment="1" applyProtection="1">
      <alignment horizontal="right" wrapText="1"/>
      <protection hidden="1"/>
    </xf>
    <xf numFmtId="0" fontId="33" fillId="0" borderId="0" xfId="0" applyFont="1" applyAlignment="1" applyProtection="1">
      <alignment horizontal="left" vertical="center"/>
      <protection hidden="1"/>
    </xf>
    <xf numFmtId="0" fontId="34" fillId="0" borderId="0" xfId="0" applyFont="1" applyAlignment="1" applyProtection="1">
      <alignment vertical="center"/>
      <protection hidden="1"/>
    </xf>
    <xf numFmtId="0" fontId="32" fillId="0" borderId="0" xfId="0" applyFont="1" applyBorder="1" applyAlignment="1" applyProtection="1">
      <alignment horizontal="right" vertical="center" wrapText="1"/>
      <protection hidden="1"/>
    </xf>
    <xf numFmtId="0" fontId="12" fillId="0" borderId="0" xfId="0" applyFont="1" applyAlignment="1" applyProtection="1">
      <alignment horizontal="center" vertical="center"/>
    </xf>
    <xf numFmtId="0" fontId="11" fillId="3" borderId="51" xfId="0" applyFont="1" applyFill="1" applyBorder="1" applyAlignment="1" applyProtection="1">
      <alignment horizontal="center" vertical="center" wrapText="1"/>
    </xf>
    <xf numFmtId="0" fontId="11" fillId="3" borderId="54" xfId="0" applyFont="1" applyFill="1" applyBorder="1" applyAlignment="1" applyProtection="1">
      <alignment horizontal="center" vertical="center" wrapText="1"/>
    </xf>
    <xf numFmtId="0" fontId="11" fillId="3" borderId="59" xfId="0" applyFont="1" applyFill="1" applyBorder="1" applyAlignment="1" applyProtection="1">
      <alignment horizontal="center" vertical="center" wrapText="1"/>
    </xf>
    <xf numFmtId="0" fontId="11" fillId="3" borderId="48" xfId="0" applyFont="1" applyFill="1" applyBorder="1" applyAlignment="1" applyProtection="1">
      <alignment horizontal="center" vertical="center" wrapText="1"/>
    </xf>
    <xf numFmtId="0" fontId="11" fillId="3" borderId="60" xfId="0" applyFont="1" applyFill="1" applyBorder="1" applyAlignment="1" applyProtection="1">
      <alignment horizontal="center" vertical="center" wrapText="1"/>
    </xf>
    <xf numFmtId="0" fontId="11" fillId="3" borderId="68" xfId="0" applyFont="1" applyFill="1" applyBorder="1" applyAlignment="1" applyProtection="1">
      <alignment horizontal="center" vertical="center" wrapText="1"/>
    </xf>
    <xf numFmtId="3" fontId="15" fillId="2" borderId="20" xfId="0" applyNumberFormat="1" applyFont="1" applyFill="1" applyBorder="1" applyAlignment="1" applyProtection="1">
      <alignment vertical="center" wrapText="1"/>
    </xf>
    <xf numFmtId="3" fontId="15" fillId="2" borderId="21" xfId="0" applyNumberFormat="1" applyFont="1" applyFill="1" applyBorder="1" applyAlignment="1" applyProtection="1">
      <alignment horizontal="right" vertical="center" wrapText="1"/>
    </xf>
    <xf numFmtId="3" fontId="7" fillId="7" borderId="16" xfId="0" applyNumberFormat="1" applyFont="1" applyFill="1" applyBorder="1" applyAlignment="1" applyProtection="1">
      <alignment horizontal="right" vertical="center"/>
    </xf>
    <xf numFmtId="3" fontId="7" fillId="7" borderId="3" xfId="0" applyNumberFormat="1" applyFont="1" applyFill="1" applyBorder="1" applyAlignment="1" applyProtection="1">
      <alignment horizontal="right" vertical="center"/>
    </xf>
    <xf numFmtId="3" fontId="7" fillId="7" borderId="17" xfId="0" applyNumberFormat="1" applyFont="1" applyFill="1" applyBorder="1" applyAlignment="1" applyProtection="1">
      <alignment horizontal="right" vertical="center"/>
    </xf>
    <xf numFmtId="3" fontId="7" fillId="7" borderId="9" xfId="0" applyNumberFormat="1" applyFont="1" applyFill="1" applyBorder="1" applyAlignment="1" applyProtection="1">
      <alignment horizontal="right" vertical="center"/>
    </xf>
    <xf numFmtId="3" fontId="7" fillId="7" borderId="61" xfId="0" applyNumberFormat="1" applyFont="1" applyFill="1" applyBorder="1" applyAlignment="1" applyProtection="1">
      <alignment horizontal="right" vertical="center"/>
    </xf>
    <xf numFmtId="3" fontId="7" fillId="7" borderId="18" xfId="0" applyNumberFormat="1" applyFont="1" applyFill="1" applyBorder="1" applyAlignment="1" applyProtection="1">
      <alignment horizontal="right" vertical="center"/>
    </xf>
    <xf numFmtId="3" fontId="7" fillId="7" borderId="4" xfId="0" applyNumberFormat="1" applyFont="1" applyFill="1" applyBorder="1" applyAlignment="1" applyProtection="1">
      <alignment horizontal="right" vertical="center"/>
    </xf>
    <xf numFmtId="3" fontId="7" fillId="7" borderId="19" xfId="0" applyNumberFormat="1" applyFont="1" applyFill="1" applyBorder="1" applyAlignment="1" applyProtection="1">
      <alignment horizontal="right" vertical="center"/>
    </xf>
    <xf numFmtId="3" fontId="7" fillId="7" borderId="10" xfId="0" applyNumberFormat="1" applyFont="1" applyFill="1" applyBorder="1" applyAlignment="1" applyProtection="1">
      <alignment horizontal="right" vertical="center"/>
    </xf>
    <xf numFmtId="3" fontId="7" fillId="7" borderId="72" xfId="0" applyNumberFormat="1" applyFont="1" applyFill="1" applyBorder="1" applyAlignment="1" applyProtection="1">
      <alignment horizontal="right" vertical="center"/>
    </xf>
    <xf numFmtId="3" fontId="15" fillId="4" borderId="5" xfId="0" applyNumberFormat="1" applyFont="1" applyFill="1" applyBorder="1" applyAlignment="1" applyProtection="1">
      <alignment vertical="center" wrapText="1"/>
    </xf>
    <xf numFmtId="3" fontId="15" fillId="4" borderId="11" xfId="0" applyNumberFormat="1" applyFont="1" applyFill="1" applyBorder="1" applyAlignment="1" applyProtection="1">
      <alignment horizontal="right" vertical="center" wrapText="1"/>
    </xf>
    <xf numFmtId="3" fontId="5" fillId="3" borderId="16" xfId="0" applyNumberFormat="1" applyFont="1" applyFill="1" applyBorder="1" applyAlignment="1" applyProtection="1">
      <alignment horizontal="center" vertical="center"/>
    </xf>
    <xf numFmtId="3" fontId="5" fillId="3" borderId="3" xfId="0" applyNumberFormat="1" applyFont="1" applyFill="1" applyBorder="1" applyAlignment="1" applyProtection="1">
      <alignment horizontal="center" vertical="center"/>
    </xf>
    <xf numFmtId="3" fontId="5" fillId="3" borderId="17" xfId="0" applyNumberFormat="1" applyFont="1" applyFill="1" applyBorder="1" applyAlignment="1" applyProtection="1">
      <alignment horizontal="center" vertical="center"/>
    </xf>
    <xf numFmtId="3" fontId="5" fillId="3" borderId="9" xfId="0" applyNumberFormat="1" applyFont="1" applyFill="1" applyBorder="1" applyAlignment="1" applyProtection="1">
      <alignment horizontal="center" vertical="center"/>
    </xf>
    <xf numFmtId="3" fontId="5" fillId="3" borderId="61" xfId="0" applyNumberFormat="1" applyFont="1" applyFill="1" applyBorder="1" applyAlignment="1" applyProtection="1">
      <alignment horizontal="center" vertical="center"/>
    </xf>
    <xf numFmtId="0" fontId="11" fillId="3" borderId="77" xfId="0" applyFont="1" applyFill="1" applyBorder="1" applyAlignment="1" applyProtection="1">
      <alignment horizontal="center" vertical="center" wrapText="1"/>
      <protection locked="0"/>
    </xf>
    <xf numFmtId="3" fontId="15" fillId="2" borderId="78" xfId="0" applyNumberFormat="1" applyFont="1" applyFill="1" applyBorder="1" applyAlignment="1" applyProtection="1">
      <alignment horizontal="center" vertical="center"/>
      <protection hidden="1"/>
    </xf>
    <xf numFmtId="3" fontId="5" fillId="2" borderId="79" xfId="0" applyNumberFormat="1" applyFont="1" applyFill="1" applyBorder="1" applyAlignment="1" applyProtection="1">
      <alignment horizontal="center" vertical="center"/>
      <protection locked="0"/>
    </xf>
    <xf numFmtId="3" fontId="4" fillId="4" borderId="79" xfId="0" applyNumberFormat="1" applyFont="1" applyFill="1" applyBorder="1" applyAlignment="1" applyProtection="1">
      <alignment horizontal="center" vertical="center"/>
      <protection locked="0"/>
    </xf>
    <xf numFmtId="3" fontId="4" fillId="4" borderId="80" xfId="0" applyNumberFormat="1" applyFont="1" applyFill="1" applyBorder="1" applyAlignment="1" applyProtection="1">
      <alignment horizontal="center" vertical="center"/>
      <protection locked="0"/>
    </xf>
    <xf numFmtId="3" fontId="4" fillId="7" borderId="81" xfId="0" applyNumberFormat="1" applyFont="1" applyFill="1" applyBorder="1" applyAlignment="1" applyProtection="1">
      <alignment horizontal="center" vertical="center"/>
      <protection locked="0"/>
    </xf>
    <xf numFmtId="3" fontId="6" fillId="7" borderId="79" xfId="0" applyNumberFormat="1" applyFont="1" applyFill="1" applyBorder="1" applyAlignment="1" applyProtection="1">
      <alignment horizontal="center" vertical="center"/>
      <protection locked="0"/>
    </xf>
    <xf numFmtId="3" fontId="7" fillId="7" borderId="79" xfId="0" applyNumberFormat="1" applyFont="1" applyFill="1" applyBorder="1" applyAlignment="1" applyProtection="1">
      <alignment horizontal="center" vertical="center"/>
      <protection locked="0"/>
    </xf>
    <xf numFmtId="3" fontId="7" fillId="7" borderId="82" xfId="0" applyNumberFormat="1" applyFont="1" applyFill="1" applyBorder="1" applyAlignment="1" applyProtection="1">
      <alignment horizontal="center" vertical="center"/>
      <protection locked="0"/>
    </xf>
    <xf numFmtId="3" fontId="6" fillId="3" borderId="79" xfId="0" applyNumberFormat="1" applyFont="1" applyFill="1" applyBorder="1" applyAlignment="1" applyProtection="1">
      <alignment horizontal="center" vertical="center"/>
      <protection locked="0"/>
    </xf>
    <xf numFmtId="3" fontId="7" fillId="5" borderId="79" xfId="0" applyNumberFormat="1" applyFont="1" applyFill="1" applyBorder="1" applyAlignment="1" applyProtection="1">
      <alignment horizontal="center" vertical="center"/>
      <protection locked="0"/>
    </xf>
    <xf numFmtId="3" fontId="25" fillId="5" borderId="79" xfId="0" applyNumberFormat="1" applyFont="1" applyFill="1" applyBorder="1" applyAlignment="1" applyProtection="1">
      <alignment horizontal="center" vertical="center"/>
      <protection locked="0"/>
    </xf>
    <xf numFmtId="3" fontId="7" fillId="5" borderId="82" xfId="0" applyNumberFormat="1" applyFont="1" applyFill="1" applyBorder="1" applyAlignment="1" applyProtection="1">
      <alignment horizontal="center" vertical="center"/>
      <protection locked="0"/>
    </xf>
    <xf numFmtId="3" fontId="15" fillId="2" borderId="83" xfId="0" applyNumberFormat="1" applyFont="1" applyFill="1" applyBorder="1" applyAlignment="1" applyProtection="1">
      <alignment horizontal="center" vertical="center"/>
      <protection hidden="1"/>
    </xf>
    <xf numFmtId="3" fontId="5" fillId="5" borderId="79" xfId="0" applyNumberFormat="1" applyFont="1" applyFill="1" applyBorder="1" applyAlignment="1" applyProtection="1">
      <alignment horizontal="center" vertical="center"/>
      <protection locked="0"/>
    </xf>
    <xf numFmtId="3" fontId="6" fillId="3" borderId="78" xfId="0" applyNumberFormat="1" applyFont="1" applyFill="1" applyBorder="1" applyAlignment="1" applyProtection="1">
      <alignment horizontal="center" vertical="center"/>
      <protection locked="0"/>
    </xf>
    <xf numFmtId="3" fontId="30" fillId="5" borderId="79" xfId="0" applyNumberFormat="1" applyFont="1" applyFill="1" applyBorder="1" applyAlignment="1" applyProtection="1">
      <alignment horizontal="center" vertical="center"/>
      <protection locked="0"/>
    </xf>
    <xf numFmtId="0" fontId="16" fillId="0" borderId="0" xfId="0" applyFont="1" applyAlignment="1" applyProtection="1">
      <alignment horizontal="center"/>
      <protection hidden="1"/>
    </xf>
    <xf numFmtId="3" fontId="15" fillId="2" borderId="20" xfId="0" applyNumberFormat="1" applyFont="1" applyFill="1" applyBorder="1" applyAlignment="1" applyProtection="1">
      <alignment horizontal="right" vertical="center" wrapText="1"/>
      <protection locked="0"/>
    </xf>
    <xf numFmtId="0" fontId="16" fillId="8" borderId="0" xfId="0" applyFont="1" applyFill="1" applyAlignment="1" applyProtection="1">
      <alignment horizontal="center"/>
      <protection hidden="1"/>
    </xf>
    <xf numFmtId="0" fontId="35" fillId="0" borderId="0" xfId="0" applyFont="1" applyAlignment="1" applyProtection="1">
      <alignment vertical="center"/>
      <protection hidden="1"/>
    </xf>
    <xf numFmtId="0" fontId="37" fillId="0" borderId="39" xfId="0" applyFont="1" applyBorder="1" applyAlignment="1" applyProtection="1">
      <alignment horizontal="center" vertical="center"/>
      <protection locked="0"/>
    </xf>
    <xf numFmtId="0" fontId="2" fillId="0" borderId="74" xfId="0" applyFont="1" applyBorder="1" applyAlignment="1" applyProtection="1">
      <alignment horizontal="left" vertical="center" wrapText="1"/>
      <protection hidden="1"/>
    </xf>
    <xf numFmtId="0" fontId="2" fillId="0" borderId="0" xfId="0" applyFont="1" applyBorder="1" applyAlignment="1" applyProtection="1">
      <alignment horizontal="left" vertical="center" wrapText="1"/>
      <protection hidden="1"/>
    </xf>
    <xf numFmtId="0" fontId="32" fillId="0" borderId="0" xfId="0" applyFont="1" applyBorder="1" applyAlignment="1" applyProtection="1">
      <alignment horizontal="left" vertical="center" wrapText="1"/>
      <protection hidden="1"/>
    </xf>
    <xf numFmtId="0" fontId="8" fillId="0" borderId="0" xfId="0" applyFont="1" applyAlignment="1" applyProtection="1">
      <alignment horizontal="right" vertical="center" wrapText="1"/>
      <protection hidden="1"/>
    </xf>
    <xf numFmtId="0" fontId="14" fillId="0" borderId="0" xfId="0" applyFont="1" applyBorder="1" applyAlignment="1" applyProtection="1">
      <alignment horizontal="center" vertical="center" wrapText="1"/>
      <protection hidden="1"/>
    </xf>
    <xf numFmtId="0" fontId="5" fillId="3" borderId="49" xfId="0" applyFont="1" applyFill="1" applyBorder="1" applyAlignment="1" applyProtection="1">
      <alignment horizontal="center" vertical="center" wrapText="1"/>
      <protection hidden="1"/>
    </xf>
    <xf numFmtId="0" fontId="5" fillId="3" borderId="50" xfId="0" applyFont="1" applyFill="1" applyBorder="1" applyAlignment="1" applyProtection="1">
      <alignment horizontal="center" vertical="center" wrapText="1"/>
      <protection hidden="1"/>
    </xf>
    <xf numFmtId="0" fontId="5" fillId="3" borderId="52" xfId="0" applyFont="1" applyFill="1" applyBorder="1" applyAlignment="1" applyProtection="1">
      <alignment horizontal="center" vertical="center" wrapText="1"/>
      <protection hidden="1"/>
    </xf>
    <xf numFmtId="0" fontId="5" fillId="3" borderId="53" xfId="0" applyFont="1" applyFill="1" applyBorder="1" applyAlignment="1" applyProtection="1">
      <alignment horizontal="center" vertical="center" wrapText="1"/>
      <protection hidden="1"/>
    </xf>
    <xf numFmtId="0" fontId="5" fillId="3" borderId="55" xfId="0" applyFont="1" applyFill="1" applyBorder="1" applyAlignment="1" applyProtection="1">
      <alignment horizontal="center" vertical="center" wrapText="1"/>
      <protection hidden="1"/>
    </xf>
    <xf numFmtId="0" fontId="5" fillId="3" borderId="46" xfId="0" applyFont="1" applyFill="1" applyBorder="1" applyAlignment="1" applyProtection="1">
      <alignment horizontal="center" vertical="center" wrapText="1"/>
      <protection hidden="1"/>
    </xf>
    <xf numFmtId="0" fontId="5" fillId="3" borderId="56" xfId="0" applyFont="1" applyFill="1" applyBorder="1" applyAlignment="1" applyProtection="1">
      <alignment horizontal="center" vertical="center" wrapText="1"/>
      <protection hidden="1"/>
    </xf>
    <xf numFmtId="0" fontId="5" fillId="3" borderId="66" xfId="0" applyFont="1" applyFill="1" applyBorder="1" applyAlignment="1" applyProtection="1">
      <alignment horizontal="center" vertical="center" wrapText="1"/>
      <protection hidden="1"/>
    </xf>
    <xf numFmtId="0" fontId="18" fillId="0" borderId="74" xfId="0" applyFont="1" applyFill="1" applyBorder="1" applyAlignment="1" applyProtection="1">
      <alignment horizontal="left" vertical="center" wrapText="1"/>
      <protection hidden="1"/>
    </xf>
    <xf numFmtId="0" fontId="21" fillId="0" borderId="74" xfId="0" applyFont="1" applyFill="1" applyBorder="1" applyAlignment="1" applyProtection="1">
      <alignment horizontal="left" vertical="center" wrapText="1"/>
      <protection hidden="1"/>
    </xf>
    <xf numFmtId="0" fontId="18" fillId="0" borderId="0" xfId="0" applyFont="1" applyFill="1" applyAlignment="1" applyProtection="1">
      <alignment horizontal="left" vertical="center" wrapText="1"/>
      <protection hidden="1"/>
    </xf>
    <xf numFmtId="0" fontId="21" fillId="0" borderId="0" xfId="0" applyFont="1" applyFill="1" applyAlignment="1" applyProtection="1">
      <alignment horizontal="left" vertical="center" wrapText="1"/>
      <protection hidden="1"/>
    </xf>
    <xf numFmtId="0" fontId="21" fillId="0" borderId="84" xfId="0" applyFont="1" applyBorder="1" applyAlignment="1" applyProtection="1">
      <alignment horizontal="left" vertical="center" wrapText="1"/>
      <protection hidden="1"/>
    </xf>
    <xf numFmtId="0" fontId="21" fillId="0" borderId="85" xfId="0" applyFont="1" applyBorder="1" applyAlignment="1" applyProtection="1">
      <alignment horizontal="left" vertical="center" wrapText="1"/>
      <protection hidden="1"/>
    </xf>
    <xf numFmtId="0" fontId="21" fillId="0" borderId="86" xfId="0" applyFont="1" applyBorder="1" applyAlignment="1" applyProtection="1">
      <alignment horizontal="left" vertical="center" wrapText="1"/>
      <protection hidden="1"/>
    </xf>
    <xf numFmtId="0" fontId="28" fillId="0" borderId="85" xfId="0" applyFont="1" applyBorder="1" applyAlignment="1" applyProtection="1">
      <alignment horizontal="left" vertical="center" wrapText="1"/>
      <protection hidden="1"/>
    </xf>
    <xf numFmtId="0" fontId="28" fillId="0" borderId="86" xfId="0" applyFont="1" applyBorder="1" applyAlignment="1" applyProtection="1">
      <alignment horizontal="left" vertical="center" wrapText="1"/>
      <protection hidden="1"/>
    </xf>
    <xf numFmtId="0" fontId="24" fillId="0" borderId="85" xfId="0" applyFont="1" applyBorder="1" applyAlignment="1" applyProtection="1">
      <alignment horizontal="left" vertical="center" wrapText="1"/>
      <protection hidden="1"/>
    </xf>
    <xf numFmtId="0" fontId="24" fillId="0" borderId="86" xfId="0" applyFont="1" applyBorder="1" applyAlignment="1" applyProtection="1">
      <alignment horizontal="left" vertical="center" wrapText="1"/>
      <protection hidden="1"/>
    </xf>
    <xf numFmtId="0" fontId="36" fillId="0" borderId="84" xfId="9" applyFont="1" applyBorder="1" applyAlignment="1" applyProtection="1">
      <alignment horizontal="left" vertical="center" wrapText="1"/>
      <protection hidden="1"/>
    </xf>
    <xf numFmtId="0" fontId="8" fillId="0" borderId="0" xfId="0" applyFont="1" applyAlignment="1" applyProtection="1">
      <alignment horizontal="right" vertical="center"/>
      <protection locked="0"/>
    </xf>
    <xf numFmtId="0" fontId="32" fillId="0" borderId="0" xfId="0" applyFont="1" applyAlignment="1" applyProtection="1">
      <alignment horizontal="right" vertical="center"/>
      <protection locked="0"/>
    </xf>
    <xf numFmtId="0" fontId="8" fillId="0" borderId="0" xfId="0" applyFont="1" applyAlignment="1" applyProtection="1">
      <alignment horizontal="right" vertical="center" wrapText="1"/>
      <protection locked="0"/>
    </xf>
    <xf numFmtId="0" fontId="32" fillId="0" borderId="0" xfId="0" applyFont="1" applyAlignment="1" applyProtection="1">
      <alignment horizontal="right" vertical="center" wrapText="1"/>
      <protection locked="0"/>
    </xf>
    <xf numFmtId="0" fontId="14" fillId="0" borderId="0" xfId="0" applyFont="1" applyBorder="1" applyAlignment="1" applyProtection="1">
      <alignment horizontal="center" vertical="center" wrapText="1"/>
      <protection locked="0"/>
    </xf>
    <xf numFmtId="0" fontId="32" fillId="0" borderId="0" xfId="0" applyFont="1" applyBorder="1" applyAlignment="1" applyProtection="1">
      <alignment horizontal="center" vertical="center" wrapText="1"/>
      <protection locked="0"/>
    </xf>
    <xf numFmtId="0" fontId="21" fillId="0" borderId="85" xfId="0" applyFont="1" applyBorder="1" applyAlignment="1" applyProtection="1">
      <alignment horizontal="center" vertical="center" wrapText="1"/>
      <protection hidden="1"/>
    </xf>
    <xf numFmtId="0" fontId="21" fillId="0" borderId="86" xfId="0" applyFont="1" applyBorder="1" applyAlignment="1" applyProtection="1">
      <alignment horizontal="center" vertical="center" wrapText="1"/>
      <protection hidden="1"/>
    </xf>
    <xf numFmtId="0" fontId="35" fillId="0" borderId="37" xfId="0" applyFont="1" applyBorder="1" applyAlignment="1" applyProtection="1">
      <alignment horizontal="center"/>
      <protection hidden="1"/>
    </xf>
    <xf numFmtId="0" fontId="35" fillId="0" borderId="38" xfId="0" applyFont="1" applyBorder="1" applyAlignment="1" applyProtection="1">
      <alignment horizontal="center"/>
      <protection hidden="1"/>
    </xf>
    <xf numFmtId="0" fontId="5" fillId="3" borderId="75" xfId="0" applyFont="1" applyFill="1" applyBorder="1" applyAlignment="1" applyProtection="1">
      <alignment horizontal="center" vertical="center" wrapText="1"/>
      <protection locked="0"/>
    </xf>
    <xf numFmtId="0" fontId="5" fillId="3" borderId="76" xfId="0" applyFont="1" applyFill="1" applyBorder="1" applyAlignment="1" applyProtection="1">
      <alignment horizontal="center" vertical="center" wrapText="1"/>
      <protection locked="0"/>
    </xf>
  </cellXfs>
  <cellStyles count="10">
    <cellStyle name="Comma 2" xfId="2" xr:uid="{C659AA12-DC5D-4A6A-BB01-B16A7344D270}"/>
    <cellStyle name="Currency 2" xfId="4" xr:uid="{B2E64EDC-63A2-42EC-9D79-7E552506D7B1}"/>
    <cellStyle name="Hyperlink" xfId="9" builtinId="8"/>
    <cellStyle name="Normal" xfId="0" builtinId="0"/>
    <cellStyle name="Normal 2" xfId="5" xr:uid="{5A9B6C6B-1DD0-4F3F-A78F-8BFDBC5E47B0}"/>
    <cellStyle name="Normal 3" xfId="1" xr:uid="{A2C4A690-6C2B-41CD-9BD4-90AB8A06E111}"/>
    <cellStyle name="Normal 4" xfId="8" xr:uid="{8C385F67-3348-4B05-8A96-CA1039AE8D22}"/>
    <cellStyle name="Normal 5" xfId="7" xr:uid="{670C7FBA-E640-481A-80DB-73DB9F90A8CA}"/>
    <cellStyle name="Parastais_FMLikp01_p05_221205_pap_afp_makp" xfId="6" xr:uid="{E8FAF752-025A-4BBE-AEE8-5E3FCCA60AC6}"/>
    <cellStyle name="SAPBEXstdData" xfId="3" xr:uid="{1251650E-8952-4289-ADA6-45C3D240A156}"/>
  </cellStyles>
  <dxfs count="0"/>
  <tableStyles count="0" defaultTableStyle="TableStyleMedium2" defaultPivotStyle="PivotStyleLight16"/>
  <colors>
    <mruColors>
      <color rgb="FFEAD5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tapportals.mk.gov.lv/annotation/4c184433-7d5d-4abc-b092-154f4f1d2c3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DEA71-35A4-4707-B891-CEEE4FFBB8DF}">
  <dimension ref="A1:K186"/>
  <sheetViews>
    <sheetView tabSelected="1" zoomScale="80" zoomScaleNormal="80" workbookViewId="0">
      <pane ySplit="6" topLeftCell="A9" activePane="bottomLeft" state="frozen"/>
      <selection pane="bottomLeft" activeCell="G6" sqref="G6"/>
    </sheetView>
  </sheetViews>
  <sheetFormatPr defaultColWidth="8.81640625" defaultRowHeight="14"/>
  <cols>
    <col min="1" max="1" width="6.1796875" style="2" customWidth="1"/>
    <col min="2" max="2" width="49.26953125" style="1" customWidth="1"/>
    <col min="3" max="3" width="30.54296875" style="5" customWidth="1"/>
    <col min="4" max="11" width="14" style="1" customWidth="1"/>
    <col min="12" max="16384" width="8.81640625" style="1"/>
  </cols>
  <sheetData>
    <row r="1" spans="1:11" ht="18">
      <c r="A1" s="114"/>
      <c r="B1" s="218" t="s">
        <v>14</v>
      </c>
      <c r="C1" s="218"/>
      <c r="D1" s="218"/>
      <c r="E1" s="218"/>
      <c r="F1" s="218"/>
      <c r="G1" s="218"/>
      <c r="H1" s="218"/>
      <c r="I1" s="218"/>
      <c r="J1" s="218"/>
      <c r="K1" s="218"/>
    </row>
    <row r="2" spans="1:11" ht="18">
      <c r="A2" s="114"/>
      <c r="B2" s="218" t="s">
        <v>93</v>
      </c>
      <c r="C2" s="218"/>
      <c r="D2" s="218"/>
      <c r="E2" s="218"/>
      <c r="F2" s="218"/>
      <c r="G2" s="218"/>
      <c r="H2" s="218"/>
      <c r="I2" s="218"/>
      <c r="J2" s="218"/>
      <c r="K2" s="218"/>
    </row>
    <row r="3" spans="1:11" ht="28.5" customHeight="1" thickBot="1">
      <c r="A3" s="114"/>
      <c r="B3" s="219" t="s">
        <v>94</v>
      </c>
      <c r="C3" s="219"/>
      <c r="D3" s="219"/>
      <c r="E3" s="219"/>
      <c r="F3" s="219"/>
      <c r="G3" s="219"/>
      <c r="H3" s="219"/>
      <c r="I3" s="219"/>
      <c r="J3" s="219"/>
      <c r="K3" s="219"/>
    </row>
    <row r="4" spans="1:11" ht="33.5" customHeight="1">
      <c r="B4" s="220" t="s">
        <v>13</v>
      </c>
      <c r="C4" s="222" t="s">
        <v>12</v>
      </c>
      <c r="D4" s="224" t="s">
        <v>10</v>
      </c>
      <c r="E4" s="225"/>
      <c r="F4" s="226"/>
      <c r="G4" s="224" t="s">
        <v>0</v>
      </c>
      <c r="H4" s="225"/>
      <c r="I4" s="225"/>
      <c r="J4" s="225"/>
      <c r="K4" s="227"/>
    </row>
    <row r="5" spans="1:11" ht="91">
      <c r="B5" s="221"/>
      <c r="C5" s="223"/>
      <c r="D5" s="110">
        <v>2024</v>
      </c>
      <c r="E5" s="106">
        <v>2025</v>
      </c>
      <c r="F5" s="111">
        <v>2026</v>
      </c>
      <c r="G5" s="110">
        <v>2025</v>
      </c>
      <c r="H5" s="106">
        <v>2026</v>
      </c>
      <c r="I5" s="106">
        <v>2027</v>
      </c>
      <c r="J5" s="106" t="s">
        <v>34</v>
      </c>
      <c r="K5" s="125" t="s">
        <v>35</v>
      </c>
    </row>
    <row r="6" spans="1:11" s="167" customFormat="1" ht="9">
      <c r="B6" s="168">
        <v>1</v>
      </c>
      <c r="C6" s="169">
        <v>2</v>
      </c>
      <c r="D6" s="170">
        <v>3</v>
      </c>
      <c r="E6" s="171">
        <v>4</v>
      </c>
      <c r="F6" s="172">
        <v>5</v>
      </c>
      <c r="G6" s="170">
        <v>6</v>
      </c>
      <c r="H6" s="171">
        <v>7</v>
      </c>
      <c r="I6" s="171">
        <v>8</v>
      </c>
      <c r="J6" s="171">
        <v>9</v>
      </c>
      <c r="K6" s="173">
        <v>10</v>
      </c>
    </row>
    <row r="7" spans="1:11" s="60" customFormat="1" ht="45">
      <c r="A7" s="54">
        <v>0</v>
      </c>
      <c r="B7" s="174" t="str">
        <f>tabula!C8</f>
        <v>Rīcības plānā iekļauto uzdevumu īstenošanai nepieciešamais valsts un pašvaldību budžeta finansējums (euro)</v>
      </c>
      <c r="C7" s="175" t="str">
        <f>tabula!D8</f>
        <v>KOPĀ</v>
      </c>
      <c r="D7" s="101">
        <f>tabula!E8</f>
        <v>235038218.05000001</v>
      </c>
      <c r="E7" s="102">
        <f>tabula!F8</f>
        <v>265926410.05000001</v>
      </c>
      <c r="F7" s="103">
        <f>tabula!G8</f>
        <v>254542391.05000001</v>
      </c>
      <c r="G7" s="104">
        <f>tabula!H8</f>
        <v>26240209</v>
      </c>
      <c r="H7" s="102">
        <f>tabula!I8</f>
        <v>47249194</v>
      </c>
      <c r="I7" s="102">
        <f>tabula!J8</f>
        <v>76550198</v>
      </c>
      <c r="J7" s="102">
        <f>tabula!K8</f>
        <v>26063557</v>
      </c>
      <c r="K7" s="126">
        <f>tabula!L8</f>
        <v>74153270</v>
      </c>
    </row>
    <row r="8" spans="1:11" s="2" customFormat="1">
      <c r="B8" s="11" t="str">
        <f>tabula!C9</f>
        <v>Pašvaldību budžets</v>
      </c>
      <c r="C8" s="32" t="str">
        <f>tabula!D9</f>
        <v>x</v>
      </c>
      <c r="D8" s="22">
        <f>tabula!E9</f>
        <v>189312195</v>
      </c>
      <c r="E8" s="7">
        <f>tabula!F9</f>
        <v>193830301</v>
      </c>
      <c r="F8" s="23">
        <f>tabula!G9</f>
        <v>222610688</v>
      </c>
      <c r="G8" s="16">
        <f>tabula!H9</f>
        <v>8531671</v>
      </c>
      <c r="H8" s="7">
        <f>tabula!I9</f>
        <v>26586333</v>
      </c>
      <c r="I8" s="7">
        <f>tabula!J9</f>
        <v>26586333</v>
      </c>
      <c r="J8" s="7">
        <f>tabula!K9</f>
        <v>0</v>
      </c>
      <c r="K8" s="127">
        <f>tabula!L9</f>
        <v>26586333</v>
      </c>
    </row>
    <row r="9" spans="1:11">
      <c r="B9" s="11" t="str">
        <f>tabula!C10</f>
        <v>Vidēja termiņa budžeta ietvara likums, kopā, t.sk.:</v>
      </c>
      <c r="C9" s="32" t="str">
        <f>tabula!D10</f>
        <v>x</v>
      </c>
      <c r="D9" s="22">
        <f>tabula!E10</f>
        <v>45726023.049999997</v>
      </c>
      <c r="E9" s="7">
        <f>tabula!F10</f>
        <v>72096109.049999997</v>
      </c>
      <c r="F9" s="23">
        <f>tabula!G10</f>
        <v>31931703.050000001</v>
      </c>
      <c r="G9" s="16">
        <f>tabula!H10</f>
        <v>17708538</v>
      </c>
      <c r="H9" s="7">
        <f>tabula!I10</f>
        <v>20662861</v>
      </c>
      <c r="I9" s="7">
        <f>tabula!J10</f>
        <v>49963865</v>
      </c>
      <c r="J9" s="7">
        <f>tabula!K10</f>
        <v>26063557</v>
      </c>
      <c r="K9" s="127">
        <f>tabula!L10</f>
        <v>47566937</v>
      </c>
    </row>
    <row r="10" spans="1:11">
      <c r="B10" s="12" t="str">
        <f>tabula!C11</f>
        <v>valsts pamatfunkciju īstenošana</v>
      </c>
      <c r="C10" s="33" t="str">
        <f>tabula!D11</f>
        <v>x</v>
      </c>
      <c r="D10" s="24">
        <f>tabula!E11</f>
        <v>17914834.050000001</v>
      </c>
      <c r="E10" s="8">
        <f>tabula!F11</f>
        <v>18028414.050000001</v>
      </c>
      <c r="F10" s="25">
        <f>tabula!G11</f>
        <v>18131834.050000001</v>
      </c>
      <c r="G10" s="17">
        <f>tabula!H11</f>
        <v>11277895</v>
      </c>
      <c r="H10" s="8">
        <f>tabula!I11</f>
        <v>14048041</v>
      </c>
      <c r="I10" s="8">
        <f>tabula!J11</f>
        <v>40158419</v>
      </c>
      <c r="J10" s="8">
        <f>tabula!K11</f>
        <v>22164466</v>
      </c>
      <c r="K10" s="128">
        <f>tabula!L11</f>
        <v>47566937</v>
      </c>
    </row>
    <row r="11" spans="1:11">
      <c r="B11" s="12" t="str">
        <f>tabula!C12</f>
        <v>valsts sociālās apdrošināšanas speciālais budžets</v>
      </c>
      <c r="C11" s="33" t="str">
        <f>tabula!D12</f>
        <v>x</v>
      </c>
      <c r="D11" s="24">
        <f>tabula!E12</f>
        <v>0</v>
      </c>
      <c r="E11" s="8">
        <f>tabula!F12</f>
        <v>0</v>
      </c>
      <c r="F11" s="25">
        <f>tabula!G12</f>
        <v>0</v>
      </c>
      <c r="G11" s="17">
        <f>tabula!H12</f>
        <v>0</v>
      </c>
      <c r="H11" s="8">
        <f>tabula!I12</f>
        <v>0</v>
      </c>
      <c r="I11" s="8">
        <f>tabula!J12</f>
        <v>0</v>
      </c>
      <c r="J11" s="8">
        <f>tabula!K12</f>
        <v>0</v>
      </c>
      <c r="K11" s="128">
        <f>tabula!L12</f>
        <v>0</v>
      </c>
    </row>
    <row r="12" spans="1:11" ht="26">
      <c r="B12" s="47" t="str">
        <f>tabula!C13</f>
        <v>Eiropas Savienības politiku instrumentu un pārējās ārvalstu finanšu palīdzības līdzfinansēto projektu un pasākumu īstenošana</v>
      </c>
      <c r="C12" s="48" t="str">
        <f>tabula!D13</f>
        <v>x</v>
      </c>
      <c r="D12" s="49">
        <f>tabula!E13</f>
        <v>27811189</v>
      </c>
      <c r="E12" s="50">
        <f>tabula!F13</f>
        <v>54067695</v>
      </c>
      <c r="F12" s="51">
        <f>tabula!G13</f>
        <v>13799869</v>
      </c>
      <c r="G12" s="52">
        <f>tabula!H13</f>
        <v>6430643</v>
      </c>
      <c r="H12" s="50">
        <f>tabula!I13</f>
        <v>6614820</v>
      </c>
      <c r="I12" s="50">
        <f>tabula!J13</f>
        <v>9805446</v>
      </c>
      <c r="J12" s="50">
        <f>tabula!K13</f>
        <v>3899091</v>
      </c>
      <c r="K12" s="129">
        <f>tabula!L13</f>
        <v>0</v>
      </c>
    </row>
    <row r="13" spans="1:11">
      <c r="B13" s="94" t="str">
        <f>tabula!C14</f>
        <v>Informatīvi Sadalījumā pa budžeta resoriem</v>
      </c>
      <c r="C13" s="70" t="str">
        <f>tabula!D14</f>
        <v>x</v>
      </c>
      <c r="D13" s="95" t="str">
        <f>tabula!E14</f>
        <v>x</v>
      </c>
      <c r="E13" s="96" t="str">
        <f>tabula!F14</f>
        <v>x</v>
      </c>
      <c r="F13" s="97" t="str">
        <f>tabula!G14</f>
        <v>x</v>
      </c>
      <c r="G13" s="98" t="str">
        <f>tabula!H14</f>
        <v>x</v>
      </c>
      <c r="H13" s="96" t="str">
        <f>tabula!I14</f>
        <v>x</v>
      </c>
      <c r="I13" s="96" t="str">
        <f>tabula!J14</f>
        <v>x</v>
      </c>
      <c r="J13" s="96" t="str">
        <f>tabula!K14</f>
        <v>x</v>
      </c>
      <c r="K13" s="130" t="str">
        <f>tabula!L14</f>
        <v>x</v>
      </c>
    </row>
    <row r="14" spans="1:11">
      <c r="B14" s="69" t="str">
        <f>tabula!C15</f>
        <v>08. Sabiedrības integrācijas fonds</v>
      </c>
      <c r="C14" s="70" t="str">
        <f>tabula!D15</f>
        <v>x</v>
      </c>
      <c r="D14" s="71">
        <f>tabula!E15</f>
        <v>0</v>
      </c>
      <c r="E14" s="72">
        <f>tabula!F15</f>
        <v>0</v>
      </c>
      <c r="F14" s="73">
        <f>tabula!G15</f>
        <v>0</v>
      </c>
      <c r="G14" s="74">
        <f>tabula!H15</f>
        <v>4350000</v>
      </c>
      <c r="H14" s="72">
        <f>tabula!I15</f>
        <v>4500000</v>
      </c>
      <c r="I14" s="72">
        <f>tabula!J15</f>
        <v>4500000</v>
      </c>
      <c r="J14" s="72">
        <f>tabula!K15</f>
        <v>0</v>
      </c>
      <c r="K14" s="131">
        <f>tabula!L15</f>
        <v>0</v>
      </c>
    </row>
    <row r="15" spans="1:11">
      <c r="B15" s="64" t="str">
        <f>tabula!C16</f>
        <v>valsts pamatfunkciju īstenošana</v>
      </c>
      <c r="C15" s="70" t="str">
        <f>tabula!D16</f>
        <v>x</v>
      </c>
      <c r="D15" s="176">
        <f>tabula!E16</f>
        <v>0</v>
      </c>
      <c r="E15" s="177">
        <f>tabula!F16</f>
        <v>0</v>
      </c>
      <c r="F15" s="178">
        <f>tabula!G16</f>
        <v>0</v>
      </c>
      <c r="G15" s="179">
        <f>tabula!H16</f>
        <v>0</v>
      </c>
      <c r="H15" s="177">
        <f>tabula!I16</f>
        <v>0</v>
      </c>
      <c r="I15" s="177">
        <f>tabula!J16</f>
        <v>0</v>
      </c>
      <c r="J15" s="177">
        <f>tabula!K16</f>
        <v>0</v>
      </c>
      <c r="K15" s="180">
        <f>tabula!L16</f>
        <v>0</v>
      </c>
    </row>
    <row r="16" spans="1:11" ht="39">
      <c r="B16" s="64" t="str">
        <f>tabula!C17</f>
        <v>Eiropas Savienības politiku instrumentu un pārējās ārvalstu finanšu palīdzības līdzfinansēto projektu un pasākumu īstenošana</v>
      </c>
      <c r="C16" s="70" t="str">
        <f>tabula!D17</f>
        <v>x</v>
      </c>
      <c r="D16" s="176">
        <f>tabula!E17</f>
        <v>0</v>
      </c>
      <c r="E16" s="177">
        <f>tabula!F17</f>
        <v>0</v>
      </c>
      <c r="F16" s="178">
        <f>tabula!G17</f>
        <v>0</v>
      </c>
      <c r="G16" s="179">
        <f>tabula!H17</f>
        <v>4350000</v>
      </c>
      <c r="H16" s="177">
        <f>tabula!I17</f>
        <v>4500000</v>
      </c>
      <c r="I16" s="177">
        <f>tabula!J17</f>
        <v>4500000</v>
      </c>
      <c r="J16" s="177">
        <f>tabula!K17</f>
        <v>0</v>
      </c>
      <c r="K16" s="180">
        <f>tabula!L17</f>
        <v>0</v>
      </c>
    </row>
    <row r="17" spans="1:11">
      <c r="B17" s="69" t="str">
        <f>tabula!C18</f>
        <v>13. Finanšu ministrija</v>
      </c>
      <c r="C17" s="70" t="str">
        <f>tabula!D18</f>
        <v>x</v>
      </c>
      <c r="D17" s="71">
        <f>tabula!E18</f>
        <v>27267589</v>
      </c>
      <c r="E17" s="72">
        <f>tabula!F18</f>
        <v>53855595</v>
      </c>
      <c r="F17" s="73">
        <f>tabula!G18</f>
        <v>13649869</v>
      </c>
      <c r="G17" s="74">
        <f>tabula!H18</f>
        <v>0</v>
      </c>
      <c r="H17" s="72">
        <f>tabula!I18</f>
        <v>0</v>
      </c>
      <c r="I17" s="72">
        <f>tabula!J18</f>
        <v>0</v>
      </c>
      <c r="J17" s="72">
        <f>tabula!K18</f>
        <v>0</v>
      </c>
      <c r="K17" s="131">
        <f>tabula!L18</f>
        <v>0</v>
      </c>
    </row>
    <row r="18" spans="1:11">
      <c r="B18" s="64" t="str">
        <f>tabula!C19</f>
        <v>valsts pamatfunkciju īstenošana</v>
      </c>
      <c r="C18" s="70" t="str">
        <f>tabula!D19</f>
        <v>x</v>
      </c>
      <c r="D18" s="176">
        <f>tabula!E19</f>
        <v>0</v>
      </c>
      <c r="E18" s="177">
        <f>tabula!F19</f>
        <v>0</v>
      </c>
      <c r="F18" s="178">
        <f>tabula!G19</f>
        <v>0</v>
      </c>
      <c r="G18" s="179">
        <f>tabula!H19</f>
        <v>0</v>
      </c>
      <c r="H18" s="177">
        <f>tabula!I19</f>
        <v>0</v>
      </c>
      <c r="I18" s="177">
        <f>tabula!J19</f>
        <v>0</v>
      </c>
      <c r="J18" s="177">
        <f>tabula!K19</f>
        <v>0</v>
      </c>
      <c r="K18" s="180">
        <f>tabula!L19</f>
        <v>0</v>
      </c>
    </row>
    <row r="19" spans="1:11" ht="39">
      <c r="B19" s="64" t="str">
        <f>tabula!C20</f>
        <v>Eiropas Savienības politiku instrumentu un pārējās ārvalstu finanšu palīdzības līdzfinansēto projektu un pasākumu īstenošana</v>
      </c>
      <c r="C19" s="70" t="str">
        <f>tabula!D20</f>
        <v>x</v>
      </c>
      <c r="D19" s="176">
        <f>tabula!E20</f>
        <v>27267589</v>
      </c>
      <c r="E19" s="177">
        <f>tabula!F20</f>
        <v>53855595</v>
      </c>
      <c r="F19" s="178">
        <f>tabula!G20</f>
        <v>13649869</v>
      </c>
      <c r="G19" s="179">
        <f>tabula!H20</f>
        <v>0</v>
      </c>
      <c r="H19" s="177">
        <f>tabula!I20</f>
        <v>0</v>
      </c>
      <c r="I19" s="177">
        <f>tabula!J20</f>
        <v>0</v>
      </c>
      <c r="J19" s="177">
        <f>tabula!K20</f>
        <v>0</v>
      </c>
      <c r="K19" s="180">
        <f>tabula!L20</f>
        <v>0</v>
      </c>
    </row>
    <row r="20" spans="1:11">
      <c r="B20" s="63" t="str">
        <f>tabula!C21</f>
        <v>18. Labklājības ministrija</v>
      </c>
      <c r="C20" s="70" t="str">
        <f>tabula!D21</f>
        <v>x</v>
      </c>
      <c r="D20" s="71">
        <f>tabula!E21</f>
        <v>18458434.050000001</v>
      </c>
      <c r="E20" s="72">
        <f>tabula!F21</f>
        <v>18240514.050000001</v>
      </c>
      <c r="F20" s="73">
        <f>tabula!G21</f>
        <v>18281834.050000001</v>
      </c>
      <c r="G20" s="74">
        <f>tabula!H21</f>
        <v>13358538</v>
      </c>
      <c r="H20" s="72">
        <f>tabula!I21</f>
        <v>16162861</v>
      </c>
      <c r="I20" s="72">
        <f>tabula!J21</f>
        <v>45463865</v>
      </c>
      <c r="J20" s="72">
        <f>tabula!K21</f>
        <v>26063557</v>
      </c>
      <c r="K20" s="131">
        <f>tabula!L21</f>
        <v>47566937</v>
      </c>
    </row>
    <row r="21" spans="1:11">
      <c r="B21" s="64" t="str">
        <f>tabula!C22</f>
        <v>valsts pamatfunkciju īstenošana</v>
      </c>
      <c r="C21" s="70" t="str">
        <f>tabula!D22</f>
        <v>x</v>
      </c>
      <c r="D21" s="176">
        <f>tabula!E22</f>
        <v>17914834.050000001</v>
      </c>
      <c r="E21" s="177">
        <f>tabula!F22</f>
        <v>18028414.050000001</v>
      </c>
      <c r="F21" s="178">
        <f>tabula!G22</f>
        <v>18131834.050000001</v>
      </c>
      <c r="G21" s="179">
        <f>tabula!H22</f>
        <v>11277895</v>
      </c>
      <c r="H21" s="177">
        <f>tabula!I22</f>
        <v>14048041</v>
      </c>
      <c r="I21" s="177">
        <f>tabula!J22</f>
        <v>40158419</v>
      </c>
      <c r="J21" s="177">
        <f>tabula!K22</f>
        <v>22164466</v>
      </c>
      <c r="K21" s="180">
        <f>tabula!L22</f>
        <v>47566937</v>
      </c>
    </row>
    <row r="22" spans="1:11">
      <c r="B22" s="64" t="str">
        <f>tabula!C23</f>
        <v>valsts sociālās apdrošināšanas speciālais budžets</v>
      </c>
      <c r="C22" s="70" t="str">
        <f>tabula!D23</f>
        <v>x</v>
      </c>
      <c r="D22" s="176">
        <f>tabula!E23</f>
        <v>0</v>
      </c>
      <c r="E22" s="177">
        <f>tabula!F23</f>
        <v>0</v>
      </c>
      <c r="F22" s="178">
        <f>tabula!G23</f>
        <v>0</v>
      </c>
      <c r="G22" s="179">
        <f>tabula!H23</f>
        <v>0</v>
      </c>
      <c r="H22" s="177">
        <f>tabula!I23</f>
        <v>0</v>
      </c>
      <c r="I22" s="177">
        <f>tabula!J23</f>
        <v>0</v>
      </c>
      <c r="J22" s="177">
        <f>tabula!K23</f>
        <v>0</v>
      </c>
      <c r="K22" s="180">
        <f>tabula!L23</f>
        <v>0</v>
      </c>
    </row>
    <row r="23" spans="1:11" ht="39">
      <c r="B23" s="64" t="str">
        <f>tabula!C24</f>
        <v>Eiropas Savienības politiku instrumentu un pārējās ārvalstu finanšu palīdzības līdzfinansēto projektu un pasākumu īstenošana</v>
      </c>
      <c r="C23" s="70" t="str">
        <f>tabula!D24</f>
        <v>x</v>
      </c>
      <c r="D23" s="176">
        <f>tabula!E24</f>
        <v>543600</v>
      </c>
      <c r="E23" s="177">
        <f>tabula!F24</f>
        <v>212100</v>
      </c>
      <c r="F23" s="178">
        <f>tabula!G24</f>
        <v>150000</v>
      </c>
      <c r="G23" s="179">
        <f>tabula!H24</f>
        <v>2080643</v>
      </c>
      <c r="H23" s="177">
        <f>tabula!I24</f>
        <v>2114820</v>
      </c>
      <c r="I23" s="177">
        <f>tabula!J24</f>
        <v>5305446</v>
      </c>
      <c r="J23" s="177">
        <f>tabula!K24</f>
        <v>3899091</v>
      </c>
      <c r="K23" s="180">
        <f>tabula!L24</f>
        <v>0</v>
      </c>
    </row>
    <row r="24" spans="1:11" hidden="1">
      <c r="B24" s="69" t="str">
        <f>tabula!C25</f>
        <v>21.Vides aizsardzības un reģionālās attīstības ministrija</v>
      </c>
      <c r="C24" s="70" t="str">
        <f>tabula!D25</f>
        <v>x</v>
      </c>
      <c r="D24" s="71">
        <f>tabula!E25</f>
        <v>0</v>
      </c>
      <c r="E24" s="72">
        <f>tabula!F25</f>
        <v>0</v>
      </c>
      <c r="F24" s="73">
        <f>tabula!G25</f>
        <v>0</v>
      </c>
      <c r="G24" s="74">
        <f>tabula!H25</f>
        <v>0</v>
      </c>
      <c r="H24" s="72">
        <f>tabula!I25</f>
        <v>0</v>
      </c>
      <c r="I24" s="72">
        <f>tabula!J25</f>
        <v>0</v>
      </c>
      <c r="J24" s="72">
        <f>tabula!K25</f>
        <v>0</v>
      </c>
      <c r="K24" s="131">
        <f>tabula!L25</f>
        <v>0</v>
      </c>
    </row>
    <row r="25" spans="1:11" hidden="1">
      <c r="B25" s="64" t="str">
        <f>tabula!C26</f>
        <v>valsts pamatfunkciju īstenošana</v>
      </c>
      <c r="C25" s="70" t="str">
        <f>tabula!D26</f>
        <v>x</v>
      </c>
      <c r="D25" s="176">
        <f>tabula!E26</f>
        <v>0</v>
      </c>
      <c r="E25" s="177">
        <f>tabula!F26</f>
        <v>0</v>
      </c>
      <c r="F25" s="178">
        <f>tabula!G26</f>
        <v>0</v>
      </c>
      <c r="G25" s="179">
        <f>tabula!H26</f>
        <v>0</v>
      </c>
      <c r="H25" s="177">
        <f>tabula!I26</f>
        <v>0</v>
      </c>
      <c r="I25" s="177">
        <f>tabula!J26</f>
        <v>0</v>
      </c>
      <c r="J25" s="177">
        <f>tabula!K26</f>
        <v>0</v>
      </c>
      <c r="K25" s="180">
        <f>tabula!L26</f>
        <v>0</v>
      </c>
    </row>
    <row r="26" spans="1:11" ht="39" hidden="1">
      <c r="B26" s="64" t="str">
        <f>tabula!C27</f>
        <v>Eiropas Savienības politiku instrumentu un pārējās ārvalstu finanšu palīdzības līdzfinansēto projektu un pasākumu īstenošana</v>
      </c>
      <c r="C26" s="70" t="str">
        <f>tabula!D27</f>
        <v>x</v>
      </c>
      <c r="D26" s="176">
        <f>tabula!E27</f>
        <v>0</v>
      </c>
      <c r="E26" s="177">
        <f>tabula!F27</f>
        <v>0</v>
      </c>
      <c r="F26" s="178">
        <f>tabula!G27</f>
        <v>0</v>
      </c>
      <c r="G26" s="179">
        <f>tabula!H27</f>
        <v>0</v>
      </c>
      <c r="H26" s="177">
        <f>tabula!I27</f>
        <v>0</v>
      </c>
      <c r="I26" s="177">
        <f>tabula!J27</f>
        <v>0</v>
      </c>
      <c r="J26" s="177">
        <f>tabula!K27</f>
        <v>0</v>
      </c>
      <c r="K26" s="180">
        <f>tabula!L27</f>
        <v>0</v>
      </c>
    </row>
    <row r="27" spans="1:11">
      <c r="B27" s="75" t="str">
        <f>tabula!C28</f>
        <v>29.Veselības ministrija</v>
      </c>
      <c r="C27" s="70" t="str">
        <f>tabula!D28</f>
        <v>x</v>
      </c>
      <c r="D27" s="71">
        <f>tabula!E28</f>
        <v>0</v>
      </c>
      <c r="E27" s="72">
        <f>tabula!F28</f>
        <v>0</v>
      </c>
      <c r="F27" s="73">
        <f>tabula!G28</f>
        <v>0</v>
      </c>
      <c r="G27" s="74">
        <f>tabula!H28</f>
        <v>0</v>
      </c>
      <c r="H27" s="72">
        <f>tabula!I28</f>
        <v>0</v>
      </c>
      <c r="I27" s="72">
        <f>tabula!J28</f>
        <v>0</v>
      </c>
      <c r="J27" s="72">
        <f>tabula!K28</f>
        <v>0</v>
      </c>
      <c r="K27" s="131">
        <f>tabula!L28</f>
        <v>0</v>
      </c>
    </row>
    <row r="28" spans="1:11">
      <c r="B28" s="64" t="str">
        <f>tabula!C29</f>
        <v>valsts pamatfunkciju īstenošana</v>
      </c>
      <c r="C28" s="70" t="str">
        <f>tabula!D29</f>
        <v>x</v>
      </c>
      <c r="D28" s="176">
        <f>tabula!E29</f>
        <v>0</v>
      </c>
      <c r="E28" s="177">
        <f>tabula!F29</f>
        <v>0</v>
      </c>
      <c r="F28" s="178">
        <f>tabula!G29</f>
        <v>0</v>
      </c>
      <c r="G28" s="179">
        <f>tabula!H29</f>
        <v>0</v>
      </c>
      <c r="H28" s="177">
        <f>tabula!I29</f>
        <v>0</v>
      </c>
      <c r="I28" s="177">
        <f>tabula!J29</f>
        <v>0</v>
      </c>
      <c r="J28" s="177">
        <f>tabula!K29</f>
        <v>0</v>
      </c>
      <c r="K28" s="180">
        <f>tabula!L29</f>
        <v>0</v>
      </c>
    </row>
    <row r="29" spans="1:11" ht="39.5" thickBot="1">
      <c r="B29" s="76" t="str">
        <f>tabula!C30</f>
        <v>Eiropas Savienības politiku instrumentu un pārējās ārvalstu finanšu palīdzības līdzfinansēto projektu un pasākumu īstenošana</v>
      </c>
      <c r="C29" s="81" t="str">
        <f>tabula!D30</f>
        <v>x</v>
      </c>
      <c r="D29" s="181">
        <f>tabula!E30</f>
        <v>0</v>
      </c>
      <c r="E29" s="182">
        <f>tabula!F30</f>
        <v>0</v>
      </c>
      <c r="F29" s="183">
        <f>tabula!G30</f>
        <v>0</v>
      </c>
      <c r="G29" s="184">
        <f>tabula!H30</f>
        <v>0</v>
      </c>
      <c r="H29" s="182">
        <f>tabula!I30</f>
        <v>0</v>
      </c>
      <c r="I29" s="182">
        <f>tabula!J30</f>
        <v>0</v>
      </c>
      <c r="J29" s="182">
        <f>tabula!K30</f>
        <v>0</v>
      </c>
      <c r="K29" s="185">
        <f>tabula!L30</f>
        <v>0</v>
      </c>
    </row>
    <row r="30" spans="1:11" s="60" customFormat="1" ht="45">
      <c r="A30" s="54">
        <v>1</v>
      </c>
      <c r="B30" s="186" t="str">
        <f>tabula!C31</f>
        <v>Nodrošināt minimālo sociālo pakalpojumu grozu un tā ietvaros ilgtermiņa aprūpes pakalpojumu pieejamību pašvaldībā</v>
      </c>
      <c r="C30" s="187" t="str">
        <f>tabula!D31</f>
        <v>KOPĀ</v>
      </c>
      <c r="D30" s="144">
        <f>tabula!E31</f>
        <v>188315299</v>
      </c>
      <c r="E30" s="145">
        <f>tabula!F31</f>
        <v>188315299</v>
      </c>
      <c r="F30" s="146">
        <f>tabula!G31</f>
        <v>224059623</v>
      </c>
      <c r="G30" s="147">
        <f>tabula!H31</f>
        <v>8531671</v>
      </c>
      <c r="H30" s="145">
        <f>tabula!I31</f>
        <v>26586333</v>
      </c>
      <c r="I30" s="145">
        <f>tabula!J31</f>
        <v>26586333</v>
      </c>
      <c r="J30" s="145">
        <f>tabula!K31</f>
        <v>0</v>
      </c>
      <c r="K30" s="148">
        <f>tabula!L31</f>
        <v>26586333</v>
      </c>
    </row>
    <row r="31" spans="1:11">
      <c r="B31" s="34" t="str">
        <f>tabula!C32</f>
        <v>Pašvaldību budžets</v>
      </c>
      <c r="C31" s="149" t="str">
        <f>tabula!D32</f>
        <v>x</v>
      </c>
      <c r="D31" s="188">
        <f>tabula!E32</f>
        <v>182451677</v>
      </c>
      <c r="E31" s="189">
        <f>tabula!F32</f>
        <v>182451677</v>
      </c>
      <c r="F31" s="190">
        <f>tabula!G32</f>
        <v>218092581</v>
      </c>
      <c r="G31" s="191">
        <f>tabula!H32</f>
        <v>8531671</v>
      </c>
      <c r="H31" s="189">
        <f>tabula!I32</f>
        <v>26586333</v>
      </c>
      <c r="I31" s="189">
        <f>tabula!J32</f>
        <v>26586333</v>
      </c>
      <c r="J31" s="189">
        <f>tabula!K32</f>
        <v>0</v>
      </c>
      <c r="K31" s="192">
        <f>tabula!L32</f>
        <v>26586333</v>
      </c>
    </row>
    <row r="32" spans="1:11">
      <c r="B32" s="34" t="str">
        <f>tabula!C33</f>
        <v>Vidēja termiņa budžeta ietvara likums, kopā, t.sk.:</v>
      </c>
      <c r="C32" s="149" t="str">
        <f>tabula!D33</f>
        <v>x</v>
      </c>
      <c r="D32" s="150">
        <f>tabula!E33</f>
        <v>5863622</v>
      </c>
      <c r="E32" s="151">
        <f>tabula!F33</f>
        <v>5863622</v>
      </c>
      <c r="F32" s="152">
        <f>tabula!G33</f>
        <v>5967042</v>
      </c>
      <c r="G32" s="153">
        <f>tabula!H33</f>
        <v>0</v>
      </c>
      <c r="H32" s="151">
        <f>tabula!I33</f>
        <v>0</v>
      </c>
      <c r="I32" s="151">
        <f>tabula!J33</f>
        <v>0</v>
      </c>
      <c r="J32" s="151">
        <f>tabula!K33</f>
        <v>0</v>
      </c>
      <c r="K32" s="154">
        <f>tabula!L33</f>
        <v>0</v>
      </c>
    </row>
    <row r="33" spans="1:11" ht="30.5" customHeight="1">
      <c r="B33" s="132" t="str">
        <f>tabula!C34</f>
        <v>valsts pamatfunkciju īstenošana</v>
      </c>
      <c r="C33" s="155" t="str">
        <f>tabula!D44</f>
        <v>05.01.00 Sociālās rehabilitācijas valsts programmas</v>
      </c>
      <c r="D33" s="134">
        <f>tabula!E34</f>
        <v>5863622</v>
      </c>
      <c r="E33" s="135">
        <f>tabula!F34</f>
        <v>5863622</v>
      </c>
      <c r="F33" s="134">
        <f>tabula!G34</f>
        <v>5967042</v>
      </c>
      <c r="G33" s="134">
        <f>tabula!H34</f>
        <v>0</v>
      </c>
      <c r="H33" s="135">
        <f>tabula!I34</f>
        <v>0</v>
      </c>
      <c r="I33" s="135">
        <f>tabula!J34</f>
        <v>0</v>
      </c>
      <c r="J33" s="135">
        <f>tabula!K34</f>
        <v>0</v>
      </c>
      <c r="K33" s="136">
        <f>tabula!L34</f>
        <v>0</v>
      </c>
    </row>
    <row r="34" spans="1:11" ht="26.5" thickBot="1">
      <c r="B34" s="137" t="str">
        <f>tabula!C36</f>
        <v>Eiropas Savienības politiku instrumentu un pārējās ārvalstu finanšu palīdzības līdzfinansēto projektu un pasākumu īstenošana</v>
      </c>
      <c r="C34" s="138" t="str">
        <f>tabula!D36</f>
        <v>x</v>
      </c>
      <c r="D34" s="139">
        <f>tabula!E36</f>
        <v>0</v>
      </c>
      <c r="E34" s="140">
        <f>tabula!F36</f>
        <v>0</v>
      </c>
      <c r="F34" s="141">
        <f>tabula!G36</f>
        <v>0</v>
      </c>
      <c r="G34" s="142">
        <f>tabula!H36</f>
        <v>0</v>
      </c>
      <c r="H34" s="140">
        <f>tabula!I36</f>
        <v>0</v>
      </c>
      <c r="I34" s="140">
        <f>tabula!J36</f>
        <v>0</v>
      </c>
      <c r="J34" s="140">
        <f>tabula!K36</f>
        <v>0</v>
      </c>
      <c r="K34" s="143">
        <f>tabula!L36</f>
        <v>0</v>
      </c>
    </row>
    <row r="35" spans="1:11" s="60" customFormat="1" ht="45">
      <c r="A35" s="54">
        <v>2</v>
      </c>
      <c r="B35" s="186" t="str">
        <f>tabula!C53</f>
        <v>Harmonizēt sociālo pakalpojumu jomā lietojamos terminus ar ES normatīvos iekļautajiem terminiem un to definīcijām **</v>
      </c>
      <c r="C35" s="187" t="str">
        <f>tabula!D53</f>
        <v>KOPĀ</v>
      </c>
      <c r="D35" s="144">
        <f>tabula!E53</f>
        <v>0</v>
      </c>
      <c r="E35" s="145">
        <f>tabula!F53</f>
        <v>0</v>
      </c>
      <c r="F35" s="146">
        <f>tabula!G53</f>
        <v>0</v>
      </c>
      <c r="G35" s="147">
        <f>tabula!H53</f>
        <v>0</v>
      </c>
      <c r="H35" s="145">
        <f>tabula!I53</f>
        <v>0</v>
      </c>
      <c r="I35" s="145">
        <f>tabula!J53</f>
        <v>0</v>
      </c>
      <c r="J35" s="145">
        <f>tabula!K53</f>
        <v>0</v>
      </c>
      <c r="K35" s="148">
        <f>tabula!L53</f>
        <v>0</v>
      </c>
    </row>
    <row r="36" spans="1:11">
      <c r="B36" s="34" t="str">
        <f>tabula!C54</f>
        <v>Pašvaldību budžets</v>
      </c>
      <c r="C36" s="149" t="str">
        <f>tabula!D54</f>
        <v>x</v>
      </c>
      <c r="D36" s="188">
        <f>tabula!E54</f>
        <v>0</v>
      </c>
      <c r="E36" s="189">
        <f>tabula!F54</f>
        <v>0</v>
      </c>
      <c r="F36" s="190">
        <f>tabula!G54</f>
        <v>0</v>
      </c>
      <c r="G36" s="191">
        <f>tabula!H54</f>
        <v>0</v>
      </c>
      <c r="H36" s="189">
        <f>tabula!I54</f>
        <v>0</v>
      </c>
      <c r="I36" s="189">
        <f>tabula!J54</f>
        <v>0</v>
      </c>
      <c r="J36" s="189">
        <f>tabula!K54</f>
        <v>0</v>
      </c>
      <c r="K36" s="192">
        <f>tabula!L54</f>
        <v>0</v>
      </c>
    </row>
    <row r="37" spans="1:11">
      <c r="B37" s="34" t="str">
        <f>tabula!C55</f>
        <v>Vidēja termiņa budžeta ietvara likums, kopā, t.sk.:</v>
      </c>
      <c r="C37" s="149" t="str">
        <f>tabula!D55</f>
        <v>x</v>
      </c>
      <c r="D37" s="150">
        <f>tabula!E55</f>
        <v>0</v>
      </c>
      <c r="E37" s="151">
        <f>tabula!F55</f>
        <v>0</v>
      </c>
      <c r="F37" s="152">
        <f>tabula!G55</f>
        <v>0</v>
      </c>
      <c r="G37" s="153">
        <f>tabula!H55</f>
        <v>0</v>
      </c>
      <c r="H37" s="151">
        <f>tabula!I55</f>
        <v>0</v>
      </c>
      <c r="I37" s="151">
        <f>tabula!J55</f>
        <v>0</v>
      </c>
      <c r="J37" s="151">
        <f>tabula!K55</f>
        <v>0</v>
      </c>
      <c r="K37" s="154">
        <f>tabula!L55</f>
        <v>0</v>
      </c>
    </row>
    <row r="38" spans="1:11" ht="39">
      <c r="B38" s="132" t="str">
        <f>tabula!C56</f>
        <v>valsts pamatfunkciju īstenošana</v>
      </c>
      <c r="C38" s="155" t="str">
        <f>tabula!D66</f>
        <v>apakšprogramma 97.01.00 "Labklājības nozares vadība un politikas plānošana"**</v>
      </c>
      <c r="D38" s="134">
        <f>tabula!E56</f>
        <v>0</v>
      </c>
      <c r="E38" s="135">
        <f>tabula!F56</f>
        <v>0</v>
      </c>
      <c r="F38" s="134">
        <f>tabula!G56</f>
        <v>0</v>
      </c>
      <c r="G38" s="134">
        <f>tabula!H56</f>
        <v>0</v>
      </c>
      <c r="H38" s="135">
        <f>tabula!I56</f>
        <v>0</v>
      </c>
      <c r="I38" s="135">
        <f>tabula!J56</f>
        <v>0</v>
      </c>
      <c r="J38" s="135">
        <f>tabula!K56</f>
        <v>0</v>
      </c>
      <c r="K38" s="136">
        <f>tabula!L56</f>
        <v>0</v>
      </c>
    </row>
    <row r="39" spans="1:11" ht="26.5" thickBot="1">
      <c r="B39" s="137" t="str">
        <f>tabula!C58</f>
        <v>Eiropas Savienības politiku instrumentu un pārējās ārvalstu finanšu palīdzības līdzfinansēto projektu un pasākumu īstenošana</v>
      </c>
      <c r="C39" s="138" t="str">
        <f>tabula!D58</f>
        <v>x</v>
      </c>
      <c r="D39" s="139">
        <f>tabula!E58</f>
        <v>0</v>
      </c>
      <c r="E39" s="140">
        <f>tabula!F58</f>
        <v>0</v>
      </c>
      <c r="F39" s="141">
        <f>tabula!G58</f>
        <v>0</v>
      </c>
      <c r="G39" s="142">
        <f>tabula!H58</f>
        <v>0</v>
      </c>
      <c r="H39" s="140">
        <f>tabula!I58</f>
        <v>0</v>
      </c>
      <c r="I39" s="140">
        <f>tabula!J58</f>
        <v>0</v>
      </c>
      <c r="J39" s="140">
        <f>tabula!K58</f>
        <v>0</v>
      </c>
      <c r="K39" s="143">
        <f>tabula!L58</f>
        <v>0</v>
      </c>
    </row>
    <row r="40" spans="1:11" s="62" customFormat="1" ht="30">
      <c r="A40" s="61">
        <v>3</v>
      </c>
      <c r="B40" s="186" t="str">
        <f>tabula!C75</f>
        <v>Pārskatīt sociālo pakalpojumu samaksas kārtību personai, personas apgādniekiem</v>
      </c>
      <c r="C40" s="187" t="str">
        <f>tabula!D75</f>
        <v>KOPĀ</v>
      </c>
      <c r="D40" s="144">
        <f>tabula!E75</f>
        <v>120200</v>
      </c>
      <c r="E40" s="145">
        <f>tabula!F75</f>
        <v>0</v>
      </c>
      <c r="F40" s="146">
        <f>tabula!G75</f>
        <v>0</v>
      </c>
      <c r="G40" s="147">
        <f>tabula!H75</f>
        <v>0</v>
      </c>
      <c r="H40" s="145">
        <f>tabula!I75</f>
        <v>0</v>
      </c>
      <c r="I40" s="145">
        <f>tabula!J75</f>
        <v>0</v>
      </c>
      <c r="J40" s="145">
        <f>tabula!K75</f>
        <v>0</v>
      </c>
      <c r="K40" s="148">
        <f>tabula!L75</f>
        <v>0</v>
      </c>
    </row>
    <row r="41" spans="1:11">
      <c r="B41" s="34" t="str">
        <f>tabula!C76</f>
        <v>Pašvaldību budžets</v>
      </c>
      <c r="C41" s="149" t="str">
        <f>tabula!D76</f>
        <v>x</v>
      </c>
      <c r="D41" s="188">
        <f>tabula!E76</f>
        <v>0</v>
      </c>
      <c r="E41" s="189">
        <f>tabula!F76</f>
        <v>0</v>
      </c>
      <c r="F41" s="190">
        <f>tabula!G76</f>
        <v>0</v>
      </c>
      <c r="G41" s="191">
        <f>tabula!H76</f>
        <v>0</v>
      </c>
      <c r="H41" s="189">
        <f>tabula!I76</f>
        <v>0</v>
      </c>
      <c r="I41" s="189">
        <f>tabula!J76</f>
        <v>0</v>
      </c>
      <c r="J41" s="189">
        <f>tabula!K76</f>
        <v>0</v>
      </c>
      <c r="K41" s="192">
        <f>tabula!L76</f>
        <v>0</v>
      </c>
    </row>
    <row r="42" spans="1:11">
      <c r="B42" s="34" t="str">
        <f>tabula!C77</f>
        <v>Vidēja termiņa budžeta ietvara likums, kopā, t.sk.:</v>
      </c>
      <c r="C42" s="149" t="str">
        <f>tabula!D77</f>
        <v>x</v>
      </c>
      <c r="D42" s="150">
        <f>tabula!E77</f>
        <v>120200</v>
      </c>
      <c r="E42" s="151">
        <f>tabula!F77</f>
        <v>0</v>
      </c>
      <c r="F42" s="152">
        <f>tabula!G77</f>
        <v>0</v>
      </c>
      <c r="G42" s="153">
        <f>tabula!H77</f>
        <v>0</v>
      </c>
      <c r="H42" s="151">
        <f>tabula!I77</f>
        <v>0</v>
      </c>
      <c r="I42" s="151">
        <f>tabula!J77</f>
        <v>0</v>
      </c>
      <c r="J42" s="151">
        <f>tabula!K77</f>
        <v>0</v>
      </c>
      <c r="K42" s="154">
        <f>tabula!L77</f>
        <v>0</v>
      </c>
    </row>
    <row r="43" spans="1:11" ht="44" customHeight="1">
      <c r="B43" s="132" t="str">
        <f>tabula!C78</f>
        <v>valsts pamatfunkciju īstenošana</v>
      </c>
      <c r="C43" s="155" t="str">
        <f>tabula!D88</f>
        <v>apakšprogramma 05.63.00 „Dotācija biedrībām, nodibinājumiem un reliģiskām organizācijām”</v>
      </c>
      <c r="D43" s="134">
        <f>tabula!E78</f>
        <v>5000</v>
      </c>
      <c r="E43" s="135">
        <f>tabula!F78</f>
        <v>0</v>
      </c>
      <c r="F43" s="134">
        <f>tabula!G78</f>
        <v>0</v>
      </c>
      <c r="G43" s="134">
        <f>tabula!H78</f>
        <v>0</v>
      </c>
      <c r="H43" s="135">
        <f>tabula!I78</f>
        <v>0</v>
      </c>
      <c r="I43" s="135">
        <f>tabula!J78</f>
        <v>0</v>
      </c>
      <c r="J43" s="135">
        <f>tabula!K78</f>
        <v>0</v>
      </c>
      <c r="K43" s="136">
        <f>tabula!L78</f>
        <v>0</v>
      </c>
    </row>
    <row r="44" spans="1:11" ht="44.5" customHeight="1" thickBot="1">
      <c r="B44" s="137" t="str">
        <f>tabula!C80</f>
        <v>Eiropas Savienības politiku instrumentu un pārējās ārvalstu finanšu palīdzības līdzfinansēto projektu un pasākumu īstenošana</v>
      </c>
      <c r="C44" s="155" t="str">
        <f>tabula!D90</f>
        <v>apakšprogramma 70.50.00 “Tehniskā palīdzība ERAF, ESF+, KF, TPF finansējuma apgūšanai (2021-2027)”</v>
      </c>
      <c r="D44" s="139">
        <f>tabula!E80</f>
        <v>115200</v>
      </c>
      <c r="E44" s="140">
        <f>tabula!F80</f>
        <v>0</v>
      </c>
      <c r="F44" s="141">
        <f>tabula!G80</f>
        <v>0</v>
      </c>
      <c r="G44" s="142">
        <f>tabula!H80</f>
        <v>0</v>
      </c>
      <c r="H44" s="140">
        <f>tabula!I80</f>
        <v>0</v>
      </c>
      <c r="I44" s="140">
        <f>tabula!J80</f>
        <v>0</v>
      </c>
      <c r="J44" s="140">
        <f>tabula!K80</f>
        <v>0</v>
      </c>
      <c r="K44" s="143">
        <f>tabula!L80</f>
        <v>0</v>
      </c>
    </row>
    <row r="45" spans="1:11" s="62" customFormat="1" ht="30">
      <c r="A45" s="61">
        <v>4</v>
      </c>
      <c r="B45" s="186" t="str">
        <f>tabula!C97</f>
        <v>Ieviest jaunus sociālo pakalpojumu apmaksas modeļus</v>
      </c>
      <c r="C45" s="187" t="str">
        <f>tabula!D97</f>
        <v>KOPĀ</v>
      </c>
      <c r="D45" s="144">
        <f>tabula!E97</f>
        <v>0</v>
      </c>
      <c r="E45" s="145">
        <f>tabula!F97</f>
        <v>0</v>
      </c>
      <c r="F45" s="146">
        <f>tabula!G97</f>
        <v>0</v>
      </c>
      <c r="G45" s="147">
        <f>tabula!H97</f>
        <v>0</v>
      </c>
      <c r="H45" s="145">
        <f>tabula!I97</f>
        <v>0</v>
      </c>
      <c r="I45" s="145">
        <f>tabula!J97</f>
        <v>18610378</v>
      </c>
      <c r="J45" s="145">
        <f>tabula!K97</f>
        <v>22164466</v>
      </c>
      <c r="K45" s="148">
        <f>tabula!L97</f>
        <v>26018896</v>
      </c>
    </row>
    <row r="46" spans="1:11">
      <c r="B46" s="34" t="str">
        <f>tabula!C98</f>
        <v>Pašvaldību budžets</v>
      </c>
      <c r="C46" s="149" t="str">
        <f>tabula!D98</f>
        <v>x</v>
      </c>
      <c r="D46" s="188">
        <f>tabula!E98</f>
        <v>0</v>
      </c>
      <c r="E46" s="189">
        <f>tabula!F98</f>
        <v>0</v>
      </c>
      <c r="F46" s="190">
        <f>tabula!G98</f>
        <v>0</v>
      </c>
      <c r="G46" s="191">
        <f>tabula!H98</f>
        <v>0</v>
      </c>
      <c r="H46" s="189">
        <f>tabula!I98</f>
        <v>0</v>
      </c>
      <c r="I46" s="189">
        <f>tabula!J98</f>
        <v>0</v>
      </c>
      <c r="J46" s="189">
        <f>tabula!K98</f>
        <v>0</v>
      </c>
      <c r="K46" s="192">
        <f>tabula!L98</f>
        <v>0</v>
      </c>
    </row>
    <row r="47" spans="1:11">
      <c r="B47" s="34" t="str">
        <f>tabula!C99</f>
        <v>Vidēja termiņa budžeta ietvara likums, kopā, t.sk.:</v>
      </c>
      <c r="C47" s="149" t="str">
        <f>tabula!D99</f>
        <v>x</v>
      </c>
      <c r="D47" s="150">
        <f>tabula!E99</f>
        <v>0</v>
      </c>
      <c r="E47" s="151">
        <f>tabula!F99</f>
        <v>0</v>
      </c>
      <c r="F47" s="152">
        <f>tabula!G99</f>
        <v>0</v>
      </c>
      <c r="G47" s="153">
        <f>tabula!H99</f>
        <v>0</v>
      </c>
      <c r="H47" s="151">
        <f>tabula!I99</f>
        <v>0</v>
      </c>
      <c r="I47" s="151">
        <f>tabula!J99</f>
        <v>18610378</v>
      </c>
      <c r="J47" s="151">
        <f>tabula!K99</f>
        <v>22164466</v>
      </c>
      <c r="K47" s="154">
        <f>tabula!L99</f>
        <v>26018896</v>
      </c>
    </row>
    <row r="48" spans="1:11" ht="26">
      <c r="B48" s="132" t="str">
        <f>tabula!C100</f>
        <v>valsts pamatfunkciju īstenošana</v>
      </c>
      <c r="C48" s="155" t="str">
        <f>tabula!D110</f>
        <v>05.01.00 Sociālās rehabilitācijas valsts programmas</v>
      </c>
      <c r="D48" s="134">
        <f>tabula!E100</f>
        <v>0</v>
      </c>
      <c r="E48" s="135">
        <f>tabula!F100</f>
        <v>0</v>
      </c>
      <c r="F48" s="134">
        <f>tabula!G100</f>
        <v>0</v>
      </c>
      <c r="G48" s="134">
        <f>tabula!H100</f>
        <v>0</v>
      </c>
      <c r="H48" s="135">
        <f>tabula!I100</f>
        <v>0</v>
      </c>
      <c r="I48" s="135">
        <f>tabula!J100</f>
        <v>18610378</v>
      </c>
      <c r="J48" s="135">
        <f>tabula!K100</f>
        <v>22164466</v>
      </c>
      <c r="K48" s="136">
        <f>tabula!L100</f>
        <v>26018896</v>
      </c>
    </row>
    <row r="49" spans="1:11" ht="26.5" thickBot="1">
      <c r="B49" s="137" t="str">
        <f>tabula!C102</f>
        <v>Eiropas Savienības politiku instrumentu un pārējās ārvalstu finanšu palīdzības līdzfinansēto projektu un pasākumu īstenošana</v>
      </c>
      <c r="C49" s="138" t="str">
        <f>tabula!D102</f>
        <v>x</v>
      </c>
      <c r="D49" s="139">
        <f>tabula!E102</f>
        <v>0</v>
      </c>
      <c r="E49" s="140">
        <f>tabula!F102</f>
        <v>0</v>
      </c>
      <c r="F49" s="141">
        <f>tabula!G102</f>
        <v>0</v>
      </c>
      <c r="G49" s="142">
        <f>tabula!H102</f>
        <v>0</v>
      </c>
      <c r="H49" s="140">
        <f>tabula!I102</f>
        <v>0</v>
      </c>
      <c r="I49" s="140">
        <f>tabula!J102</f>
        <v>0</v>
      </c>
      <c r="J49" s="140">
        <f>tabula!K102</f>
        <v>0</v>
      </c>
      <c r="K49" s="143">
        <f>tabula!L102</f>
        <v>0</v>
      </c>
    </row>
    <row r="50" spans="1:11" s="60" customFormat="1" ht="45">
      <c r="A50" s="54">
        <v>5</v>
      </c>
      <c r="B50" s="186" t="str">
        <f>tabula!C119</f>
        <v>Pārskatīt ilgtermiņa aprūpes pakalpojumu nodrošināšanas  procesus  regulējošos normatīvos  aktus **</v>
      </c>
      <c r="C50" s="187" t="str">
        <f>tabula!D119</f>
        <v>KOPĀ</v>
      </c>
      <c r="D50" s="144">
        <f>tabula!E119</f>
        <v>0</v>
      </c>
      <c r="E50" s="145">
        <f>tabula!F119</f>
        <v>0</v>
      </c>
      <c r="F50" s="146">
        <f>tabula!G119</f>
        <v>0</v>
      </c>
      <c r="G50" s="147">
        <f>tabula!H119</f>
        <v>0</v>
      </c>
      <c r="H50" s="145">
        <f>tabula!I119</f>
        <v>0</v>
      </c>
      <c r="I50" s="145">
        <f>tabula!J119</f>
        <v>0</v>
      </c>
      <c r="J50" s="145">
        <f>tabula!K119</f>
        <v>0</v>
      </c>
      <c r="K50" s="148">
        <f>tabula!L119</f>
        <v>0</v>
      </c>
    </row>
    <row r="51" spans="1:11">
      <c r="B51" s="34" t="str">
        <f>tabula!C120</f>
        <v>Pašvaldību budžets</v>
      </c>
      <c r="C51" s="149" t="str">
        <f>tabula!D120</f>
        <v>x</v>
      </c>
      <c r="D51" s="188">
        <f>tabula!E120</f>
        <v>0</v>
      </c>
      <c r="E51" s="189">
        <f>tabula!F120</f>
        <v>0</v>
      </c>
      <c r="F51" s="190">
        <f>tabula!G120</f>
        <v>0</v>
      </c>
      <c r="G51" s="191">
        <f>tabula!H120</f>
        <v>0</v>
      </c>
      <c r="H51" s="189">
        <f>tabula!I120</f>
        <v>0</v>
      </c>
      <c r="I51" s="189">
        <f>tabula!J120</f>
        <v>0</v>
      </c>
      <c r="J51" s="189">
        <f>tabula!K120</f>
        <v>0</v>
      </c>
      <c r="K51" s="192">
        <f>tabula!L120</f>
        <v>0</v>
      </c>
    </row>
    <row r="52" spans="1:11">
      <c r="B52" s="34" t="str">
        <f>tabula!C121</f>
        <v>Vidēja termiņa budžeta ietvara likums, kopā, t.sk.:</v>
      </c>
      <c r="C52" s="149" t="str">
        <f>tabula!D121</f>
        <v>x</v>
      </c>
      <c r="D52" s="150">
        <f>tabula!E121</f>
        <v>0</v>
      </c>
      <c r="E52" s="151">
        <f>tabula!F121</f>
        <v>0</v>
      </c>
      <c r="F52" s="152">
        <f>tabula!G121</f>
        <v>0</v>
      </c>
      <c r="G52" s="153">
        <f>tabula!H121</f>
        <v>0</v>
      </c>
      <c r="H52" s="151">
        <f>tabula!I121</f>
        <v>0</v>
      </c>
      <c r="I52" s="151">
        <f>tabula!J121</f>
        <v>0</v>
      </c>
      <c r="J52" s="151">
        <f>tabula!K121</f>
        <v>0</v>
      </c>
      <c r="K52" s="154">
        <f>tabula!L121</f>
        <v>0</v>
      </c>
    </row>
    <row r="53" spans="1:11" ht="39">
      <c r="B53" s="132" t="str">
        <f>tabula!C122</f>
        <v>valsts pamatfunkciju īstenošana</v>
      </c>
      <c r="C53" s="155" t="str">
        <f>tabula!D132</f>
        <v>apakšprogramma 97.01.00 "Labklājības nozares vadība un politikas plānošana"**</v>
      </c>
      <c r="D53" s="134">
        <f>tabula!E122</f>
        <v>0</v>
      </c>
      <c r="E53" s="135">
        <f>tabula!F122</f>
        <v>0</v>
      </c>
      <c r="F53" s="134">
        <f>tabula!G122</f>
        <v>0</v>
      </c>
      <c r="G53" s="134">
        <f>tabula!H122</f>
        <v>0</v>
      </c>
      <c r="H53" s="135">
        <f>tabula!I122</f>
        <v>0</v>
      </c>
      <c r="I53" s="135">
        <f>tabula!J122</f>
        <v>0</v>
      </c>
      <c r="J53" s="135">
        <f>tabula!K122</f>
        <v>0</v>
      </c>
      <c r="K53" s="136">
        <f>tabula!L122</f>
        <v>0</v>
      </c>
    </row>
    <row r="54" spans="1:11" ht="26.5" thickBot="1">
      <c r="B54" s="137" t="str">
        <f>tabula!C124</f>
        <v>Eiropas Savienības politiku instrumentu un pārējās ārvalstu finanšu palīdzības līdzfinansēto projektu un pasākumu īstenošana</v>
      </c>
      <c r="C54" s="138" t="str">
        <f>tabula!D124</f>
        <v>x</v>
      </c>
      <c r="D54" s="139">
        <f>tabula!E124</f>
        <v>0</v>
      </c>
      <c r="E54" s="140">
        <f>tabula!F124</f>
        <v>0</v>
      </c>
      <c r="F54" s="141">
        <f>tabula!G124</f>
        <v>0</v>
      </c>
      <c r="G54" s="142">
        <f>tabula!H124</f>
        <v>0</v>
      </c>
      <c r="H54" s="140">
        <f>tabula!I124</f>
        <v>0</v>
      </c>
      <c r="I54" s="140">
        <f>tabula!J124</f>
        <v>0</v>
      </c>
      <c r="J54" s="140">
        <f>tabula!K124</f>
        <v>0</v>
      </c>
      <c r="K54" s="143">
        <f>tabula!L124</f>
        <v>0</v>
      </c>
    </row>
    <row r="55" spans="1:11" s="62" customFormat="1" ht="30">
      <c r="A55" s="61">
        <v>6</v>
      </c>
      <c r="B55" s="186" t="str">
        <f>tabula!C141</f>
        <v>Pilnveidot pakalpojumu  kvalitātes novērtēšanu un nodrošināt to ievērošanas uzraudzību **</v>
      </c>
      <c r="C55" s="187" t="str">
        <f>tabula!D141</f>
        <v>KOPĀ</v>
      </c>
      <c r="D55" s="144">
        <f>tabula!E141</f>
        <v>0</v>
      </c>
      <c r="E55" s="145">
        <f>tabula!F141</f>
        <v>0</v>
      </c>
      <c r="F55" s="146">
        <f>tabula!G141</f>
        <v>0</v>
      </c>
      <c r="G55" s="147">
        <f>tabula!H141</f>
        <v>0</v>
      </c>
      <c r="H55" s="145">
        <f>tabula!I141</f>
        <v>0</v>
      </c>
      <c r="I55" s="145">
        <f>tabula!J141</f>
        <v>0</v>
      </c>
      <c r="J55" s="145">
        <f>tabula!K141</f>
        <v>0</v>
      </c>
      <c r="K55" s="148">
        <f>tabula!L141</f>
        <v>0</v>
      </c>
    </row>
    <row r="56" spans="1:11">
      <c r="B56" s="34" t="str">
        <f>tabula!C142</f>
        <v>Pašvaldību budžets</v>
      </c>
      <c r="C56" s="149" t="str">
        <f>tabula!D142</f>
        <v>x</v>
      </c>
      <c r="D56" s="188">
        <f>tabula!E142</f>
        <v>0</v>
      </c>
      <c r="E56" s="189">
        <f>tabula!F142</f>
        <v>0</v>
      </c>
      <c r="F56" s="190">
        <f>tabula!G142</f>
        <v>0</v>
      </c>
      <c r="G56" s="191">
        <f>tabula!H142</f>
        <v>0</v>
      </c>
      <c r="H56" s="189">
        <f>tabula!I142</f>
        <v>0</v>
      </c>
      <c r="I56" s="189">
        <f>tabula!J142</f>
        <v>0</v>
      </c>
      <c r="J56" s="189">
        <f>tabula!K142</f>
        <v>0</v>
      </c>
      <c r="K56" s="192">
        <f>tabula!L142</f>
        <v>0</v>
      </c>
    </row>
    <row r="57" spans="1:11">
      <c r="B57" s="34" t="str">
        <f>tabula!C143</f>
        <v>Vidēja termiņa budžeta ietvara likums, kopā, t.sk.:</v>
      </c>
      <c r="C57" s="149" t="str">
        <f>tabula!D143</f>
        <v>x</v>
      </c>
      <c r="D57" s="150">
        <f>tabula!E143</f>
        <v>0</v>
      </c>
      <c r="E57" s="151">
        <f>tabula!F143</f>
        <v>0</v>
      </c>
      <c r="F57" s="152">
        <f>tabula!G143</f>
        <v>0</v>
      </c>
      <c r="G57" s="153">
        <f>tabula!H143</f>
        <v>0</v>
      </c>
      <c r="H57" s="151">
        <f>tabula!I143</f>
        <v>0</v>
      </c>
      <c r="I57" s="151">
        <f>tabula!J143</f>
        <v>0</v>
      </c>
      <c r="J57" s="151">
        <f>tabula!K143</f>
        <v>0</v>
      </c>
      <c r="K57" s="154">
        <f>tabula!L143</f>
        <v>0</v>
      </c>
    </row>
    <row r="58" spans="1:11" ht="39">
      <c r="B58" s="132" t="str">
        <f>tabula!C144</f>
        <v>valsts pamatfunkciju īstenošana</v>
      </c>
      <c r="C58" s="155" t="str">
        <f>tabula!D154</f>
        <v>apakšprogramma 97.01.00 "Labklājības nozares vadība un politikas plānošana"**</v>
      </c>
      <c r="D58" s="134">
        <f>tabula!E144</f>
        <v>0</v>
      </c>
      <c r="E58" s="135">
        <f>tabula!F144</f>
        <v>0</v>
      </c>
      <c r="F58" s="134">
        <f>tabula!G144</f>
        <v>0</v>
      </c>
      <c r="G58" s="134">
        <f>tabula!H144</f>
        <v>0</v>
      </c>
      <c r="H58" s="135">
        <f>tabula!I144</f>
        <v>0</v>
      </c>
      <c r="I58" s="135">
        <f>tabula!J144</f>
        <v>0</v>
      </c>
      <c r="J58" s="135">
        <f>tabula!K144</f>
        <v>0</v>
      </c>
      <c r="K58" s="136">
        <f>tabula!L144</f>
        <v>0</v>
      </c>
    </row>
    <row r="59" spans="1:11" ht="26.5" thickBot="1">
      <c r="B59" s="137" t="str">
        <f>tabula!C146</f>
        <v>Eiropas Savienības politiku instrumentu un pārējās ārvalstu finanšu palīdzības līdzfinansēto projektu un pasākumu īstenošana</v>
      </c>
      <c r="C59" s="138" t="str">
        <f>tabula!D146</f>
        <v>x</v>
      </c>
      <c r="D59" s="139">
        <f>tabula!E146</f>
        <v>0</v>
      </c>
      <c r="E59" s="140">
        <f>tabula!F146</f>
        <v>0</v>
      </c>
      <c r="F59" s="141">
        <f>tabula!G146</f>
        <v>0</v>
      </c>
      <c r="G59" s="142">
        <f>tabula!H146</f>
        <v>0</v>
      </c>
      <c r="H59" s="140">
        <f>tabula!I146</f>
        <v>0</v>
      </c>
      <c r="I59" s="140">
        <f>tabula!J146</f>
        <v>0</v>
      </c>
      <c r="J59" s="140">
        <f>tabula!K146</f>
        <v>0</v>
      </c>
      <c r="K59" s="143">
        <f>tabula!L146</f>
        <v>0</v>
      </c>
    </row>
    <row r="60" spans="1:11" s="62" customFormat="1" ht="45">
      <c r="A60" s="61">
        <v>7</v>
      </c>
      <c r="B60" s="186" t="str">
        <f>tabula!C163</f>
        <v xml:space="preserve">Nodrošināt veselības un sociālās aprūpes pakalpojumu integritāti ilgtermiņa aprūpes pakalpojumos </v>
      </c>
      <c r="C60" s="187" t="str">
        <f>tabula!D163</f>
        <v>KOPĀ</v>
      </c>
      <c r="D60" s="144">
        <f>tabula!E163</f>
        <v>0</v>
      </c>
      <c r="E60" s="145">
        <f>tabula!F163</f>
        <v>0</v>
      </c>
      <c r="F60" s="146">
        <f>tabula!G163</f>
        <v>0</v>
      </c>
      <c r="G60" s="147">
        <f>tabula!H163</f>
        <v>1800000</v>
      </c>
      <c r="H60" s="145">
        <f>tabula!I163</f>
        <v>0</v>
      </c>
      <c r="I60" s="145">
        <f>tabula!J163</f>
        <v>0</v>
      </c>
      <c r="J60" s="145">
        <f>tabula!K163</f>
        <v>0</v>
      </c>
      <c r="K60" s="148">
        <f>tabula!L163</f>
        <v>0</v>
      </c>
    </row>
    <row r="61" spans="1:11">
      <c r="B61" s="34" t="str">
        <f>tabula!C164</f>
        <v>Pašvaldību budžets</v>
      </c>
      <c r="C61" s="149" t="str">
        <f>tabula!D164</f>
        <v>x</v>
      </c>
      <c r="D61" s="188">
        <f>tabula!E164</f>
        <v>0</v>
      </c>
      <c r="E61" s="189">
        <f>tabula!F164</f>
        <v>0</v>
      </c>
      <c r="F61" s="190">
        <f>tabula!G164</f>
        <v>0</v>
      </c>
      <c r="G61" s="191">
        <f>tabula!H164</f>
        <v>0</v>
      </c>
      <c r="H61" s="189">
        <f>tabula!I164</f>
        <v>0</v>
      </c>
      <c r="I61" s="189">
        <f>tabula!J164</f>
        <v>0</v>
      </c>
      <c r="J61" s="189">
        <f>tabula!K164</f>
        <v>0</v>
      </c>
      <c r="K61" s="192">
        <f>tabula!L164</f>
        <v>0</v>
      </c>
    </row>
    <row r="62" spans="1:11">
      <c r="B62" s="34" t="str">
        <f>tabula!C165</f>
        <v>Vidēja termiņa budžeta ietvara likums, kopā, t.sk.:</v>
      </c>
      <c r="C62" s="149" t="str">
        <f>tabula!D165</f>
        <v>x</v>
      </c>
      <c r="D62" s="150">
        <f>tabula!E165</f>
        <v>0</v>
      </c>
      <c r="E62" s="151">
        <f>tabula!F165</f>
        <v>0</v>
      </c>
      <c r="F62" s="152">
        <f>tabula!G165</f>
        <v>0</v>
      </c>
      <c r="G62" s="153">
        <f>tabula!H165</f>
        <v>1800000</v>
      </c>
      <c r="H62" s="151">
        <f>tabula!I165</f>
        <v>0</v>
      </c>
      <c r="I62" s="151">
        <f>tabula!J165</f>
        <v>0</v>
      </c>
      <c r="J62" s="151">
        <f>tabula!K165</f>
        <v>0</v>
      </c>
      <c r="K62" s="154">
        <f>tabula!L165</f>
        <v>0</v>
      </c>
    </row>
    <row r="63" spans="1:11" ht="34" customHeight="1">
      <c r="B63" s="132" t="str">
        <f>tabula!C166</f>
        <v>valsts pamatfunkciju īstenošana</v>
      </c>
      <c r="C63" s="155" t="str">
        <f>tabula!D176</f>
        <v>05.01.00 Sociālās rehabilitācijas valsts programmas</v>
      </c>
      <c r="D63" s="134">
        <f>tabula!E166</f>
        <v>0</v>
      </c>
      <c r="E63" s="135">
        <f>tabula!F166</f>
        <v>0</v>
      </c>
      <c r="F63" s="134">
        <f>tabula!G166</f>
        <v>0</v>
      </c>
      <c r="G63" s="134">
        <f>tabula!H166</f>
        <v>1800000</v>
      </c>
      <c r="H63" s="135">
        <f>tabula!I166</f>
        <v>0</v>
      </c>
      <c r="I63" s="135">
        <f>tabula!J166</f>
        <v>0</v>
      </c>
      <c r="J63" s="135">
        <f>tabula!K166</f>
        <v>0</v>
      </c>
      <c r="K63" s="136">
        <f>tabula!L166</f>
        <v>0</v>
      </c>
    </row>
    <row r="64" spans="1:11" ht="26.5" thickBot="1">
      <c r="B64" s="137" t="str">
        <f>tabula!C168</f>
        <v>Eiropas Savienības politiku instrumentu un pārējās ārvalstu finanšu palīdzības līdzfinansēto projektu un pasākumu īstenošana</v>
      </c>
      <c r="C64" s="138" t="str">
        <f>tabula!D168</f>
        <v>x</v>
      </c>
      <c r="D64" s="139">
        <f>tabula!E168</f>
        <v>0</v>
      </c>
      <c r="E64" s="140">
        <f>tabula!F168</f>
        <v>0</v>
      </c>
      <c r="F64" s="141">
        <f>tabula!G168</f>
        <v>0</v>
      </c>
      <c r="G64" s="142">
        <f>tabula!H168</f>
        <v>0</v>
      </c>
      <c r="H64" s="140">
        <f>tabula!I168</f>
        <v>0</v>
      </c>
      <c r="I64" s="140">
        <f>tabula!J168</f>
        <v>0</v>
      </c>
      <c r="J64" s="140">
        <f>tabula!K168</f>
        <v>0</v>
      </c>
      <c r="K64" s="143">
        <f>tabula!L168</f>
        <v>0</v>
      </c>
    </row>
    <row r="65" spans="1:11" s="62" customFormat="1" ht="45">
      <c r="A65" s="61">
        <v>8</v>
      </c>
      <c r="B65" s="186" t="str">
        <f>tabula!C185</f>
        <v>Veicināt ģimeniskai videi pietuvināta pakalpojuma veidošanu ilgstošas sociālās aprūpes un sociālās rehabilitācijas institūcijās</v>
      </c>
      <c r="C65" s="187" t="str">
        <f>tabula!D185</f>
        <v>KOPĀ</v>
      </c>
      <c r="D65" s="144">
        <f>tabula!E185</f>
        <v>34128107</v>
      </c>
      <c r="E65" s="145">
        <f>tabula!F185</f>
        <v>65234219</v>
      </c>
      <c r="F65" s="146">
        <f>tabula!G185</f>
        <v>18167976</v>
      </c>
      <c r="G65" s="147">
        <f>tabula!H185</f>
        <v>0</v>
      </c>
      <c r="H65" s="145">
        <f>tabula!I185</f>
        <v>0</v>
      </c>
      <c r="I65" s="145">
        <f>tabula!J185</f>
        <v>0</v>
      </c>
      <c r="J65" s="145">
        <f>tabula!K185</f>
        <v>0</v>
      </c>
      <c r="K65" s="148">
        <f>tabula!L185</f>
        <v>0</v>
      </c>
    </row>
    <row r="66" spans="1:11">
      <c r="B66" s="34" t="str">
        <f>tabula!C186</f>
        <v>Pašvaldību budžets</v>
      </c>
      <c r="C66" s="149" t="str">
        <f>tabula!D186</f>
        <v>x</v>
      </c>
      <c r="D66" s="188">
        <f>tabula!E186</f>
        <v>6860518</v>
      </c>
      <c r="E66" s="189">
        <f>tabula!F186</f>
        <v>11378624</v>
      </c>
      <c r="F66" s="190">
        <f>tabula!G186</f>
        <v>4518107</v>
      </c>
      <c r="G66" s="191">
        <f>tabula!H186</f>
        <v>0</v>
      </c>
      <c r="H66" s="189">
        <f>tabula!I186</f>
        <v>0</v>
      </c>
      <c r="I66" s="189">
        <f>tabula!J186</f>
        <v>0</v>
      </c>
      <c r="J66" s="189">
        <f>tabula!K186</f>
        <v>0</v>
      </c>
      <c r="K66" s="192">
        <f>tabula!L186</f>
        <v>0</v>
      </c>
    </row>
    <row r="67" spans="1:11">
      <c r="B67" s="34" t="str">
        <f>tabula!C187</f>
        <v>Vidēja termiņa budžeta ietvara likums, kopā, t.sk.:</v>
      </c>
      <c r="C67" s="149" t="str">
        <f>tabula!D187</f>
        <v>x</v>
      </c>
      <c r="D67" s="150">
        <f>tabula!E187</f>
        <v>27267589</v>
      </c>
      <c r="E67" s="151">
        <f>tabula!F187</f>
        <v>53855595</v>
      </c>
      <c r="F67" s="152">
        <f>tabula!G187</f>
        <v>13649869</v>
      </c>
      <c r="G67" s="153">
        <f>tabula!H187</f>
        <v>0</v>
      </c>
      <c r="H67" s="151">
        <f>tabula!I187</f>
        <v>0</v>
      </c>
      <c r="I67" s="151">
        <f>tabula!J187</f>
        <v>0</v>
      </c>
      <c r="J67" s="151">
        <f>tabula!K187</f>
        <v>0</v>
      </c>
      <c r="K67" s="154">
        <f>tabula!L187</f>
        <v>0</v>
      </c>
    </row>
    <row r="68" spans="1:11">
      <c r="B68" s="132" t="str">
        <f>tabula!C188</f>
        <v>valsts pamatfunkciju īstenošana</v>
      </c>
      <c r="C68" s="133" t="str">
        <f>tabula!D188</f>
        <v>x</v>
      </c>
      <c r="D68" s="134">
        <f>tabula!E188</f>
        <v>0</v>
      </c>
      <c r="E68" s="135">
        <f>tabula!F188</f>
        <v>0</v>
      </c>
      <c r="F68" s="134">
        <f>tabula!G188</f>
        <v>0</v>
      </c>
      <c r="G68" s="134">
        <f>tabula!H188</f>
        <v>0</v>
      </c>
      <c r="H68" s="135">
        <f>tabula!I188</f>
        <v>0</v>
      </c>
      <c r="I68" s="135">
        <f>tabula!J188</f>
        <v>0</v>
      </c>
      <c r="J68" s="135">
        <f>tabula!K188</f>
        <v>0</v>
      </c>
      <c r="K68" s="136">
        <f>tabula!L188</f>
        <v>0</v>
      </c>
    </row>
    <row r="69" spans="1:11" ht="64.5" customHeight="1" thickBot="1">
      <c r="B69" s="137" t="str">
        <f>tabula!C190</f>
        <v>Eiropas Savienības politiku instrumentu un pārējās ārvalstu finanšu palīdzības līdzfinansēto projektu un pasākumu īstenošana</v>
      </c>
      <c r="C69" s="156" t="str">
        <f>tabula!D196</f>
        <v>apakšprogrammā 74.07. "Atveseļošanas un noturības mehānisma (ANM) finansējums projektu un pasākumu īstenotajiem"</v>
      </c>
      <c r="D69" s="139">
        <f>tabula!E190</f>
        <v>27267589</v>
      </c>
      <c r="E69" s="140">
        <f>tabula!F190</f>
        <v>53855595</v>
      </c>
      <c r="F69" s="141">
        <f>tabula!G190</f>
        <v>13649869</v>
      </c>
      <c r="G69" s="142">
        <f>tabula!H190</f>
        <v>0</v>
      </c>
      <c r="H69" s="140">
        <f>tabula!I190</f>
        <v>0</v>
      </c>
      <c r="I69" s="140">
        <f>tabula!J190</f>
        <v>0</v>
      </c>
      <c r="J69" s="140">
        <f>tabula!K190</f>
        <v>0</v>
      </c>
      <c r="K69" s="143">
        <f>tabula!L190</f>
        <v>0</v>
      </c>
    </row>
    <row r="70" spans="1:11" s="62" customFormat="1" ht="45">
      <c r="A70" s="61">
        <v>9</v>
      </c>
      <c r="B70" s="186" t="str">
        <f>tabula!C207</f>
        <v>Nodrošināt klientu pašaprūpes spējām un objektīvajām vajadzībām atbilstošus sociālos pakalpojumus *</v>
      </c>
      <c r="C70" s="187" t="str">
        <f>tabula!D207</f>
        <v>KOPĀ</v>
      </c>
      <c r="D70" s="144">
        <f>tabula!E207</f>
        <v>0</v>
      </c>
      <c r="E70" s="145">
        <f>tabula!F207</f>
        <v>0</v>
      </c>
      <c r="F70" s="146">
        <f>tabula!G207</f>
        <v>0</v>
      </c>
      <c r="G70" s="147">
        <f>tabula!H207</f>
        <v>725643</v>
      </c>
      <c r="H70" s="145">
        <f>tabula!I207</f>
        <v>969820</v>
      </c>
      <c r="I70" s="145">
        <f>tabula!J207</f>
        <v>1605446</v>
      </c>
      <c r="J70" s="145">
        <f>tabula!K207</f>
        <v>3899091</v>
      </c>
      <c r="K70" s="148">
        <f>tabula!L207</f>
        <v>0</v>
      </c>
    </row>
    <row r="71" spans="1:11">
      <c r="B71" s="34" t="str">
        <f>tabula!C208</f>
        <v>Pašvaldību budžets</v>
      </c>
      <c r="C71" s="149" t="str">
        <f>tabula!D208</f>
        <v>x</v>
      </c>
      <c r="D71" s="188">
        <f>tabula!E208</f>
        <v>0</v>
      </c>
      <c r="E71" s="189">
        <f>tabula!F208</f>
        <v>0</v>
      </c>
      <c r="F71" s="190">
        <f>tabula!G208</f>
        <v>0</v>
      </c>
      <c r="G71" s="191">
        <f>tabula!H208</f>
        <v>0</v>
      </c>
      <c r="H71" s="189">
        <f>tabula!I208</f>
        <v>0</v>
      </c>
      <c r="I71" s="189">
        <f>tabula!J208</f>
        <v>0</v>
      </c>
      <c r="J71" s="189">
        <f>tabula!K208</f>
        <v>0</v>
      </c>
      <c r="K71" s="192">
        <f>tabula!L208</f>
        <v>0</v>
      </c>
    </row>
    <row r="72" spans="1:11">
      <c r="B72" s="34" t="str">
        <f>tabula!C209</f>
        <v>Vidēja termiņa budžeta ietvara likums, kopā, t.sk.:</v>
      </c>
      <c r="C72" s="149" t="str">
        <f>tabula!D209</f>
        <v>x</v>
      </c>
      <c r="D72" s="150">
        <f>tabula!E209</f>
        <v>0</v>
      </c>
      <c r="E72" s="151">
        <f>tabula!F209</f>
        <v>0</v>
      </c>
      <c r="F72" s="152">
        <f>tabula!G209</f>
        <v>0</v>
      </c>
      <c r="G72" s="153">
        <f>tabula!H209</f>
        <v>725643</v>
      </c>
      <c r="H72" s="151">
        <f>tabula!I209</f>
        <v>969820</v>
      </c>
      <c r="I72" s="151">
        <f>tabula!J209</f>
        <v>1605446</v>
      </c>
      <c r="J72" s="151">
        <f>tabula!K209</f>
        <v>3899091</v>
      </c>
      <c r="K72" s="154">
        <f>tabula!L209</f>
        <v>0</v>
      </c>
    </row>
    <row r="73" spans="1:11">
      <c r="B73" s="132" t="str">
        <f>tabula!C210</f>
        <v>valsts pamatfunkciju īstenošana</v>
      </c>
      <c r="C73" s="133" t="str">
        <f>tabula!D210</f>
        <v>x</v>
      </c>
      <c r="D73" s="134">
        <f>tabula!E210</f>
        <v>0</v>
      </c>
      <c r="E73" s="135">
        <f>tabula!F210</f>
        <v>0</v>
      </c>
      <c r="F73" s="134">
        <f>tabula!G210</f>
        <v>0</v>
      </c>
      <c r="G73" s="134">
        <f>tabula!H210</f>
        <v>0</v>
      </c>
      <c r="H73" s="135">
        <f>tabula!I210</f>
        <v>0</v>
      </c>
      <c r="I73" s="135">
        <f>tabula!J210</f>
        <v>0</v>
      </c>
      <c r="J73" s="135">
        <f>tabula!K210</f>
        <v>0</v>
      </c>
      <c r="K73" s="136">
        <f>tabula!L210</f>
        <v>0</v>
      </c>
    </row>
    <row r="74" spans="1:11" ht="39.5" thickBot="1">
      <c r="B74" s="137" t="str">
        <f>tabula!C212</f>
        <v>Eiropas Savienības politiku instrumentu un pārējās ārvalstu finanšu palīdzības līdzfinansēto projektu un pasākumu īstenošana</v>
      </c>
      <c r="C74" s="156" t="str">
        <f>tabula!D222</f>
        <v>63.08.00 “Eiropas Sociālā fonda Plus (ESF+) projektu un pasākumu īstenošana (2021.-2027.)”</v>
      </c>
      <c r="D74" s="139">
        <f>tabula!E212</f>
        <v>0</v>
      </c>
      <c r="E74" s="140">
        <f>tabula!F212</f>
        <v>0</v>
      </c>
      <c r="F74" s="141">
        <f>tabula!G212</f>
        <v>0</v>
      </c>
      <c r="G74" s="142">
        <f>tabula!H212</f>
        <v>725643</v>
      </c>
      <c r="H74" s="140">
        <f>tabula!I212</f>
        <v>969820</v>
      </c>
      <c r="I74" s="140">
        <f>tabula!J212</f>
        <v>1605446</v>
      </c>
      <c r="J74" s="140">
        <f>tabula!K212</f>
        <v>3899091</v>
      </c>
      <c r="K74" s="143">
        <f>tabula!L212</f>
        <v>0</v>
      </c>
    </row>
    <row r="75" spans="1:11" s="62" customFormat="1" ht="45">
      <c r="A75" s="61">
        <v>10</v>
      </c>
      <c r="B75" s="186" t="str">
        <f>tabula!C229</f>
        <v xml:space="preserve">Paplašināt inovatīvas pieejas  aprūpes pakalpojumos, tai skaitā pielietojot tehnoloģiskos risinājumus </v>
      </c>
      <c r="C75" s="187" t="str">
        <f>tabula!D229</f>
        <v>KOPĀ</v>
      </c>
      <c r="D75" s="144">
        <f>tabula!E229</f>
        <v>0</v>
      </c>
      <c r="E75" s="145">
        <f>tabula!F229</f>
        <v>0</v>
      </c>
      <c r="F75" s="146">
        <f>tabula!G229</f>
        <v>0</v>
      </c>
      <c r="G75" s="147">
        <f>tabula!H229</f>
        <v>4350000</v>
      </c>
      <c r="H75" s="145">
        <f>tabula!I229</f>
        <v>4500000</v>
      </c>
      <c r="I75" s="145">
        <f>tabula!J229</f>
        <v>4500000</v>
      </c>
      <c r="J75" s="145">
        <f>tabula!K229</f>
        <v>0</v>
      </c>
      <c r="K75" s="148">
        <f>tabula!L229</f>
        <v>0</v>
      </c>
    </row>
    <row r="76" spans="1:11">
      <c r="B76" s="34" t="str">
        <f>tabula!C230</f>
        <v>Pašvaldību budžets</v>
      </c>
      <c r="C76" s="149" t="str">
        <f>tabula!D230</f>
        <v>x</v>
      </c>
      <c r="D76" s="188">
        <f>tabula!E230</f>
        <v>0</v>
      </c>
      <c r="E76" s="189">
        <f>tabula!F230</f>
        <v>0</v>
      </c>
      <c r="F76" s="190">
        <f>tabula!G230</f>
        <v>0</v>
      </c>
      <c r="G76" s="191">
        <f>tabula!H230</f>
        <v>0</v>
      </c>
      <c r="H76" s="189">
        <f>tabula!I230</f>
        <v>0</v>
      </c>
      <c r="I76" s="189">
        <f>tabula!J230</f>
        <v>0</v>
      </c>
      <c r="J76" s="189">
        <f>tabula!K230</f>
        <v>0</v>
      </c>
      <c r="K76" s="192">
        <f>tabula!L230</f>
        <v>0</v>
      </c>
    </row>
    <row r="77" spans="1:11">
      <c r="B77" s="34" t="str">
        <f>tabula!C231</f>
        <v>Vidēja termiņa budžeta ietvara likums, kopā, t.sk.:</v>
      </c>
      <c r="C77" s="149" t="str">
        <f>tabula!D231</f>
        <v>x</v>
      </c>
      <c r="D77" s="150">
        <f>tabula!E231</f>
        <v>0</v>
      </c>
      <c r="E77" s="151">
        <f>tabula!F231</f>
        <v>0</v>
      </c>
      <c r="F77" s="152">
        <f>tabula!G231</f>
        <v>0</v>
      </c>
      <c r="G77" s="153">
        <f>tabula!H231</f>
        <v>4350000</v>
      </c>
      <c r="H77" s="151">
        <f>tabula!I231</f>
        <v>4500000</v>
      </c>
      <c r="I77" s="151">
        <f>tabula!J231</f>
        <v>4500000</v>
      </c>
      <c r="J77" s="151">
        <f>tabula!K231</f>
        <v>0</v>
      </c>
      <c r="K77" s="154">
        <f>tabula!L231</f>
        <v>0</v>
      </c>
    </row>
    <row r="78" spans="1:11">
      <c r="B78" s="132" t="str">
        <f>tabula!C232</f>
        <v>valsts pamatfunkciju īstenošana</v>
      </c>
      <c r="C78" s="133" t="str">
        <f>tabula!D232</f>
        <v>x</v>
      </c>
      <c r="D78" s="134">
        <f>tabula!E232</f>
        <v>0</v>
      </c>
      <c r="E78" s="135">
        <f>tabula!F232</f>
        <v>0</v>
      </c>
      <c r="F78" s="134">
        <f>tabula!G232</f>
        <v>0</v>
      </c>
      <c r="G78" s="134">
        <f>tabula!H232</f>
        <v>0</v>
      </c>
      <c r="H78" s="135">
        <f>tabula!I232</f>
        <v>0</v>
      </c>
      <c r="I78" s="135">
        <f>tabula!J232</f>
        <v>0</v>
      </c>
      <c r="J78" s="135">
        <f>tabula!K232</f>
        <v>0</v>
      </c>
      <c r="K78" s="136">
        <f>tabula!L232</f>
        <v>0</v>
      </c>
    </row>
    <row r="79" spans="1:11" ht="39.5" thickBot="1">
      <c r="B79" s="137" t="str">
        <f>tabula!C234</f>
        <v>Eiropas Savienības politiku instrumentu un pārējās ārvalstu finanšu palīdzības līdzfinansēto projektu un pasākumu īstenošana</v>
      </c>
      <c r="C79" s="156" t="str">
        <f>tabula!D237</f>
        <v>63.10.00 “Eiropas Sociālā fonda Plus (ESF+) projektu īstenošana (2021–2027)”</v>
      </c>
      <c r="D79" s="139">
        <f>tabula!E234</f>
        <v>0</v>
      </c>
      <c r="E79" s="140">
        <f>tabula!F234</f>
        <v>0</v>
      </c>
      <c r="F79" s="141">
        <f>tabula!G234</f>
        <v>0</v>
      </c>
      <c r="G79" s="142">
        <f>tabula!H234</f>
        <v>4350000</v>
      </c>
      <c r="H79" s="140">
        <f>tabula!I234</f>
        <v>4500000</v>
      </c>
      <c r="I79" s="140">
        <f>tabula!J234</f>
        <v>4500000</v>
      </c>
      <c r="J79" s="140">
        <f>tabula!K234</f>
        <v>0</v>
      </c>
      <c r="K79" s="143">
        <f>tabula!L234</f>
        <v>0</v>
      </c>
    </row>
    <row r="80" spans="1:11" s="62" customFormat="1" ht="30">
      <c r="A80" s="61">
        <v>11</v>
      </c>
      <c r="B80" s="186" t="str">
        <f>tabula!C251</f>
        <v xml:space="preserve">Uzlabot personu ar GRT patstāvīgās dzīves iespējas </v>
      </c>
      <c r="C80" s="187" t="str">
        <f>tabula!D251</f>
        <v>KOPĀ</v>
      </c>
      <c r="D80" s="144">
        <f>tabula!E251</f>
        <v>510835</v>
      </c>
      <c r="E80" s="145">
        <f>tabula!F251</f>
        <v>629321</v>
      </c>
      <c r="F80" s="146">
        <f>tabula!G251</f>
        <v>629321</v>
      </c>
      <c r="G80" s="147">
        <f>tabula!H251</f>
        <v>910113</v>
      </c>
      <c r="H80" s="145">
        <f>tabula!I251</f>
        <v>4019609</v>
      </c>
      <c r="I80" s="145">
        <f>tabula!J251</f>
        <v>4019609</v>
      </c>
      <c r="J80" s="145">
        <f>tabula!K251</f>
        <v>0</v>
      </c>
      <c r="K80" s="148">
        <f>tabula!L251</f>
        <v>4019609</v>
      </c>
    </row>
    <row r="81" spans="1:11">
      <c r="B81" s="34" t="str">
        <f>tabula!C252</f>
        <v>Pašvaldību budžets</v>
      </c>
      <c r="C81" s="149" t="str">
        <f>tabula!D252</f>
        <v>x</v>
      </c>
      <c r="D81" s="188">
        <f>tabula!E252</f>
        <v>0</v>
      </c>
      <c r="E81" s="189">
        <f>tabula!F252</f>
        <v>0</v>
      </c>
      <c r="F81" s="190">
        <f>tabula!G252</f>
        <v>0</v>
      </c>
      <c r="G81" s="191">
        <f>tabula!H252</f>
        <v>0</v>
      </c>
      <c r="H81" s="189">
        <f>tabula!I252</f>
        <v>0</v>
      </c>
      <c r="I81" s="189">
        <f>tabula!J252</f>
        <v>0</v>
      </c>
      <c r="J81" s="189">
        <f>tabula!K252</f>
        <v>0</v>
      </c>
      <c r="K81" s="192">
        <f>tabula!L252</f>
        <v>0</v>
      </c>
    </row>
    <row r="82" spans="1:11">
      <c r="B82" s="34" t="str">
        <f>tabula!C253</f>
        <v>Vidēja termiņa budžeta ietvara likums, kopā, t.sk.:</v>
      </c>
      <c r="C82" s="149" t="str">
        <f>tabula!D253</f>
        <v>x</v>
      </c>
      <c r="D82" s="150">
        <f>tabula!E253</f>
        <v>510835</v>
      </c>
      <c r="E82" s="151">
        <f>tabula!F253</f>
        <v>629321</v>
      </c>
      <c r="F82" s="152">
        <f>tabula!G253</f>
        <v>629321</v>
      </c>
      <c r="G82" s="153">
        <f>tabula!H253</f>
        <v>910113</v>
      </c>
      <c r="H82" s="151">
        <f>tabula!I253</f>
        <v>4019609</v>
      </c>
      <c r="I82" s="151">
        <f>tabula!J253</f>
        <v>4019609</v>
      </c>
      <c r="J82" s="151">
        <f>tabula!K253</f>
        <v>0</v>
      </c>
      <c r="K82" s="154">
        <f>tabula!L253</f>
        <v>4019609</v>
      </c>
    </row>
    <row r="83" spans="1:11" ht="26">
      <c r="B83" s="132" t="str">
        <f>tabula!C254</f>
        <v>valsts pamatfunkciju īstenošana</v>
      </c>
      <c r="C83" s="155" t="str">
        <f>tabula!D264</f>
        <v>05.01.00 Sociālās rehabilitācijas valsts programmas</v>
      </c>
      <c r="D83" s="134">
        <f>tabula!E254</f>
        <v>510835</v>
      </c>
      <c r="E83" s="135">
        <f>tabula!F254</f>
        <v>629321</v>
      </c>
      <c r="F83" s="134">
        <f>tabula!G254</f>
        <v>629321</v>
      </c>
      <c r="G83" s="134">
        <f>tabula!H254</f>
        <v>910113</v>
      </c>
      <c r="H83" s="135">
        <f>tabula!I254</f>
        <v>4019609</v>
      </c>
      <c r="I83" s="135">
        <f>tabula!J254</f>
        <v>4019609</v>
      </c>
      <c r="J83" s="135">
        <f>tabula!K254</f>
        <v>0</v>
      </c>
      <c r="K83" s="136">
        <f>tabula!L254</f>
        <v>4019609</v>
      </c>
    </row>
    <row r="84" spans="1:11" ht="26.5" thickBot="1">
      <c r="B84" s="137" t="str">
        <f>tabula!C256</f>
        <v>Eiropas Savienības politiku instrumentu un pārējās ārvalstu finanšu palīdzības līdzfinansēto projektu un pasākumu īstenošana</v>
      </c>
      <c r="C84" s="138" t="str">
        <f>tabula!D256</f>
        <v>x</v>
      </c>
      <c r="D84" s="139">
        <f>tabula!E256</f>
        <v>0</v>
      </c>
      <c r="E84" s="140">
        <f>tabula!F256</f>
        <v>0</v>
      </c>
      <c r="F84" s="141">
        <f>tabula!G256</f>
        <v>0</v>
      </c>
      <c r="G84" s="142">
        <f>tabula!H256</f>
        <v>0</v>
      </c>
      <c r="H84" s="140">
        <f>tabula!I256</f>
        <v>0</v>
      </c>
      <c r="I84" s="140">
        <f>tabula!J256</f>
        <v>0</v>
      </c>
      <c r="J84" s="140">
        <f>tabula!K256</f>
        <v>0</v>
      </c>
      <c r="K84" s="143">
        <f>tabula!L256</f>
        <v>0</v>
      </c>
    </row>
    <row r="85" spans="1:11" s="62" customFormat="1" ht="45">
      <c r="A85" s="61">
        <v>12</v>
      </c>
      <c r="B85" s="186" t="str">
        <f>tabula!C273</f>
        <v xml:space="preserve">Izveidot sociālo pakalpojumu sniedzēju infrastruktūras sakārtošanas finansēšanas programmas </v>
      </c>
      <c r="C85" s="187" t="str">
        <f>tabula!D273</f>
        <v>KOPĀ</v>
      </c>
      <c r="D85" s="144">
        <f>tabula!E273</f>
        <v>0</v>
      </c>
      <c r="E85" s="145">
        <f>tabula!F273</f>
        <v>0</v>
      </c>
      <c r="F85" s="146">
        <f>tabula!G273</f>
        <v>0</v>
      </c>
      <c r="G85" s="147">
        <f>tabula!H273</f>
        <v>0</v>
      </c>
      <c r="H85" s="145">
        <f>tabula!I273</f>
        <v>0</v>
      </c>
      <c r="I85" s="145">
        <f>tabula!J273</f>
        <v>7500000</v>
      </c>
      <c r="J85" s="145">
        <f>tabula!K273</f>
        <v>0</v>
      </c>
      <c r="K85" s="148">
        <f>tabula!L273</f>
        <v>7500000</v>
      </c>
    </row>
    <row r="86" spans="1:11">
      <c r="B86" s="34" t="str">
        <f>tabula!C274</f>
        <v>Pašvaldību budžets</v>
      </c>
      <c r="C86" s="149" t="str">
        <f>tabula!D274</f>
        <v>x</v>
      </c>
      <c r="D86" s="188">
        <f>tabula!E274</f>
        <v>0</v>
      </c>
      <c r="E86" s="189">
        <f>tabula!F274</f>
        <v>0</v>
      </c>
      <c r="F86" s="190">
        <f>tabula!G274</f>
        <v>0</v>
      </c>
      <c r="G86" s="191">
        <f>tabula!H274</f>
        <v>0</v>
      </c>
      <c r="H86" s="189">
        <f>tabula!I274</f>
        <v>0</v>
      </c>
      <c r="I86" s="189">
        <f>tabula!J274</f>
        <v>0</v>
      </c>
      <c r="J86" s="189">
        <f>tabula!K274</f>
        <v>0</v>
      </c>
      <c r="K86" s="192">
        <f>tabula!L274</f>
        <v>0</v>
      </c>
    </row>
    <row r="87" spans="1:11">
      <c r="B87" s="34" t="str">
        <f>tabula!C275</f>
        <v>Vidēja termiņa budžeta ietvara likums, kopā, t.sk.:</v>
      </c>
      <c r="C87" s="149" t="str">
        <f>tabula!D275</f>
        <v>x</v>
      </c>
      <c r="D87" s="150">
        <f>tabula!E275</f>
        <v>0</v>
      </c>
      <c r="E87" s="151">
        <f>tabula!F275</f>
        <v>0</v>
      </c>
      <c r="F87" s="152">
        <f>tabula!G275</f>
        <v>0</v>
      </c>
      <c r="G87" s="153">
        <f>tabula!H275</f>
        <v>0</v>
      </c>
      <c r="H87" s="151">
        <f>tabula!I275</f>
        <v>0</v>
      </c>
      <c r="I87" s="151">
        <f>tabula!J275</f>
        <v>7500000</v>
      </c>
      <c r="J87" s="151">
        <f>tabula!K275</f>
        <v>0</v>
      </c>
      <c r="K87" s="154">
        <f>tabula!L275</f>
        <v>7500000</v>
      </c>
    </row>
    <row r="88" spans="1:11">
      <c r="B88" s="132" t="str">
        <f>tabula!C276</f>
        <v>valsts pamatfunkciju īstenošana</v>
      </c>
      <c r="C88" s="155" t="str">
        <f>tabula!D286</f>
        <v>jauna LM apakšprogramma</v>
      </c>
      <c r="D88" s="134">
        <f>tabula!E276</f>
        <v>0</v>
      </c>
      <c r="E88" s="135">
        <f>tabula!F276</f>
        <v>0</v>
      </c>
      <c r="F88" s="134">
        <f>tabula!G276</f>
        <v>0</v>
      </c>
      <c r="G88" s="134">
        <f>tabula!H276</f>
        <v>0</v>
      </c>
      <c r="H88" s="135">
        <f>tabula!I276</f>
        <v>0</v>
      </c>
      <c r="I88" s="135">
        <f>tabula!J276</f>
        <v>7500000</v>
      </c>
      <c r="J88" s="135">
        <f>tabula!K276</f>
        <v>0</v>
      </c>
      <c r="K88" s="136">
        <f>tabula!L276</f>
        <v>7500000</v>
      </c>
    </row>
    <row r="89" spans="1:11" ht="26.5" thickBot="1">
      <c r="B89" s="137" t="str">
        <f>tabula!C278</f>
        <v>Eiropas Savienības politiku instrumentu un pārējās ārvalstu finanšu palīdzības līdzfinansēto projektu un pasākumu īstenošana</v>
      </c>
      <c r="C89" s="138" t="str">
        <f>tabula!D278</f>
        <v>x</v>
      </c>
      <c r="D89" s="139">
        <f>tabula!E278</f>
        <v>0</v>
      </c>
      <c r="E89" s="140">
        <f>tabula!F278</f>
        <v>0</v>
      </c>
      <c r="F89" s="141">
        <f>tabula!G278</f>
        <v>0</v>
      </c>
      <c r="G89" s="142">
        <f>tabula!H278</f>
        <v>0</v>
      </c>
      <c r="H89" s="140">
        <f>tabula!I278</f>
        <v>0</v>
      </c>
      <c r="I89" s="140">
        <f>tabula!J278</f>
        <v>0</v>
      </c>
      <c r="J89" s="140">
        <f>tabula!K278</f>
        <v>0</v>
      </c>
      <c r="K89" s="143">
        <f>tabula!L278</f>
        <v>0</v>
      </c>
    </row>
    <row r="90" spans="1:11" s="62" customFormat="1" ht="60">
      <c r="A90" s="61">
        <v>13</v>
      </c>
      <c r="B90" s="186" t="str">
        <f>tabula!C295</f>
        <v>Uzlabot tehnisko palīglīdzekļu un tehnoloģiju nodrošinājumu (funkcionālās gultas, pacēlāji, slīdpalagi, slīddēļi, vertikalizatori u.c.) aprūpes institūcijās</v>
      </c>
      <c r="C90" s="187" t="str">
        <f>tabula!D295</f>
        <v>KOPĀ</v>
      </c>
      <c r="D90" s="144">
        <f>tabula!E295</f>
        <v>0</v>
      </c>
      <c r="E90" s="145">
        <f>tabula!F295</f>
        <v>0</v>
      </c>
      <c r="F90" s="146">
        <f>tabula!G295</f>
        <v>0</v>
      </c>
      <c r="G90" s="147">
        <f>tabula!H295</f>
        <v>0</v>
      </c>
      <c r="H90" s="145">
        <f>tabula!I295</f>
        <v>1430400</v>
      </c>
      <c r="I90" s="145">
        <f>tabula!J295</f>
        <v>1430400</v>
      </c>
      <c r="J90" s="145">
        <f>tabula!K295</f>
        <v>0</v>
      </c>
      <c r="K90" s="148">
        <f>tabula!L295</f>
        <v>1430400</v>
      </c>
    </row>
    <row r="91" spans="1:11">
      <c r="B91" s="34" t="str">
        <f>tabula!C296</f>
        <v>Pašvaldību budžets</v>
      </c>
      <c r="C91" s="149" t="str">
        <f>tabula!D296</f>
        <v>x</v>
      </c>
      <c r="D91" s="188">
        <f>tabula!E296</f>
        <v>0</v>
      </c>
      <c r="E91" s="189">
        <f>tabula!F296</f>
        <v>0</v>
      </c>
      <c r="F91" s="190">
        <f>tabula!G296</f>
        <v>0</v>
      </c>
      <c r="G91" s="191">
        <f>tabula!H296</f>
        <v>0</v>
      </c>
      <c r="H91" s="189">
        <f>tabula!I296</f>
        <v>0</v>
      </c>
      <c r="I91" s="189">
        <f>tabula!J296</f>
        <v>0</v>
      </c>
      <c r="J91" s="189">
        <f>tabula!K296</f>
        <v>0</v>
      </c>
      <c r="K91" s="192">
        <f>tabula!L296</f>
        <v>0</v>
      </c>
    </row>
    <row r="92" spans="1:11">
      <c r="B92" s="34" t="str">
        <f>tabula!C297</f>
        <v>Vidēja termiņa budžeta ietvara likums, kopā, t.sk.:</v>
      </c>
      <c r="C92" s="149" t="str">
        <f>tabula!D297</f>
        <v>x</v>
      </c>
      <c r="D92" s="150">
        <f>tabula!E297</f>
        <v>0</v>
      </c>
      <c r="E92" s="151">
        <f>tabula!F297</f>
        <v>0</v>
      </c>
      <c r="F92" s="152">
        <f>tabula!G297</f>
        <v>0</v>
      </c>
      <c r="G92" s="153">
        <f>tabula!H297</f>
        <v>0</v>
      </c>
      <c r="H92" s="151">
        <f>tabula!I297</f>
        <v>1430400</v>
      </c>
      <c r="I92" s="151">
        <f>tabula!J297</f>
        <v>1430400</v>
      </c>
      <c r="J92" s="151">
        <f>tabula!K297</f>
        <v>0</v>
      </c>
      <c r="K92" s="154">
        <f>tabula!L297</f>
        <v>1430400</v>
      </c>
    </row>
    <row r="93" spans="1:11">
      <c r="B93" s="132" t="str">
        <f>tabula!C298</f>
        <v>valsts pamatfunkciju īstenošana</v>
      </c>
      <c r="C93" s="155" t="str">
        <f>tabula!D308</f>
        <v>jauna LM apakšprogramma</v>
      </c>
      <c r="D93" s="134">
        <f>tabula!E298</f>
        <v>0</v>
      </c>
      <c r="E93" s="135">
        <f>tabula!F298</f>
        <v>0</v>
      </c>
      <c r="F93" s="134">
        <f>tabula!G298</f>
        <v>0</v>
      </c>
      <c r="G93" s="134">
        <f>tabula!H298</f>
        <v>0</v>
      </c>
      <c r="H93" s="135">
        <f>tabula!I298</f>
        <v>1430400</v>
      </c>
      <c r="I93" s="135">
        <f>tabula!J298</f>
        <v>1430400</v>
      </c>
      <c r="J93" s="135">
        <f>tabula!K298</f>
        <v>0</v>
      </c>
      <c r="K93" s="136">
        <f>tabula!L298</f>
        <v>1430400</v>
      </c>
    </row>
    <row r="94" spans="1:11" ht="26.5" thickBot="1">
      <c r="B94" s="137" t="str">
        <f>tabula!C300</f>
        <v>Eiropas Savienības politiku instrumentu un pārējās ārvalstu finanšu palīdzības līdzfinansēto projektu un pasākumu īstenošana</v>
      </c>
      <c r="C94" s="138" t="str">
        <f>tabula!D300</f>
        <v>x</v>
      </c>
      <c r="D94" s="139">
        <f>tabula!E300</f>
        <v>0</v>
      </c>
      <c r="E94" s="140">
        <f>tabula!F300</f>
        <v>0</v>
      </c>
      <c r="F94" s="141">
        <f>tabula!G300</f>
        <v>0</v>
      </c>
      <c r="G94" s="142">
        <f>tabula!H300</f>
        <v>0</v>
      </c>
      <c r="H94" s="140">
        <f>tabula!I300</f>
        <v>0</v>
      </c>
      <c r="I94" s="140">
        <f>tabula!J300</f>
        <v>0</v>
      </c>
      <c r="J94" s="140">
        <f>tabula!K300</f>
        <v>0</v>
      </c>
      <c r="K94" s="143">
        <f>tabula!L300</f>
        <v>0</v>
      </c>
    </row>
    <row r="95" spans="1:11" s="62" customFormat="1" ht="30">
      <c r="A95" s="61">
        <v>14</v>
      </c>
      <c r="B95" s="186" t="str">
        <f>tabula!C317</f>
        <v>Uzlabot tehnisko palīglīdzekļu, digitālo un tehnoloģisko risinājumu pieejamību</v>
      </c>
      <c r="C95" s="187" t="str">
        <f>tabula!D317</f>
        <v>KOPĀ</v>
      </c>
      <c r="D95" s="144">
        <f>tabula!E317</f>
        <v>11535377.050000001</v>
      </c>
      <c r="E95" s="145">
        <f>tabula!F317</f>
        <v>11535471.050000001</v>
      </c>
      <c r="F95" s="146">
        <f>tabula!G317</f>
        <v>11535471.050000001</v>
      </c>
      <c r="G95" s="147">
        <f>tabula!H317</f>
        <v>1862580</v>
      </c>
      <c r="H95" s="145">
        <f>tabula!I317</f>
        <v>1862580</v>
      </c>
      <c r="I95" s="145">
        <f>tabula!J317</f>
        <v>1862580</v>
      </c>
      <c r="J95" s="145">
        <f>tabula!K317</f>
        <v>0</v>
      </c>
      <c r="K95" s="148">
        <f>tabula!L317</f>
        <v>1862580</v>
      </c>
    </row>
    <row r="96" spans="1:11">
      <c r="B96" s="34" t="str">
        <f>tabula!C318</f>
        <v>Pašvaldību budžets</v>
      </c>
      <c r="C96" s="149" t="str">
        <f>tabula!D318</f>
        <v>x</v>
      </c>
      <c r="D96" s="188">
        <f>tabula!E318</f>
        <v>0</v>
      </c>
      <c r="E96" s="189">
        <f>tabula!F318</f>
        <v>0</v>
      </c>
      <c r="F96" s="190">
        <f>tabula!G318</f>
        <v>0</v>
      </c>
      <c r="G96" s="191">
        <f>tabula!H318</f>
        <v>0</v>
      </c>
      <c r="H96" s="189">
        <f>tabula!I318</f>
        <v>0</v>
      </c>
      <c r="I96" s="189">
        <f>tabula!J318</f>
        <v>0</v>
      </c>
      <c r="J96" s="189">
        <f>tabula!K318</f>
        <v>0</v>
      </c>
      <c r="K96" s="192">
        <f>tabula!L318</f>
        <v>0</v>
      </c>
    </row>
    <row r="97" spans="1:11">
      <c r="B97" s="34" t="str">
        <f>tabula!C319</f>
        <v>Vidēja termiņa budžeta ietvara likums, kopā, t.sk.:</v>
      </c>
      <c r="C97" s="149" t="str">
        <f>tabula!D319</f>
        <v>x</v>
      </c>
      <c r="D97" s="150">
        <f>tabula!E319</f>
        <v>11535377.050000001</v>
      </c>
      <c r="E97" s="151">
        <f>tabula!F319</f>
        <v>11535471.050000001</v>
      </c>
      <c r="F97" s="152">
        <f>tabula!G319</f>
        <v>11535471.050000001</v>
      </c>
      <c r="G97" s="153">
        <f>tabula!H319</f>
        <v>1862580</v>
      </c>
      <c r="H97" s="151">
        <f>tabula!I319</f>
        <v>1862580</v>
      </c>
      <c r="I97" s="151">
        <f>tabula!J319</f>
        <v>1862580</v>
      </c>
      <c r="J97" s="151">
        <f>tabula!K319</f>
        <v>0</v>
      </c>
      <c r="K97" s="154">
        <f>tabula!L319</f>
        <v>1862580</v>
      </c>
    </row>
    <row r="98" spans="1:11" ht="29" customHeight="1">
      <c r="B98" s="132" t="str">
        <f>tabula!C320</f>
        <v>valsts pamatfunkciju īstenošana</v>
      </c>
      <c r="C98" s="155" t="str">
        <f>tabula!D330</f>
        <v>05.01.00 Sociālās rehabilitācijas valsts programmas*</v>
      </c>
      <c r="D98" s="134">
        <f>tabula!E320</f>
        <v>11535377.050000001</v>
      </c>
      <c r="E98" s="135">
        <f>tabula!F320</f>
        <v>11535471.050000001</v>
      </c>
      <c r="F98" s="134">
        <f>tabula!G320</f>
        <v>11535471.050000001</v>
      </c>
      <c r="G98" s="134">
        <f>tabula!H320</f>
        <v>1862580</v>
      </c>
      <c r="H98" s="135">
        <f>tabula!I320</f>
        <v>1862580</v>
      </c>
      <c r="I98" s="135">
        <f>tabula!J320</f>
        <v>1862580</v>
      </c>
      <c r="J98" s="135">
        <f>tabula!K320</f>
        <v>0</v>
      </c>
      <c r="K98" s="136">
        <f>tabula!L320</f>
        <v>1862580</v>
      </c>
    </row>
    <row r="99" spans="1:11" ht="26.5" thickBot="1">
      <c r="B99" s="137" t="str">
        <f>tabula!C322</f>
        <v>Eiropas Savienības politiku instrumentu un pārējās ārvalstu finanšu palīdzības līdzfinansēto projektu un pasākumu īstenošana</v>
      </c>
      <c r="C99" s="138" t="str">
        <f>tabula!D322</f>
        <v>x</v>
      </c>
      <c r="D99" s="139">
        <f>tabula!E322</f>
        <v>0</v>
      </c>
      <c r="E99" s="140">
        <f>tabula!F322</f>
        <v>0</v>
      </c>
      <c r="F99" s="141">
        <f>tabula!G322</f>
        <v>0</v>
      </c>
      <c r="G99" s="142">
        <f>tabula!H322</f>
        <v>0</v>
      </c>
      <c r="H99" s="140">
        <f>tabula!I322</f>
        <v>0</v>
      </c>
      <c r="I99" s="140">
        <f>tabula!J322</f>
        <v>0</v>
      </c>
      <c r="J99" s="140">
        <f>tabula!K322</f>
        <v>0</v>
      </c>
      <c r="K99" s="143">
        <f>tabula!L322</f>
        <v>0</v>
      </c>
    </row>
    <row r="100" spans="1:11" s="62" customFormat="1" ht="45">
      <c r="A100" s="61">
        <v>15</v>
      </c>
      <c r="B100" s="186" t="str">
        <f>tabula!C339</f>
        <v>Veicināt sabiedrības informēšanu un ilgtermiņa aprūpes speciālistu profesijas prestiža paaugstināšanu **</v>
      </c>
      <c r="C100" s="187" t="str">
        <f>tabula!D339</f>
        <v>KOPĀ</v>
      </c>
      <c r="D100" s="144">
        <f>tabula!E339</f>
        <v>0</v>
      </c>
      <c r="E100" s="145">
        <f>tabula!F339</f>
        <v>0</v>
      </c>
      <c r="F100" s="146">
        <f>tabula!G339</f>
        <v>0</v>
      </c>
      <c r="G100" s="147">
        <f>tabula!H339</f>
        <v>0</v>
      </c>
      <c r="H100" s="145">
        <f>tabula!I339</f>
        <v>0</v>
      </c>
      <c r="I100" s="145">
        <f>tabula!J339</f>
        <v>0</v>
      </c>
      <c r="J100" s="145">
        <f>tabula!K339</f>
        <v>0</v>
      </c>
      <c r="K100" s="148">
        <f>tabula!L339</f>
        <v>0</v>
      </c>
    </row>
    <row r="101" spans="1:11">
      <c r="B101" s="34" t="str">
        <f>tabula!C340</f>
        <v>Pašvaldību budžets</v>
      </c>
      <c r="C101" s="149" t="str">
        <f>tabula!D340</f>
        <v>x</v>
      </c>
      <c r="D101" s="188">
        <f>tabula!E340</f>
        <v>0</v>
      </c>
      <c r="E101" s="189">
        <f>tabula!F340</f>
        <v>0</v>
      </c>
      <c r="F101" s="190">
        <f>tabula!G340</f>
        <v>0</v>
      </c>
      <c r="G101" s="191">
        <f>tabula!H340</f>
        <v>0</v>
      </c>
      <c r="H101" s="189">
        <f>tabula!I340</f>
        <v>0</v>
      </c>
      <c r="I101" s="189">
        <f>tabula!J340</f>
        <v>0</v>
      </c>
      <c r="J101" s="189">
        <f>tabula!K340</f>
        <v>0</v>
      </c>
      <c r="K101" s="192">
        <f>tabula!L340</f>
        <v>0</v>
      </c>
    </row>
    <row r="102" spans="1:11">
      <c r="B102" s="34" t="str">
        <f>tabula!C341</f>
        <v>Vidēja termiņa budžeta ietvara likums, kopā, t.sk.:</v>
      </c>
      <c r="C102" s="149" t="str">
        <f>tabula!D341</f>
        <v>x</v>
      </c>
      <c r="D102" s="150">
        <f>tabula!E341</f>
        <v>0</v>
      </c>
      <c r="E102" s="151">
        <f>tabula!F341</f>
        <v>0</v>
      </c>
      <c r="F102" s="152">
        <f>tabula!G341</f>
        <v>0</v>
      </c>
      <c r="G102" s="153">
        <f>tabula!H341</f>
        <v>0</v>
      </c>
      <c r="H102" s="151">
        <f>tabula!I341</f>
        <v>0</v>
      </c>
      <c r="I102" s="151">
        <f>tabula!J341</f>
        <v>0</v>
      </c>
      <c r="J102" s="151">
        <f>tabula!K341</f>
        <v>0</v>
      </c>
      <c r="K102" s="154">
        <f>tabula!L341</f>
        <v>0</v>
      </c>
    </row>
    <row r="103" spans="1:11" ht="39">
      <c r="B103" s="132" t="str">
        <f>tabula!C342</f>
        <v>valsts pamatfunkciju īstenošana</v>
      </c>
      <c r="C103" s="155" t="str">
        <f>tabula!D352</f>
        <v>apakšprogramma 97.01.00 "Labklājības nozares vadība un politikas plānošana"**</v>
      </c>
      <c r="D103" s="134">
        <f>tabula!E342</f>
        <v>0</v>
      </c>
      <c r="E103" s="135">
        <f>tabula!F342</f>
        <v>0</v>
      </c>
      <c r="F103" s="134">
        <f>tabula!G342</f>
        <v>0</v>
      </c>
      <c r="G103" s="134">
        <f>tabula!H342</f>
        <v>0</v>
      </c>
      <c r="H103" s="135">
        <f>tabula!I342</f>
        <v>0</v>
      </c>
      <c r="I103" s="135">
        <f>tabula!J342</f>
        <v>0</v>
      </c>
      <c r="J103" s="135">
        <f>tabula!K342</f>
        <v>0</v>
      </c>
      <c r="K103" s="136">
        <f>tabula!L342</f>
        <v>0</v>
      </c>
    </row>
    <row r="104" spans="1:11" ht="26.5" thickBot="1">
      <c r="B104" s="137" t="str">
        <f>tabula!C344</f>
        <v>Eiropas Savienības politiku instrumentu un pārējās ārvalstu finanšu palīdzības līdzfinansēto projektu un pasākumu īstenošana</v>
      </c>
      <c r="C104" s="138" t="str">
        <f>tabula!D344</f>
        <v>x</v>
      </c>
      <c r="D104" s="139">
        <f>tabula!E344</f>
        <v>0</v>
      </c>
      <c r="E104" s="140">
        <f>tabula!F344</f>
        <v>0</v>
      </c>
      <c r="F104" s="141">
        <f>tabula!G344</f>
        <v>0</v>
      </c>
      <c r="G104" s="142">
        <f>tabula!H344</f>
        <v>0</v>
      </c>
      <c r="H104" s="140">
        <f>tabula!I344</f>
        <v>0</v>
      </c>
      <c r="I104" s="140">
        <f>tabula!J344</f>
        <v>0</v>
      </c>
      <c r="J104" s="140">
        <f>tabula!K344</f>
        <v>0</v>
      </c>
      <c r="K104" s="143">
        <f>tabula!L344</f>
        <v>0</v>
      </c>
    </row>
    <row r="105" spans="1:11" s="60" customFormat="1" ht="45">
      <c r="A105" s="54">
        <v>16</v>
      </c>
      <c r="B105" s="186" t="str">
        <f>tabula!C361</f>
        <v xml:space="preserve">Aprūpētāji/ Formālie aprūpētāji 
Nodrošināt pietiekamu darbinieku skaitu un  konkurētspējīgu atalgojumu </v>
      </c>
      <c r="C105" s="187" t="str">
        <f>tabula!D361</f>
        <v>KOPĀ</v>
      </c>
      <c r="D105" s="144">
        <f>tabula!E361</f>
        <v>0</v>
      </c>
      <c r="E105" s="145">
        <f>tabula!F361</f>
        <v>0</v>
      </c>
      <c r="F105" s="146">
        <f>tabula!G361</f>
        <v>0</v>
      </c>
      <c r="G105" s="147">
        <f>tabula!H361</f>
        <v>6674952</v>
      </c>
      <c r="H105" s="145">
        <f>tabula!I361</f>
        <v>6674952</v>
      </c>
      <c r="I105" s="145">
        <f>tabula!J361</f>
        <v>6674952</v>
      </c>
      <c r="J105" s="145">
        <f>tabula!K361</f>
        <v>0</v>
      </c>
      <c r="K105" s="148">
        <f>tabula!L361</f>
        <v>6674952</v>
      </c>
    </row>
    <row r="106" spans="1:11">
      <c r="B106" s="34" t="str">
        <f>tabula!C362</f>
        <v>Pašvaldību budžets</v>
      </c>
      <c r="C106" s="149" t="str">
        <f>tabula!D362</f>
        <v>x</v>
      </c>
      <c r="D106" s="188">
        <f>tabula!E362</f>
        <v>0</v>
      </c>
      <c r="E106" s="189">
        <f>tabula!F362</f>
        <v>0</v>
      </c>
      <c r="F106" s="190">
        <f>tabula!G362</f>
        <v>0</v>
      </c>
      <c r="G106" s="191">
        <f>tabula!H362</f>
        <v>0</v>
      </c>
      <c r="H106" s="189">
        <f>tabula!I362</f>
        <v>0</v>
      </c>
      <c r="I106" s="189">
        <f>tabula!J362</f>
        <v>0</v>
      </c>
      <c r="J106" s="189">
        <f>tabula!K362</f>
        <v>0</v>
      </c>
      <c r="K106" s="192">
        <f>tabula!L362</f>
        <v>0</v>
      </c>
    </row>
    <row r="107" spans="1:11">
      <c r="B107" s="34" t="str">
        <f>tabula!C363</f>
        <v>Vidēja termiņa budžeta ietvara likums, kopā, t.sk.:</v>
      </c>
      <c r="C107" s="149" t="str">
        <f>tabula!D363</f>
        <v>x</v>
      </c>
      <c r="D107" s="150">
        <f>tabula!E363</f>
        <v>0</v>
      </c>
      <c r="E107" s="151">
        <f>tabula!F363</f>
        <v>0</v>
      </c>
      <c r="F107" s="152">
        <f>tabula!G363</f>
        <v>0</v>
      </c>
      <c r="G107" s="153">
        <f>tabula!H363</f>
        <v>6674952</v>
      </c>
      <c r="H107" s="151">
        <f>tabula!I363</f>
        <v>6674952</v>
      </c>
      <c r="I107" s="151">
        <f>tabula!J363</f>
        <v>6674952</v>
      </c>
      <c r="J107" s="151">
        <f>tabula!K363</f>
        <v>0</v>
      </c>
      <c r="K107" s="154">
        <f>tabula!L363</f>
        <v>6674952</v>
      </c>
    </row>
    <row r="108" spans="1:11" ht="29.5" customHeight="1">
      <c r="B108" s="132" t="str">
        <f>tabula!C364</f>
        <v>valsts pamatfunkciju īstenošana</v>
      </c>
      <c r="C108" s="155" t="str">
        <f>tabula!D374</f>
        <v>05.01.00 Sociālās rehabilitācijas valsts programmas</v>
      </c>
      <c r="D108" s="134">
        <f>tabula!E364</f>
        <v>0</v>
      </c>
      <c r="E108" s="135">
        <f>tabula!F364</f>
        <v>0</v>
      </c>
      <c r="F108" s="134">
        <f>tabula!G364</f>
        <v>0</v>
      </c>
      <c r="G108" s="134">
        <f>tabula!H364</f>
        <v>6674952</v>
      </c>
      <c r="H108" s="135">
        <f>tabula!I364</f>
        <v>6674952</v>
      </c>
      <c r="I108" s="135">
        <f>tabula!J364</f>
        <v>6674952</v>
      </c>
      <c r="J108" s="135">
        <f>tabula!K364</f>
        <v>0</v>
      </c>
      <c r="K108" s="136">
        <f>tabula!L364</f>
        <v>6674952</v>
      </c>
    </row>
    <row r="109" spans="1:11" ht="65.5" thickBot="1">
      <c r="B109" s="137" t="str">
        <f>tabula!C366</f>
        <v>Eiropas Savienības politiku instrumentu un pārējās ārvalstu finanšu palīdzības līdzfinansēto projektu un pasākumu īstenošana</v>
      </c>
      <c r="C109" s="156" t="str">
        <f>tabula!D376</f>
        <v>63.08.00 “Eiropas Sociālā fonda Plus (ESF+) projektu un pasākumu īstenošana (2021.-2027.)” (pasākumaam finansējums iekļauts 9. pasākuma izdevumos)</v>
      </c>
      <c r="D109" s="139">
        <f>tabula!E366</f>
        <v>0</v>
      </c>
      <c r="E109" s="140">
        <f>tabula!F366</f>
        <v>0</v>
      </c>
      <c r="F109" s="141">
        <f>tabula!G366</f>
        <v>0</v>
      </c>
      <c r="G109" s="142">
        <f>tabula!H366</f>
        <v>0</v>
      </c>
      <c r="H109" s="140">
        <f>tabula!I366</f>
        <v>0</v>
      </c>
      <c r="I109" s="140">
        <f>tabula!J366</f>
        <v>0</v>
      </c>
      <c r="J109" s="140">
        <f>tabula!K366</f>
        <v>0</v>
      </c>
      <c r="K109" s="143">
        <f>tabula!L366</f>
        <v>0</v>
      </c>
    </row>
    <row r="110" spans="1:11" s="54" customFormat="1" ht="60">
      <c r="A110" s="54">
        <v>17</v>
      </c>
      <c r="B110" s="186" t="str">
        <f>tabula!C383</f>
        <v xml:space="preserve">Aprūpētāji/ Formālie aprūpētāji 
Uzlabot kvalifikācijas celšanas pasākumu atbilstību sociālo pakalpojumu sniegšanas vajadzībām </v>
      </c>
      <c r="C110" s="187" t="str">
        <f>tabula!D383</f>
        <v>KOPĀ</v>
      </c>
      <c r="D110" s="144">
        <f>tabula!E383</f>
        <v>48400</v>
      </c>
      <c r="E110" s="145">
        <f>tabula!F383</f>
        <v>12100</v>
      </c>
      <c r="F110" s="146">
        <f>tabula!G383</f>
        <v>0</v>
      </c>
      <c r="G110" s="147">
        <f>tabula!H383</f>
        <v>30250</v>
      </c>
      <c r="H110" s="145">
        <f>tabula!I383</f>
        <v>60500</v>
      </c>
      <c r="I110" s="145">
        <f>tabula!J383</f>
        <v>60500</v>
      </c>
      <c r="J110" s="145">
        <f>tabula!K383</f>
        <v>0</v>
      </c>
      <c r="K110" s="148">
        <f>tabula!L383</f>
        <v>60500</v>
      </c>
    </row>
    <row r="111" spans="1:11">
      <c r="B111" s="34" t="str">
        <f>tabula!C384</f>
        <v>Pašvaldību budžets</v>
      </c>
      <c r="C111" s="149" t="str">
        <f>tabula!D384</f>
        <v>x</v>
      </c>
      <c r="D111" s="188">
        <f>tabula!E384</f>
        <v>0</v>
      </c>
      <c r="E111" s="189">
        <f>tabula!F384</f>
        <v>0</v>
      </c>
      <c r="F111" s="190">
        <f>tabula!G384</f>
        <v>0</v>
      </c>
      <c r="G111" s="191">
        <f>tabula!H384</f>
        <v>0</v>
      </c>
      <c r="H111" s="189">
        <f>tabula!I384</f>
        <v>0</v>
      </c>
      <c r="I111" s="189">
        <f>tabula!J384</f>
        <v>0</v>
      </c>
      <c r="J111" s="189">
        <f>tabula!K384</f>
        <v>0</v>
      </c>
      <c r="K111" s="192">
        <f>tabula!L384</f>
        <v>0</v>
      </c>
    </row>
    <row r="112" spans="1:11">
      <c r="B112" s="34" t="str">
        <f>tabula!C385</f>
        <v>Vidēja termiņa budžeta ietvara likums, kopā, t.sk.:</v>
      </c>
      <c r="C112" s="149" t="str">
        <f>tabula!D385</f>
        <v>x</v>
      </c>
      <c r="D112" s="150">
        <f>tabula!E385</f>
        <v>48400</v>
      </c>
      <c r="E112" s="151">
        <f>tabula!F385</f>
        <v>12100</v>
      </c>
      <c r="F112" s="152">
        <f>tabula!G385</f>
        <v>0</v>
      </c>
      <c r="G112" s="153">
        <f>tabula!H385</f>
        <v>30250</v>
      </c>
      <c r="H112" s="151">
        <f>tabula!I385</f>
        <v>60500</v>
      </c>
      <c r="I112" s="151">
        <f>tabula!J385</f>
        <v>60500</v>
      </c>
      <c r="J112" s="151">
        <f>tabula!K385</f>
        <v>0</v>
      </c>
      <c r="K112" s="154">
        <f>tabula!L385</f>
        <v>60500</v>
      </c>
    </row>
    <row r="113" spans="1:11" ht="68.5" customHeight="1">
      <c r="B113" s="132" t="str">
        <f>tabula!C386</f>
        <v>valsts pamatfunkciju īstenošana</v>
      </c>
      <c r="C113" s="155" t="str">
        <f>tabula!D396</f>
        <v>apakšprogramma 05.37.00 Sociālās integrācijas valsts aģentūras administrēšanas un profesionālās un sociālās rehabilitācijas pakalpojumu nodrošināšana</v>
      </c>
      <c r="D113" s="134">
        <f>tabula!E386</f>
        <v>0</v>
      </c>
      <c r="E113" s="135">
        <f>tabula!F386</f>
        <v>0</v>
      </c>
      <c r="F113" s="134">
        <f>tabula!G386</f>
        <v>0</v>
      </c>
      <c r="G113" s="134">
        <f>tabula!H386</f>
        <v>30250</v>
      </c>
      <c r="H113" s="135">
        <f>tabula!I386</f>
        <v>60500</v>
      </c>
      <c r="I113" s="135">
        <f>tabula!J386</f>
        <v>60500</v>
      </c>
      <c r="J113" s="135">
        <f>tabula!K386</f>
        <v>0</v>
      </c>
      <c r="K113" s="136">
        <f>tabula!L386</f>
        <v>60500</v>
      </c>
    </row>
    <row r="114" spans="1:11" ht="39.5" thickBot="1">
      <c r="B114" s="137" t="str">
        <f>tabula!C388</f>
        <v>Eiropas Savienības politiku instrumentu un pārējās ārvalstu finanšu palīdzības līdzfinansēto projektu un pasākumu īstenošana</v>
      </c>
      <c r="C114" s="156" t="str">
        <f>tabula!D398</f>
        <v>74.06.00 "Atveseļošanas un noturības mehānisma (ANM) projekti un pasākumi"</v>
      </c>
      <c r="D114" s="139">
        <f>tabula!E388</f>
        <v>48400</v>
      </c>
      <c r="E114" s="140">
        <f>tabula!F388</f>
        <v>12100</v>
      </c>
      <c r="F114" s="141">
        <f>tabula!G388</f>
        <v>0</v>
      </c>
      <c r="G114" s="142">
        <f>tabula!H388</f>
        <v>0</v>
      </c>
      <c r="H114" s="140">
        <f>tabula!I388</f>
        <v>0</v>
      </c>
      <c r="I114" s="140">
        <f>tabula!J388</f>
        <v>0</v>
      </c>
      <c r="J114" s="140">
        <f>tabula!K388</f>
        <v>0</v>
      </c>
      <c r="K114" s="143">
        <f>tabula!L388</f>
        <v>0</v>
      </c>
    </row>
    <row r="115" spans="1:11" s="62" customFormat="1" ht="60">
      <c r="A115" s="61">
        <v>18</v>
      </c>
      <c r="B115" s="186" t="str">
        <f>tabula!C405</f>
        <v xml:space="preserve">Aprūpētāji/ Formālie aprūpētāji 
Paaugstināt aprūpē iesaistītā personāla  kompetenci (aprūpētāju/ māsu palīgu/medicīnas māsu) </v>
      </c>
      <c r="C115" s="187" t="str">
        <f>tabula!D405</f>
        <v>KOPĀ</v>
      </c>
      <c r="D115" s="144">
        <f>tabula!E405</f>
        <v>300000</v>
      </c>
      <c r="E115" s="145">
        <f>tabula!F405</f>
        <v>200000</v>
      </c>
      <c r="F115" s="146">
        <f>tabula!G405</f>
        <v>150000</v>
      </c>
      <c r="G115" s="147">
        <f>tabula!H405</f>
        <v>0</v>
      </c>
      <c r="H115" s="145">
        <f>tabula!I405</f>
        <v>0</v>
      </c>
      <c r="I115" s="145">
        <f>tabula!J405</f>
        <v>0</v>
      </c>
      <c r="J115" s="145">
        <f>tabula!K405</f>
        <v>0</v>
      </c>
      <c r="K115" s="148">
        <f>tabula!L405</f>
        <v>0</v>
      </c>
    </row>
    <row r="116" spans="1:11">
      <c r="B116" s="34" t="str">
        <f>tabula!C406</f>
        <v>Pašvaldību budžets</v>
      </c>
      <c r="C116" s="149" t="str">
        <f>tabula!D406</f>
        <v>x</v>
      </c>
      <c r="D116" s="188">
        <f>tabula!E406</f>
        <v>0</v>
      </c>
      <c r="E116" s="189">
        <f>tabula!F406</f>
        <v>0</v>
      </c>
      <c r="F116" s="190">
        <f>tabula!G406</f>
        <v>0</v>
      </c>
      <c r="G116" s="191">
        <f>tabula!H406</f>
        <v>0</v>
      </c>
      <c r="H116" s="189">
        <f>tabula!I406</f>
        <v>0</v>
      </c>
      <c r="I116" s="189">
        <f>tabula!J406</f>
        <v>0</v>
      </c>
      <c r="J116" s="189">
        <f>tabula!K406</f>
        <v>0</v>
      </c>
      <c r="K116" s="192">
        <f>tabula!L406</f>
        <v>0</v>
      </c>
    </row>
    <row r="117" spans="1:11">
      <c r="B117" s="34" t="str">
        <f>tabula!C407</f>
        <v>Vidēja termiņa budžeta ietvara likums, kopā, t.sk.:</v>
      </c>
      <c r="C117" s="149" t="str">
        <f>tabula!D407</f>
        <v>x</v>
      </c>
      <c r="D117" s="150">
        <f>tabula!E407</f>
        <v>300000</v>
      </c>
      <c r="E117" s="151">
        <f>tabula!F407</f>
        <v>200000</v>
      </c>
      <c r="F117" s="152">
        <f>tabula!G407</f>
        <v>150000</v>
      </c>
      <c r="G117" s="153">
        <f>tabula!H407</f>
        <v>0</v>
      </c>
      <c r="H117" s="151">
        <f>tabula!I407</f>
        <v>0</v>
      </c>
      <c r="I117" s="151">
        <f>tabula!J407</f>
        <v>0</v>
      </c>
      <c r="J117" s="151">
        <f>tabula!K407</f>
        <v>0</v>
      </c>
      <c r="K117" s="154">
        <f>tabula!L407</f>
        <v>0</v>
      </c>
    </row>
    <row r="118" spans="1:11">
      <c r="B118" s="132" t="str">
        <f>tabula!C408</f>
        <v>valsts pamatfunkciju īstenošana</v>
      </c>
      <c r="C118" s="133" t="str">
        <f>tabula!D408</f>
        <v>x</v>
      </c>
      <c r="D118" s="134">
        <f>tabula!E408</f>
        <v>0</v>
      </c>
      <c r="E118" s="135">
        <f>tabula!F408</f>
        <v>0</v>
      </c>
      <c r="F118" s="134">
        <f>tabula!G408</f>
        <v>0</v>
      </c>
      <c r="G118" s="134">
        <f>tabula!H408</f>
        <v>0</v>
      </c>
      <c r="H118" s="135">
        <f>tabula!I408</f>
        <v>0</v>
      </c>
      <c r="I118" s="135">
        <f>tabula!J408</f>
        <v>0</v>
      </c>
      <c r="J118" s="135">
        <f>tabula!K408</f>
        <v>0</v>
      </c>
      <c r="K118" s="136">
        <f>tabula!L408</f>
        <v>0</v>
      </c>
    </row>
    <row r="119" spans="1:11" ht="44.5" customHeight="1" thickBot="1">
      <c r="B119" s="137" t="str">
        <f>tabula!C410</f>
        <v>Eiropas Savienības politiku instrumentu un pārējās ārvalstu finanšu palīdzības līdzfinansēto projektu un pasākumu īstenošana</v>
      </c>
      <c r="C119" s="156" t="str">
        <f>tabula!D420</f>
        <v>63.08.00 “Eiropas Sociālā fonda Plus (ESF+) projektu un pasākumu īstenošana (2021-2027)”.</v>
      </c>
      <c r="D119" s="139">
        <f>tabula!E410</f>
        <v>300000</v>
      </c>
      <c r="E119" s="140">
        <f>tabula!F410</f>
        <v>200000</v>
      </c>
      <c r="F119" s="141">
        <f>tabula!G410</f>
        <v>150000</v>
      </c>
      <c r="G119" s="142">
        <f>tabula!H410</f>
        <v>0</v>
      </c>
      <c r="H119" s="140">
        <f>tabula!I410</f>
        <v>0</v>
      </c>
      <c r="I119" s="140">
        <f>tabula!J410</f>
        <v>0</v>
      </c>
      <c r="J119" s="140">
        <f>tabula!K410</f>
        <v>0</v>
      </c>
      <c r="K119" s="143">
        <f>tabula!L410</f>
        <v>0</v>
      </c>
    </row>
    <row r="120" spans="1:11" s="62" customFormat="1" ht="60">
      <c r="A120" s="61">
        <v>19</v>
      </c>
      <c r="B120" s="186" t="str">
        <f>tabula!C427</f>
        <v>Aprūpētāji/ Formālie aprūpētāji 
Nodrošināt viegli uztveramu, vienotu rīcības algoritmu risku iestāšanās gadījumos izmantošanu aprūpes procesā **</v>
      </c>
      <c r="C120" s="187" t="str">
        <f>tabula!D427</f>
        <v>KOPĀ</v>
      </c>
      <c r="D120" s="144">
        <f>tabula!E427</f>
        <v>0</v>
      </c>
      <c r="E120" s="145">
        <f>tabula!F427</f>
        <v>0</v>
      </c>
      <c r="F120" s="146">
        <f>tabula!G427</f>
        <v>0</v>
      </c>
      <c r="G120" s="147">
        <f>tabula!H427</f>
        <v>0</v>
      </c>
      <c r="H120" s="145">
        <f>tabula!I427</f>
        <v>0</v>
      </c>
      <c r="I120" s="145">
        <f>tabula!J427</f>
        <v>0</v>
      </c>
      <c r="J120" s="145">
        <f>tabula!K427</f>
        <v>0</v>
      </c>
      <c r="K120" s="148">
        <f>tabula!L427</f>
        <v>0</v>
      </c>
    </row>
    <row r="121" spans="1:11">
      <c r="B121" s="34" t="str">
        <f>tabula!C428</f>
        <v>Pašvaldību budžets</v>
      </c>
      <c r="C121" s="149" t="str">
        <f>tabula!D428</f>
        <v>x</v>
      </c>
      <c r="D121" s="188">
        <f>tabula!E428</f>
        <v>0</v>
      </c>
      <c r="E121" s="189">
        <f>tabula!F428</f>
        <v>0</v>
      </c>
      <c r="F121" s="190">
        <f>tabula!G428</f>
        <v>0</v>
      </c>
      <c r="G121" s="191">
        <f>tabula!H428</f>
        <v>0</v>
      </c>
      <c r="H121" s="189">
        <f>tabula!I428</f>
        <v>0</v>
      </c>
      <c r="I121" s="189">
        <f>tabula!J428</f>
        <v>0</v>
      </c>
      <c r="J121" s="189">
        <f>tabula!K428</f>
        <v>0</v>
      </c>
      <c r="K121" s="192">
        <f>tabula!L428</f>
        <v>0</v>
      </c>
    </row>
    <row r="122" spans="1:11">
      <c r="B122" s="34" t="str">
        <f>tabula!C429</f>
        <v>Vidēja termiņa budžeta ietvara likums, kopā, t.sk.:</v>
      </c>
      <c r="C122" s="149" t="str">
        <f>tabula!D429</f>
        <v>x</v>
      </c>
      <c r="D122" s="150">
        <f>tabula!E429</f>
        <v>0</v>
      </c>
      <c r="E122" s="151">
        <f>tabula!F429</f>
        <v>0</v>
      </c>
      <c r="F122" s="152">
        <f>tabula!G429</f>
        <v>0</v>
      </c>
      <c r="G122" s="153">
        <f>tabula!H429</f>
        <v>0</v>
      </c>
      <c r="H122" s="151">
        <f>tabula!I429</f>
        <v>0</v>
      </c>
      <c r="I122" s="151">
        <f>tabula!J429</f>
        <v>0</v>
      </c>
      <c r="J122" s="151">
        <f>tabula!K429</f>
        <v>0</v>
      </c>
      <c r="K122" s="154">
        <f>tabula!L429</f>
        <v>0</v>
      </c>
    </row>
    <row r="123" spans="1:11" ht="39" customHeight="1">
      <c r="B123" s="132" t="str">
        <f>tabula!C430</f>
        <v>valsts pamatfunkciju īstenošana</v>
      </c>
      <c r="C123" s="155" t="str">
        <f>tabula!D440</f>
        <v>apakšprogramma 97.01.00 "Labklājības nozares vadība un politikas plānošana"**</v>
      </c>
      <c r="D123" s="134">
        <f>tabula!E430</f>
        <v>0</v>
      </c>
      <c r="E123" s="135">
        <f>tabula!F430</f>
        <v>0</v>
      </c>
      <c r="F123" s="134">
        <f>tabula!G430</f>
        <v>0</v>
      </c>
      <c r="G123" s="134">
        <f>tabula!H430</f>
        <v>0</v>
      </c>
      <c r="H123" s="135">
        <f>tabula!I430</f>
        <v>0</v>
      </c>
      <c r="I123" s="135">
        <f>tabula!J430</f>
        <v>0</v>
      </c>
      <c r="J123" s="135">
        <f>tabula!K430</f>
        <v>0</v>
      </c>
      <c r="K123" s="136">
        <f>tabula!L430</f>
        <v>0</v>
      </c>
    </row>
    <row r="124" spans="1:11" ht="39" customHeight="1">
      <c r="B124" s="157" t="str">
        <f>B123</f>
        <v>valsts pamatfunkciju īstenošana</v>
      </c>
      <c r="C124" s="160" t="str">
        <f>tabula!D447</f>
        <v>apakšprogramma 97.00.00 Nozaru vadība un
politikas plānošana**</v>
      </c>
      <c r="D124" s="158">
        <f>D123</f>
        <v>0</v>
      </c>
      <c r="E124" s="158">
        <f t="shared" ref="E124:K124" si="0">E123</f>
        <v>0</v>
      </c>
      <c r="F124" s="158">
        <f t="shared" si="0"/>
        <v>0</v>
      </c>
      <c r="G124" s="158">
        <f t="shared" si="0"/>
        <v>0</v>
      </c>
      <c r="H124" s="158">
        <f t="shared" si="0"/>
        <v>0</v>
      </c>
      <c r="I124" s="158">
        <f t="shared" si="0"/>
        <v>0</v>
      </c>
      <c r="J124" s="158">
        <f t="shared" si="0"/>
        <v>0</v>
      </c>
      <c r="K124" s="159">
        <f t="shared" si="0"/>
        <v>0</v>
      </c>
    </row>
    <row r="125" spans="1:11" ht="26.5" thickBot="1">
      <c r="B125" s="137" t="str">
        <f>tabula!C432</f>
        <v>Eiropas Savienības politiku instrumentu un pārējās ārvalstu finanšu palīdzības līdzfinansēto projektu un pasākumu īstenošana</v>
      </c>
      <c r="C125" s="138" t="str">
        <f>tabula!D432</f>
        <v>x</v>
      </c>
      <c r="D125" s="139">
        <f>tabula!E432</f>
        <v>0</v>
      </c>
      <c r="E125" s="140">
        <f>tabula!F432</f>
        <v>0</v>
      </c>
      <c r="F125" s="141">
        <f>tabula!G432</f>
        <v>0</v>
      </c>
      <c r="G125" s="142">
        <f>tabula!H432</f>
        <v>0</v>
      </c>
      <c r="H125" s="140">
        <f>tabula!I432</f>
        <v>0</v>
      </c>
      <c r="I125" s="140">
        <f>tabula!J432</f>
        <v>0</v>
      </c>
      <c r="J125" s="140">
        <f>tabula!K432</f>
        <v>0</v>
      </c>
      <c r="K125" s="143">
        <f>tabula!L432</f>
        <v>0</v>
      </c>
    </row>
    <row r="126" spans="1:11" s="62" customFormat="1" ht="45">
      <c r="A126" s="61">
        <v>20</v>
      </c>
      <c r="B126" s="186" t="str">
        <f>tabula!C449</f>
        <v>Aprūpētāji/ Formālie aprūpētāji 
Veicināt atbalsta pieejamību sociālo pakalpojumu sniedzēju darbiniekiem **</v>
      </c>
      <c r="C126" s="187" t="str">
        <f>tabula!D449</f>
        <v>KOPĀ</v>
      </c>
      <c r="D126" s="144">
        <f>tabula!E449</f>
        <v>0</v>
      </c>
      <c r="E126" s="145">
        <f>tabula!F449</f>
        <v>0</v>
      </c>
      <c r="F126" s="146">
        <f>tabula!G449</f>
        <v>0</v>
      </c>
      <c r="G126" s="147">
        <f>tabula!H449</f>
        <v>0</v>
      </c>
      <c r="H126" s="145">
        <f>tabula!I449</f>
        <v>0</v>
      </c>
      <c r="I126" s="145">
        <f>tabula!J449</f>
        <v>0</v>
      </c>
      <c r="J126" s="145">
        <f>tabula!K449</f>
        <v>0</v>
      </c>
      <c r="K126" s="148">
        <f>tabula!L449</f>
        <v>0</v>
      </c>
    </row>
    <row r="127" spans="1:11">
      <c r="B127" s="34" t="str">
        <f>tabula!C450</f>
        <v>Pašvaldību budžets</v>
      </c>
      <c r="C127" s="149" t="str">
        <f>tabula!D450</f>
        <v>x</v>
      </c>
      <c r="D127" s="188">
        <f>tabula!E450</f>
        <v>0</v>
      </c>
      <c r="E127" s="189">
        <f>tabula!F450</f>
        <v>0</v>
      </c>
      <c r="F127" s="190">
        <f>tabula!G450</f>
        <v>0</v>
      </c>
      <c r="G127" s="191">
        <f>tabula!H450</f>
        <v>0</v>
      </c>
      <c r="H127" s="189">
        <f>tabula!I450</f>
        <v>0</v>
      </c>
      <c r="I127" s="189">
        <f>tabula!J450</f>
        <v>0</v>
      </c>
      <c r="J127" s="189">
        <f>tabula!K450</f>
        <v>0</v>
      </c>
      <c r="K127" s="192">
        <f>tabula!L450</f>
        <v>0</v>
      </c>
    </row>
    <row r="128" spans="1:11">
      <c r="B128" s="34" t="str">
        <f>tabula!C451</f>
        <v>Vidēja termiņa budžeta ietvara likums, kopā, t.sk.:</v>
      </c>
      <c r="C128" s="149" t="str">
        <f>tabula!D451</f>
        <v>x</v>
      </c>
      <c r="D128" s="150">
        <f>tabula!E451</f>
        <v>0</v>
      </c>
      <c r="E128" s="151">
        <f>tabula!F451</f>
        <v>0</v>
      </c>
      <c r="F128" s="152">
        <f>tabula!G451</f>
        <v>0</v>
      </c>
      <c r="G128" s="153">
        <f>tabula!H451</f>
        <v>0</v>
      </c>
      <c r="H128" s="151">
        <f>tabula!I451</f>
        <v>0</v>
      </c>
      <c r="I128" s="151">
        <f>tabula!J451</f>
        <v>0</v>
      </c>
      <c r="J128" s="151">
        <f>tabula!K451</f>
        <v>0</v>
      </c>
      <c r="K128" s="154">
        <f>tabula!L451</f>
        <v>0</v>
      </c>
    </row>
    <row r="129" spans="1:11" ht="39">
      <c r="B129" s="132" t="str">
        <f>tabula!C452</f>
        <v>valsts pamatfunkciju īstenošana</v>
      </c>
      <c r="C129" s="155" t="str">
        <f>tabula!D462</f>
        <v>apakšprogramma 97.01.00 "Labklājības nozares vadība un politikas plānošana"**</v>
      </c>
      <c r="D129" s="134">
        <f>tabula!E452</f>
        <v>0</v>
      </c>
      <c r="E129" s="135">
        <f>tabula!F452</f>
        <v>0</v>
      </c>
      <c r="F129" s="134">
        <f>tabula!G452</f>
        <v>0</v>
      </c>
      <c r="G129" s="134">
        <f>tabula!H452</f>
        <v>0</v>
      </c>
      <c r="H129" s="135">
        <f>tabula!I452</f>
        <v>0</v>
      </c>
      <c r="I129" s="135">
        <f>tabula!J452</f>
        <v>0</v>
      </c>
      <c r="J129" s="135">
        <f>tabula!K452</f>
        <v>0</v>
      </c>
      <c r="K129" s="136">
        <f>tabula!L452</f>
        <v>0</v>
      </c>
    </row>
    <row r="130" spans="1:11" ht="26.5" thickBot="1">
      <c r="B130" s="137" t="str">
        <f>tabula!C454</f>
        <v>Eiropas Savienības politiku instrumentu un pārējās ārvalstu finanšu palīdzības līdzfinansēto projektu un pasākumu īstenošana</v>
      </c>
      <c r="C130" s="138" t="str">
        <f>tabula!D454</f>
        <v>x</v>
      </c>
      <c r="D130" s="139">
        <f>tabula!E454</f>
        <v>0</v>
      </c>
      <c r="E130" s="140">
        <f>tabula!F454</f>
        <v>0</v>
      </c>
      <c r="F130" s="141">
        <f>tabula!G454</f>
        <v>0</v>
      </c>
      <c r="G130" s="142">
        <f>tabula!H454</f>
        <v>0</v>
      </c>
      <c r="H130" s="140">
        <f>tabula!I454</f>
        <v>0</v>
      </c>
      <c r="I130" s="140">
        <f>tabula!J454</f>
        <v>0</v>
      </c>
      <c r="J130" s="140">
        <f>tabula!K454</f>
        <v>0</v>
      </c>
      <c r="K130" s="143">
        <f>tabula!L454</f>
        <v>0</v>
      </c>
    </row>
    <row r="131" spans="1:11" s="62" customFormat="1" ht="45">
      <c r="A131" s="61">
        <v>21</v>
      </c>
      <c r="B131" s="186" t="str">
        <f>tabula!C471</f>
        <v>Aprūpētāji/ Formālie aprūpētāji 
Veicināt labās prakses piemēru izplatīšanu un popularizēšanu **</v>
      </c>
      <c r="C131" s="187" t="str">
        <f>tabula!D471</f>
        <v>KOPĀ</v>
      </c>
      <c r="D131" s="144">
        <f>tabula!E471</f>
        <v>0</v>
      </c>
      <c r="E131" s="145">
        <f>tabula!F471</f>
        <v>0</v>
      </c>
      <c r="F131" s="146">
        <f>tabula!G471</f>
        <v>0</v>
      </c>
      <c r="G131" s="147">
        <f>tabula!H471</f>
        <v>0</v>
      </c>
      <c r="H131" s="145">
        <f>tabula!I471</f>
        <v>0</v>
      </c>
      <c r="I131" s="145">
        <f>tabula!J471</f>
        <v>0</v>
      </c>
      <c r="J131" s="145">
        <f>tabula!K471</f>
        <v>0</v>
      </c>
      <c r="K131" s="148">
        <f>tabula!L471</f>
        <v>0</v>
      </c>
    </row>
    <row r="132" spans="1:11">
      <c r="B132" s="34" t="str">
        <f>tabula!C472</f>
        <v>Pašvaldību budžets</v>
      </c>
      <c r="C132" s="149" t="str">
        <f>tabula!D472</f>
        <v>x</v>
      </c>
      <c r="D132" s="188">
        <f>tabula!E472</f>
        <v>0</v>
      </c>
      <c r="E132" s="189">
        <f>tabula!F472</f>
        <v>0</v>
      </c>
      <c r="F132" s="190">
        <f>tabula!G472</f>
        <v>0</v>
      </c>
      <c r="G132" s="191">
        <f>tabula!H472</f>
        <v>0</v>
      </c>
      <c r="H132" s="189">
        <f>tabula!I472</f>
        <v>0</v>
      </c>
      <c r="I132" s="189">
        <f>tabula!J472</f>
        <v>0</v>
      </c>
      <c r="J132" s="189">
        <f>tabula!K472</f>
        <v>0</v>
      </c>
      <c r="K132" s="192">
        <f>tabula!L472</f>
        <v>0</v>
      </c>
    </row>
    <row r="133" spans="1:11">
      <c r="B133" s="34" t="str">
        <f>tabula!C473</f>
        <v>Vidēja termiņa budžeta ietvara likums, kopā, t.sk.:</v>
      </c>
      <c r="C133" s="149" t="str">
        <f>tabula!D473</f>
        <v>x</v>
      </c>
      <c r="D133" s="150">
        <f>tabula!E473</f>
        <v>0</v>
      </c>
      <c r="E133" s="151">
        <f>tabula!F473</f>
        <v>0</v>
      </c>
      <c r="F133" s="152">
        <f>tabula!G473</f>
        <v>0</v>
      </c>
      <c r="G133" s="153">
        <f>tabula!H473</f>
        <v>0</v>
      </c>
      <c r="H133" s="151">
        <f>tabula!I473</f>
        <v>0</v>
      </c>
      <c r="I133" s="151">
        <f>tabula!J473</f>
        <v>0</v>
      </c>
      <c r="J133" s="151">
        <f>tabula!K473</f>
        <v>0</v>
      </c>
      <c r="K133" s="154">
        <f>tabula!L473</f>
        <v>0</v>
      </c>
    </row>
    <row r="134" spans="1:11" ht="39">
      <c r="B134" s="132" t="str">
        <f>tabula!C474</f>
        <v>valsts pamatfunkciju īstenošana</v>
      </c>
      <c r="C134" s="155" t="str">
        <f>tabula!D484</f>
        <v>apakšprogramma 97.01.00 "Labklājības nozares vadība un politikas plānošana"**</v>
      </c>
      <c r="D134" s="134">
        <f>tabula!E474</f>
        <v>0</v>
      </c>
      <c r="E134" s="135">
        <f>tabula!F474</f>
        <v>0</v>
      </c>
      <c r="F134" s="134">
        <f>tabula!G474</f>
        <v>0</v>
      </c>
      <c r="G134" s="134">
        <f>tabula!H474</f>
        <v>0</v>
      </c>
      <c r="H134" s="135">
        <f>tabula!I474</f>
        <v>0</v>
      </c>
      <c r="I134" s="135">
        <f>tabula!J474</f>
        <v>0</v>
      </c>
      <c r="J134" s="135">
        <f>tabula!K474</f>
        <v>0</v>
      </c>
      <c r="K134" s="136">
        <f>tabula!L474</f>
        <v>0</v>
      </c>
    </row>
    <row r="135" spans="1:11" ht="26.5" thickBot="1">
      <c r="B135" s="137" t="str">
        <f>tabula!C476</f>
        <v>Eiropas Savienības politiku instrumentu un pārējās ārvalstu finanšu palīdzības līdzfinansēto projektu un pasākumu īstenošana</v>
      </c>
      <c r="C135" s="138" t="str">
        <f>tabula!D476</f>
        <v>x</v>
      </c>
      <c r="D135" s="139">
        <f>tabula!E476</f>
        <v>0</v>
      </c>
      <c r="E135" s="140">
        <f>tabula!F476</f>
        <v>0</v>
      </c>
      <c r="F135" s="141">
        <f>tabula!G476</f>
        <v>0</v>
      </c>
      <c r="G135" s="142">
        <f>tabula!H476</f>
        <v>0</v>
      </c>
      <c r="H135" s="140">
        <f>tabula!I476</f>
        <v>0</v>
      </c>
      <c r="I135" s="140">
        <f>tabula!J476</f>
        <v>0</v>
      </c>
      <c r="J135" s="140">
        <f>tabula!K476</f>
        <v>0</v>
      </c>
      <c r="K135" s="143">
        <f>tabula!L476</f>
        <v>0</v>
      </c>
    </row>
    <row r="136" spans="1:11" s="62" customFormat="1" ht="45">
      <c r="A136" s="61">
        <v>22</v>
      </c>
      <c r="B136" s="186" t="str">
        <f>tabula!C493</f>
        <v>Aprūpētāji/ Neformālie aprūpētāji 
Ieviest atbalsta sistēmu neformālajiem aprūpētājiem</v>
      </c>
      <c r="C136" s="187" t="str">
        <f>tabula!D493</f>
        <v>KOPĀ</v>
      </c>
      <c r="D136" s="144">
        <f>tabula!E493</f>
        <v>80000</v>
      </c>
      <c r="E136" s="145">
        <f>tabula!F493</f>
        <v>0</v>
      </c>
      <c r="F136" s="146">
        <f>tabula!G493</f>
        <v>0</v>
      </c>
      <c r="G136" s="147">
        <f>tabula!H493</f>
        <v>0</v>
      </c>
      <c r="H136" s="145">
        <f>tabula!I493</f>
        <v>0</v>
      </c>
      <c r="I136" s="145">
        <f>tabula!J493</f>
        <v>0</v>
      </c>
      <c r="J136" s="145">
        <f>tabula!K493</f>
        <v>0</v>
      </c>
      <c r="K136" s="148">
        <f>tabula!L493</f>
        <v>0</v>
      </c>
    </row>
    <row r="137" spans="1:11">
      <c r="B137" s="34" t="str">
        <f>tabula!C494</f>
        <v>Pašvaldību budžets</v>
      </c>
      <c r="C137" s="149" t="str">
        <f>tabula!D494</f>
        <v>x</v>
      </c>
      <c r="D137" s="188">
        <f>tabula!E494</f>
        <v>0</v>
      </c>
      <c r="E137" s="189">
        <f>tabula!F494</f>
        <v>0</v>
      </c>
      <c r="F137" s="190">
        <f>tabula!G494</f>
        <v>0</v>
      </c>
      <c r="G137" s="191">
        <f>tabula!H494</f>
        <v>0</v>
      </c>
      <c r="H137" s="189">
        <f>tabula!I494</f>
        <v>0</v>
      </c>
      <c r="I137" s="189">
        <f>tabula!J494</f>
        <v>0</v>
      </c>
      <c r="J137" s="189">
        <f>tabula!K494</f>
        <v>0</v>
      </c>
      <c r="K137" s="192">
        <f>tabula!L494</f>
        <v>0</v>
      </c>
    </row>
    <row r="138" spans="1:11">
      <c r="B138" s="34" t="str">
        <f>tabula!C495</f>
        <v>Vidēja termiņa budžeta ietvara likums, kopā, t.sk.:</v>
      </c>
      <c r="C138" s="149" t="str">
        <f>tabula!D495</f>
        <v>x</v>
      </c>
      <c r="D138" s="150">
        <f>tabula!E495</f>
        <v>80000</v>
      </c>
      <c r="E138" s="151">
        <f>tabula!F495</f>
        <v>0</v>
      </c>
      <c r="F138" s="152">
        <f>tabula!G495</f>
        <v>0</v>
      </c>
      <c r="G138" s="153">
        <f>tabula!H495</f>
        <v>0</v>
      </c>
      <c r="H138" s="151">
        <f>tabula!I495</f>
        <v>0</v>
      </c>
      <c r="I138" s="151">
        <f>tabula!J495</f>
        <v>0</v>
      </c>
      <c r="J138" s="151">
        <f>tabula!K495</f>
        <v>0</v>
      </c>
      <c r="K138" s="154">
        <f>tabula!L495</f>
        <v>0</v>
      </c>
    </row>
    <row r="139" spans="1:11">
      <c r="B139" s="132" t="str">
        <f>tabula!C496</f>
        <v>valsts pamatfunkciju īstenošana</v>
      </c>
      <c r="C139" s="133" t="str">
        <f>tabula!D496</f>
        <v>x</v>
      </c>
      <c r="D139" s="134">
        <f>tabula!E496</f>
        <v>0</v>
      </c>
      <c r="E139" s="135">
        <f>tabula!F496</f>
        <v>0</v>
      </c>
      <c r="F139" s="134">
        <f>tabula!G496</f>
        <v>0</v>
      </c>
      <c r="G139" s="134">
        <f>tabula!H496</f>
        <v>0</v>
      </c>
      <c r="H139" s="135">
        <f>tabula!I496</f>
        <v>0</v>
      </c>
      <c r="I139" s="135">
        <f>tabula!J496</f>
        <v>0</v>
      </c>
      <c r="J139" s="135">
        <f>tabula!K496</f>
        <v>0</v>
      </c>
      <c r="K139" s="136">
        <f>tabula!L496</f>
        <v>0</v>
      </c>
    </row>
    <row r="140" spans="1:11" ht="48" customHeight="1" thickBot="1">
      <c r="B140" s="137" t="str">
        <f>tabula!C498</f>
        <v>Eiropas Savienības politiku instrumentu un pārējās ārvalstu finanšu palīdzības līdzfinansēto projektu un pasākumu īstenošana</v>
      </c>
      <c r="C140" s="156" t="str">
        <f>tabula!D508</f>
        <v>63.08.00 apakšprogramma “Eiropas Sociālā fonda Plus (ESF+) projektu un pasākumu īstenošana (2021-2027)”</v>
      </c>
      <c r="D140" s="139">
        <f>tabula!E498</f>
        <v>80000</v>
      </c>
      <c r="E140" s="140">
        <f>tabula!F498</f>
        <v>0</v>
      </c>
      <c r="F140" s="141">
        <f>tabula!G498</f>
        <v>0</v>
      </c>
      <c r="G140" s="142">
        <f>tabula!H498</f>
        <v>0</v>
      </c>
      <c r="H140" s="140">
        <f>tabula!I498</f>
        <v>0</v>
      </c>
      <c r="I140" s="140">
        <f>tabula!J498</f>
        <v>0</v>
      </c>
      <c r="J140" s="140">
        <f>tabula!K498</f>
        <v>0</v>
      </c>
      <c r="K140" s="143">
        <f>tabula!L498</f>
        <v>0</v>
      </c>
    </row>
    <row r="141" spans="1:11" s="62" customFormat="1" ht="45">
      <c r="A141" s="61">
        <v>23</v>
      </c>
      <c r="B141" s="186" t="str">
        <f>tabula!C515</f>
        <v>Aprūpētāji/ Neformālie aprūpētāji 
Veicināt brīvprātīgā darba attīstību ilgtermiņa aprūpē **</v>
      </c>
      <c r="C141" s="187" t="str">
        <f>tabula!D515</f>
        <v>KOPĀ</v>
      </c>
      <c r="D141" s="144">
        <f>tabula!E515</f>
        <v>0</v>
      </c>
      <c r="E141" s="145">
        <f>tabula!F515</f>
        <v>0</v>
      </c>
      <c r="F141" s="146">
        <f>tabula!G515</f>
        <v>0</v>
      </c>
      <c r="G141" s="147">
        <f>tabula!H515</f>
        <v>0</v>
      </c>
      <c r="H141" s="145">
        <f>tabula!I515</f>
        <v>0</v>
      </c>
      <c r="I141" s="145">
        <f>tabula!J515</f>
        <v>0</v>
      </c>
      <c r="J141" s="145">
        <f>tabula!K515</f>
        <v>0</v>
      </c>
      <c r="K141" s="148">
        <f>tabula!L515</f>
        <v>0</v>
      </c>
    </row>
    <row r="142" spans="1:11">
      <c r="B142" s="34" t="str">
        <f>tabula!C516</f>
        <v>Pašvaldību budžets</v>
      </c>
      <c r="C142" s="149" t="str">
        <f>tabula!D516</f>
        <v>x</v>
      </c>
      <c r="D142" s="188">
        <f>tabula!E516</f>
        <v>0</v>
      </c>
      <c r="E142" s="189">
        <f>tabula!F516</f>
        <v>0</v>
      </c>
      <c r="F142" s="190">
        <f>tabula!G516</f>
        <v>0</v>
      </c>
      <c r="G142" s="191">
        <f>tabula!H516</f>
        <v>0</v>
      </c>
      <c r="H142" s="189">
        <f>tabula!I516</f>
        <v>0</v>
      </c>
      <c r="I142" s="189">
        <f>tabula!J516</f>
        <v>0</v>
      </c>
      <c r="J142" s="189">
        <f>tabula!K516</f>
        <v>0</v>
      </c>
      <c r="K142" s="192">
        <f>tabula!L516</f>
        <v>0</v>
      </c>
    </row>
    <row r="143" spans="1:11">
      <c r="B143" s="34" t="str">
        <f>tabula!C517</f>
        <v>Vidēja termiņa budžeta ietvara likums, kopā, t.sk.:</v>
      </c>
      <c r="C143" s="149" t="str">
        <f>tabula!D517</f>
        <v>x</v>
      </c>
      <c r="D143" s="150">
        <f>tabula!E517</f>
        <v>0</v>
      </c>
      <c r="E143" s="151">
        <f>tabula!F517</f>
        <v>0</v>
      </c>
      <c r="F143" s="152">
        <f>tabula!G517</f>
        <v>0</v>
      </c>
      <c r="G143" s="153">
        <f>tabula!H517</f>
        <v>0</v>
      </c>
      <c r="H143" s="151">
        <f>tabula!I517</f>
        <v>0</v>
      </c>
      <c r="I143" s="151">
        <f>tabula!J517</f>
        <v>0</v>
      </c>
      <c r="J143" s="151">
        <f>tabula!K517</f>
        <v>0</v>
      </c>
      <c r="K143" s="154">
        <f>tabula!L517</f>
        <v>0</v>
      </c>
    </row>
    <row r="144" spans="1:11" ht="39">
      <c r="B144" s="132" t="str">
        <f>tabula!C518</f>
        <v>valsts pamatfunkciju īstenošana</v>
      </c>
      <c r="C144" s="155" t="str">
        <f>tabula!D528</f>
        <v>apakšprogramma 97.01.00 "Labklājības nozares vadība un politikas plānošana"**</v>
      </c>
      <c r="D144" s="134">
        <f>tabula!E518</f>
        <v>0</v>
      </c>
      <c r="E144" s="135">
        <f>tabula!F518</f>
        <v>0</v>
      </c>
      <c r="F144" s="134">
        <f>tabula!G518</f>
        <v>0</v>
      </c>
      <c r="G144" s="134">
        <f>tabula!H518</f>
        <v>0</v>
      </c>
      <c r="H144" s="135">
        <f>tabula!I518</f>
        <v>0</v>
      </c>
      <c r="I144" s="135">
        <f>tabula!J518</f>
        <v>0</v>
      </c>
      <c r="J144" s="135">
        <f>tabula!K518</f>
        <v>0</v>
      </c>
      <c r="K144" s="136">
        <f>tabula!L518</f>
        <v>0</v>
      </c>
    </row>
    <row r="145" spans="1:11" ht="26.5" thickBot="1">
      <c r="B145" s="137" t="str">
        <f>tabula!C520</f>
        <v>Eiropas Savienības politiku instrumentu un pārējās ārvalstu finanšu palīdzības līdzfinansēto projektu un pasākumu īstenošana</v>
      </c>
      <c r="C145" s="138" t="str">
        <f>tabula!D520</f>
        <v>x</v>
      </c>
      <c r="D145" s="139">
        <f>tabula!E520</f>
        <v>0</v>
      </c>
      <c r="E145" s="140">
        <f>tabula!F520</f>
        <v>0</v>
      </c>
      <c r="F145" s="141">
        <f>tabula!G520</f>
        <v>0</v>
      </c>
      <c r="G145" s="142">
        <f>tabula!H520</f>
        <v>0</v>
      </c>
      <c r="H145" s="140">
        <f>tabula!I520</f>
        <v>0</v>
      </c>
      <c r="I145" s="140">
        <f>tabula!J520</f>
        <v>0</v>
      </c>
      <c r="J145" s="140">
        <f>tabula!K520</f>
        <v>0</v>
      </c>
      <c r="K145" s="143">
        <f>tabula!L520</f>
        <v>0</v>
      </c>
    </row>
    <row r="146" spans="1:11" s="62" customFormat="1" ht="75">
      <c r="A146" s="61">
        <v>24</v>
      </c>
      <c r="B146" s="186" t="str">
        <f>tabula!C537</f>
        <v>Aprūpētāji/ Neformālie aprūpētāji 
Veicināt darba devēju izpratni par iekļaujošu darba apstākļu ieviešanu/nozīmi, īpaši situācijās, kad darbiniekam jāaprūpē pilngadīga persona ģimenes loceklis **</v>
      </c>
      <c r="C146" s="187" t="str">
        <f>tabula!D537</f>
        <v>KOPĀ</v>
      </c>
      <c r="D146" s="144">
        <f>tabula!E537</f>
        <v>0</v>
      </c>
      <c r="E146" s="145">
        <f>tabula!F537</f>
        <v>0</v>
      </c>
      <c r="F146" s="146">
        <f>tabula!G537</f>
        <v>0</v>
      </c>
      <c r="G146" s="147">
        <f>tabula!H537</f>
        <v>0</v>
      </c>
      <c r="H146" s="145">
        <f>tabula!I537</f>
        <v>0</v>
      </c>
      <c r="I146" s="145">
        <f>tabula!J537</f>
        <v>0</v>
      </c>
      <c r="J146" s="145">
        <f>tabula!K537</f>
        <v>0</v>
      </c>
      <c r="K146" s="148">
        <f>tabula!L537</f>
        <v>0</v>
      </c>
    </row>
    <row r="147" spans="1:11">
      <c r="B147" s="34" t="str">
        <f>tabula!C538</f>
        <v>Pašvaldību budžets</v>
      </c>
      <c r="C147" s="149" t="str">
        <f>tabula!D538</f>
        <v>x</v>
      </c>
      <c r="D147" s="188">
        <f>tabula!E538</f>
        <v>0</v>
      </c>
      <c r="E147" s="189">
        <f>tabula!F538</f>
        <v>0</v>
      </c>
      <c r="F147" s="190">
        <f>tabula!G538</f>
        <v>0</v>
      </c>
      <c r="G147" s="191">
        <f>tabula!H538</f>
        <v>0</v>
      </c>
      <c r="H147" s="189">
        <f>tabula!I538</f>
        <v>0</v>
      </c>
      <c r="I147" s="189">
        <f>tabula!J538</f>
        <v>0</v>
      </c>
      <c r="J147" s="189">
        <f>tabula!K538</f>
        <v>0</v>
      </c>
      <c r="K147" s="192">
        <f>tabula!L538</f>
        <v>0</v>
      </c>
    </row>
    <row r="148" spans="1:11">
      <c r="B148" s="34" t="str">
        <f>tabula!C539</f>
        <v>Vidēja termiņa budžeta ietvara likums, kopā, t.sk.:</v>
      </c>
      <c r="C148" s="149" t="str">
        <f>tabula!D539</f>
        <v>x</v>
      </c>
      <c r="D148" s="150">
        <f>tabula!E539</f>
        <v>0</v>
      </c>
      <c r="E148" s="151">
        <f>tabula!F539</f>
        <v>0</v>
      </c>
      <c r="F148" s="152">
        <f>tabula!G539</f>
        <v>0</v>
      </c>
      <c r="G148" s="153">
        <f>tabula!H539</f>
        <v>0</v>
      </c>
      <c r="H148" s="151">
        <f>tabula!I539</f>
        <v>0</v>
      </c>
      <c r="I148" s="151">
        <f>tabula!J539</f>
        <v>0</v>
      </c>
      <c r="J148" s="151">
        <f>tabula!K539</f>
        <v>0</v>
      </c>
      <c r="K148" s="154">
        <f>tabula!L539</f>
        <v>0</v>
      </c>
    </row>
    <row r="149" spans="1:11" ht="39">
      <c r="B149" s="132" t="str">
        <f>tabula!C540</f>
        <v>valsts pamatfunkciju īstenošana</v>
      </c>
      <c r="C149" s="155" t="str">
        <f>tabula!D550</f>
        <v>apakšprogramma 97.01.00 "Labklājības nozares vadība un politikas plānošana"**</v>
      </c>
      <c r="D149" s="134">
        <f>tabula!E540</f>
        <v>0</v>
      </c>
      <c r="E149" s="135">
        <f>tabula!F540</f>
        <v>0</v>
      </c>
      <c r="F149" s="134">
        <f>tabula!G540</f>
        <v>0</v>
      </c>
      <c r="G149" s="134">
        <f>tabula!H540</f>
        <v>0</v>
      </c>
      <c r="H149" s="135">
        <f>tabula!I540</f>
        <v>0</v>
      </c>
      <c r="I149" s="135">
        <f>tabula!J540</f>
        <v>0</v>
      </c>
      <c r="J149" s="135">
        <f>tabula!K540</f>
        <v>0</v>
      </c>
      <c r="K149" s="136">
        <f>tabula!L540</f>
        <v>0</v>
      </c>
    </row>
    <row r="150" spans="1:11" ht="26.5" thickBot="1">
      <c r="B150" s="137" t="str">
        <f>tabula!C542</f>
        <v>Eiropas Savienības politiku instrumentu un pārējās ārvalstu finanšu palīdzības līdzfinansēto projektu un pasākumu īstenošana</v>
      </c>
      <c r="C150" s="138" t="str">
        <f>tabula!D542</f>
        <v>x</v>
      </c>
      <c r="D150" s="139">
        <f>tabula!E542</f>
        <v>0</v>
      </c>
      <c r="E150" s="140">
        <f>tabula!F542</f>
        <v>0</v>
      </c>
      <c r="F150" s="141">
        <f>tabula!G542</f>
        <v>0</v>
      </c>
      <c r="G150" s="142">
        <f>tabula!H542</f>
        <v>0</v>
      </c>
      <c r="H150" s="140">
        <f>tabula!I542</f>
        <v>0</v>
      </c>
      <c r="I150" s="140">
        <f>tabula!J542</f>
        <v>0</v>
      </c>
      <c r="J150" s="140">
        <f>tabula!K542</f>
        <v>0</v>
      </c>
      <c r="K150" s="143">
        <f>tabula!L542</f>
        <v>0</v>
      </c>
    </row>
    <row r="151" spans="1:11" s="62" customFormat="1" ht="60">
      <c r="A151" s="61">
        <v>25</v>
      </c>
      <c r="B151" s="186" t="str">
        <f>tabula!C559</f>
        <v>Ilgtermiņa aprūpes pārvaldība, uzraudzība un ziņošana un digitālie risinājumi
Izveidot nacionālo ilgtermiņa aprūpes  kontaktpunktu **</v>
      </c>
      <c r="C151" s="187" t="str">
        <f>tabula!D559</f>
        <v>KOPĀ</v>
      </c>
      <c r="D151" s="144">
        <f>tabula!E559</f>
        <v>0</v>
      </c>
      <c r="E151" s="145">
        <f>tabula!F559</f>
        <v>0</v>
      </c>
      <c r="F151" s="146">
        <f>tabula!G559</f>
        <v>0</v>
      </c>
      <c r="G151" s="147">
        <f>tabula!H559</f>
        <v>0</v>
      </c>
      <c r="H151" s="145">
        <f>tabula!I559</f>
        <v>0</v>
      </c>
      <c r="I151" s="145">
        <f>tabula!J559</f>
        <v>0</v>
      </c>
      <c r="J151" s="145">
        <f>tabula!K559</f>
        <v>0</v>
      </c>
      <c r="K151" s="148">
        <f>tabula!L559</f>
        <v>0</v>
      </c>
    </row>
    <row r="152" spans="1:11">
      <c r="B152" s="34" t="str">
        <f>tabula!C560</f>
        <v>Pašvaldību budžets</v>
      </c>
      <c r="C152" s="149" t="str">
        <f>tabula!D560</f>
        <v>x</v>
      </c>
      <c r="D152" s="188">
        <f>tabula!E560</f>
        <v>0</v>
      </c>
      <c r="E152" s="189">
        <f>tabula!F560</f>
        <v>0</v>
      </c>
      <c r="F152" s="190">
        <f>tabula!G560</f>
        <v>0</v>
      </c>
      <c r="G152" s="191">
        <f>tabula!H560</f>
        <v>0</v>
      </c>
      <c r="H152" s="189">
        <f>tabula!I560</f>
        <v>0</v>
      </c>
      <c r="I152" s="189">
        <f>tabula!J560</f>
        <v>0</v>
      </c>
      <c r="J152" s="189">
        <f>tabula!K560</f>
        <v>0</v>
      </c>
      <c r="K152" s="192">
        <f>tabula!L560</f>
        <v>0</v>
      </c>
    </row>
    <row r="153" spans="1:11">
      <c r="B153" s="34" t="str">
        <f>tabula!C561</f>
        <v>Vidēja termiņa budžeta ietvara likums, kopā, t.sk.:</v>
      </c>
      <c r="C153" s="149" t="str">
        <f>tabula!D561</f>
        <v>x</v>
      </c>
      <c r="D153" s="150">
        <f>tabula!E561</f>
        <v>0</v>
      </c>
      <c r="E153" s="151">
        <f>tabula!F561</f>
        <v>0</v>
      </c>
      <c r="F153" s="152">
        <f>tabula!G561</f>
        <v>0</v>
      </c>
      <c r="G153" s="153">
        <f>tabula!H561</f>
        <v>0</v>
      </c>
      <c r="H153" s="151">
        <f>tabula!I561</f>
        <v>0</v>
      </c>
      <c r="I153" s="151">
        <f>tabula!J561</f>
        <v>0</v>
      </c>
      <c r="J153" s="151">
        <f>tabula!K561</f>
        <v>0</v>
      </c>
      <c r="K153" s="154">
        <f>tabula!L561</f>
        <v>0</v>
      </c>
    </row>
    <row r="154" spans="1:11" ht="39">
      <c r="B154" s="132" t="str">
        <f>tabula!C562</f>
        <v>valsts pamatfunkciju īstenošana</v>
      </c>
      <c r="C154" s="155" t="str">
        <f>tabula!D572</f>
        <v>apakšprogramma 97.01.00 "Labklājības nozares vadība un politikas plānošana"**</v>
      </c>
      <c r="D154" s="134">
        <f>tabula!E562</f>
        <v>0</v>
      </c>
      <c r="E154" s="135">
        <f>tabula!F562</f>
        <v>0</v>
      </c>
      <c r="F154" s="134">
        <f>tabula!G562</f>
        <v>0</v>
      </c>
      <c r="G154" s="134">
        <f>tabula!H562</f>
        <v>0</v>
      </c>
      <c r="H154" s="135">
        <f>tabula!I562</f>
        <v>0</v>
      </c>
      <c r="I154" s="135">
        <f>tabula!J562</f>
        <v>0</v>
      </c>
      <c r="J154" s="135">
        <f>tabula!K562</f>
        <v>0</v>
      </c>
      <c r="K154" s="136">
        <f>tabula!L562</f>
        <v>0</v>
      </c>
    </row>
    <row r="155" spans="1:11" ht="26.5" thickBot="1">
      <c r="B155" s="137" t="str">
        <f>tabula!C564</f>
        <v>Eiropas Savienības politiku instrumentu un pārējās ārvalstu finanšu palīdzības līdzfinansēto projektu un pasākumu īstenošana</v>
      </c>
      <c r="C155" s="138" t="str">
        <f>tabula!D564</f>
        <v>x</v>
      </c>
      <c r="D155" s="139">
        <f>tabula!E564</f>
        <v>0</v>
      </c>
      <c r="E155" s="140">
        <f>tabula!F564</f>
        <v>0</v>
      </c>
      <c r="F155" s="141">
        <f>tabula!G564</f>
        <v>0</v>
      </c>
      <c r="G155" s="142">
        <f>tabula!H564</f>
        <v>0</v>
      </c>
      <c r="H155" s="140">
        <f>tabula!I564</f>
        <v>0</v>
      </c>
      <c r="I155" s="140">
        <f>tabula!J564</f>
        <v>0</v>
      </c>
      <c r="J155" s="140">
        <f>tabula!K564</f>
        <v>0</v>
      </c>
      <c r="K155" s="143">
        <f>tabula!L564</f>
        <v>0</v>
      </c>
    </row>
    <row r="156" spans="1:11" s="60" customFormat="1" ht="60">
      <c r="A156" s="54">
        <v>26</v>
      </c>
      <c r="B156" s="186" t="str">
        <f>tabula!C581</f>
        <v xml:space="preserve">Ilgtermiņa aprūpes pārvaldība, uzraudzība un ziņošana un digitālie risinājumi
Paplašināt  digitālos rīku izmantošanu  aprūpes procesa plānošanā un uzraudzībā </v>
      </c>
      <c r="C156" s="187" t="str">
        <f>tabula!D581</f>
        <v>KOPĀ</v>
      </c>
      <c r="D156" s="144">
        <f>tabula!E581</f>
        <v>0</v>
      </c>
      <c r="E156" s="145">
        <f>tabula!F581</f>
        <v>0</v>
      </c>
      <c r="F156" s="146">
        <f>tabula!G581</f>
        <v>0</v>
      </c>
      <c r="G156" s="147">
        <f>tabula!H581</f>
        <v>1355000</v>
      </c>
      <c r="H156" s="145">
        <f>tabula!I581</f>
        <v>1145000</v>
      </c>
      <c r="I156" s="145">
        <f>tabula!J581</f>
        <v>3700000</v>
      </c>
      <c r="J156" s="145">
        <f>tabula!K581</f>
        <v>0</v>
      </c>
      <c r="K156" s="148">
        <f>tabula!L581</f>
        <v>0</v>
      </c>
    </row>
    <row r="157" spans="1:11">
      <c r="B157" s="34" t="str">
        <f>tabula!C582</f>
        <v>Pašvaldību budžets</v>
      </c>
      <c r="C157" s="149" t="str">
        <f>tabula!D582</f>
        <v>x</v>
      </c>
      <c r="D157" s="188">
        <f>tabula!E582</f>
        <v>0</v>
      </c>
      <c r="E157" s="189">
        <f>tabula!F582</f>
        <v>0</v>
      </c>
      <c r="F157" s="190">
        <f>tabula!G582</f>
        <v>0</v>
      </c>
      <c r="G157" s="191">
        <f>tabula!H582</f>
        <v>0</v>
      </c>
      <c r="H157" s="189">
        <f>tabula!I582</f>
        <v>0</v>
      </c>
      <c r="I157" s="189">
        <f>tabula!J582</f>
        <v>0</v>
      </c>
      <c r="J157" s="189">
        <f>tabula!K582</f>
        <v>0</v>
      </c>
      <c r="K157" s="192">
        <f>tabula!L582</f>
        <v>0</v>
      </c>
    </row>
    <row r="158" spans="1:11">
      <c r="B158" s="34" t="str">
        <f>tabula!C583</f>
        <v>Vidēja termiņa budžeta ietvara likums, kopā, t.sk.:</v>
      </c>
      <c r="C158" s="149" t="str">
        <f>tabula!D583</f>
        <v>x</v>
      </c>
      <c r="D158" s="150">
        <f>tabula!E583</f>
        <v>0</v>
      </c>
      <c r="E158" s="151">
        <f>tabula!F583</f>
        <v>0</v>
      </c>
      <c r="F158" s="152">
        <f>tabula!G583</f>
        <v>0</v>
      </c>
      <c r="G158" s="153">
        <f>tabula!H583</f>
        <v>1355000</v>
      </c>
      <c r="H158" s="151">
        <f>tabula!I583</f>
        <v>1145000</v>
      </c>
      <c r="I158" s="151">
        <f>tabula!J583</f>
        <v>3700000</v>
      </c>
      <c r="J158" s="151">
        <f>tabula!K583</f>
        <v>0</v>
      </c>
      <c r="K158" s="154">
        <f>tabula!L583</f>
        <v>0</v>
      </c>
    </row>
    <row r="159" spans="1:11">
      <c r="B159" s="132" t="str">
        <f>tabula!C584</f>
        <v>valsts pamatfunkciju īstenošana</v>
      </c>
      <c r="C159" s="133" t="str">
        <f>tabula!D584</f>
        <v>x</v>
      </c>
      <c r="D159" s="134">
        <f>tabula!E584</f>
        <v>0</v>
      </c>
      <c r="E159" s="135">
        <f>tabula!F584</f>
        <v>0</v>
      </c>
      <c r="F159" s="134">
        <f>tabula!G584</f>
        <v>0</v>
      </c>
      <c r="G159" s="134">
        <f>tabula!H584</f>
        <v>0</v>
      </c>
      <c r="H159" s="135">
        <f>tabula!I584</f>
        <v>0</v>
      </c>
      <c r="I159" s="135">
        <f>tabula!J584</f>
        <v>0</v>
      </c>
      <c r="J159" s="135">
        <f>tabula!K584</f>
        <v>0</v>
      </c>
      <c r="K159" s="136">
        <f>tabula!L584</f>
        <v>0</v>
      </c>
    </row>
    <row r="160" spans="1:11" ht="26.5" thickBot="1">
      <c r="B160" s="137" t="str">
        <f>tabula!C586</f>
        <v>Eiropas Savienības politiku instrumentu un pārējās ārvalstu finanšu palīdzības līdzfinansēto projektu un pasākumu īstenošana</v>
      </c>
      <c r="C160" s="156" t="str">
        <f>tabula!D596</f>
        <v>apakšprogramma nav zināma</v>
      </c>
      <c r="D160" s="139">
        <f>tabula!E586</f>
        <v>0</v>
      </c>
      <c r="E160" s="140">
        <f>tabula!F586</f>
        <v>0</v>
      </c>
      <c r="F160" s="141">
        <f>tabula!G586</f>
        <v>0</v>
      </c>
      <c r="G160" s="142">
        <f>tabula!H586</f>
        <v>1355000</v>
      </c>
      <c r="H160" s="140">
        <f>tabula!I586</f>
        <v>1145000</v>
      </c>
      <c r="I160" s="140">
        <f>tabula!J586</f>
        <v>3700000</v>
      </c>
      <c r="J160" s="140">
        <f>tabula!K586</f>
        <v>0</v>
      </c>
      <c r="K160" s="143">
        <f>tabula!L586</f>
        <v>0</v>
      </c>
    </row>
    <row r="161" spans="1:11" s="62" customFormat="1" ht="75">
      <c r="A161" s="61">
        <v>27</v>
      </c>
      <c r="B161" s="186" t="str">
        <f>tabula!C603</f>
        <v>Ilgtermiņa aprūpes pārvaldība, uzraudzība un ziņošana un digitālie risinājumi 
Uzlabot sociālo pakalpojumu sniegšanas un darbinieku  resursu pieejamības plānošanas sistēmas *</v>
      </c>
      <c r="C161" s="187" t="str">
        <f>tabula!D603</f>
        <v>KOPĀ</v>
      </c>
      <c r="D161" s="144">
        <f>tabula!E603</f>
        <v>0</v>
      </c>
      <c r="E161" s="145">
        <f>tabula!F603</f>
        <v>0</v>
      </c>
      <c r="F161" s="146">
        <f>tabula!G603</f>
        <v>0</v>
      </c>
      <c r="G161" s="147">
        <f>tabula!H603</f>
        <v>0</v>
      </c>
      <c r="H161" s="145">
        <f>tabula!I603</f>
        <v>0</v>
      </c>
      <c r="I161" s="145">
        <f>tabula!J603</f>
        <v>0</v>
      </c>
      <c r="J161" s="145">
        <f>tabula!K603</f>
        <v>0</v>
      </c>
      <c r="K161" s="148">
        <f>tabula!L603</f>
        <v>0</v>
      </c>
    </row>
    <row r="162" spans="1:11">
      <c r="B162" s="34" t="str">
        <f>tabula!C604</f>
        <v>Pašvaldību budžets</v>
      </c>
      <c r="C162" s="149" t="str">
        <f>tabula!D604</f>
        <v>x</v>
      </c>
      <c r="D162" s="188">
        <f>tabula!E604</f>
        <v>0</v>
      </c>
      <c r="E162" s="189">
        <f>tabula!F604</f>
        <v>0</v>
      </c>
      <c r="F162" s="190">
        <f>tabula!G604</f>
        <v>0</v>
      </c>
      <c r="G162" s="191">
        <f>tabula!H604</f>
        <v>0</v>
      </c>
      <c r="H162" s="189">
        <f>tabula!I604</f>
        <v>0</v>
      </c>
      <c r="I162" s="189">
        <f>tabula!J604</f>
        <v>0</v>
      </c>
      <c r="J162" s="189">
        <f>tabula!K604</f>
        <v>0</v>
      </c>
      <c r="K162" s="192">
        <f>tabula!L604</f>
        <v>0</v>
      </c>
    </row>
    <row r="163" spans="1:11">
      <c r="B163" s="34" t="str">
        <f>tabula!C605</f>
        <v>Vidēja termiņa budžeta ietvara likums, kopā, t.sk.:</v>
      </c>
      <c r="C163" s="149" t="str">
        <f>tabula!D605</f>
        <v>x</v>
      </c>
      <c r="D163" s="150">
        <f>tabula!E605</f>
        <v>0</v>
      </c>
      <c r="E163" s="151">
        <f>tabula!F605</f>
        <v>0</v>
      </c>
      <c r="F163" s="152">
        <f>tabula!G605</f>
        <v>0</v>
      </c>
      <c r="G163" s="153">
        <f>tabula!H605</f>
        <v>0</v>
      </c>
      <c r="H163" s="151">
        <f>tabula!I605</f>
        <v>0</v>
      </c>
      <c r="I163" s="151">
        <f>tabula!J605</f>
        <v>0</v>
      </c>
      <c r="J163" s="151">
        <f>tabula!K605</f>
        <v>0</v>
      </c>
      <c r="K163" s="154">
        <f>tabula!L605</f>
        <v>0</v>
      </c>
    </row>
    <row r="164" spans="1:11">
      <c r="B164" s="132" t="str">
        <f>tabula!C606</f>
        <v>valsts pamatfunkciju īstenošana</v>
      </c>
      <c r="C164" s="133" t="str">
        <f>tabula!D606</f>
        <v>x</v>
      </c>
      <c r="D164" s="134">
        <f>tabula!E606</f>
        <v>0</v>
      </c>
      <c r="E164" s="135">
        <f>tabula!F606</f>
        <v>0</v>
      </c>
      <c r="F164" s="134">
        <f>tabula!G606</f>
        <v>0</v>
      </c>
      <c r="G164" s="134">
        <f>tabula!H606</f>
        <v>0</v>
      </c>
      <c r="H164" s="135">
        <f>tabula!I606</f>
        <v>0</v>
      </c>
      <c r="I164" s="135">
        <f>tabula!J606</f>
        <v>0</v>
      </c>
      <c r="J164" s="135">
        <f>tabula!K606</f>
        <v>0</v>
      </c>
      <c r="K164" s="136">
        <f>tabula!L606</f>
        <v>0</v>
      </c>
    </row>
    <row r="165" spans="1:11" ht="70.5" customHeight="1" thickBot="1">
      <c r="B165" s="137" t="str">
        <f>tabula!C608</f>
        <v>Eiropas Savienības politiku instrumentu un pārējās ārvalstu finanšu palīdzības līdzfinansēto projektu un pasākumu īstenošana</v>
      </c>
      <c r="C165" s="156" t="str">
        <f>tabula!D618</f>
        <v>63.08.00 “Eiropas Sociālā fonda Plus (ESF+) projektu un pasākumu īstenošana (2021.-2027.)” (pasākumaam finansējums iekļauts 9. pasākuma izdevumos)</v>
      </c>
      <c r="D165" s="139">
        <f>tabula!E608</f>
        <v>0</v>
      </c>
      <c r="E165" s="140">
        <f>tabula!F608</f>
        <v>0</v>
      </c>
      <c r="F165" s="141">
        <f>tabula!G608</f>
        <v>0</v>
      </c>
      <c r="G165" s="142">
        <f>tabula!H608</f>
        <v>0</v>
      </c>
      <c r="H165" s="140">
        <f>tabula!I608</f>
        <v>0</v>
      </c>
      <c r="I165" s="140">
        <f>tabula!J608</f>
        <v>0</v>
      </c>
      <c r="J165" s="140">
        <f>tabula!K608</f>
        <v>0</v>
      </c>
      <c r="K165" s="143">
        <f>tabula!L608</f>
        <v>0</v>
      </c>
    </row>
    <row r="166" spans="1:11" s="62" customFormat="1" ht="75">
      <c r="A166" s="61">
        <v>28</v>
      </c>
      <c r="B166" s="186" t="str">
        <f>tabula!C625</f>
        <v>Ilgtermiņa aprūpes pārvaldība, uzraudzība un ziņošana un digitālie risinājumi
Veicināt digitālo risinājumu izmantošanu pakalpojumu sniedzēju darba organizācijā (pārvaldība, uzraudzība, plānošana, izpilde) **</v>
      </c>
      <c r="C166" s="187" t="str">
        <f>tabula!D625</f>
        <v>KOPĀ</v>
      </c>
      <c r="D166" s="144">
        <f>tabula!E625</f>
        <v>0</v>
      </c>
      <c r="E166" s="145">
        <f>tabula!F625</f>
        <v>0</v>
      </c>
      <c r="F166" s="146">
        <f>tabula!G625</f>
        <v>0</v>
      </c>
      <c r="G166" s="147">
        <f>tabula!H625</f>
        <v>0</v>
      </c>
      <c r="H166" s="145">
        <f>tabula!I625</f>
        <v>0</v>
      </c>
      <c r="I166" s="145">
        <f>tabula!J625</f>
        <v>0</v>
      </c>
      <c r="J166" s="145">
        <f>tabula!K625</f>
        <v>0</v>
      </c>
      <c r="K166" s="148">
        <f>tabula!L625</f>
        <v>0</v>
      </c>
    </row>
    <row r="167" spans="1:11">
      <c r="B167" s="34" t="str">
        <f>tabula!C626</f>
        <v>Pašvaldību budžets</v>
      </c>
      <c r="C167" s="149" t="str">
        <f>tabula!D626</f>
        <v>x</v>
      </c>
      <c r="D167" s="188">
        <f>tabula!E626</f>
        <v>0</v>
      </c>
      <c r="E167" s="189">
        <f>tabula!F626</f>
        <v>0</v>
      </c>
      <c r="F167" s="190">
        <f>tabula!G626</f>
        <v>0</v>
      </c>
      <c r="G167" s="191">
        <f>tabula!H626</f>
        <v>0</v>
      </c>
      <c r="H167" s="189">
        <f>tabula!I626</f>
        <v>0</v>
      </c>
      <c r="I167" s="189">
        <f>tabula!J626</f>
        <v>0</v>
      </c>
      <c r="J167" s="189">
        <f>tabula!K626</f>
        <v>0</v>
      </c>
      <c r="K167" s="192">
        <f>tabula!L626</f>
        <v>0</v>
      </c>
    </row>
    <row r="168" spans="1:11">
      <c r="B168" s="34" t="str">
        <f>tabula!C627</f>
        <v>Vidēja termiņa budžeta ietvara likums, kopā, t.sk.:</v>
      </c>
      <c r="C168" s="149" t="str">
        <f>tabula!D627</f>
        <v>x</v>
      </c>
      <c r="D168" s="150">
        <f>tabula!E627</f>
        <v>0</v>
      </c>
      <c r="E168" s="151">
        <f>tabula!F627</f>
        <v>0</v>
      </c>
      <c r="F168" s="152">
        <f>tabula!G627</f>
        <v>0</v>
      </c>
      <c r="G168" s="153">
        <f>tabula!H627</f>
        <v>0</v>
      </c>
      <c r="H168" s="151">
        <f>tabula!I627</f>
        <v>0</v>
      </c>
      <c r="I168" s="151">
        <f>tabula!J627</f>
        <v>0</v>
      </c>
      <c r="J168" s="151">
        <f>tabula!K627</f>
        <v>0</v>
      </c>
      <c r="K168" s="154">
        <f>tabula!L627</f>
        <v>0</v>
      </c>
    </row>
    <row r="169" spans="1:11" ht="39">
      <c r="B169" s="132" t="str">
        <f>tabula!C628</f>
        <v>valsts pamatfunkciju īstenošana</v>
      </c>
      <c r="C169" s="155" t="str">
        <f>tabula!D638</f>
        <v>apakšprogramma 97.01.00 "Labklājības nozares vadība un politikas plānošana"**</v>
      </c>
      <c r="D169" s="134">
        <f>tabula!E628</f>
        <v>0</v>
      </c>
      <c r="E169" s="135">
        <f>tabula!F628</f>
        <v>0</v>
      </c>
      <c r="F169" s="134">
        <f>tabula!G628</f>
        <v>0</v>
      </c>
      <c r="G169" s="134">
        <f>tabula!H628</f>
        <v>0</v>
      </c>
      <c r="H169" s="135">
        <f>tabula!I628</f>
        <v>0</v>
      </c>
      <c r="I169" s="135">
        <f>tabula!J628</f>
        <v>0</v>
      </c>
      <c r="J169" s="135">
        <f>tabula!K628</f>
        <v>0</v>
      </c>
      <c r="K169" s="136">
        <f>tabula!L628</f>
        <v>0</v>
      </c>
    </row>
    <row r="170" spans="1:11" ht="26.5" thickBot="1">
      <c r="B170" s="137" t="str">
        <f>tabula!C630</f>
        <v>Eiropas Savienības politiku instrumentu un pārējās ārvalstu finanšu palīdzības līdzfinansēto projektu un pasākumu īstenošana</v>
      </c>
      <c r="C170" s="138" t="str">
        <f>tabula!D630</f>
        <v>x</v>
      </c>
      <c r="D170" s="139">
        <f>tabula!E630</f>
        <v>0</v>
      </c>
      <c r="E170" s="140">
        <f>tabula!F630</f>
        <v>0</v>
      </c>
      <c r="F170" s="141">
        <f>tabula!G630</f>
        <v>0</v>
      </c>
      <c r="G170" s="142">
        <f>tabula!H630</f>
        <v>0</v>
      </c>
      <c r="H170" s="140">
        <f>tabula!I630</f>
        <v>0</v>
      </c>
      <c r="I170" s="140">
        <f>tabula!J630</f>
        <v>0</v>
      </c>
      <c r="J170" s="140">
        <f>tabula!K630</f>
        <v>0</v>
      </c>
      <c r="K170" s="143">
        <f>tabula!L630</f>
        <v>0</v>
      </c>
    </row>
    <row r="171" spans="1:11" s="62" customFormat="1" ht="60">
      <c r="A171" s="61">
        <v>29</v>
      </c>
      <c r="B171" s="186" t="str">
        <f>tabula!C647</f>
        <v>Ilgtermiņa aprūpes pārvaldība, uzraudzība un ziņošana un digitālie risinājumi
Uzlabot informācijas apriti starp speciālistiem un resoriem **</v>
      </c>
      <c r="C171" s="187" t="str">
        <f>tabula!D647</f>
        <v>KOPĀ</v>
      </c>
      <c r="D171" s="144">
        <f>tabula!E647</f>
        <v>0</v>
      </c>
      <c r="E171" s="145">
        <f>tabula!F647</f>
        <v>0</v>
      </c>
      <c r="F171" s="146">
        <f>tabula!G647</f>
        <v>0</v>
      </c>
      <c r="G171" s="147">
        <f>tabula!H647</f>
        <v>0</v>
      </c>
      <c r="H171" s="145">
        <f>tabula!I647</f>
        <v>0</v>
      </c>
      <c r="I171" s="145">
        <f>tabula!J647</f>
        <v>0</v>
      </c>
      <c r="J171" s="145">
        <f>tabula!K647</f>
        <v>0</v>
      </c>
      <c r="K171" s="148">
        <f>tabula!L647</f>
        <v>0</v>
      </c>
    </row>
    <row r="172" spans="1:11">
      <c r="B172" s="34" t="str">
        <f>tabula!C648</f>
        <v>Pašvaldību budžets</v>
      </c>
      <c r="C172" s="149" t="str">
        <f>tabula!D648</f>
        <v>x</v>
      </c>
      <c r="D172" s="188">
        <f>tabula!E648</f>
        <v>0</v>
      </c>
      <c r="E172" s="189">
        <f>tabula!F648</f>
        <v>0</v>
      </c>
      <c r="F172" s="190">
        <f>tabula!G648</f>
        <v>0</v>
      </c>
      <c r="G172" s="191">
        <f>tabula!H648</f>
        <v>0</v>
      </c>
      <c r="H172" s="189">
        <f>tabula!I648</f>
        <v>0</v>
      </c>
      <c r="I172" s="189">
        <f>tabula!J648</f>
        <v>0</v>
      </c>
      <c r="J172" s="189">
        <f>tabula!K648</f>
        <v>0</v>
      </c>
      <c r="K172" s="192">
        <f>tabula!L648</f>
        <v>0</v>
      </c>
    </row>
    <row r="173" spans="1:11">
      <c r="B173" s="34" t="str">
        <f>tabula!C649</f>
        <v>Vidēja termiņa budžeta ietvara likums, kopā, t.sk.:</v>
      </c>
      <c r="C173" s="149" t="str">
        <f>tabula!D649</f>
        <v>x</v>
      </c>
      <c r="D173" s="150">
        <f>tabula!E649</f>
        <v>0</v>
      </c>
      <c r="E173" s="151">
        <f>tabula!F649</f>
        <v>0</v>
      </c>
      <c r="F173" s="152">
        <f>tabula!G649</f>
        <v>0</v>
      </c>
      <c r="G173" s="153">
        <f>tabula!H649</f>
        <v>0</v>
      </c>
      <c r="H173" s="151">
        <f>tabula!I649</f>
        <v>0</v>
      </c>
      <c r="I173" s="151">
        <f>tabula!J649</f>
        <v>0</v>
      </c>
      <c r="J173" s="151">
        <f>tabula!K649</f>
        <v>0</v>
      </c>
      <c r="K173" s="154">
        <f>tabula!L649</f>
        <v>0</v>
      </c>
    </row>
    <row r="174" spans="1:11" ht="39">
      <c r="B174" s="132" t="str">
        <f>tabula!C650</f>
        <v>valsts pamatfunkciju īstenošana</v>
      </c>
      <c r="C174" s="155" t="str">
        <f>tabula!D660</f>
        <v>apakšprogramma 97.01.00 "Labklājības nozares vadība un politikas plānošana"**</v>
      </c>
      <c r="D174" s="134">
        <f>tabula!E650</f>
        <v>0</v>
      </c>
      <c r="E174" s="135">
        <f>tabula!F650</f>
        <v>0</v>
      </c>
      <c r="F174" s="134">
        <f>tabula!G650</f>
        <v>0</v>
      </c>
      <c r="G174" s="134">
        <f>tabula!H650</f>
        <v>0</v>
      </c>
      <c r="H174" s="135">
        <f>tabula!I650</f>
        <v>0</v>
      </c>
      <c r="I174" s="135">
        <f>tabula!J650</f>
        <v>0</v>
      </c>
      <c r="J174" s="135">
        <f>tabula!K650</f>
        <v>0</v>
      </c>
      <c r="K174" s="136">
        <f>tabula!L650</f>
        <v>0</v>
      </c>
    </row>
    <row r="175" spans="1:11" ht="26.5" thickBot="1">
      <c r="B175" s="137" t="str">
        <f>tabula!C652</f>
        <v>Eiropas Savienības politiku instrumentu un pārējās ārvalstu finanšu palīdzības līdzfinansēto projektu un pasākumu īstenošana</v>
      </c>
      <c r="C175" s="138" t="str">
        <f>tabula!D652</f>
        <v>x</v>
      </c>
      <c r="D175" s="139">
        <f>tabula!E652</f>
        <v>0</v>
      </c>
      <c r="E175" s="140">
        <f>tabula!F652</f>
        <v>0</v>
      </c>
      <c r="F175" s="141">
        <f>tabula!G652</f>
        <v>0</v>
      </c>
      <c r="G175" s="142">
        <f>tabula!H652</f>
        <v>0</v>
      </c>
      <c r="H175" s="140">
        <f>tabula!I652</f>
        <v>0</v>
      </c>
      <c r="I175" s="140">
        <f>tabula!J652</f>
        <v>0</v>
      </c>
      <c r="J175" s="140">
        <f>tabula!K652</f>
        <v>0</v>
      </c>
      <c r="K175" s="143">
        <f>tabula!L652</f>
        <v>0</v>
      </c>
    </row>
    <row r="176" spans="1:11" s="62" customFormat="1" ht="75">
      <c r="A176" s="61">
        <v>30</v>
      </c>
      <c r="B176" s="186" t="str">
        <f>tabula!C669</f>
        <v>Ilgtermiņa aprūpes pārvaldība, uzraudzība un ziņošana un digitālie risinājumi
Veicināt Eiropas “Zaļā kursa” principu piemērošanu sociālo pakalpojumu sniedzēju institūcijās **</v>
      </c>
      <c r="C176" s="187" t="str">
        <f>tabula!D669</f>
        <v>KOPĀ</v>
      </c>
      <c r="D176" s="144">
        <f>tabula!E669</f>
        <v>0</v>
      </c>
      <c r="E176" s="145">
        <f>tabula!F669</f>
        <v>0</v>
      </c>
      <c r="F176" s="146">
        <f>tabula!G669</f>
        <v>0</v>
      </c>
      <c r="G176" s="147">
        <f>tabula!H669</f>
        <v>0</v>
      </c>
      <c r="H176" s="145">
        <f>tabula!I669</f>
        <v>0</v>
      </c>
      <c r="I176" s="145">
        <f>tabula!J669</f>
        <v>0</v>
      </c>
      <c r="J176" s="145">
        <f>tabula!K669</f>
        <v>0</v>
      </c>
      <c r="K176" s="148">
        <f>tabula!L669</f>
        <v>0</v>
      </c>
    </row>
    <row r="177" spans="2:11">
      <c r="B177" s="34" t="str">
        <f>tabula!C670</f>
        <v>Pašvaldību budžets</v>
      </c>
      <c r="C177" s="149" t="str">
        <f>tabula!D670</f>
        <v>x</v>
      </c>
      <c r="D177" s="188">
        <f>tabula!E670</f>
        <v>0</v>
      </c>
      <c r="E177" s="189">
        <f>tabula!F670</f>
        <v>0</v>
      </c>
      <c r="F177" s="190">
        <f>tabula!G670</f>
        <v>0</v>
      </c>
      <c r="G177" s="191">
        <f>tabula!H670</f>
        <v>0</v>
      </c>
      <c r="H177" s="189">
        <f>tabula!I670</f>
        <v>0</v>
      </c>
      <c r="I177" s="189">
        <f>tabula!J670</f>
        <v>0</v>
      </c>
      <c r="J177" s="189">
        <f>tabula!K670</f>
        <v>0</v>
      </c>
      <c r="K177" s="192">
        <f>tabula!L670</f>
        <v>0</v>
      </c>
    </row>
    <row r="178" spans="2:11">
      <c r="B178" s="34" t="str">
        <f>tabula!C671</f>
        <v>Vidēja termiņa budžeta ietvara likums, kopā, t.sk.:</v>
      </c>
      <c r="C178" s="149" t="str">
        <f>tabula!D671</f>
        <v>x</v>
      </c>
      <c r="D178" s="150">
        <f>tabula!E671</f>
        <v>0</v>
      </c>
      <c r="E178" s="151">
        <f>tabula!F671</f>
        <v>0</v>
      </c>
      <c r="F178" s="152">
        <f>tabula!G671</f>
        <v>0</v>
      </c>
      <c r="G178" s="153">
        <f>tabula!H671</f>
        <v>0</v>
      </c>
      <c r="H178" s="151">
        <f>tabula!I671</f>
        <v>0</v>
      </c>
      <c r="I178" s="151">
        <f>tabula!J671</f>
        <v>0</v>
      </c>
      <c r="J178" s="151">
        <f>tabula!K671</f>
        <v>0</v>
      </c>
      <c r="K178" s="154">
        <f>tabula!L671</f>
        <v>0</v>
      </c>
    </row>
    <row r="179" spans="2:11" ht="39">
      <c r="B179" s="132" t="str">
        <f>tabula!C672</f>
        <v>valsts pamatfunkciju īstenošana</v>
      </c>
      <c r="C179" s="155" t="str">
        <f>tabula!D682</f>
        <v>apakšprogramma 97.01.00 "Labklājības nozares vadība un politikas plānošana"**</v>
      </c>
      <c r="D179" s="134">
        <f>tabula!E672</f>
        <v>0</v>
      </c>
      <c r="E179" s="135">
        <f>tabula!F672</f>
        <v>0</v>
      </c>
      <c r="F179" s="134">
        <f>tabula!G672</f>
        <v>0</v>
      </c>
      <c r="G179" s="134">
        <f>tabula!H672</f>
        <v>0</v>
      </c>
      <c r="H179" s="135">
        <f>tabula!I672</f>
        <v>0</v>
      </c>
      <c r="I179" s="135">
        <f>tabula!J672</f>
        <v>0</v>
      </c>
      <c r="J179" s="135">
        <f>tabula!K672</f>
        <v>0</v>
      </c>
      <c r="K179" s="136">
        <f>tabula!L672</f>
        <v>0</v>
      </c>
    </row>
    <row r="180" spans="2:11" ht="26.5" thickBot="1">
      <c r="B180" s="137" t="str">
        <f>tabula!C674</f>
        <v>Eiropas Savienības politiku instrumentu un pārējās ārvalstu finanšu palīdzības līdzfinansēto projektu un pasākumu īstenošana</v>
      </c>
      <c r="C180" s="138" t="str">
        <f>tabula!D674</f>
        <v>x</v>
      </c>
      <c r="D180" s="139">
        <f>tabula!E674</f>
        <v>0</v>
      </c>
      <c r="E180" s="140">
        <f>tabula!F674</f>
        <v>0</v>
      </c>
      <c r="F180" s="141">
        <f>tabula!G674</f>
        <v>0</v>
      </c>
      <c r="G180" s="142">
        <f>tabula!H674</f>
        <v>0</v>
      </c>
      <c r="H180" s="140">
        <f>tabula!I674</f>
        <v>0</v>
      </c>
      <c r="I180" s="140">
        <f>tabula!J674</f>
        <v>0</v>
      </c>
      <c r="J180" s="140">
        <f>tabula!K674</f>
        <v>0</v>
      </c>
      <c r="K180" s="143">
        <f>tabula!L674</f>
        <v>0</v>
      </c>
    </row>
    <row r="181" spans="2:11" ht="31.5" customHeight="1">
      <c r="B181" s="215" t="str">
        <f>tabula!C691</f>
        <v>Atsevišķiem pasākumiem šobrīd nav  iespējams izdalīt konkrētu finansējumu, jo to īstenošana izriet no lielāka pasākuma vai tiek nodrošināta esošās valsts budžeta iestādes amatalgas ietvaros. Šādi pasākumi tabulā tiek atzīmēti ar * atzīmi un aprēķinā iekļauts 0 finansējums.</v>
      </c>
      <c r="C181" s="215"/>
      <c r="D181" s="215"/>
      <c r="E181" s="215"/>
      <c r="F181" s="215"/>
      <c r="G181" s="215"/>
      <c r="H181" s="215"/>
      <c r="I181" s="215"/>
      <c r="J181" s="215"/>
      <c r="K181" s="215"/>
    </row>
    <row r="182" spans="2:11" ht="21.65" customHeight="1">
      <c r="B182" s="216" t="str">
        <f>tabula!C692</f>
        <v>Pasākums tiek veikts iestādes administratīvās kapacitātes ietvaros. Šādi pasākumi tabulā tiek atzīmēti ar ** atzīmi un aprēķinā izadlīt finansējumu šī pasākuma īstenošanai nav iespējams.</v>
      </c>
      <c r="C182" s="216"/>
      <c r="D182" s="216"/>
      <c r="E182" s="216"/>
      <c r="F182" s="216"/>
      <c r="G182" s="216"/>
      <c r="H182" s="216"/>
      <c r="I182" s="216"/>
      <c r="J182" s="216"/>
      <c r="K182" s="216"/>
    </row>
    <row r="183" spans="2:11" ht="55" customHeight="1">
      <c r="B183" s="216" t="str">
        <f>tabula!C693</f>
        <v>Daļai pasākumu šobrīd nevar pateikt precīzu finansējumu, izstrādājot piedāvājumu konkrēta pasākuma pilnveidošanai vai izstrādāšanai, tiks veikta nepieciešamā finansējuma detalizēts aprēķins un pie nepieciešamības sagatavots papildu budžeta līdzekļu pieprasījums. Šādi pasākumi Plāna pielikuma tabulā tiek atzīmēti ar *** atzīmi un aprēķinā iekļauts 0 finansējums vai nepieciešamā finansējuma apjoma indikatīvais apjoms (detalizēti aprēķini tiks sagatavoti kopā ar normatīvā regulējuma izstrādi);</v>
      </c>
      <c r="C183" s="216"/>
      <c r="D183" s="216"/>
      <c r="E183" s="216"/>
      <c r="F183" s="216"/>
      <c r="G183" s="216"/>
      <c r="H183" s="216"/>
      <c r="I183" s="216"/>
      <c r="J183" s="216"/>
      <c r="K183" s="216"/>
    </row>
    <row r="184" spans="2:11">
      <c r="B184" s="161"/>
      <c r="C184" s="162"/>
      <c r="D184" s="161"/>
      <c r="E184" s="161"/>
      <c r="F184" s="161"/>
      <c r="G184" s="161"/>
      <c r="H184" s="161"/>
      <c r="I184" s="161"/>
      <c r="J184" s="161"/>
      <c r="K184" s="161"/>
    </row>
    <row r="185" spans="2:11" ht="39.65" customHeight="1">
      <c r="B185" s="163" t="s">
        <v>58</v>
      </c>
      <c r="C185" s="164"/>
      <c r="D185" s="165"/>
      <c r="E185" s="165"/>
      <c r="F185" s="165"/>
      <c r="G185" s="165"/>
      <c r="H185" s="165"/>
      <c r="I185" s="165"/>
      <c r="J185" s="165"/>
      <c r="K185" s="165"/>
    </row>
    <row r="186" spans="2:11" ht="18" customHeight="1">
      <c r="B186" s="166" t="str">
        <f>tabula!C1</f>
        <v>tabula</v>
      </c>
      <c r="C186" s="217" t="str">
        <f>tabula!C4</f>
        <v>Rīcības plānā iekļauto uzdevumu īstenošanai nepieciešamais valsts un pašvaldību budžeta finansējums (euro)</v>
      </c>
      <c r="D186" s="217"/>
      <c r="E186" s="217"/>
      <c r="F186" s="217"/>
      <c r="G186" s="217"/>
      <c r="H186" s="217"/>
      <c r="I186" s="217"/>
      <c r="J186" s="217"/>
      <c r="K186" s="217"/>
    </row>
  </sheetData>
  <sheetProtection autoFilter="0"/>
  <mergeCells count="11">
    <mergeCell ref="B181:K181"/>
    <mergeCell ref="B182:K182"/>
    <mergeCell ref="B183:K183"/>
    <mergeCell ref="C186:K186"/>
    <mergeCell ref="B1:K1"/>
    <mergeCell ref="B2:K2"/>
    <mergeCell ref="B3:K3"/>
    <mergeCell ref="B4:B5"/>
    <mergeCell ref="C4:C5"/>
    <mergeCell ref="D4:F4"/>
    <mergeCell ref="G4:K4"/>
  </mergeCells>
  <pageMargins left="0.31496062992125984" right="0.31496062992125984" top="1.1811023622047245" bottom="0.74803149606299213" header="0.31496062992125984" footer="0.31496062992125984"/>
  <pageSetup scale="65" orientation="landscape" r:id="rId1"/>
  <headerFooter>
    <oddFooter>&amp;LPielikums&amp;C&amp;M. lappuse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6C7C2-763B-4796-8426-F8EB90440E98}">
  <sheetPr filterMode="1"/>
  <dimension ref="A1:N694"/>
  <sheetViews>
    <sheetView zoomScale="50" zoomScaleNormal="50" workbookViewId="0">
      <pane ySplit="7" topLeftCell="A8" activePane="bottomLeft" state="frozen"/>
      <selection pane="bottomLeft" activeCell="T24" sqref="T24"/>
    </sheetView>
  </sheetViews>
  <sheetFormatPr defaultColWidth="8.81640625" defaultRowHeight="15.65" customHeight="1"/>
  <cols>
    <col min="1" max="1" width="4" style="2" customWidth="1"/>
    <col min="2" max="2" width="6.1796875" style="2" hidden="1" customWidth="1"/>
    <col min="3" max="3" width="102.81640625" style="165" customWidth="1"/>
    <col min="4" max="4" width="31.6328125" style="5" customWidth="1"/>
    <col min="5" max="12" width="14" style="1" customWidth="1"/>
    <col min="13" max="13" width="11.81640625" style="3" customWidth="1"/>
    <col min="14" max="14" width="29.36328125" style="213" customWidth="1"/>
    <col min="15" max="16384" width="8.81640625" style="1"/>
  </cols>
  <sheetData>
    <row r="1" spans="1:14" ht="15.65" customHeight="1">
      <c r="C1" s="240" t="s">
        <v>17</v>
      </c>
      <c r="D1" s="240"/>
      <c r="E1" s="240"/>
      <c r="F1" s="240"/>
      <c r="G1" s="240"/>
      <c r="H1" s="240"/>
      <c r="I1" s="240"/>
      <c r="J1" s="240"/>
      <c r="K1" s="240"/>
      <c r="L1" s="240"/>
      <c r="M1" s="240"/>
      <c r="N1" s="241"/>
    </row>
    <row r="2" spans="1:14" ht="15.65" customHeight="1">
      <c r="C2" s="242" t="s">
        <v>14</v>
      </c>
      <c r="D2" s="242"/>
      <c r="E2" s="242"/>
      <c r="F2" s="242"/>
      <c r="G2" s="242"/>
      <c r="H2" s="242"/>
      <c r="I2" s="242"/>
      <c r="J2" s="242"/>
      <c r="K2" s="242"/>
      <c r="L2" s="242"/>
      <c r="M2" s="242"/>
      <c r="N2" s="243"/>
    </row>
    <row r="3" spans="1:14" ht="25.5" customHeight="1">
      <c r="C3" s="242" t="s">
        <v>15</v>
      </c>
      <c r="D3" s="242"/>
      <c r="E3" s="242"/>
      <c r="F3" s="242"/>
      <c r="G3" s="242"/>
      <c r="H3" s="242"/>
      <c r="I3" s="242"/>
      <c r="J3" s="242"/>
      <c r="K3" s="242"/>
      <c r="L3" s="242"/>
      <c r="M3" s="242"/>
      <c r="N3" s="243"/>
    </row>
    <row r="4" spans="1:14" ht="25.5" customHeight="1" thickBot="1">
      <c r="C4" s="244" t="s">
        <v>18</v>
      </c>
      <c r="D4" s="244"/>
      <c r="E4" s="244"/>
      <c r="F4" s="244"/>
      <c r="G4" s="244"/>
      <c r="H4" s="244"/>
      <c r="I4" s="244"/>
      <c r="J4" s="244"/>
      <c r="K4" s="244"/>
      <c r="L4" s="244"/>
      <c r="M4" s="244"/>
      <c r="N4" s="245"/>
    </row>
    <row r="5" spans="1:14" ht="39.65" customHeight="1">
      <c r="C5" s="220" t="s">
        <v>13</v>
      </c>
      <c r="D5" s="222" t="s">
        <v>12</v>
      </c>
      <c r="E5" s="224" t="s">
        <v>10</v>
      </c>
      <c r="F5" s="225"/>
      <c r="G5" s="226"/>
      <c r="H5" s="224" t="s">
        <v>0</v>
      </c>
      <c r="I5" s="225"/>
      <c r="J5" s="225"/>
      <c r="K5" s="225"/>
      <c r="L5" s="226"/>
      <c r="M5" s="250" t="s">
        <v>11</v>
      </c>
      <c r="N5" s="248" t="s">
        <v>79</v>
      </c>
    </row>
    <row r="6" spans="1:14" ht="103.5" customHeight="1">
      <c r="C6" s="221"/>
      <c r="D6" s="223"/>
      <c r="E6" s="110">
        <v>2024</v>
      </c>
      <c r="F6" s="106">
        <v>2025</v>
      </c>
      <c r="G6" s="111">
        <v>2026</v>
      </c>
      <c r="H6" s="110">
        <v>2025</v>
      </c>
      <c r="I6" s="106">
        <v>2026</v>
      </c>
      <c r="J6" s="106">
        <v>2027</v>
      </c>
      <c r="K6" s="106" t="s">
        <v>34</v>
      </c>
      <c r="L6" s="111" t="s">
        <v>35</v>
      </c>
      <c r="M6" s="251"/>
      <c r="N6" s="249"/>
    </row>
    <row r="7" spans="1:14" s="4" customFormat="1" ht="15.65" customHeight="1">
      <c r="C7" s="108">
        <v>1</v>
      </c>
      <c r="D7" s="109">
        <v>2</v>
      </c>
      <c r="E7" s="112">
        <v>3</v>
      </c>
      <c r="F7" s="107">
        <v>4</v>
      </c>
      <c r="G7" s="113">
        <v>5</v>
      </c>
      <c r="H7" s="112">
        <v>6</v>
      </c>
      <c r="I7" s="107">
        <v>7</v>
      </c>
      <c r="J7" s="107">
        <v>8</v>
      </c>
      <c r="K7" s="107">
        <v>9</v>
      </c>
      <c r="L7" s="113">
        <v>10</v>
      </c>
      <c r="M7" s="193">
        <v>11</v>
      </c>
      <c r="N7" s="214">
        <v>12</v>
      </c>
    </row>
    <row r="8" spans="1:14" s="60" customFormat="1" ht="43.5" customHeight="1">
      <c r="A8" s="54">
        <v>0</v>
      </c>
      <c r="B8" s="212"/>
      <c r="C8" s="211" t="s">
        <v>18</v>
      </c>
      <c r="D8" s="100" t="s">
        <v>16</v>
      </c>
      <c r="E8" s="101">
        <f t="shared" ref="E8:L13" si="0">E31+E53+E75+E97+E119+E141+E163+E185+E207+E229+E251+E273+E295+E317+E339+E361+E383+E405+E427+E449+E471+E493+E515+E537+E559+E581+E603+E625+E647+E669</f>
        <v>235038218.05000001</v>
      </c>
      <c r="F8" s="102">
        <f t="shared" si="0"/>
        <v>265926410.05000001</v>
      </c>
      <c r="G8" s="103">
        <f t="shared" si="0"/>
        <v>254542391.05000001</v>
      </c>
      <c r="H8" s="104">
        <f t="shared" si="0"/>
        <v>26240209</v>
      </c>
      <c r="I8" s="102">
        <f t="shared" si="0"/>
        <v>47249194</v>
      </c>
      <c r="J8" s="102">
        <f t="shared" si="0"/>
        <v>76550198</v>
      </c>
      <c r="K8" s="102">
        <f t="shared" si="0"/>
        <v>26063557</v>
      </c>
      <c r="L8" s="105">
        <f t="shared" si="0"/>
        <v>74153270</v>
      </c>
      <c r="M8" s="194" t="s">
        <v>2</v>
      </c>
      <c r="N8" s="246" t="s">
        <v>2</v>
      </c>
    </row>
    <row r="9" spans="1:14" s="2" customFormat="1" ht="15">
      <c r="B9" s="212"/>
      <c r="C9" s="11" t="s">
        <v>1</v>
      </c>
      <c r="D9" s="32" t="s">
        <v>2</v>
      </c>
      <c r="E9" s="22">
        <f t="shared" si="0"/>
        <v>189312195</v>
      </c>
      <c r="F9" s="7">
        <f t="shared" si="0"/>
        <v>193830301</v>
      </c>
      <c r="G9" s="23">
        <f t="shared" si="0"/>
        <v>222610688</v>
      </c>
      <c r="H9" s="16">
        <f t="shared" si="0"/>
        <v>8531671</v>
      </c>
      <c r="I9" s="7">
        <f t="shared" si="0"/>
        <v>26586333</v>
      </c>
      <c r="J9" s="7">
        <f t="shared" si="0"/>
        <v>26586333</v>
      </c>
      <c r="K9" s="7">
        <f t="shared" si="0"/>
        <v>0</v>
      </c>
      <c r="L9" s="83">
        <f t="shared" si="0"/>
        <v>26586333</v>
      </c>
      <c r="M9" s="195" t="s">
        <v>2</v>
      </c>
      <c r="N9" s="246"/>
    </row>
    <row r="10" spans="1:14" ht="15">
      <c r="B10" s="212"/>
      <c r="C10" s="11" t="s">
        <v>9</v>
      </c>
      <c r="D10" s="32" t="s">
        <v>2</v>
      </c>
      <c r="E10" s="22">
        <f t="shared" si="0"/>
        <v>45726023.049999997</v>
      </c>
      <c r="F10" s="7">
        <f t="shared" si="0"/>
        <v>72096109.049999997</v>
      </c>
      <c r="G10" s="23">
        <f t="shared" si="0"/>
        <v>31931703.050000001</v>
      </c>
      <c r="H10" s="16">
        <f t="shared" si="0"/>
        <v>17708538</v>
      </c>
      <c r="I10" s="7">
        <f t="shared" si="0"/>
        <v>20662861</v>
      </c>
      <c r="J10" s="7">
        <f t="shared" si="0"/>
        <v>49963865</v>
      </c>
      <c r="K10" s="7">
        <f t="shared" si="0"/>
        <v>26063557</v>
      </c>
      <c r="L10" s="83">
        <f t="shared" si="0"/>
        <v>47566937</v>
      </c>
      <c r="M10" s="195" t="s">
        <v>2</v>
      </c>
      <c r="N10" s="246"/>
    </row>
    <row r="11" spans="1:14" ht="15">
      <c r="B11" s="212"/>
      <c r="C11" s="12" t="s">
        <v>3</v>
      </c>
      <c r="D11" s="33" t="s">
        <v>2</v>
      </c>
      <c r="E11" s="24">
        <f t="shared" si="0"/>
        <v>17914834.050000001</v>
      </c>
      <c r="F11" s="8">
        <f t="shared" si="0"/>
        <v>18028414.050000001</v>
      </c>
      <c r="G11" s="25">
        <f t="shared" si="0"/>
        <v>18131834.050000001</v>
      </c>
      <c r="H11" s="17">
        <f t="shared" si="0"/>
        <v>11277895</v>
      </c>
      <c r="I11" s="8">
        <f t="shared" si="0"/>
        <v>14048041</v>
      </c>
      <c r="J11" s="8">
        <f t="shared" si="0"/>
        <v>40158419</v>
      </c>
      <c r="K11" s="8">
        <f t="shared" si="0"/>
        <v>22164466</v>
      </c>
      <c r="L11" s="84">
        <f t="shared" si="0"/>
        <v>47566937</v>
      </c>
      <c r="M11" s="196" t="s">
        <v>2</v>
      </c>
      <c r="N11" s="246"/>
    </row>
    <row r="12" spans="1:14" ht="15">
      <c r="B12" s="212"/>
      <c r="C12" s="12" t="s">
        <v>4</v>
      </c>
      <c r="D12" s="33" t="s">
        <v>2</v>
      </c>
      <c r="E12" s="24">
        <f t="shared" si="0"/>
        <v>0</v>
      </c>
      <c r="F12" s="8">
        <f t="shared" si="0"/>
        <v>0</v>
      </c>
      <c r="G12" s="25">
        <f t="shared" si="0"/>
        <v>0</v>
      </c>
      <c r="H12" s="17">
        <f t="shared" si="0"/>
        <v>0</v>
      </c>
      <c r="I12" s="8">
        <f t="shared" si="0"/>
        <v>0</v>
      </c>
      <c r="J12" s="8">
        <f t="shared" si="0"/>
        <v>0</v>
      </c>
      <c r="K12" s="8">
        <f t="shared" si="0"/>
        <v>0</v>
      </c>
      <c r="L12" s="84">
        <f t="shared" si="0"/>
        <v>0</v>
      </c>
      <c r="M12" s="196" t="s">
        <v>2</v>
      </c>
      <c r="N12" s="246"/>
    </row>
    <row r="13" spans="1:14" ht="15">
      <c r="B13" s="212"/>
      <c r="C13" s="47" t="s">
        <v>5</v>
      </c>
      <c r="D13" s="48" t="s">
        <v>2</v>
      </c>
      <c r="E13" s="49">
        <f t="shared" si="0"/>
        <v>27811189</v>
      </c>
      <c r="F13" s="50">
        <f t="shared" si="0"/>
        <v>54067695</v>
      </c>
      <c r="G13" s="51">
        <f t="shared" si="0"/>
        <v>13799869</v>
      </c>
      <c r="H13" s="52">
        <f t="shared" si="0"/>
        <v>6430643</v>
      </c>
      <c r="I13" s="50">
        <f t="shared" si="0"/>
        <v>6614820</v>
      </c>
      <c r="J13" s="50">
        <f t="shared" si="0"/>
        <v>9805446</v>
      </c>
      <c r="K13" s="50">
        <f t="shared" si="0"/>
        <v>3899091</v>
      </c>
      <c r="L13" s="85">
        <f t="shared" si="0"/>
        <v>0</v>
      </c>
      <c r="M13" s="197" t="s">
        <v>2</v>
      </c>
      <c r="N13" s="246"/>
    </row>
    <row r="14" spans="1:14" ht="15">
      <c r="B14" s="212"/>
      <c r="C14" s="94" t="s">
        <v>33</v>
      </c>
      <c r="D14" s="70" t="s">
        <v>2</v>
      </c>
      <c r="E14" s="95" t="s">
        <v>2</v>
      </c>
      <c r="F14" s="96" t="s">
        <v>2</v>
      </c>
      <c r="G14" s="97" t="s">
        <v>2</v>
      </c>
      <c r="H14" s="98" t="s">
        <v>2</v>
      </c>
      <c r="I14" s="96" t="s">
        <v>2</v>
      </c>
      <c r="J14" s="96" t="s">
        <v>2</v>
      </c>
      <c r="K14" s="96" t="s">
        <v>2</v>
      </c>
      <c r="L14" s="99" t="s">
        <v>2</v>
      </c>
      <c r="M14" s="198" t="s">
        <v>2</v>
      </c>
      <c r="N14" s="246"/>
    </row>
    <row r="15" spans="1:14" ht="15">
      <c r="B15" s="212"/>
      <c r="C15" s="69" t="s">
        <v>54</v>
      </c>
      <c r="D15" s="70" t="s">
        <v>2</v>
      </c>
      <c r="E15" s="71">
        <f t="shared" ref="E15:L15" si="1">E37+E59+E81+E103+E125+E147+E169+E191+E213+E235+E257+E279+E301+E323+E345+E367+E389+E411+E433+E455+E477+E499+E521+E543+E565+E587+E609+E631+E653+E675</f>
        <v>0</v>
      </c>
      <c r="F15" s="72">
        <f t="shared" si="1"/>
        <v>0</v>
      </c>
      <c r="G15" s="73">
        <f t="shared" si="1"/>
        <v>0</v>
      </c>
      <c r="H15" s="74">
        <f t="shared" si="1"/>
        <v>4350000</v>
      </c>
      <c r="I15" s="72">
        <f t="shared" si="1"/>
        <v>4500000</v>
      </c>
      <c r="J15" s="72">
        <f t="shared" si="1"/>
        <v>4500000</v>
      </c>
      <c r="K15" s="72">
        <f t="shared" si="1"/>
        <v>0</v>
      </c>
      <c r="L15" s="87">
        <f t="shared" si="1"/>
        <v>0</v>
      </c>
      <c r="M15" s="199" t="s">
        <v>2</v>
      </c>
      <c r="N15" s="246"/>
    </row>
    <row r="16" spans="1:14" ht="15">
      <c r="B16" s="212"/>
      <c r="C16" s="64" t="s">
        <v>3</v>
      </c>
      <c r="D16" s="70" t="s">
        <v>2</v>
      </c>
      <c r="E16" s="65">
        <f t="shared" ref="E16:L16" si="2">E38+E60+E82+E104+E126+E148+E170+E192+E214+E236+E258+E280+E302+E324+E346+E368+E390+E412+E434+E456+E478+E500+E522+E544+E566+E588+E610+E632+E654+E676</f>
        <v>0</v>
      </c>
      <c r="F16" s="66">
        <f t="shared" si="2"/>
        <v>0</v>
      </c>
      <c r="G16" s="67">
        <f t="shared" si="2"/>
        <v>0</v>
      </c>
      <c r="H16" s="68">
        <f t="shared" si="2"/>
        <v>0</v>
      </c>
      <c r="I16" s="66">
        <f t="shared" si="2"/>
        <v>0</v>
      </c>
      <c r="J16" s="66">
        <f t="shared" si="2"/>
        <v>0</v>
      </c>
      <c r="K16" s="66">
        <f t="shared" si="2"/>
        <v>0</v>
      </c>
      <c r="L16" s="86">
        <f t="shared" si="2"/>
        <v>0</v>
      </c>
      <c r="M16" s="199" t="s">
        <v>2</v>
      </c>
      <c r="N16" s="246"/>
    </row>
    <row r="17" spans="1:14" ht="15">
      <c r="B17" s="212"/>
      <c r="C17" s="64" t="s">
        <v>5</v>
      </c>
      <c r="D17" s="70" t="s">
        <v>2</v>
      </c>
      <c r="E17" s="65">
        <f t="shared" ref="E17:L17" si="3">E39+E61+E83+E105+E127+E149+E171+E193+E215+E237+E259+E281+E303+E325+E347+E369+E391+E413+E435+E457+E479+E501+E523+E545+E567+E589+E611+E633+E655+E677</f>
        <v>0</v>
      </c>
      <c r="F17" s="66">
        <f t="shared" si="3"/>
        <v>0</v>
      </c>
      <c r="G17" s="67">
        <f t="shared" si="3"/>
        <v>0</v>
      </c>
      <c r="H17" s="68">
        <f t="shared" si="3"/>
        <v>4350000</v>
      </c>
      <c r="I17" s="66">
        <f t="shared" si="3"/>
        <v>4500000</v>
      </c>
      <c r="J17" s="66">
        <f t="shared" si="3"/>
        <v>4500000</v>
      </c>
      <c r="K17" s="66">
        <f t="shared" si="3"/>
        <v>0</v>
      </c>
      <c r="L17" s="86">
        <f t="shared" si="3"/>
        <v>0</v>
      </c>
      <c r="M17" s="199" t="s">
        <v>2</v>
      </c>
      <c r="N17" s="246"/>
    </row>
    <row r="18" spans="1:14" ht="15">
      <c r="B18" s="212"/>
      <c r="C18" s="69" t="s">
        <v>53</v>
      </c>
      <c r="D18" s="70" t="s">
        <v>2</v>
      </c>
      <c r="E18" s="71">
        <f t="shared" ref="E18:L18" si="4">E40+E62+E84+E106+E128+E150+E172+E194+E216+E238+E260+E282+E304+E326+E348+E370+E392+E414+E436+E458+E480+E502+E524+E546+E568+E590+E612+E634+E656+E678</f>
        <v>27267589</v>
      </c>
      <c r="F18" s="72">
        <f t="shared" si="4"/>
        <v>53855595</v>
      </c>
      <c r="G18" s="73">
        <f t="shared" si="4"/>
        <v>13649869</v>
      </c>
      <c r="H18" s="74">
        <f t="shared" si="4"/>
        <v>0</v>
      </c>
      <c r="I18" s="72">
        <f t="shared" si="4"/>
        <v>0</v>
      </c>
      <c r="J18" s="72">
        <f t="shared" si="4"/>
        <v>0</v>
      </c>
      <c r="K18" s="72">
        <f t="shared" si="4"/>
        <v>0</v>
      </c>
      <c r="L18" s="87">
        <f t="shared" si="4"/>
        <v>0</v>
      </c>
      <c r="M18" s="199" t="s">
        <v>2</v>
      </c>
      <c r="N18" s="246"/>
    </row>
    <row r="19" spans="1:14" ht="15">
      <c r="B19" s="212"/>
      <c r="C19" s="64" t="s">
        <v>3</v>
      </c>
      <c r="D19" s="70" t="s">
        <v>2</v>
      </c>
      <c r="E19" s="65">
        <f t="shared" ref="E19:L19" si="5">E41+E63+E85+E107+E129+E151+E173+E195+E217+E239+E261+E283+E305+E327+E349+E371+E393+E415+E437+E459+E481+E503+E525+E547+E569+E591+E613+E635+E657+E679</f>
        <v>0</v>
      </c>
      <c r="F19" s="66">
        <f t="shared" si="5"/>
        <v>0</v>
      </c>
      <c r="G19" s="67">
        <f t="shared" si="5"/>
        <v>0</v>
      </c>
      <c r="H19" s="68">
        <f t="shared" si="5"/>
        <v>0</v>
      </c>
      <c r="I19" s="66">
        <f t="shared" si="5"/>
        <v>0</v>
      </c>
      <c r="J19" s="66">
        <f t="shared" si="5"/>
        <v>0</v>
      </c>
      <c r="K19" s="66">
        <f t="shared" si="5"/>
        <v>0</v>
      </c>
      <c r="L19" s="86">
        <f t="shared" si="5"/>
        <v>0</v>
      </c>
      <c r="M19" s="199" t="s">
        <v>2</v>
      </c>
      <c r="N19" s="246"/>
    </row>
    <row r="20" spans="1:14" ht="15">
      <c r="B20" s="212"/>
      <c r="C20" s="64" t="s">
        <v>5</v>
      </c>
      <c r="D20" s="70" t="s">
        <v>2</v>
      </c>
      <c r="E20" s="65">
        <f t="shared" ref="E20:L20" si="6">E42+E64+E86+E108+E130+E152+E174+E196+E218+E240+E262+E284+E306+E328+E350+E372+E394+E416+E438+E460+E482+E504+E526+E548+E570+E592+E614+E636+E658+E680</f>
        <v>27267589</v>
      </c>
      <c r="F20" s="66">
        <f t="shared" si="6"/>
        <v>53855595</v>
      </c>
      <c r="G20" s="67">
        <f t="shared" si="6"/>
        <v>13649869</v>
      </c>
      <c r="H20" s="68">
        <f t="shared" si="6"/>
        <v>0</v>
      </c>
      <c r="I20" s="66">
        <f t="shared" si="6"/>
        <v>0</v>
      </c>
      <c r="J20" s="66">
        <f t="shared" si="6"/>
        <v>0</v>
      </c>
      <c r="K20" s="66">
        <f t="shared" si="6"/>
        <v>0</v>
      </c>
      <c r="L20" s="86">
        <f t="shared" si="6"/>
        <v>0</v>
      </c>
      <c r="M20" s="199" t="s">
        <v>2</v>
      </c>
      <c r="N20" s="246"/>
    </row>
    <row r="21" spans="1:14" ht="15">
      <c r="B21" s="212"/>
      <c r="C21" s="63" t="s">
        <v>6</v>
      </c>
      <c r="D21" s="70" t="s">
        <v>2</v>
      </c>
      <c r="E21" s="71">
        <f t="shared" ref="E21:L30" si="7">E43+E65+E87+E109+E131+E153+E175+E197+E219+E241+E263+E285+E307+E329+E351+E373+E395+E417+E439+E461+E483+E505+E527+E549+E571+E593+E615+E637+E659+E681</f>
        <v>18458434.050000001</v>
      </c>
      <c r="F21" s="72">
        <f t="shared" si="7"/>
        <v>18240514.050000001</v>
      </c>
      <c r="G21" s="73">
        <f t="shared" si="7"/>
        <v>18281834.050000001</v>
      </c>
      <c r="H21" s="74">
        <f t="shared" si="7"/>
        <v>13358538</v>
      </c>
      <c r="I21" s="72">
        <f t="shared" si="7"/>
        <v>16162861</v>
      </c>
      <c r="J21" s="72">
        <f t="shared" si="7"/>
        <v>45463865</v>
      </c>
      <c r="K21" s="72">
        <f t="shared" si="7"/>
        <v>26063557</v>
      </c>
      <c r="L21" s="87">
        <f t="shared" si="7"/>
        <v>47566937</v>
      </c>
      <c r="M21" s="199" t="s">
        <v>2</v>
      </c>
      <c r="N21" s="246"/>
    </row>
    <row r="22" spans="1:14" ht="15">
      <c r="B22" s="212"/>
      <c r="C22" s="64" t="s">
        <v>3</v>
      </c>
      <c r="D22" s="70" t="s">
        <v>2</v>
      </c>
      <c r="E22" s="65">
        <f t="shared" si="7"/>
        <v>17914834.050000001</v>
      </c>
      <c r="F22" s="66">
        <f t="shared" si="7"/>
        <v>18028414.050000001</v>
      </c>
      <c r="G22" s="67">
        <f t="shared" si="7"/>
        <v>18131834.050000001</v>
      </c>
      <c r="H22" s="68">
        <f t="shared" si="7"/>
        <v>11277895</v>
      </c>
      <c r="I22" s="66">
        <f t="shared" si="7"/>
        <v>14048041</v>
      </c>
      <c r="J22" s="66">
        <f t="shared" si="7"/>
        <v>40158419</v>
      </c>
      <c r="K22" s="66">
        <f t="shared" si="7"/>
        <v>22164466</v>
      </c>
      <c r="L22" s="86">
        <f t="shared" si="7"/>
        <v>47566937</v>
      </c>
      <c r="M22" s="199" t="s">
        <v>2</v>
      </c>
      <c r="N22" s="246"/>
    </row>
    <row r="23" spans="1:14" ht="15">
      <c r="B23" s="212"/>
      <c r="C23" s="64" t="s">
        <v>4</v>
      </c>
      <c r="D23" s="70" t="s">
        <v>2</v>
      </c>
      <c r="E23" s="65">
        <f t="shared" si="7"/>
        <v>0</v>
      </c>
      <c r="F23" s="66">
        <f t="shared" si="7"/>
        <v>0</v>
      </c>
      <c r="G23" s="67">
        <f t="shared" si="7"/>
        <v>0</v>
      </c>
      <c r="H23" s="68">
        <f t="shared" si="7"/>
        <v>0</v>
      </c>
      <c r="I23" s="66">
        <f t="shared" si="7"/>
        <v>0</v>
      </c>
      <c r="J23" s="66">
        <f t="shared" si="7"/>
        <v>0</v>
      </c>
      <c r="K23" s="66">
        <f t="shared" si="7"/>
        <v>0</v>
      </c>
      <c r="L23" s="86">
        <f t="shared" si="7"/>
        <v>0</v>
      </c>
      <c r="M23" s="199" t="s">
        <v>2</v>
      </c>
      <c r="N23" s="246"/>
    </row>
    <row r="24" spans="1:14" ht="15">
      <c r="B24" s="212"/>
      <c r="C24" s="64" t="s">
        <v>5</v>
      </c>
      <c r="D24" s="70" t="s">
        <v>2</v>
      </c>
      <c r="E24" s="65">
        <f t="shared" si="7"/>
        <v>543600</v>
      </c>
      <c r="F24" s="66">
        <f t="shared" si="7"/>
        <v>212100</v>
      </c>
      <c r="G24" s="67">
        <f t="shared" si="7"/>
        <v>150000</v>
      </c>
      <c r="H24" s="68">
        <f t="shared" si="7"/>
        <v>2080643</v>
      </c>
      <c r="I24" s="66">
        <f t="shared" si="7"/>
        <v>2114820</v>
      </c>
      <c r="J24" s="66">
        <f t="shared" si="7"/>
        <v>5305446</v>
      </c>
      <c r="K24" s="66">
        <f t="shared" si="7"/>
        <v>3899091</v>
      </c>
      <c r="L24" s="86">
        <f t="shared" si="7"/>
        <v>0</v>
      </c>
      <c r="M24" s="199" t="s">
        <v>2</v>
      </c>
      <c r="N24" s="246"/>
    </row>
    <row r="25" spans="1:14" ht="15" hidden="1">
      <c r="B25" s="210" t="s">
        <v>2</v>
      </c>
      <c r="C25" s="69" t="s">
        <v>7</v>
      </c>
      <c r="D25" s="70" t="s">
        <v>2</v>
      </c>
      <c r="E25" s="71">
        <f t="shared" si="7"/>
        <v>0</v>
      </c>
      <c r="F25" s="72">
        <f t="shared" si="7"/>
        <v>0</v>
      </c>
      <c r="G25" s="73">
        <f t="shared" si="7"/>
        <v>0</v>
      </c>
      <c r="H25" s="74">
        <f t="shared" si="7"/>
        <v>0</v>
      </c>
      <c r="I25" s="72">
        <f t="shared" si="7"/>
        <v>0</v>
      </c>
      <c r="J25" s="72">
        <f t="shared" si="7"/>
        <v>0</v>
      </c>
      <c r="K25" s="72">
        <f t="shared" si="7"/>
        <v>0</v>
      </c>
      <c r="L25" s="87">
        <f t="shared" si="7"/>
        <v>0</v>
      </c>
      <c r="M25" s="199" t="s">
        <v>2</v>
      </c>
      <c r="N25" s="246"/>
    </row>
    <row r="26" spans="1:14" ht="15" hidden="1">
      <c r="B26" s="210" t="s">
        <v>2</v>
      </c>
      <c r="C26" s="64" t="s">
        <v>3</v>
      </c>
      <c r="D26" s="70" t="s">
        <v>2</v>
      </c>
      <c r="E26" s="65">
        <f t="shared" si="7"/>
        <v>0</v>
      </c>
      <c r="F26" s="66">
        <f t="shared" si="7"/>
        <v>0</v>
      </c>
      <c r="G26" s="67">
        <f t="shared" si="7"/>
        <v>0</v>
      </c>
      <c r="H26" s="68">
        <f t="shared" si="7"/>
        <v>0</v>
      </c>
      <c r="I26" s="66">
        <f t="shared" si="7"/>
        <v>0</v>
      </c>
      <c r="J26" s="66">
        <f t="shared" si="7"/>
        <v>0</v>
      </c>
      <c r="K26" s="66">
        <f t="shared" si="7"/>
        <v>0</v>
      </c>
      <c r="L26" s="86">
        <f t="shared" si="7"/>
        <v>0</v>
      </c>
      <c r="M26" s="200" t="s">
        <v>2</v>
      </c>
      <c r="N26" s="246"/>
    </row>
    <row r="27" spans="1:14" ht="15" hidden="1">
      <c r="B27" s="210" t="s">
        <v>2</v>
      </c>
      <c r="C27" s="64" t="s">
        <v>5</v>
      </c>
      <c r="D27" s="70" t="s">
        <v>2</v>
      </c>
      <c r="E27" s="65">
        <f t="shared" si="7"/>
        <v>0</v>
      </c>
      <c r="F27" s="66">
        <f t="shared" si="7"/>
        <v>0</v>
      </c>
      <c r="G27" s="67">
        <f t="shared" si="7"/>
        <v>0</v>
      </c>
      <c r="H27" s="68">
        <f t="shared" si="7"/>
        <v>0</v>
      </c>
      <c r="I27" s="66">
        <f t="shared" si="7"/>
        <v>0</v>
      </c>
      <c r="J27" s="66">
        <f t="shared" si="7"/>
        <v>0</v>
      </c>
      <c r="K27" s="66">
        <f t="shared" si="7"/>
        <v>0</v>
      </c>
      <c r="L27" s="86">
        <f t="shared" si="7"/>
        <v>0</v>
      </c>
      <c r="M27" s="200" t="s">
        <v>2</v>
      </c>
      <c r="N27" s="246"/>
    </row>
    <row r="28" spans="1:14" ht="15">
      <c r="B28" s="212"/>
      <c r="C28" s="75" t="s">
        <v>8</v>
      </c>
      <c r="D28" s="70" t="s">
        <v>2</v>
      </c>
      <c r="E28" s="71">
        <f t="shared" si="7"/>
        <v>0</v>
      </c>
      <c r="F28" s="72">
        <f t="shared" si="7"/>
        <v>0</v>
      </c>
      <c r="G28" s="73">
        <f t="shared" si="7"/>
        <v>0</v>
      </c>
      <c r="H28" s="74">
        <f t="shared" si="7"/>
        <v>0</v>
      </c>
      <c r="I28" s="72">
        <f t="shared" si="7"/>
        <v>0</v>
      </c>
      <c r="J28" s="72">
        <f t="shared" si="7"/>
        <v>0</v>
      </c>
      <c r="K28" s="72">
        <f t="shared" si="7"/>
        <v>0</v>
      </c>
      <c r="L28" s="87">
        <f t="shared" si="7"/>
        <v>0</v>
      </c>
      <c r="M28" s="199" t="s">
        <v>2</v>
      </c>
      <c r="N28" s="246"/>
    </row>
    <row r="29" spans="1:14" ht="15">
      <c r="B29" s="212"/>
      <c r="C29" s="64" t="s">
        <v>3</v>
      </c>
      <c r="D29" s="70" t="s">
        <v>2</v>
      </c>
      <c r="E29" s="65">
        <f t="shared" si="7"/>
        <v>0</v>
      </c>
      <c r="F29" s="66">
        <f t="shared" si="7"/>
        <v>0</v>
      </c>
      <c r="G29" s="67">
        <f t="shared" si="7"/>
        <v>0</v>
      </c>
      <c r="H29" s="68">
        <f t="shared" si="7"/>
        <v>0</v>
      </c>
      <c r="I29" s="66">
        <f t="shared" si="7"/>
        <v>0</v>
      </c>
      <c r="J29" s="66">
        <f t="shared" si="7"/>
        <v>0</v>
      </c>
      <c r="K29" s="66">
        <f t="shared" si="7"/>
        <v>0</v>
      </c>
      <c r="L29" s="86">
        <f t="shared" si="7"/>
        <v>0</v>
      </c>
      <c r="M29" s="200" t="s">
        <v>2</v>
      </c>
      <c r="N29" s="246"/>
    </row>
    <row r="30" spans="1:14" ht="15.5" thickBot="1">
      <c r="B30" s="212"/>
      <c r="C30" s="76" t="s">
        <v>5</v>
      </c>
      <c r="D30" s="81" t="s">
        <v>2</v>
      </c>
      <c r="E30" s="77">
        <f t="shared" si="7"/>
        <v>0</v>
      </c>
      <c r="F30" s="78">
        <f t="shared" si="7"/>
        <v>0</v>
      </c>
      <c r="G30" s="79">
        <f t="shared" si="7"/>
        <v>0</v>
      </c>
      <c r="H30" s="80">
        <f t="shared" si="7"/>
        <v>0</v>
      </c>
      <c r="I30" s="78">
        <f t="shared" si="7"/>
        <v>0</v>
      </c>
      <c r="J30" s="78">
        <f t="shared" si="7"/>
        <v>0</v>
      </c>
      <c r="K30" s="78">
        <f t="shared" si="7"/>
        <v>0</v>
      </c>
      <c r="L30" s="88">
        <f t="shared" si="7"/>
        <v>0</v>
      </c>
      <c r="M30" s="201" t="s">
        <v>2</v>
      </c>
      <c r="N30" s="247"/>
    </row>
    <row r="31" spans="1:14" s="60" customFormat="1" ht="30">
      <c r="A31" s="54">
        <v>1</v>
      </c>
      <c r="B31" s="212"/>
      <c r="C31" s="53" t="s">
        <v>19</v>
      </c>
      <c r="D31" s="55" t="s">
        <v>16</v>
      </c>
      <c r="E31" s="56">
        <f>E32+E33</f>
        <v>188315299</v>
      </c>
      <c r="F31" s="57">
        <f t="shared" ref="F31:L31" si="8">F32+F33</f>
        <v>188315299</v>
      </c>
      <c r="G31" s="58">
        <f t="shared" si="8"/>
        <v>224059623</v>
      </c>
      <c r="H31" s="59">
        <f t="shared" si="8"/>
        <v>8531671</v>
      </c>
      <c r="I31" s="57">
        <f t="shared" si="8"/>
        <v>26586333</v>
      </c>
      <c r="J31" s="57">
        <f t="shared" si="8"/>
        <v>26586333</v>
      </c>
      <c r="K31" s="57">
        <f t="shared" si="8"/>
        <v>0</v>
      </c>
      <c r="L31" s="82">
        <f t="shared" si="8"/>
        <v>26586333</v>
      </c>
      <c r="M31" s="206" t="s">
        <v>2</v>
      </c>
      <c r="N31" s="232" t="s">
        <v>81</v>
      </c>
    </row>
    <row r="32" spans="1:14" ht="15">
      <c r="B32" s="212"/>
      <c r="C32" s="11" t="s">
        <v>1</v>
      </c>
      <c r="D32" s="32" t="s">
        <v>2</v>
      </c>
      <c r="E32" s="20">
        <v>182451677</v>
      </c>
      <c r="F32" s="6">
        <f>E32</f>
        <v>182451677</v>
      </c>
      <c r="G32" s="21">
        <v>218092581</v>
      </c>
      <c r="H32" s="15">
        <v>8531671</v>
      </c>
      <c r="I32" s="6">
        <v>26586333</v>
      </c>
      <c r="J32" s="6">
        <f>I32</f>
        <v>26586333</v>
      </c>
      <c r="K32" s="6"/>
      <c r="L32" s="89">
        <f>J32</f>
        <v>26586333</v>
      </c>
      <c r="M32" s="207"/>
      <c r="N32" s="233"/>
    </row>
    <row r="33" spans="2:14" ht="15">
      <c r="B33" s="212"/>
      <c r="C33" s="11" t="s">
        <v>9</v>
      </c>
      <c r="D33" s="32" t="s">
        <v>2</v>
      </c>
      <c r="E33" s="22">
        <f t="shared" ref="E33:L33" si="9">E34+E35+E36</f>
        <v>5863622</v>
      </c>
      <c r="F33" s="7">
        <f t="shared" si="9"/>
        <v>5863622</v>
      </c>
      <c r="G33" s="23">
        <f t="shared" si="9"/>
        <v>5967042</v>
      </c>
      <c r="H33" s="16">
        <f t="shared" si="9"/>
        <v>0</v>
      </c>
      <c r="I33" s="7">
        <f t="shared" si="9"/>
        <v>0</v>
      </c>
      <c r="J33" s="7">
        <f t="shared" si="9"/>
        <v>0</v>
      </c>
      <c r="K33" s="7">
        <f t="shared" si="9"/>
        <v>0</v>
      </c>
      <c r="L33" s="83">
        <f t="shared" si="9"/>
        <v>0</v>
      </c>
      <c r="M33" s="195" t="s">
        <v>2</v>
      </c>
      <c r="N33" s="233"/>
    </row>
    <row r="34" spans="2:14" ht="15">
      <c r="B34" s="212"/>
      <c r="C34" s="12" t="s">
        <v>3</v>
      </c>
      <c r="D34" s="33" t="s">
        <v>2</v>
      </c>
      <c r="E34" s="24">
        <f>E44+E48+E51+E41+E38</f>
        <v>5863622</v>
      </c>
      <c r="F34" s="8">
        <f t="shared" ref="F34:L34" si="10">F44+F48+F51+F41+F38</f>
        <v>5863622</v>
      </c>
      <c r="G34" s="24">
        <f t="shared" si="10"/>
        <v>5967042</v>
      </c>
      <c r="H34" s="24">
        <f t="shared" si="10"/>
        <v>0</v>
      </c>
      <c r="I34" s="8">
        <f t="shared" si="10"/>
        <v>0</v>
      </c>
      <c r="J34" s="8">
        <f t="shared" si="10"/>
        <v>0</v>
      </c>
      <c r="K34" s="8">
        <f t="shared" si="10"/>
        <v>0</v>
      </c>
      <c r="L34" s="24">
        <f t="shared" si="10"/>
        <v>0</v>
      </c>
      <c r="M34" s="196" t="s">
        <v>2</v>
      </c>
      <c r="N34" s="233"/>
    </row>
    <row r="35" spans="2:14" ht="15">
      <c r="B35" s="212"/>
      <c r="C35" s="12" t="s">
        <v>4</v>
      </c>
      <c r="D35" s="33" t="s">
        <v>2</v>
      </c>
      <c r="E35" s="24">
        <f>E45</f>
        <v>0</v>
      </c>
      <c r="F35" s="8">
        <f t="shared" ref="F35:L35" si="11">F45</f>
        <v>0</v>
      </c>
      <c r="G35" s="25">
        <f t="shared" si="11"/>
        <v>0</v>
      </c>
      <c r="H35" s="17">
        <f t="shared" si="11"/>
        <v>0</v>
      </c>
      <c r="I35" s="8">
        <f t="shared" si="11"/>
        <v>0</v>
      </c>
      <c r="J35" s="8">
        <f t="shared" si="11"/>
        <v>0</v>
      </c>
      <c r="K35" s="8">
        <f t="shared" si="11"/>
        <v>0</v>
      </c>
      <c r="L35" s="84">
        <f t="shared" si="11"/>
        <v>0</v>
      </c>
      <c r="M35" s="196" t="s">
        <v>2</v>
      </c>
      <c r="N35" s="233"/>
    </row>
    <row r="36" spans="2:14" ht="15">
      <c r="B36" s="212"/>
      <c r="C36" s="47" t="s">
        <v>5</v>
      </c>
      <c r="D36" s="48" t="s">
        <v>2</v>
      </c>
      <c r="E36" s="49">
        <f>E46+E49+E52+E39+E42</f>
        <v>0</v>
      </c>
      <c r="F36" s="50">
        <f t="shared" ref="F36:L36" si="12">F46+F49+F52+F39+F42</f>
        <v>0</v>
      </c>
      <c r="G36" s="51">
        <f t="shared" si="12"/>
        <v>0</v>
      </c>
      <c r="H36" s="52">
        <f t="shared" si="12"/>
        <v>0</v>
      </c>
      <c r="I36" s="50">
        <f t="shared" si="12"/>
        <v>0</v>
      </c>
      <c r="J36" s="50">
        <f t="shared" si="12"/>
        <v>0</v>
      </c>
      <c r="K36" s="50">
        <f t="shared" si="12"/>
        <v>0</v>
      </c>
      <c r="L36" s="85">
        <f t="shared" si="12"/>
        <v>0</v>
      </c>
      <c r="M36" s="197" t="s">
        <v>2</v>
      </c>
      <c r="N36" s="233"/>
    </row>
    <row r="37" spans="2:14" ht="15" hidden="1">
      <c r="B37" s="210" t="s">
        <v>2</v>
      </c>
      <c r="C37" s="34" t="s">
        <v>54</v>
      </c>
      <c r="D37" s="35" t="s">
        <v>2</v>
      </c>
      <c r="E37" s="36">
        <f t="shared" ref="E37:L37" si="13">E38+E39</f>
        <v>0</v>
      </c>
      <c r="F37" s="37">
        <f t="shared" si="13"/>
        <v>0</v>
      </c>
      <c r="G37" s="38">
        <f t="shared" si="13"/>
        <v>0</v>
      </c>
      <c r="H37" s="39">
        <f t="shared" si="13"/>
        <v>0</v>
      </c>
      <c r="I37" s="37">
        <f t="shared" si="13"/>
        <v>0</v>
      </c>
      <c r="J37" s="37">
        <f t="shared" si="13"/>
        <v>0</v>
      </c>
      <c r="K37" s="37">
        <f t="shared" si="13"/>
        <v>0</v>
      </c>
      <c r="L37" s="92">
        <f t="shared" si="13"/>
        <v>0</v>
      </c>
      <c r="M37" s="202" t="s">
        <v>2</v>
      </c>
      <c r="N37" s="235"/>
    </row>
    <row r="38" spans="2:14" ht="15" hidden="1">
      <c r="B38" s="210" t="s">
        <v>2</v>
      </c>
      <c r="C38" s="13" t="s">
        <v>3</v>
      </c>
      <c r="D38" s="30"/>
      <c r="E38" s="26"/>
      <c r="F38" s="9"/>
      <c r="G38" s="27"/>
      <c r="H38" s="18"/>
      <c r="I38" s="9"/>
      <c r="J38" s="9"/>
      <c r="K38" s="9"/>
      <c r="L38" s="91"/>
      <c r="M38" s="203"/>
      <c r="N38" s="235"/>
    </row>
    <row r="39" spans="2:14" ht="15" hidden="1">
      <c r="B39" s="210" t="s">
        <v>2</v>
      </c>
      <c r="C39" s="13" t="s">
        <v>5</v>
      </c>
      <c r="D39" s="30"/>
      <c r="E39" s="26"/>
      <c r="F39" s="9"/>
      <c r="G39" s="27"/>
      <c r="H39" s="18"/>
      <c r="I39" s="9"/>
      <c r="J39" s="9"/>
      <c r="K39" s="9"/>
      <c r="L39" s="91"/>
      <c r="M39" s="203"/>
      <c r="N39" s="235"/>
    </row>
    <row r="40" spans="2:14" ht="15" hidden="1">
      <c r="B40" s="210" t="s">
        <v>2</v>
      </c>
      <c r="C40" s="34" t="s">
        <v>53</v>
      </c>
      <c r="D40" s="35" t="s">
        <v>2</v>
      </c>
      <c r="E40" s="36">
        <f t="shared" ref="E40:L40" si="14">E41+E42</f>
        <v>0</v>
      </c>
      <c r="F40" s="37">
        <f t="shared" si="14"/>
        <v>0</v>
      </c>
      <c r="G40" s="38">
        <f t="shared" si="14"/>
        <v>0</v>
      </c>
      <c r="H40" s="39">
        <f t="shared" si="14"/>
        <v>0</v>
      </c>
      <c r="I40" s="37">
        <f t="shared" si="14"/>
        <v>0</v>
      </c>
      <c r="J40" s="37">
        <f t="shared" si="14"/>
        <v>0</v>
      </c>
      <c r="K40" s="37">
        <f t="shared" si="14"/>
        <v>0</v>
      </c>
      <c r="L40" s="92">
        <f t="shared" si="14"/>
        <v>0</v>
      </c>
      <c r="M40" s="202" t="s">
        <v>2</v>
      </c>
      <c r="N40" s="235"/>
    </row>
    <row r="41" spans="2:14" ht="15" hidden="1">
      <c r="B41" s="210" t="s">
        <v>2</v>
      </c>
      <c r="C41" s="13" t="s">
        <v>3</v>
      </c>
      <c r="D41" s="30"/>
      <c r="E41" s="26"/>
      <c r="F41" s="9"/>
      <c r="G41" s="27"/>
      <c r="H41" s="18"/>
      <c r="I41" s="9"/>
      <c r="J41" s="9"/>
      <c r="K41" s="9"/>
      <c r="L41" s="91"/>
      <c r="M41" s="203"/>
      <c r="N41" s="235"/>
    </row>
    <row r="42" spans="2:14" ht="15" hidden="1">
      <c r="B42" s="210" t="s">
        <v>2</v>
      </c>
      <c r="C42" s="13" t="s">
        <v>5</v>
      </c>
      <c r="D42" s="30"/>
      <c r="E42" s="26"/>
      <c r="F42" s="9"/>
      <c r="G42" s="27"/>
      <c r="H42" s="18"/>
      <c r="I42" s="9"/>
      <c r="J42" s="9"/>
      <c r="K42" s="9"/>
      <c r="L42" s="91"/>
      <c r="M42" s="203"/>
      <c r="N42" s="235"/>
    </row>
    <row r="43" spans="2:14" ht="15">
      <c r="B43" s="212"/>
      <c r="C43" s="41" t="s">
        <v>6</v>
      </c>
      <c r="D43" s="42" t="s">
        <v>2</v>
      </c>
      <c r="E43" s="43">
        <f t="shared" ref="E43" si="15">E44+E45+E46</f>
        <v>5863622</v>
      </c>
      <c r="F43" s="44">
        <f t="shared" ref="F43:G43" si="16">F44+F45+F46</f>
        <v>5863622</v>
      </c>
      <c r="G43" s="45">
        <f t="shared" si="16"/>
        <v>5967042</v>
      </c>
      <c r="H43" s="46">
        <f>H44+H45+H46</f>
        <v>0</v>
      </c>
      <c r="I43" s="44">
        <f>I44+I45+I46</f>
        <v>0</v>
      </c>
      <c r="J43" s="44">
        <f>J44+J45+J46</f>
        <v>0</v>
      </c>
      <c r="K43" s="44">
        <f t="shared" ref="K43" si="17">K44+K45+K46</f>
        <v>0</v>
      </c>
      <c r="L43" s="90">
        <f t="shared" ref="L43" si="18">L44+L45+L46</f>
        <v>0</v>
      </c>
      <c r="M43" s="208" t="s">
        <v>2</v>
      </c>
      <c r="N43" s="233"/>
    </row>
    <row r="44" spans="2:14" ht="36" customHeight="1">
      <c r="B44" s="212"/>
      <c r="C44" s="13" t="s">
        <v>3</v>
      </c>
      <c r="D44" s="30" t="s">
        <v>40</v>
      </c>
      <c r="E44" s="26">
        <v>5863622</v>
      </c>
      <c r="F44" s="9">
        <f>E44</f>
        <v>5863622</v>
      </c>
      <c r="G44" s="27">
        <v>5967042</v>
      </c>
      <c r="H44" s="15"/>
      <c r="I44" s="6"/>
      <c r="J44" s="6"/>
      <c r="K44" s="9"/>
      <c r="L44" s="91"/>
      <c r="M44" s="203"/>
      <c r="N44" s="233"/>
    </row>
    <row r="45" spans="2:14" ht="15">
      <c r="B45" s="212"/>
      <c r="C45" s="13" t="s">
        <v>4</v>
      </c>
      <c r="D45" s="30"/>
      <c r="E45" s="26"/>
      <c r="F45" s="9"/>
      <c r="G45" s="27"/>
      <c r="H45" s="18"/>
      <c r="I45" s="9"/>
      <c r="J45" s="9"/>
      <c r="K45" s="9"/>
      <c r="L45" s="91"/>
      <c r="M45" s="203"/>
      <c r="N45" s="233"/>
    </row>
    <row r="46" spans="2:14" ht="15.5" thickBot="1">
      <c r="B46" s="212"/>
      <c r="C46" s="13" t="s">
        <v>5</v>
      </c>
      <c r="D46" s="30"/>
      <c r="E46" s="26"/>
      <c r="F46" s="9"/>
      <c r="G46" s="27"/>
      <c r="H46" s="18"/>
      <c r="I46" s="9"/>
      <c r="J46" s="9"/>
      <c r="K46" s="9"/>
      <c r="L46" s="91"/>
      <c r="M46" s="203"/>
      <c r="N46" s="233"/>
    </row>
    <row r="47" spans="2:14" ht="15.5" hidden="1" thickBot="1">
      <c r="B47" s="210" t="s">
        <v>2</v>
      </c>
      <c r="C47" s="34" t="s">
        <v>7</v>
      </c>
      <c r="D47" s="35" t="s">
        <v>2</v>
      </c>
      <c r="E47" s="36">
        <f t="shared" ref="E47" si="19">E48+E49</f>
        <v>0</v>
      </c>
      <c r="F47" s="37">
        <f t="shared" ref="F47:G47" si="20">F48+F49</f>
        <v>0</v>
      </c>
      <c r="G47" s="38">
        <f t="shared" si="20"/>
        <v>0</v>
      </c>
      <c r="H47" s="39">
        <f t="shared" ref="H47" si="21">H48+H49</f>
        <v>0</v>
      </c>
      <c r="I47" s="37">
        <f t="shared" ref="I47:J47" si="22">I48+I49</f>
        <v>0</v>
      </c>
      <c r="J47" s="37">
        <f t="shared" si="22"/>
        <v>0</v>
      </c>
      <c r="K47" s="37">
        <f t="shared" ref="K47" si="23">K48+K49</f>
        <v>0</v>
      </c>
      <c r="L47" s="92">
        <f t="shared" ref="L47" si="24">L48+L49</f>
        <v>0</v>
      </c>
      <c r="M47" s="202" t="s">
        <v>2</v>
      </c>
      <c r="N47" s="235"/>
    </row>
    <row r="48" spans="2:14" ht="15.5" hidden="1" thickBot="1">
      <c r="B48" s="210" t="s">
        <v>2</v>
      </c>
      <c r="C48" s="13" t="s">
        <v>3</v>
      </c>
      <c r="D48" s="30"/>
      <c r="E48" s="26"/>
      <c r="F48" s="9"/>
      <c r="G48" s="27"/>
      <c r="H48" s="18"/>
      <c r="I48" s="9"/>
      <c r="J48" s="9"/>
      <c r="K48" s="9"/>
      <c r="L48" s="91"/>
      <c r="M48" s="203"/>
      <c r="N48" s="235"/>
    </row>
    <row r="49" spans="1:14" ht="15.5" hidden="1" thickBot="1">
      <c r="B49" s="210" t="s">
        <v>2</v>
      </c>
      <c r="C49" s="13" t="s">
        <v>5</v>
      </c>
      <c r="D49" s="30"/>
      <c r="E49" s="26"/>
      <c r="F49" s="9"/>
      <c r="G49" s="27"/>
      <c r="H49" s="18"/>
      <c r="I49" s="9"/>
      <c r="J49" s="9"/>
      <c r="K49" s="9"/>
      <c r="L49" s="91"/>
      <c r="M49" s="203"/>
      <c r="N49" s="235"/>
    </row>
    <row r="50" spans="1:14" ht="15.5" hidden="1" thickBot="1">
      <c r="B50" s="210" t="s">
        <v>2</v>
      </c>
      <c r="C50" s="40" t="s">
        <v>8</v>
      </c>
      <c r="D50" s="35" t="s">
        <v>2</v>
      </c>
      <c r="E50" s="36">
        <f t="shared" ref="E50" si="25">E51+E52</f>
        <v>0</v>
      </c>
      <c r="F50" s="37">
        <f t="shared" ref="F50:G50" si="26">F51+F52</f>
        <v>0</v>
      </c>
      <c r="G50" s="38">
        <f t="shared" si="26"/>
        <v>0</v>
      </c>
      <c r="H50" s="39">
        <f t="shared" ref="H50" si="27">H51+H52</f>
        <v>0</v>
      </c>
      <c r="I50" s="37">
        <f t="shared" ref="I50:J50" si="28">I51+I52</f>
        <v>0</v>
      </c>
      <c r="J50" s="37">
        <f t="shared" si="28"/>
        <v>0</v>
      </c>
      <c r="K50" s="37">
        <f t="shared" ref="K50" si="29">K51+K52</f>
        <v>0</v>
      </c>
      <c r="L50" s="92">
        <f t="shared" ref="L50" si="30">L51+L52</f>
        <v>0</v>
      </c>
      <c r="M50" s="202" t="s">
        <v>2</v>
      </c>
      <c r="N50" s="235"/>
    </row>
    <row r="51" spans="1:14" ht="15.5" hidden="1" thickBot="1">
      <c r="B51" s="210" t="s">
        <v>2</v>
      </c>
      <c r="C51" s="13" t="s">
        <v>3</v>
      </c>
      <c r="D51" s="30"/>
      <c r="E51" s="26"/>
      <c r="F51" s="9"/>
      <c r="G51" s="27"/>
      <c r="H51" s="18"/>
      <c r="I51" s="9"/>
      <c r="J51" s="9"/>
      <c r="K51" s="9"/>
      <c r="L51" s="91"/>
      <c r="M51" s="203"/>
      <c r="N51" s="235"/>
    </row>
    <row r="52" spans="1:14" ht="15.5" hidden="1" thickBot="1">
      <c r="B52" s="210" t="s">
        <v>2</v>
      </c>
      <c r="C52" s="14" t="s">
        <v>5</v>
      </c>
      <c r="D52" s="31"/>
      <c r="E52" s="28"/>
      <c r="F52" s="10"/>
      <c r="G52" s="29"/>
      <c r="H52" s="19"/>
      <c r="I52" s="10"/>
      <c r="J52" s="10"/>
      <c r="K52" s="10"/>
      <c r="L52" s="93"/>
      <c r="M52" s="205"/>
      <c r="N52" s="236"/>
    </row>
    <row r="53" spans="1:14" s="60" customFormat="1" ht="30">
      <c r="A53" s="54">
        <v>2</v>
      </c>
      <c r="B53" s="212"/>
      <c r="C53" s="53" t="s">
        <v>61</v>
      </c>
      <c r="D53" s="55" t="s">
        <v>16</v>
      </c>
      <c r="E53" s="56">
        <f>E54+E55</f>
        <v>0</v>
      </c>
      <c r="F53" s="57">
        <f t="shared" ref="F53" si="31">F54+F55</f>
        <v>0</v>
      </c>
      <c r="G53" s="58">
        <f t="shared" ref="G53" si="32">G54+G55</f>
        <v>0</v>
      </c>
      <c r="H53" s="59">
        <f t="shared" ref="H53" si="33">H54+H55</f>
        <v>0</v>
      </c>
      <c r="I53" s="57">
        <f t="shared" ref="I53" si="34">I54+I55</f>
        <v>0</v>
      </c>
      <c r="J53" s="57">
        <f t="shared" ref="J53" si="35">J54+J55</f>
        <v>0</v>
      </c>
      <c r="K53" s="57">
        <f t="shared" ref="K53" si="36">K54+K55</f>
        <v>0</v>
      </c>
      <c r="L53" s="82">
        <f t="shared" ref="L53" si="37">L54+L55</f>
        <v>0</v>
      </c>
      <c r="M53" s="206" t="s">
        <v>2</v>
      </c>
      <c r="N53" s="232" t="s">
        <v>78</v>
      </c>
    </row>
    <row r="54" spans="1:14" ht="15">
      <c r="B54" s="212"/>
      <c r="C54" s="11" t="s">
        <v>1</v>
      </c>
      <c r="D54" s="32" t="s">
        <v>2</v>
      </c>
      <c r="E54" s="20"/>
      <c r="F54" s="6"/>
      <c r="G54" s="21"/>
      <c r="H54" s="15"/>
      <c r="I54" s="6"/>
      <c r="J54" s="6"/>
      <c r="K54" s="6"/>
      <c r="L54" s="89"/>
      <c r="M54" s="207"/>
      <c r="N54" s="233"/>
    </row>
    <row r="55" spans="1:14" ht="15">
      <c r="B55" s="212"/>
      <c r="C55" s="11" t="s">
        <v>9</v>
      </c>
      <c r="D55" s="32" t="s">
        <v>2</v>
      </c>
      <c r="E55" s="22">
        <f t="shared" ref="E55:L55" si="38">E56+E57+E58</f>
        <v>0</v>
      </c>
      <c r="F55" s="7">
        <f t="shared" si="38"/>
        <v>0</v>
      </c>
      <c r="G55" s="23">
        <f t="shared" si="38"/>
        <v>0</v>
      </c>
      <c r="H55" s="16">
        <f t="shared" si="38"/>
        <v>0</v>
      </c>
      <c r="I55" s="7">
        <f t="shared" si="38"/>
        <v>0</v>
      </c>
      <c r="J55" s="7">
        <f t="shared" si="38"/>
        <v>0</v>
      </c>
      <c r="K55" s="7">
        <f t="shared" si="38"/>
        <v>0</v>
      </c>
      <c r="L55" s="83">
        <f t="shared" si="38"/>
        <v>0</v>
      </c>
      <c r="M55" s="195" t="s">
        <v>2</v>
      </c>
      <c r="N55" s="233"/>
    </row>
    <row r="56" spans="1:14" ht="15">
      <c r="B56" s="212"/>
      <c r="C56" s="12" t="s">
        <v>3</v>
      </c>
      <c r="D56" s="33" t="s">
        <v>2</v>
      </c>
      <c r="E56" s="24">
        <f>E66+E70+E73+E63+E60</f>
        <v>0</v>
      </c>
      <c r="F56" s="8">
        <f t="shared" ref="F56:L56" si="39">F66+F70+F73+F63+F60</f>
        <v>0</v>
      </c>
      <c r="G56" s="24">
        <f t="shared" si="39"/>
        <v>0</v>
      </c>
      <c r="H56" s="24">
        <f t="shared" si="39"/>
        <v>0</v>
      </c>
      <c r="I56" s="8">
        <f t="shared" si="39"/>
        <v>0</v>
      </c>
      <c r="J56" s="8">
        <f t="shared" si="39"/>
        <v>0</v>
      </c>
      <c r="K56" s="8">
        <f t="shared" si="39"/>
        <v>0</v>
      </c>
      <c r="L56" s="24">
        <f t="shared" si="39"/>
        <v>0</v>
      </c>
      <c r="M56" s="196" t="s">
        <v>2</v>
      </c>
      <c r="N56" s="233"/>
    </row>
    <row r="57" spans="1:14" ht="15">
      <c r="B57" s="212"/>
      <c r="C57" s="12" t="s">
        <v>4</v>
      </c>
      <c r="D57" s="33" t="s">
        <v>2</v>
      </c>
      <c r="E57" s="24">
        <f>E67</f>
        <v>0</v>
      </c>
      <c r="F57" s="8">
        <f t="shared" ref="F57:L57" si="40">F67</f>
        <v>0</v>
      </c>
      <c r="G57" s="25">
        <f t="shared" si="40"/>
        <v>0</v>
      </c>
      <c r="H57" s="17">
        <f t="shared" si="40"/>
        <v>0</v>
      </c>
      <c r="I57" s="8">
        <f t="shared" si="40"/>
        <v>0</v>
      </c>
      <c r="J57" s="8">
        <f t="shared" si="40"/>
        <v>0</v>
      </c>
      <c r="K57" s="8">
        <f t="shared" si="40"/>
        <v>0</v>
      </c>
      <c r="L57" s="84">
        <f t="shared" si="40"/>
        <v>0</v>
      </c>
      <c r="M57" s="196" t="s">
        <v>2</v>
      </c>
      <c r="N57" s="233"/>
    </row>
    <row r="58" spans="1:14" ht="15">
      <c r="B58" s="212"/>
      <c r="C58" s="47" t="s">
        <v>5</v>
      </c>
      <c r="D58" s="48" t="s">
        <v>2</v>
      </c>
      <c r="E58" s="49">
        <f>E68+E71+E74+E61+E64</f>
        <v>0</v>
      </c>
      <c r="F58" s="50">
        <f t="shared" ref="F58:L58" si="41">F68+F71+F74+F61+F64</f>
        <v>0</v>
      </c>
      <c r="G58" s="51">
        <f t="shared" si="41"/>
        <v>0</v>
      </c>
      <c r="H58" s="52">
        <f t="shared" si="41"/>
        <v>0</v>
      </c>
      <c r="I58" s="50">
        <f t="shared" si="41"/>
        <v>0</v>
      </c>
      <c r="J58" s="50">
        <f t="shared" si="41"/>
        <v>0</v>
      </c>
      <c r="K58" s="50">
        <f t="shared" si="41"/>
        <v>0</v>
      </c>
      <c r="L58" s="85">
        <f t="shared" si="41"/>
        <v>0</v>
      </c>
      <c r="M58" s="197" t="s">
        <v>2</v>
      </c>
      <c r="N58" s="233"/>
    </row>
    <row r="59" spans="1:14" ht="15" hidden="1">
      <c r="B59" s="210" t="s">
        <v>2</v>
      </c>
      <c r="C59" s="34" t="s">
        <v>54</v>
      </c>
      <c r="D59" s="35" t="s">
        <v>2</v>
      </c>
      <c r="E59" s="36">
        <f t="shared" ref="E59:L59" si="42">E60+E61</f>
        <v>0</v>
      </c>
      <c r="F59" s="37">
        <f t="shared" si="42"/>
        <v>0</v>
      </c>
      <c r="G59" s="38">
        <f t="shared" si="42"/>
        <v>0</v>
      </c>
      <c r="H59" s="39">
        <f t="shared" si="42"/>
        <v>0</v>
      </c>
      <c r="I59" s="37">
        <f t="shared" si="42"/>
        <v>0</v>
      </c>
      <c r="J59" s="37">
        <f t="shared" si="42"/>
        <v>0</v>
      </c>
      <c r="K59" s="37">
        <f t="shared" si="42"/>
        <v>0</v>
      </c>
      <c r="L59" s="92">
        <f t="shared" si="42"/>
        <v>0</v>
      </c>
      <c r="M59" s="202" t="s">
        <v>2</v>
      </c>
      <c r="N59" s="233"/>
    </row>
    <row r="60" spans="1:14" ht="15" hidden="1">
      <c r="B60" s="210" t="s">
        <v>2</v>
      </c>
      <c r="C60" s="13" t="s">
        <v>3</v>
      </c>
      <c r="D60" s="30"/>
      <c r="E60" s="26"/>
      <c r="F60" s="9"/>
      <c r="G60" s="27"/>
      <c r="H60" s="18"/>
      <c r="I60" s="9"/>
      <c r="J60" s="9"/>
      <c r="K60" s="9"/>
      <c r="L60" s="91"/>
      <c r="M60" s="203"/>
      <c r="N60" s="233"/>
    </row>
    <row r="61" spans="1:14" ht="15" hidden="1">
      <c r="B61" s="210" t="s">
        <v>2</v>
      </c>
      <c r="C61" s="13" t="s">
        <v>5</v>
      </c>
      <c r="D61" s="30"/>
      <c r="E61" s="26"/>
      <c r="F61" s="9"/>
      <c r="G61" s="27"/>
      <c r="H61" s="18"/>
      <c r="I61" s="9"/>
      <c r="J61" s="9"/>
      <c r="K61" s="9"/>
      <c r="L61" s="91"/>
      <c r="M61" s="203"/>
      <c r="N61" s="233"/>
    </row>
    <row r="62" spans="1:14" ht="15" hidden="1">
      <c r="B62" s="210" t="s">
        <v>2</v>
      </c>
      <c r="C62" s="34" t="s">
        <v>53</v>
      </c>
      <c r="D62" s="35" t="s">
        <v>2</v>
      </c>
      <c r="E62" s="36">
        <f t="shared" ref="E62:L62" si="43">E63+E64</f>
        <v>0</v>
      </c>
      <c r="F62" s="37">
        <f t="shared" si="43"/>
        <v>0</v>
      </c>
      <c r="G62" s="38">
        <f t="shared" si="43"/>
        <v>0</v>
      </c>
      <c r="H62" s="39">
        <f t="shared" si="43"/>
        <v>0</v>
      </c>
      <c r="I62" s="37">
        <f t="shared" si="43"/>
        <v>0</v>
      </c>
      <c r="J62" s="37">
        <f t="shared" si="43"/>
        <v>0</v>
      </c>
      <c r="K62" s="37">
        <f t="shared" si="43"/>
        <v>0</v>
      </c>
      <c r="L62" s="92">
        <f t="shared" si="43"/>
        <v>0</v>
      </c>
      <c r="M62" s="202" t="s">
        <v>2</v>
      </c>
      <c r="N62" s="233"/>
    </row>
    <row r="63" spans="1:14" ht="15" hidden="1">
      <c r="B63" s="210" t="s">
        <v>2</v>
      </c>
      <c r="C63" s="13" t="s">
        <v>3</v>
      </c>
      <c r="D63" s="30"/>
      <c r="E63" s="26"/>
      <c r="F63" s="9"/>
      <c r="G63" s="27"/>
      <c r="H63" s="18"/>
      <c r="I63" s="9"/>
      <c r="J63" s="9"/>
      <c r="K63" s="9"/>
      <c r="L63" s="91"/>
      <c r="M63" s="203"/>
      <c r="N63" s="233"/>
    </row>
    <row r="64" spans="1:14" ht="15" hidden="1">
      <c r="B64" s="210" t="s">
        <v>2</v>
      </c>
      <c r="C64" s="13" t="s">
        <v>5</v>
      </c>
      <c r="D64" s="30"/>
      <c r="E64" s="26"/>
      <c r="F64" s="9"/>
      <c r="G64" s="27"/>
      <c r="H64" s="18"/>
      <c r="I64" s="9"/>
      <c r="J64" s="9"/>
      <c r="K64" s="9"/>
      <c r="L64" s="91"/>
      <c r="M64" s="203"/>
      <c r="N64" s="233"/>
    </row>
    <row r="65" spans="1:14" ht="15">
      <c r="B65" s="212"/>
      <c r="C65" s="41" t="s">
        <v>6</v>
      </c>
      <c r="D65" s="42"/>
      <c r="E65" s="43">
        <f t="shared" ref="E65:L65" si="44">E66+E67+E68</f>
        <v>0</v>
      </c>
      <c r="F65" s="44">
        <f t="shared" si="44"/>
        <v>0</v>
      </c>
      <c r="G65" s="45">
        <f t="shared" si="44"/>
        <v>0</v>
      </c>
      <c r="H65" s="46">
        <f t="shared" si="44"/>
        <v>0</v>
      </c>
      <c r="I65" s="44">
        <f t="shared" si="44"/>
        <v>0</v>
      </c>
      <c r="J65" s="44">
        <f t="shared" si="44"/>
        <v>0</v>
      </c>
      <c r="K65" s="44">
        <f t="shared" si="44"/>
        <v>0</v>
      </c>
      <c r="L65" s="90">
        <f t="shared" si="44"/>
        <v>0</v>
      </c>
      <c r="M65" s="208" t="s">
        <v>2</v>
      </c>
      <c r="N65" s="233"/>
    </row>
    <row r="66" spans="1:14" ht="39">
      <c r="B66" s="212"/>
      <c r="C66" s="13" t="s">
        <v>3</v>
      </c>
      <c r="D66" s="30" t="s">
        <v>36</v>
      </c>
      <c r="E66" s="26"/>
      <c r="F66" s="9"/>
      <c r="G66" s="27"/>
      <c r="H66" s="18"/>
      <c r="I66" s="9"/>
      <c r="J66" s="9"/>
      <c r="K66" s="9"/>
      <c r="L66" s="91"/>
      <c r="M66" s="203"/>
      <c r="N66" s="233"/>
    </row>
    <row r="67" spans="1:14" ht="15">
      <c r="B67" s="212"/>
      <c r="C67" s="13" t="s">
        <v>4</v>
      </c>
      <c r="D67" s="30"/>
      <c r="E67" s="26"/>
      <c r="F67" s="9"/>
      <c r="G67" s="27"/>
      <c r="H67" s="18"/>
      <c r="I67" s="9"/>
      <c r="J67" s="9"/>
      <c r="K67" s="9"/>
      <c r="L67" s="91"/>
      <c r="M67" s="203"/>
      <c r="N67" s="233"/>
    </row>
    <row r="68" spans="1:14" ht="15.5" thickBot="1">
      <c r="B68" s="212"/>
      <c r="C68" s="13" t="s">
        <v>5</v>
      </c>
      <c r="D68" s="30"/>
      <c r="E68" s="26"/>
      <c r="F68" s="9">
        <v>0</v>
      </c>
      <c r="G68" s="27">
        <v>0</v>
      </c>
      <c r="H68" s="18">
        <v>0</v>
      </c>
      <c r="I68" s="9">
        <v>0</v>
      </c>
      <c r="J68" s="9">
        <v>0</v>
      </c>
      <c r="K68" s="9">
        <v>0</v>
      </c>
      <c r="L68" s="91">
        <v>0</v>
      </c>
      <c r="M68" s="203">
        <v>0</v>
      </c>
      <c r="N68" s="233"/>
    </row>
    <row r="69" spans="1:14" ht="15.5" hidden="1" thickBot="1">
      <c r="B69" s="210" t="s">
        <v>2</v>
      </c>
      <c r="C69" s="34" t="s">
        <v>7</v>
      </c>
      <c r="D69" s="35" t="s">
        <v>2</v>
      </c>
      <c r="E69" s="36">
        <f t="shared" ref="E69:L69" si="45">E70+E71</f>
        <v>0</v>
      </c>
      <c r="F69" s="37">
        <f t="shared" si="45"/>
        <v>0</v>
      </c>
      <c r="G69" s="38">
        <f t="shared" si="45"/>
        <v>0</v>
      </c>
      <c r="H69" s="39">
        <f t="shared" si="45"/>
        <v>0</v>
      </c>
      <c r="I69" s="37">
        <f t="shared" si="45"/>
        <v>0</v>
      </c>
      <c r="J69" s="37">
        <f t="shared" si="45"/>
        <v>0</v>
      </c>
      <c r="K69" s="37">
        <f t="shared" si="45"/>
        <v>0</v>
      </c>
      <c r="L69" s="92">
        <f t="shared" si="45"/>
        <v>0</v>
      </c>
      <c r="M69" s="202" t="s">
        <v>2</v>
      </c>
      <c r="N69" s="233"/>
    </row>
    <row r="70" spans="1:14" ht="15.5" hidden="1" thickBot="1">
      <c r="B70" s="210" t="s">
        <v>2</v>
      </c>
      <c r="C70" s="13" t="s">
        <v>3</v>
      </c>
      <c r="D70" s="30"/>
      <c r="E70" s="26"/>
      <c r="F70" s="9"/>
      <c r="G70" s="27"/>
      <c r="H70" s="18"/>
      <c r="I70" s="9"/>
      <c r="J70" s="9"/>
      <c r="K70" s="9"/>
      <c r="L70" s="91"/>
      <c r="M70" s="203"/>
      <c r="N70" s="233"/>
    </row>
    <row r="71" spans="1:14" ht="15.5" hidden="1" thickBot="1">
      <c r="B71" s="210" t="s">
        <v>2</v>
      </c>
      <c r="C71" s="13" t="s">
        <v>5</v>
      </c>
      <c r="D71" s="30"/>
      <c r="E71" s="26"/>
      <c r="F71" s="9"/>
      <c r="G71" s="27"/>
      <c r="H71" s="18"/>
      <c r="I71" s="9"/>
      <c r="J71" s="9"/>
      <c r="K71" s="9"/>
      <c r="L71" s="91"/>
      <c r="M71" s="203"/>
      <c r="N71" s="233"/>
    </row>
    <row r="72" spans="1:14" ht="15.5" hidden="1" thickBot="1">
      <c r="B72" s="210" t="s">
        <v>2</v>
      </c>
      <c r="C72" s="40" t="s">
        <v>8</v>
      </c>
      <c r="D72" s="35" t="s">
        <v>2</v>
      </c>
      <c r="E72" s="36">
        <f t="shared" ref="E72:L72" si="46">E73+E74</f>
        <v>0</v>
      </c>
      <c r="F72" s="37">
        <f t="shared" si="46"/>
        <v>0</v>
      </c>
      <c r="G72" s="38">
        <f t="shared" si="46"/>
        <v>0</v>
      </c>
      <c r="H72" s="39">
        <f t="shared" si="46"/>
        <v>0</v>
      </c>
      <c r="I72" s="37">
        <f t="shared" si="46"/>
        <v>0</v>
      </c>
      <c r="J72" s="37">
        <f t="shared" si="46"/>
        <v>0</v>
      </c>
      <c r="K72" s="37">
        <f t="shared" si="46"/>
        <v>0</v>
      </c>
      <c r="L72" s="92">
        <f t="shared" si="46"/>
        <v>0</v>
      </c>
      <c r="M72" s="202" t="s">
        <v>2</v>
      </c>
      <c r="N72" s="233"/>
    </row>
    <row r="73" spans="1:14" ht="15.5" hidden="1" thickBot="1">
      <c r="B73" s="210" t="s">
        <v>2</v>
      </c>
      <c r="C73" s="13" t="s">
        <v>3</v>
      </c>
      <c r="D73" s="30"/>
      <c r="E73" s="26"/>
      <c r="F73" s="9"/>
      <c r="G73" s="27"/>
      <c r="H73" s="18"/>
      <c r="I73" s="9"/>
      <c r="J73" s="9"/>
      <c r="K73" s="9"/>
      <c r="L73" s="91"/>
      <c r="M73" s="203"/>
      <c r="N73" s="233"/>
    </row>
    <row r="74" spans="1:14" ht="15.5" hidden="1" thickBot="1">
      <c r="B74" s="210" t="s">
        <v>2</v>
      </c>
      <c r="C74" s="14" t="s">
        <v>5</v>
      </c>
      <c r="D74" s="31"/>
      <c r="E74" s="28"/>
      <c r="F74" s="10"/>
      <c r="G74" s="29"/>
      <c r="H74" s="19"/>
      <c r="I74" s="10"/>
      <c r="J74" s="10"/>
      <c r="K74" s="10"/>
      <c r="L74" s="93"/>
      <c r="M74" s="205"/>
      <c r="N74" s="234"/>
    </row>
    <row r="75" spans="1:14" s="62" customFormat="1" ht="67.5" customHeight="1">
      <c r="A75" s="61">
        <v>3</v>
      </c>
      <c r="B75" s="212"/>
      <c r="C75" s="53" t="s">
        <v>20</v>
      </c>
      <c r="D75" s="55" t="s">
        <v>16</v>
      </c>
      <c r="E75" s="56">
        <f>E76+E77</f>
        <v>120200</v>
      </c>
      <c r="F75" s="57">
        <f t="shared" ref="F75:L75" si="47">F76+F77</f>
        <v>0</v>
      </c>
      <c r="G75" s="58">
        <f t="shared" si="47"/>
        <v>0</v>
      </c>
      <c r="H75" s="59">
        <f t="shared" si="47"/>
        <v>0</v>
      </c>
      <c r="I75" s="57">
        <f t="shared" si="47"/>
        <v>0</v>
      </c>
      <c r="J75" s="57">
        <f t="shared" si="47"/>
        <v>0</v>
      </c>
      <c r="K75" s="57">
        <f t="shared" si="47"/>
        <v>0</v>
      </c>
      <c r="L75" s="82">
        <f t="shared" si="47"/>
        <v>0</v>
      </c>
      <c r="M75" s="206" t="s">
        <v>2</v>
      </c>
      <c r="N75" s="232" t="s">
        <v>90</v>
      </c>
    </row>
    <row r="76" spans="1:14" ht="15">
      <c r="B76" s="212"/>
      <c r="C76" s="11" t="s">
        <v>1</v>
      </c>
      <c r="D76" s="32" t="s">
        <v>2</v>
      </c>
      <c r="E76" s="20"/>
      <c r="F76" s="6"/>
      <c r="G76" s="21"/>
      <c r="H76" s="15"/>
      <c r="I76" s="6"/>
      <c r="J76" s="6"/>
      <c r="K76" s="6"/>
      <c r="L76" s="89"/>
      <c r="M76" s="207"/>
      <c r="N76" s="233"/>
    </row>
    <row r="77" spans="1:14" ht="15">
      <c r="B77" s="212"/>
      <c r="C77" s="11" t="s">
        <v>9</v>
      </c>
      <c r="D77" s="32" t="s">
        <v>2</v>
      </c>
      <c r="E77" s="22">
        <f t="shared" ref="E77:L77" si="48">E78+E79+E80</f>
        <v>120200</v>
      </c>
      <c r="F77" s="7">
        <f t="shared" si="48"/>
        <v>0</v>
      </c>
      <c r="G77" s="23">
        <f t="shared" si="48"/>
        <v>0</v>
      </c>
      <c r="H77" s="16">
        <f t="shared" si="48"/>
        <v>0</v>
      </c>
      <c r="I77" s="7">
        <f t="shared" si="48"/>
        <v>0</v>
      </c>
      <c r="J77" s="7">
        <f t="shared" si="48"/>
        <v>0</v>
      </c>
      <c r="K77" s="7">
        <f t="shared" si="48"/>
        <v>0</v>
      </c>
      <c r="L77" s="83">
        <f t="shared" si="48"/>
        <v>0</v>
      </c>
      <c r="M77" s="195" t="s">
        <v>2</v>
      </c>
      <c r="N77" s="233"/>
    </row>
    <row r="78" spans="1:14" ht="15">
      <c r="B78" s="212"/>
      <c r="C78" s="12" t="s">
        <v>3</v>
      </c>
      <c r="D78" s="33" t="s">
        <v>2</v>
      </c>
      <c r="E78" s="24">
        <f>E88+E92+E95+E85+E82</f>
        <v>5000</v>
      </c>
      <c r="F78" s="8">
        <f t="shared" ref="F78:L78" si="49">F88+F92+F95+F85+F82</f>
        <v>0</v>
      </c>
      <c r="G78" s="24">
        <f t="shared" si="49"/>
        <v>0</v>
      </c>
      <c r="H78" s="24">
        <f t="shared" si="49"/>
        <v>0</v>
      </c>
      <c r="I78" s="8">
        <f t="shared" si="49"/>
        <v>0</v>
      </c>
      <c r="J78" s="8">
        <f t="shared" si="49"/>
        <v>0</v>
      </c>
      <c r="K78" s="8">
        <f t="shared" si="49"/>
        <v>0</v>
      </c>
      <c r="L78" s="24">
        <f t="shared" si="49"/>
        <v>0</v>
      </c>
      <c r="M78" s="196" t="s">
        <v>2</v>
      </c>
      <c r="N78" s="233"/>
    </row>
    <row r="79" spans="1:14" ht="15">
      <c r="B79" s="212"/>
      <c r="C79" s="12" t="s">
        <v>4</v>
      </c>
      <c r="D79" s="33" t="s">
        <v>2</v>
      </c>
      <c r="E79" s="24">
        <f>E89</f>
        <v>0</v>
      </c>
      <c r="F79" s="8">
        <f t="shared" ref="F79:L79" si="50">F89</f>
        <v>0</v>
      </c>
      <c r="G79" s="25">
        <f t="shared" si="50"/>
        <v>0</v>
      </c>
      <c r="H79" s="17">
        <f t="shared" si="50"/>
        <v>0</v>
      </c>
      <c r="I79" s="8">
        <f t="shared" si="50"/>
        <v>0</v>
      </c>
      <c r="J79" s="8">
        <f t="shared" si="50"/>
        <v>0</v>
      </c>
      <c r="K79" s="8">
        <f t="shared" si="50"/>
        <v>0</v>
      </c>
      <c r="L79" s="84">
        <f t="shared" si="50"/>
        <v>0</v>
      </c>
      <c r="M79" s="196" t="s">
        <v>2</v>
      </c>
      <c r="N79" s="233"/>
    </row>
    <row r="80" spans="1:14" ht="15">
      <c r="B80" s="212"/>
      <c r="C80" s="47" t="s">
        <v>5</v>
      </c>
      <c r="D80" s="48" t="s">
        <v>2</v>
      </c>
      <c r="E80" s="49">
        <f>E90+E93+E96+E83+E86</f>
        <v>115200</v>
      </c>
      <c r="F80" s="50">
        <f t="shared" ref="F80:L80" si="51">F90+F93+F96+F83+F86</f>
        <v>0</v>
      </c>
      <c r="G80" s="51">
        <f t="shared" si="51"/>
        <v>0</v>
      </c>
      <c r="H80" s="52">
        <f t="shared" si="51"/>
        <v>0</v>
      </c>
      <c r="I80" s="50">
        <f t="shared" si="51"/>
        <v>0</v>
      </c>
      <c r="J80" s="50">
        <f t="shared" si="51"/>
        <v>0</v>
      </c>
      <c r="K80" s="50">
        <f t="shared" si="51"/>
        <v>0</v>
      </c>
      <c r="L80" s="85">
        <f t="shared" si="51"/>
        <v>0</v>
      </c>
      <c r="M80" s="197" t="s">
        <v>2</v>
      </c>
      <c r="N80" s="233"/>
    </row>
    <row r="81" spans="2:14" ht="15" hidden="1">
      <c r="B81" s="210" t="s">
        <v>2</v>
      </c>
      <c r="C81" s="34" t="s">
        <v>54</v>
      </c>
      <c r="D81" s="35" t="s">
        <v>2</v>
      </c>
      <c r="E81" s="36">
        <f t="shared" ref="E81:L81" si="52">E82+E83</f>
        <v>0</v>
      </c>
      <c r="F81" s="37">
        <f t="shared" si="52"/>
        <v>0</v>
      </c>
      <c r="G81" s="38">
        <f t="shared" si="52"/>
        <v>0</v>
      </c>
      <c r="H81" s="39">
        <f t="shared" si="52"/>
        <v>0</v>
      </c>
      <c r="I81" s="37">
        <f t="shared" si="52"/>
        <v>0</v>
      </c>
      <c r="J81" s="37">
        <f t="shared" si="52"/>
        <v>0</v>
      </c>
      <c r="K81" s="37">
        <f t="shared" si="52"/>
        <v>0</v>
      </c>
      <c r="L81" s="92">
        <f t="shared" si="52"/>
        <v>0</v>
      </c>
      <c r="M81" s="202" t="s">
        <v>2</v>
      </c>
      <c r="N81" s="235"/>
    </row>
    <row r="82" spans="2:14" ht="15" hidden="1">
      <c r="B82" s="210" t="s">
        <v>2</v>
      </c>
      <c r="C82" s="13" t="s">
        <v>3</v>
      </c>
      <c r="D82" s="30"/>
      <c r="E82" s="26"/>
      <c r="F82" s="9"/>
      <c r="G82" s="27"/>
      <c r="H82" s="18"/>
      <c r="I82" s="9"/>
      <c r="J82" s="9"/>
      <c r="K82" s="9"/>
      <c r="L82" s="91"/>
      <c r="M82" s="203"/>
      <c r="N82" s="235"/>
    </row>
    <row r="83" spans="2:14" ht="15" hidden="1">
      <c r="B83" s="210" t="s">
        <v>2</v>
      </c>
      <c r="C83" s="13" t="s">
        <v>5</v>
      </c>
      <c r="D83" s="30"/>
      <c r="E83" s="26"/>
      <c r="F83" s="9"/>
      <c r="G83" s="27"/>
      <c r="H83" s="18"/>
      <c r="I83" s="9"/>
      <c r="J83" s="9"/>
      <c r="K83" s="9"/>
      <c r="L83" s="91"/>
      <c r="M83" s="203"/>
      <c r="N83" s="235"/>
    </row>
    <row r="84" spans="2:14" ht="15" hidden="1">
      <c r="B84" s="210" t="s">
        <v>2</v>
      </c>
      <c r="C84" s="34" t="s">
        <v>53</v>
      </c>
      <c r="D84" s="35" t="s">
        <v>2</v>
      </c>
      <c r="E84" s="36">
        <f t="shared" ref="E84:L84" si="53">E85+E86</f>
        <v>0</v>
      </c>
      <c r="F84" s="37">
        <f t="shared" si="53"/>
        <v>0</v>
      </c>
      <c r="G84" s="38">
        <f t="shared" si="53"/>
        <v>0</v>
      </c>
      <c r="H84" s="39">
        <f t="shared" si="53"/>
        <v>0</v>
      </c>
      <c r="I84" s="37">
        <f t="shared" si="53"/>
        <v>0</v>
      </c>
      <c r="J84" s="37">
        <f t="shared" si="53"/>
        <v>0</v>
      </c>
      <c r="K84" s="37">
        <f t="shared" si="53"/>
        <v>0</v>
      </c>
      <c r="L84" s="92">
        <f t="shared" si="53"/>
        <v>0</v>
      </c>
      <c r="M84" s="202" t="s">
        <v>2</v>
      </c>
      <c r="N84" s="235"/>
    </row>
    <row r="85" spans="2:14" ht="15" hidden="1">
      <c r="B85" s="210" t="s">
        <v>2</v>
      </c>
      <c r="C85" s="13" t="s">
        <v>3</v>
      </c>
      <c r="D85" s="30"/>
      <c r="E85" s="26"/>
      <c r="F85" s="9"/>
      <c r="G85" s="27"/>
      <c r="H85" s="18"/>
      <c r="I85" s="9"/>
      <c r="J85" s="9"/>
      <c r="K85" s="9"/>
      <c r="L85" s="91"/>
      <c r="M85" s="203"/>
      <c r="N85" s="235"/>
    </row>
    <row r="86" spans="2:14" ht="15" hidden="1">
      <c r="B86" s="210" t="s">
        <v>2</v>
      </c>
      <c r="C86" s="13" t="s">
        <v>5</v>
      </c>
      <c r="D86" s="30"/>
      <c r="E86" s="26"/>
      <c r="F86" s="9"/>
      <c r="G86" s="27"/>
      <c r="H86" s="18"/>
      <c r="I86" s="9"/>
      <c r="J86" s="9"/>
      <c r="K86" s="9"/>
      <c r="L86" s="91"/>
      <c r="M86" s="203"/>
      <c r="N86" s="235"/>
    </row>
    <row r="87" spans="2:14" ht="15">
      <c r="B87" s="212"/>
      <c r="C87" s="41" t="s">
        <v>6</v>
      </c>
      <c r="D87" s="42" t="s">
        <v>2</v>
      </c>
      <c r="E87" s="43">
        <f t="shared" ref="E87:L87" si="54">E88+E89+E90</f>
        <v>120200</v>
      </c>
      <c r="F87" s="44">
        <f t="shared" si="54"/>
        <v>0</v>
      </c>
      <c r="G87" s="45">
        <f t="shared" si="54"/>
        <v>0</v>
      </c>
      <c r="H87" s="46">
        <f t="shared" si="54"/>
        <v>0</v>
      </c>
      <c r="I87" s="44">
        <f t="shared" si="54"/>
        <v>0</v>
      </c>
      <c r="J87" s="44">
        <f t="shared" si="54"/>
        <v>0</v>
      </c>
      <c r="K87" s="44">
        <f t="shared" si="54"/>
        <v>0</v>
      </c>
      <c r="L87" s="90">
        <f t="shared" si="54"/>
        <v>0</v>
      </c>
      <c r="M87" s="208" t="s">
        <v>2</v>
      </c>
      <c r="N87" s="233"/>
    </row>
    <row r="88" spans="2:14" ht="71.5" customHeight="1">
      <c r="B88" s="212"/>
      <c r="C88" s="13" t="s">
        <v>3</v>
      </c>
      <c r="D88" s="30" t="s">
        <v>39</v>
      </c>
      <c r="E88" s="26">
        <v>5000</v>
      </c>
      <c r="F88" s="9"/>
      <c r="G88" s="27"/>
      <c r="H88" s="18"/>
      <c r="I88" s="9"/>
      <c r="J88" s="9"/>
      <c r="K88" s="9"/>
      <c r="L88" s="91"/>
      <c r="M88" s="203">
        <v>2024</v>
      </c>
      <c r="N88" s="233"/>
    </row>
    <row r="89" spans="2:14" ht="15">
      <c r="B89" s="212"/>
      <c r="C89" s="13" t="s">
        <v>4</v>
      </c>
      <c r="D89" s="30"/>
      <c r="E89" s="26"/>
      <c r="F89" s="9"/>
      <c r="G89" s="27"/>
      <c r="H89" s="18"/>
      <c r="I89" s="9"/>
      <c r="J89" s="9"/>
      <c r="K89" s="9"/>
      <c r="L89" s="91"/>
      <c r="M89" s="203"/>
      <c r="N89" s="233"/>
    </row>
    <row r="90" spans="2:14" ht="67" customHeight="1" thickBot="1">
      <c r="B90" s="212"/>
      <c r="C90" s="13" t="s">
        <v>5</v>
      </c>
      <c r="D90" s="30" t="s">
        <v>43</v>
      </c>
      <c r="E90" s="26">
        <v>115200</v>
      </c>
      <c r="F90" s="9"/>
      <c r="G90" s="27"/>
      <c r="H90" s="18"/>
      <c r="I90" s="9"/>
      <c r="J90" s="9"/>
      <c r="K90" s="9"/>
      <c r="L90" s="91"/>
      <c r="M90" s="203">
        <v>2024</v>
      </c>
      <c r="N90" s="233"/>
    </row>
    <row r="91" spans="2:14" ht="15.5" hidden="1" thickBot="1">
      <c r="B91" s="210" t="s">
        <v>2</v>
      </c>
      <c r="C91" s="34" t="s">
        <v>7</v>
      </c>
      <c r="D91" s="35" t="s">
        <v>2</v>
      </c>
      <c r="E91" s="36">
        <f t="shared" ref="E91:L91" si="55">E92+E93</f>
        <v>0</v>
      </c>
      <c r="F91" s="37">
        <f t="shared" si="55"/>
        <v>0</v>
      </c>
      <c r="G91" s="38">
        <f t="shared" si="55"/>
        <v>0</v>
      </c>
      <c r="H91" s="39">
        <f t="shared" si="55"/>
        <v>0</v>
      </c>
      <c r="I91" s="37">
        <f t="shared" si="55"/>
        <v>0</v>
      </c>
      <c r="J91" s="37">
        <f t="shared" si="55"/>
        <v>0</v>
      </c>
      <c r="K91" s="37">
        <f t="shared" si="55"/>
        <v>0</v>
      </c>
      <c r="L91" s="92">
        <f t="shared" si="55"/>
        <v>0</v>
      </c>
      <c r="M91" s="202" t="s">
        <v>2</v>
      </c>
      <c r="N91" s="235"/>
    </row>
    <row r="92" spans="2:14" ht="15.5" hidden="1" thickBot="1">
      <c r="B92" s="210" t="s">
        <v>2</v>
      </c>
      <c r="C92" s="13" t="s">
        <v>3</v>
      </c>
      <c r="D92" s="30"/>
      <c r="E92" s="26"/>
      <c r="F92" s="9"/>
      <c r="G92" s="27"/>
      <c r="H92" s="18"/>
      <c r="I92" s="9"/>
      <c r="J92" s="9"/>
      <c r="K92" s="9"/>
      <c r="L92" s="91"/>
      <c r="M92" s="203"/>
      <c r="N92" s="235"/>
    </row>
    <row r="93" spans="2:14" ht="15.5" hidden="1" thickBot="1">
      <c r="B93" s="210" t="s">
        <v>2</v>
      </c>
      <c r="C93" s="13" t="s">
        <v>5</v>
      </c>
      <c r="D93" s="30"/>
      <c r="E93" s="26"/>
      <c r="F93" s="9"/>
      <c r="G93" s="27"/>
      <c r="H93" s="18"/>
      <c r="I93" s="9"/>
      <c r="J93" s="9"/>
      <c r="K93" s="9"/>
      <c r="L93" s="91"/>
      <c r="M93" s="203"/>
      <c r="N93" s="235"/>
    </row>
    <row r="94" spans="2:14" ht="15.5" hidden="1" thickBot="1">
      <c r="B94" s="210" t="s">
        <v>2</v>
      </c>
      <c r="C94" s="40" t="s">
        <v>8</v>
      </c>
      <c r="D94" s="35" t="s">
        <v>2</v>
      </c>
      <c r="E94" s="36">
        <f t="shared" ref="E94:L94" si="56">E95+E96</f>
        <v>0</v>
      </c>
      <c r="F94" s="37">
        <f t="shared" si="56"/>
        <v>0</v>
      </c>
      <c r="G94" s="38">
        <f t="shared" si="56"/>
        <v>0</v>
      </c>
      <c r="H94" s="39">
        <f t="shared" si="56"/>
        <v>0</v>
      </c>
      <c r="I94" s="37">
        <f t="shared" si="56"/>
        <v>0</v>
      </c>
      <c r="J94" s="37">
        <f t="shared" si="56"/>
        <v>0</v>
      </c>
      <c r="K94" s="37">
        <f t="shared" si="56"/>
        <v>0</v>
      </c>
      <c r="L94" s="92">
        <f t="shared" si="56"/>
        <v>0</v>
      </c>
      <c r="M94" s="202" t="s">
        <v>2</v>
      </c>
      <c r="N94" s="235"/>
    </row>
    <row r="95" spans="2:14" ht="15.5" hidden="1" thickBot="1">
      <c r="B95" s="210" t="s">
        <v>2</v>
      </c>
      <c r="C95" s="13" t="s">
        <v>3</v>
      </c>
      <c r="D95" s="30"/>
      <c r="E95" s="26"/>
      <c r="F95" s="9"/>
      <c r="G95" s="27"/>
      <c r="H95" s="18"/>
      <c r="I95" s="9"/>
      <c r="J95" s="9"/>
      <c r="K95" s="9"/>
      <c r="L95" s="91"/>
      <c r="M95" s="203"/>
      <c r="N95" s="235"/>
    </row>
    <row r="96" spans="2:14" ht="15.5" hidden="1" thickBot="1">
      <c r="B96" s="210" t="s">
        <v>2</v>
      </c>
      <c r="C96" s="14" t="s">
        <v>5</v>
      </c>
      <c r="D96" s="31"/>
      <c r="E96" s="28"/>
      <c r="F96" s="10"/>
      <c r="G96" s="29"/>
      <c r="H96" s="19"/>
      <c r="I96" s="10"/>
      <c r="J96" s="10"/>
      <c r="K96" s="10"/>
      <c r="L96" s="93"/>
      <c r="M96" s="205"/>
      <c r="N96" s="236"/>
    </row>
    <row r="97" spans="1:14" s="62" customFormat="1" ht="29.15" customHeight="1">
      <c r="A97" s="61">
        <v>4</v>
      </c>
      <c r="B97" s="212"/>
      <c r="C97" s="53" t="s">
        <v>21</v>
      </c>
      <c r="D97" s="55" t="s">
        <v>16</v>
      </c>
      <c r="E97" s="56">
        <f>E98+E99</f>
        <v>0</v>
      </c>
      <c r="F97" s="57">
        <f t="shared" ref="F97:L97" si="57">F98+F99</f>
        <v>0</v>
      </c>
      <c r="G97" s="58">
        <f t="shared" si="57"/>
        <v>0</v>
      </c>
      <c r="H97" s="59">
        <f t="shared" si="57"/>
        <v>0</v>
      </c>
      <c r="I97" s="57">
        <f t="shared" si="57"/>
        <v>0</v>
      </c>
      <c r="J97" s="57">
        <f t="shared" si="57"/>
        <v>18610378</v>
      </c>
      <c r="K97" s="57">
        <f t="shared" si="57"/>
        <v>22164466</v>
      </c>
      <c r="L97" s="82">
        <f t="shared" si="57"/>
        <v>26018896</v>
      </c>
      <c r="M97" s="206" t="s">
        <v>2</v>
      </c>
      <c r="N97" s="232" t="s">
        <v>89</v>
      </c>
    </row>
    <row r="98" spans="1:14" ht="15.65" customHeight="1">
      <c r="B98" s="212"/>
      <c r="C98" s="11" t="s">
        <v>1</v>
      </c>
      <c r="D98" s="32" t="s">
        <v>2</v>
      </c>
      <c r="E98" s="20"/>
      <c r="F98" s="6"/>
      <c r="G98" s="21"/>
      <c r="H98" s="15"/>
      <c r="I98" s="6"/>
      <c r="J98" s="6"/>
      <c r="K98" s="6"/>
      <c r="L98" s="89"/>
      <c r="M98" s="207"/>
      <c r="N98" s="233"/>
    </row>
    <row r="99" spans="1:14" ht="15" customHeight="1">
      <c r="B99" s="212"/>
      <c r="C99" s="11" t="s">
        <v>9</v>
      </c>
      <c r="D99" s="32" t="s">
        <v>2</v>
      </c>
      <c r="E99" s="22">
        <f t="shared" ref="E99:L99" si="58">E100+E101+E102</f>
        <v>0</v>
      </c>
      <c r="F99" s="7">
        <f t="shared" si="58"/>
        <v>0</v>
      </c>
      <c r="G99" s="23">
        <f t="shared" si="58"/>
        <v>0</v>
      </c>
      <c r="H99" s="16">
        <f t="shared" si="58"/>
        <v>0</v>
      </c>
      <c r="I99" s="7">
        <f t="shared" si="58"/>
        <v>0</v>
      </c>
      <c r="J99" s="7">
        <f t="shared" si="58"/>
        <v>18610378</v>
      </c>
      <c r="K99" s="7">
        <f t="shared" si="58"/>
        <v>22164466</v>
      </c>
      <c r="L99" s="83">
        <f t="shared" si="58"/>
        <v>26018896</v>
      </c>
      <c r="M99" s="195" t="s">
        <v>2</v>
      </c>
      <c r="N99" s="233"/>
    </row>
    <row r="100" spans="1:14" ht="15" customHeight="1">
      <c r="B100" s="212"/>
      <c r="C100" s="12" t="s">
        <v>3</v>
      </c>
      <c r="D100" s="33" t="s">
        <v>2</v>
      </c>
      <c r="E100" s="24">
        <f>E110+E114+E117+E107+E104</f>
        <v>0</v>
      </c>
      <c r="F100" s="8">
        <f t="shared" ref="F100:L100" si="59">F110+F114+F117+F107+F104</f>
        <v>0</v>
      </c>
      <c r="G100" s="24">
        <f t="shared" si="59"/>
        <v>0</v>
      </c>
      <c r="H100" s="24">
        <f t="shared" si="59"/>
        <v>0</v>
      </c>
      <c r="I100" s="8">
        <f t="shared" si="59"/>
        <v>0</v>
      </c>
      <c r="J100" s="8">
        <f t="shared" si="59"/>
        <v>18610378</v>
      </c>
      <c r="K100" s="8">
        <f t="shared" si="59"/>
        <v>22164466</v>
      </c>
      <c r="L100" s="24">
        <f t="shared" si="59"/>
        <v>26018896</v>
      </c>
      <c r="M100" s="196" t="s">
        <v>2</v>
      </c>
      <c r="N100" s="233"/>
    </row>
    <row r="101" spans="1:14" ht="15" customHeight="1">
      <c r="B101" s="212"/>
      <c r="C101" s="12" t="s">
        <v>4</v>
      </c>
      <c r="D101" s="33" t="s">
        <v>2</v>
      </c>
      <c r="E101" s="24">
        <f>E111</f>
        <v>0</v>
      </c>
      <c r="F101" s="8">
        <f t="shared" ref="F101:L101" si="60">F111</f>
        <v>0</v>
      </c>
      <c r="G101" s="25">
        <f t="shared" si="60"/>
        <v>0</v>
      </c>
      <c r="H101" s="17">
        <f t="shared" si="60"/>
        <v>0</v>
      </c>
      <c r="I101" s="8">
        <f t="shared" si="60"/>
        <v>0</v>
      </c>
      <c r="J101" s="8">
        <f t="shared" si="60"/>
        <v>0</v>
      </c>
      <c r="K101" s="8">
        <f t="shared" si="60"/>
        <v>0</v>
      </c>
      <c r="L101" s="84">
        <f t="shared" si="60"/>
        <v>0</v>
      </c>
      <c r="M101" s="196" t="s">
        <v>2</v>
      </c>
      <c r="N101" s="233"/>
    </row>
    <row r="102" spans="1:14" ht="15">
      <c r="B102" s="212"/>
      <c r="C102" s="47" t="s">
        <v>5</v>
      </c>
      <c r="D102" s="48" t="s">
        <v>2</v>
      </c>
      <c r="E102" s="49">
        <f>E112+E115+E118+E105+E108</f>
        <v>0</v>
      </c>
      <c r="F102" s="50">
        <f t="shared" ref="F102:L102" si="61">F112+F115+F118+F105+F108</f>
        <v>0</v>
      </c>
      <c r="G102" s="51">
        <f t="shared" si="61"/>
        <v>0</v>
      </c>
      <c r="H102" s="52">
        <f t="shared" si="61"/>
        <v>0</v>
      </c>
      <c r="I102" s="50">
        <f t="shared" si="61"/>
        <v>0</v>
      </c>
      <c r="J102" s="50">
        <f t="shared" si="61"/>
        <v>0</v>
      </c>
      <c r="K102" s="50">
        <f t="shared" si="61"/>
        <v>0</v>
      </c>
      <c r="L102" s="85">
        <f t="shared" si="61"/>
        <v>0</v>
      </c>
      <c r="M102" s="197" t="s">
        <v>2</v>
      </c>
      <c r="N102" s="233"/>
    </row>
    <row r="103" spans="1:14" ht="15" hidden="1" customHeight="1">
      <c r="B103" s="210" t="s">
        <v>2</v>
      </c>
      <c r="C103" s="34" t="s">
        <v>54</v>
      </c>
      <c r="D103" s="35" t="s">
        <v>2</v>
      </c>
      <c r="E103" s="36">
        <f t="shared" ref="E103:L103" si="62">E104+E105</f>
        <v>0</v>
      </c>
      <c r="F103" s="37">
        <f t="shared" si="62"/>
        <v>0</v>
      </c>
      <c r="G103" s="38">
        <f t="shared" si="62"/>
        <v>0</v>
      </c>
      <c r="H103" s="39">
        <f t="shared" si="62"/>
        <v>0</v>
      </c>
      <c r="I103" s="37">
        <f t="shared" si="62"/>
        <v>0</v>
      </c>
      <c r="J103" s="37">
        <f t="shared" si="62"/>
        <v>0</v>
      </c>
      <c r="K103" s="37">
        <f t="shared" si="62"/>
        <v>0</v>
      </c>
      <c r="L103" s="92">
        <f t="shared" si="62"/>
        <v>0</v>
      </c>
      <c r="M103" s="202" t="s">
        <v>2</v>
      </c>
      <c r="N103" s="235"/>
    </row>
    <row r="104" spans="1:14" ht="15" hidden="1" customHeight="1">
      <c r="B104" s="210" t="s">
        <v>2</v>
      </c>
      <c r="C104" s="13" t="s">
        <v>3</v>
      </c>
      <c r="D104" s="30"/>
      <c r="E104" s="26"/>
      <c r="F104" s="9"/>
      <c r="G104" s="27"/>
      <c r="H104" s="18"/>
      <c r="I104" s="9"/>
      <c r="J104" s="9"/>
      <c r="K104" s="9"/>
      <c r="L104" s="91"/>
      <c r="M104" s="203"/>
      <c r="N104" s="235"/>
    </row>
    <row r="105" spans="1:14" ht="15" hidden="1" customHeight="1">
      <c r="B105" s="210" t="s">
        <v>2</v>
      </c>
      <c r="C105" s="13" t="s">
        <v>5</v>
      </c>
      <c r="D105" s="30"/>
      <c r="E105" s="26"/>
      <c r="F105" s="9"/>
      <c r="G105" s="27"/>
      <c r="H105" s="18"/>
      <c r="I105" s="9"/>
      <c r="J105" s="9"/>
      <c r="K105" s="9"/>
      <c r="L105" s="91"/>
      <c r="M105" s="203"/>
      <c r="N105" s="235"/>
    </row>
    <row r="106" spans="1:14" ht="15" hidden="1" customHeight="1">
      <c r="B106" s="210" t="s">
        <v>2</v>
      </c>
      <c r="C106" s="34" t="s">
        <v>53</v>
      </c>
      <c r="D106" s="35" t="s">
        <v>2</v>
      </c>
      <c r="E106" s="36">
        <f t="shared" ref="E106:L106" si="63">E107+E108</f>
        <v>0</v>
      </c>
      <c r="F106" s="37">
        <f t="shared" si="63"/>
        <v>0</v>
      </c>
      <c r="G106" s="38">
        <f t="shared" si="63"/>
        <v>0</v>
      </c>
      <c r="H106" s="39">
        <f t="shared" si="63"/>
        <v>0</v>
      </c>
      <c r="I106" s="37">
        <f t="shared" si="63"/>
        <v>0</v>
      </c>
      <c r="J106" s="37">
        <f t="shared" si="63"/>
        <v>0</v>
      </c>
      <c r="K106" s="37">
        <f t="shared" si="63"/>
        <v>0</v>
      </c>
      <c r="L106" s="92">
        <f t="shared" si="63"/>
        <v>0</v>
      </c>
      <c r="M106" s="202" t="s">
        <v>2</v>
      </c>
      <c r="N106" s="235"/>
    </row>
    <row r="107" spans="1:14" ht="15" hidden="1" customHeight="1">
      <c r="B107" s="210" t="s">
        <v>2</v>
      </c>
      <c r="C107" s="13" t="s">
        <v>3</v>
      </c>
      <c r="D107" s="30"/>
      <c r="E107" s="26"/>
      <c r="F107" s="9"/>
      <c r="G107" s="27"/>
      <c r="H107" s="18"/>
      <c r="I107" s="9"/>
      <c r="J107" s="9"/>
      <c r="K107" s="9"/>
      <c r="L107" s="91"/>
      <c r="M107" s="203"/>
      <c r="N107" s="235"/>
    </row>
    <row r="108" spans="1:14" ht="15" hidden="1" customHeight="1">
      <c r="B108" s="210" t="s">
        <v>2</v>
      </c>
      <c r="C108" s="13" t="s">
        <v>5</v>
      </c>
      <c r="D108" s="30"/>
      <c r="E108" s="26"/>
      <c r="F108" s="9"/>
      <c r="G108" s="27"/>
      <c r="H108" s="18"/>
      <c r="I108" s="9"/>
      <c r="J108" s="9"/>
      <c r="K108" s="9"/>
      <c r="L108" s="91"/>
      <c r="M108" s="203"/>
      <c r="N108" s="235"/>
    </row>
    <row r="109" spans="1:14" ht="15" customHeight="1">
      <c r="B109" s="212"/>
      <c r="C109" s="41" t="s">
        <v>6</v>
      </c>
      <c r="D109" s="42" t="s">
        <v>2</v>
      </c>
      <c r="E109" s="43">
        <f t="shared" ref="E109:L109" si="64">E110+E111+E112</f>
        <v>0</v>
      </c>
      <c r="F109" s="44">
        <f t="shared" si="64"/>
        <v>0</v>
      </c>
      <c r="G109" s="45">
        <f t="shared" si="64"/>
        <v>0</v>
      </c>
      <c r="H109" s="46">
        <f t="shared" si="64"/>
        <v>0</v>
      </c>
      <c r="I109" s="44">
        <f t="shared" si="64"/>
        <v>0</v>
      </c>
      <c r="J109" s="44">
        <f t="shared" si="64"/>
        <v>18610378</v>
      </c>
      <c r="K109" s="44">
        <f t="shared" si="64"/>
        <v>22164466</v>
      </c>
      <c r="L109" s="90">
        <f t="shared" si="64"/>
        <v>26018896</v>
      </c>
      <c r="M109" s="208" t="s">
        <v>2</v>
      </c>
      <c r="N109" s="233"/>
    </row>
    <row r="110" spans="1:14" ht="51" customHeight="1">
      <c r="B110" s="212"/>
      <c r="C110" s="13" t="s">
        <v>3</v>
      </c>
      <c r="D110" s="30" t="s">
        <v>40</v>
      </c>
      <c r="E110" s="26"/>
      <c r="F110" s="9"/>
      <c r="G110" s="27"/>
      <c r="H110" s="18"/>
      <c r="I110" s="9"/>
      <c r="J110" s="9">
        <v>18610378</v>
      </c>
      <c r="K110" s="9">
        <v>22164466</v>
      </c>
      <c r="L110" s="91">
        <v>26018896</v>
      </c>
      <c r="M110" s="204"/>
      <c r="N110" s="233"/>
    </row>
    <row r="111" spans="1:14" ht="15" customHeight="1">
      <c r="B111" s="212"/>
      <c r="C111" s="13" t="s">
        <v>4</v>
      </c>
      <c r="D111" s="30"/>
      <c r="E111" s="26"/>
      <c r="F111" s="9"/>
      <c r="G111" s="27"/>
      <c r="H111" s="18"/>
      <c r="I111" s="9"/>
      <c r="J111" s="9"/>
      <c r="K111" s="9"/>
      <c r="L111" s="91"/>
      <c r="M111" s="203"/>
      <c r="N111" s="233"/>
    </row>
    <row r="112" spans="1:14" ht="15.5" thickBot="1">
      <c r="B112" s="212"/>
      <c r="C112" s="13" t="s">
        <v>5</v>
      </c>
      <c r="D112" s="30"/>
      <c r="E112" s="26"/>
      <c r="F112" s="9"/>
      <c r="G112" s="27"/>
      <c r="H112" s="18"/>
      <c r="I112" s="9"/>
      <c r="J112" s="9"/>
      <c r="K112" s="9"/>
      <c r="L112" s="91"/>
      <c r="M112" s="203"/>
      <c r="N112" s="233"/>
    </row>
    <row r="113" spans="1:14" ht="15.5" hidden="1" thickBot="1">
      <c r="B113" s="210" t="s">
        <v>2</v>
      </c>
      <c r="C113" s="34" t="s">
        <v>7</v>
      </c>
      <c r="D113" s="35" t="s">
        <v>2</v>
      </c>
      <c r="E113" s="36">
        <f t="shared" ref="E113:L113" si="65">E114+E115</f>
        <v>0</v>
      </c>
      <c r="F113" s="37">
        <f t="shared" si="65"/>
        <v>0</v>
      </c>
      <c r="G113" s="38">
        <f t="shared" si="65"/>
        <v>0</v>
      </c>
      <c r="H113" s="39">
        <f t="shared" si="65"/>
        <v>0</v>
      </c>
      <c r="I113" s="37">
        <f t="shared" si="65"/>
        <v>0</v>
      </c>
      <c r="J113" s="37">
        <f t="shared" si="65"/>
        <v>0</v>
      </c>
      <c r="K113" s="37">
        <f t="shared" si="65"/>
        <v>0</v>
      </c>
      <c r="L113" s="92">
        <f t="shared" si="65"/>
        <v>0</v>
      </c>
      <c r="M113" s="202" t="s">
        <v>2</v>
      </c>
      <c r="N113" s="235"/>
    </row>
    <row r="114" spans="1:14" ht="15.5" hidden="1" thickBot="1">
      <c r="B114" s="210" t="s">
        <v>2</v>
      </c>
      <c r="C114" s="13" t="s">
        <v>3</v>
      </c>
      <c r="D114" s="30"/>
      <c r="E114" s="26"/>
      <c r="F114" s="9"/>
      <c r="G114" s="27"/>
      <c r="H114" s="18"/>
      <c r="I114" s="9"/>
      <c r="J114" s="9"/>
      <c r="K114" s="9"/>
      <c r="L114" s="91"/>
      <c r="M114" s="203"/>
      <c r="N114" s="235"/>
    </row>
    <row r="115" spans="1:14" ht="15.5" hidden="1" thickBot="1">
      <c r="B115" s="210" t="s">
        <v>2</v>
      </c>
      <c r="C115" s="13" t="s">
        <v>5</v>
      </c>
      <c r="D115" s="30"/>
      <c r="E115" s="26"/>
      <c r="F115" s="9"/>
      <c r="G115" s="27"/>
      <c r="H115" s="18"/>
      <c r="I115" s="9"/>
      <c r="J115" s="9"/>
      <c r="K115" s="9"/>
      <c r="L115" s="91"/>
      <c r="M115" s="203"/>
      <c r="N115" s="235"/>
    </row>
    <row r="116" spans="1:14" ht="15.5" hidden="1" thickBot="1">
      <c r="B116" s="210" t="s">
        <v>2</v>
      </c>
      <c r="C116" s="40" t="s">
        <v>8</v>
      </c>
      <c r="D116" s="35" t="s">
        <v>2</v>
      </c>
      <c r="E116" s="36">
        <f t="shared" ref="E116:L116" si="66">E117+E118</f>
        <v>0</v>
      </c>
      <c r="F116" s="37">
        <f t="shared" si="66"/>
        <v>0</v>
      </c>
      <c r="G116" s="38">
        <f t="shared" si="66"/>
        <v>0</v>
      </c>
      <c r="H116" s="39">
        <f t="shared" si="66"/>
        <v>0</v>
      </c>
      <c r="I116" s="37">
        <f t="shared" si="66"/>
        <v>0</v>
      </c>
      <c r="J116" s="37">
        <f t="shared" si="66"/>
        <v>0</v>
      </c>
      <c r="K116" s="37">
        <f t="shared" si="66"/>
        <v>0</v>
      </c>
      <c r="L116" s="92">
        <f t="shared" si="66"/>
        <v>0</v>
      </c>
      <c r="M116" s="202" t="s">
        <v>2</v>
      </c>
      <c r="N116" s="235"/>
    </row>
    <row r="117" spans="1:14" ht="15.5" hidden="1" thickBot="1">
      <c r="B117" s="210" t="s">
        <v>2</v>
      </c>
      <c r="C117" s="13" t="s">
        <v>3</v>
      </c>
      <c r="D117" s="30"/>
      <c r="E117" s="26"/>
      <c r="F117" s="9"/>
      <c r="G117" s="27"/>
      <c r="H117" s="18"/>
      <c r="I117" s="9"/>
      <c r="J117" s="9"/>
      <c r="K117" s="9"/>
      <c r="L117" s="91"/>
      <c r="M117" s="203"/>
      <c r="N117" s="235"/>
    </row>
    <row r="118" spans="1:14" ht="15.5" hidden="1" thickBot="1">
      <c r="B118" s="210" t="s">
        <v>2</v>
      </c>
      <c r="C118" s="14" t="s">
        <v>5</v>
      </c>
      <c r="D118" s="31"/>
      <c r="E118" s="28"/>
      <c r="F118" s="10"/>
      <c r="G118" s="29"/>
      <c r="H118" s="19"/>
      <c r="I118" s="10"/>
      <c r="J118" s="10"/>
      <c r="K118" s="10"/>
      <c r="L118" s="93"/>
      <c r="M118" s="205"/>
      <c r="N118" s="236"/>
    </row>
    <row r="119" spans="1:14" s="60" customFormat="1" ht="15.5">
      <c r="A119" s="54">
        <v>5</v>
      </c>
      <c r="B119" s="212"/>
      <c r="C119" s="53" t="s">
        <v>62</v>
      </c>
      <c r="D119" s="55" t="s">
        <v>16</v>
      </c>
      <c r="E119" s="56">
        <f>E120+E121</f>
        <v>0</v>
      </c>
      <c r="F119" s="57">
        <f t="shared" ref="F119:L119" si="67">F120+F121</f>
        <v>0</v>
      </c>
      <c r="G119" s="58">
        <f t="shared" si="67"/>
        <v>0</v>
      </c>
      <c r="H119" s="59">
        <f t="shared" si="67"/>
        <v>0</v>
      </c>
      <c r="I119" s="57">
        <f t="shared" si="67"/>
        <v>0</v>
      </c>
      <c r="J119" s="57">
        <f t="shared" si="67"/>
        <v>0</v>
      </c>
      <c r="K119" s="57">
        <f t="shared" si="67"/>
        <v>0</v>
      </c>
      <c r="L119" s="82">
        <f t="shared" si="67"/>
        <v>0</v>
      </c>
      <c r="M119" s="206" t="s">
        <v>2</v>
      </c>
      <c r="N119" s="232" t="s">
        <v>78</v>
      </c>
    </row>
    <row r="120" spans="1:14" ht="15">
      <c r="B120" s="212"/>
      <c r="C120" s="11" t="s">
        <v>1</v>
      </c>
      <c r="D120" s="32" t="s">
        <v>2</v>
      </c>
      <c r="E120" s="20"/>
      <c r="F120" s="6"/>
      <c r="G120" s="21"/>
      <c r="H120" s="15"/>
      <c r="I120" s="6"/>
      <c r="J120" s="6"/>
      <c r="K120" s="6"/>
      <c r="L120" s="89"/>
      <c r="M120" s="207"/>
      <c r="N120" s="233"/>
    </row>
    <row r="121" spans="1:14" ht="15">
      <c r="B121" s="212"/>
      <c r="C121" s="11" t="s">
        <v>9</v>
      </c>
      <c r="D121" s="32" t="s">
        <v>2</v>
      </c>
      <c r="E121" s="22">
        <f t="shared" ref="E121:L121" si="68">E122+E123+E124</f>
        <v>0</v>
      </c>
      <c r="F121" s="7">
        <f t="shared" si="68"/>
        <v>0</v>
      </c>
      <c r="G121" s="23">
        <f t="shared" si="68"/>
        <v>0</v>
      </c>
      <c r="H121" s="16">
        <f t="shared" si="68"/>
        <v>0</v>
      </c>
      <c r="I121" s="7">
        <f t="shared" si="68"/>
        <v>0</v>
      </c>
      <c r="J121" s="7">
        <f t="shared" si="68"/>
        <v>0</v>
      </c>
      <c r="K121" s="7">
        <f t="shared" si="68"/>
        <v>0</v>
      </c>
      <c r="L121" s="83">
        <f t="shared" si="68"/>
        <v>0</v>
      </c>
      <c r="M121" s="195" t="s">
        <v>2</v>
      </c>
      <c r="N121" s="233"/>
    </row>
    <row r="122" spans="1:14" ht="15">
      <c r="B122" s="212"/>
      <c r="C122" s="12" t="s">
        <v>3</v>
      </c>
      <c r="D122" s="33" t="s">
        <v>2</v>
      </c>
      <c r="E122" s="24">
        <f>E132+E136+E139+E129+E126</f>
        <v>0</v>
      </c>
      <c r="F122" s="8">
        <f t="shared" ref="F122:L122" si="69">F132+F136+F139+F129+F126</f>
        <v>0</v>
      </c>
      <c r="G122" s="24">
        <f t="shared" si="69"/>
        <v>0</v>
      </c>
      <c r="H122" s="24">
        <f t="shared" si="69"/>
        <v>0</v>
      </c>
      <c r="I122" s="8">
        <f t="shared" si="69"/>
        <v>0</v>
      </c>
      <c r="J122" s="8">
        <f t="shared" si="69"/>
        <v>0</v>
      </c>
      <c r="K122" s="8">
        <f t="shared" si="69"/>
        <v>0</v>
      </c>
      <c r="L122" s="24">
        <f t="shared" si="69"/>
        <v>0</v>
      </c>
      <c r="M122" s="196" t="s">
        <v>2</v>
      </c>
      <c r="N122" s="233"/>
    </row>
    <row r="123" spans="1:14" ht="15">
      <c r="B123" s="212"/>
      <c r="C123" s="12" t="s">
        <v>4</v>
      </c>
      <c r="D123" s="33" t="s">
        <v>2</v>
      </c>
      <c r="E123" s="24">
        <f>E133</f>
        <v>0</v>
      </c>
      <c r="F123" s="8">
        <f t="shared" ref="F123:L123" si="70">F133</f>
        <v>0</v>
      </c>
      <c r="G123" s="25">
        <f t="shared" si="70"/>
        <v>0</v>
      </c>
      <c r="H123" s="17">
        <f t="shared" si="70"/>
        <v>0</v>
      </c>
      <c r="I123" s="8">
        <f t="shared" si="70"/>
        <v>0</v>
      </c>
      <c r="J123" s="8">
        <f t="shared" si="70"/>
        <v>0</v>
      </c>
      <c r="K123" s="8">
        <f t="shared" si="70"/>
        <v>0</v>
      </c>
      <c r="L123" s="84">
        <f t="shared" si="70"/>
        <v>0</v>
      </c>
      <c r="M123" s="196" t="s">
        <v>2</v>
      </c>
      <c r="N123" s="233"/>
    </row>
    <row r="124" spans="1:14" ht="15">
      <c r="B124" s="212"/>
      <c r="C124" s="47" t="s">
        <v>5</v>
      </c>
      <c r="D124" s="48" t="s">
        <v>2</v>
      </c>
      <c r="E124" s="49">
        <f>E134+E137+E140+E127+E130</f>
        <v>0</v>
      </c>
      <c r="F124" s="50">
        <f t="shared" ref="F124:L124" si="71">F134+F137+F140+F127+F130</f>
        <v>0</v>
      </c>
      <c r="G124" s="51">
        <f t="shared" si="71"/>
        <v>0</v>
      </c>
      <c r="H124" s="52">
        <f t="shared" si="71"/>
        <v>0</v>
      </c>
      <c r="I124" s="50">
        <f t="shared" si="71"/>
        <v>0</v>
      </c>
      <c r="J124" s="50">
        <f t="shared" si="71"/>
        <v>0</v>
      </c>
      <c r="K124" s="50">
        <f t="shared" si="71"/>
        <v>0</v>
      </c>
      <c r="L124" s="85">
        <f t="shared" si="71"/>
        <v>0</v>
      </c>
      <c r="M124" s="197" t="s">
        <v>2</v>
      </c>
      <c r="N124" s="233"/>
    </row>
    <row r="125" spans="1:14" ht="15" hidden="1">
      <c r="B125" s="210" t="s">
        <v>2</v>
      </c>
      <c r="C125" s="34" t="s">
        <v>54</v>
      </c>
      <c r="D125" s="35" t="s">
        <v>2</v>
      </c>
      <c r="E125" s="36">
        <f t="shared" ref="E125:L125" si="72">E126+E127</f>
        <v>0</v>
      </c>
      <c r="F125" s="37">
        <f t="shared" si="72"/>
        <v>0</v>
      </c>
      <c r="G125" s="38">
        <f t="shared" si="72"/>
        <v>0</v>
      </c>
      <c r="H125" s="39">
        <f t="shared" si="72"/>
        <v>0</v>
      </c>
      <c r="I125" s="37">
        <f t="shared" si="72"/>
        <v>0</v>
      </c>
      <c r="J125" s="37">
        <f t="shared" si="72"/>
        <v>0</v>
      </c>
      <c r="K125" s="37">
        <f t="shared" si="72"/>
        <v>0</v>
      </c>
      <c r="L125" s="92">
        <f t="shared" si="72"/>
        <v>0</v>
      </c>
      <c r="M125" s="202" t="s">
        <v>2</v>
      </c>
      <c r="N125" s="233"/>
    </row>
    <row r="126" spans="1:14" ht="15" hidden="1">
      <c r="B126" s="210" t="s">
        <v>2</v>
      </c>
      <c r="C126" s="13" t="s">
        <v>3</v>
      </c>
      <c r="D126" s="30"/>
      <c r="E126" s="26"/>
      <c r="F126" s="9"/>
      <c r="G126" s="27"/>
      <c r="H126" s="18"/>
      <c r="I126" s="9"/>
      <c r="J126" s="9"/>
      <c r="K126" s="9"/>
      <c r="L126" s="91"/>
      <c r="M126" s="203"/>
      <c r="N126" s="233"/>
    </row>
    <row r="127" spans="1:14" ht="15" hidden="1">
      <c r="B127" s="210" t="s">
        <v>2</v>
      </c>
      <c r="C127" s="13" t="s">
        <v>5</v>
      </c>
      <c r="D127" s="30"/>
      <c r="E127" s="26"/>
      <c r="F127" s="9"/>
      <c r="G127" s="27"/>
      <c r="H127" s="18"/>
      <c r="I127" s="9"/>
      <c r="J127" s="9"/>
      <c r="K127" s="9"/>
      <c r="L127" s="91"/>
      <c r="M127" s="203"/>
      <c r="N127" s="233"/>
    </row>
    <row r="128" spans="1:14" ht="15" hidden="1">
      <c r="B128" s="210" t="s">
        <v>2</v>
      </c>
      <c r="C128" s="34" t="s">
        <v>53</v>
      </c>
      <c r="D128" s="35" t="s">
        <v>2</v>
      </c>
      <c r="E128" s="36">
        <f t="shared" ref="E128:L128" si="73">E129+E130</f>
        <v>0</v>
      </c>
      <c r="F128" s="37">
        <f t="shared" si="73"/>
        <v>0</v>
      </c>
      <c r="G128" s="38">
        <f t="shared" si="73"/>
        <v>0</v>
      </c>
      <c r="H128" s="39">
        <f t="shared" si="73"/>
        <v>0</v>
      </c>
      <c r="I128" s="37">
        <f t="shared" si="73"/>
        <v>0</v>
      </c>
      <c r="J128" s="37">
        <f t="shared" si="73"/>
        <v>0</v>
      </c>
      <c r="K128" s="37">
        <f t="shared" si="73"/>
        <v>0</v>
      </c>
      <c r="L128" s="92">
        <f t="shared" si="73"/>
        <v>0</v>
      </c>
      <c r="M128" s="202" t="s">
        <v>2</v>
      </c>
      <c r="N128" s="233"/>
    </row>
    <row r="129" spans="1:14" ht="15" hidden="1">
      <c r="B129" s="210" t="s">
        <v>2</v>
      </c>
      <c r="C129" s="13" t="s">
        <v>3</v>
      </c>
      <c r="D129" s="30"/>
      <c r="E129" s="26"/>
      <c r="F129" s="9"/>
      <c r="G129" s="27"/>
      <c r="H129" s="18"/>
      <c r="I129" s="9"/>
      <c r="J129" s="9"/>
      <c r="K129" s="9"/>
      <c r="L129" s="91"/>
      <c r="M129" s="203"/>
      <c r="N129" s="233"/>
    </row>
    <row r="130" spans="1:14" ht="15" hidden="1">
      <c r="B130" s="210" t="s">
        <v>2</v>
      </c>
      <c r="C130" s="13" t="s">
        <v>5</v>
      </c>
      <c r="D130" s="30"/>
      <c r="E130" s="26"/>
      <c r="F130" s="9"/>
      <c r="G130" s="27"/>
      <c r="H130" s="18"/>
      <c r="I130" s="9"/>
      <c r="J130" s="9"/>
      <c r="K130" s="9"/>
      <c r="L130" s="91"/>
      <c r="M130" s="203"/>
      <c r="N130" s="233"/>
    </row>
    <row r="131" spans="1:14" ht="15">
      <c r="B131" s="212"/>
      <c r="C131" s="41" t="s">
        <v>6</v>
      </c>
      <c r="D131" s="42" t="s">
        <v>2</v>
      </c>
      <c r="E131" s="43">
        <f t="shared" ref="E131:L131" si="74">E132+E133+E134</f>
        <v>0</v>
      </c>
      <c r="F131" s="44">
        <f t="shared" si="74"/>
        <v>0</v>
      </c>
      <c r="G131" s="45">
        <f t="shared" si="74"/>
        <v>0</v>
      </c>
      <c r="H131" s="46">
        <f t="shared" si="74"/>
        <v>0</v>
      </c>
      <c r="I131" s="44">
        <f t="shared" si="74"/>
        <v>0</v>
      </c>
      <c r="J131" s="44">
        <f t="shared" si="74"/>
        <v>0</v>
      </c>
      <c r="K131" s="44">
        <f t="shared" si="74"/>
        <v>0</v>
      </c>
      <c r="L131" s="90">
        <f t="shared" si="74"/>
        <v>0</v>
      </c>
      <c r="M131" s="208" t="s">
        <v>2</v>
      </c>
      <c r="N131" s="233"/>
    </row>
    <row r="132" spans="1:14" ht="39">
      <c r="B132" s="212"/>
      <c r="C132" s="13" t="s">
        <v>3</v>
      </c>
      <c r="D132" s="30" t="s">
        <v>36</v>
      </c>
      <c r="E132" s="26"/>
      <c r="F132" s="9"/>
      <c r="G132" s="27"/>
      <c r="H132" s="18"/>
      <c r="I132" s="9"/>
      <c r="J132" s="9"/>
      <c r="K132" s="9"/>
      <c r="L132" s="91"/>
      <c r="M132" s="203"/>
      <c r="N132" s="233"/>
    </row>
    <row r="133" spans="1:14" ht="15">
      <c r="B133" s="212"/>
      <c r="C133" s="13" t="s">
        <v>4</v>
      </c>
      <c r="D133" s="30"/>
      <c r="E133" s="26"/>
      <c r="F133" s="9"/>
      <c r="G133" s="27"/>
      <c r="H133" s="18"/>
      <c r="I133" s="9"/>
      <c r="J133" s="9"/>
      <c r="K133" s="9"/>
      <c r="L133" s="91"/>
      <c r="M133" s="203"/>
      <c r="N133" s="233"/>
    </row>
    <row r="134" spans="1:14" ht="15.5" thickBot="1">
      <c r="B134" s="212"/>
      <c r="C134" s="13" t="s">
        <v>5</v>
      </c>
      <c r="D134" s="30"/>
      <c r="E134" s="26"/>
      <c r="F134" s="9"/>
      <c r="G134" s="27"/>
      <c r="H134" s="18"/>
      <c r="I134" s="9"/>
      <c r="J134" s="9"/>
      <c r="K134" s="9"/>
      <c r="L134" s="91"/>
      <c r="M134" s="203"/>
      <c r="N134" s="233"/>
    </row>
    <row r="135" spans="1:14" ht="15.5" hidden="1" thickBot="1">
      <c r="B135" s="210" t="s">
        <v>2</v>
      </c>
      <c r="C135" s="34" t="s">
        <v>7</v>
      </c>
      <c r="D135" s="35" t="s">
        <v>2</v>
      </c>
      <c r="E135" s="36">
        <f t="shared" ref="E135:L135" si="75">E136+E137</f>
        <v>0</v>
      </c>
      <c r="F135" s="37">
        <f t="shared" si="75"/>
        <v>0</v>
      </c>
      <c r="G135" s="38">
        <f t="shared" si="75"/>
        <v>0</v>
      </c>
      <c r="H135" s="39">
        <f t="shared" si="75"/>
        <v>0</v>
      </c>
      <c r="I135" s="37">
        <f t="shared" si="75"/>
        <v>0</v>
      </c>
      <c r="J135" s="37">
        <f t="shared" si="75"/>
        <v>0</v>
      </c>
      <c r="K135" s="37">
        <f t="shared" si="75"/>
        <v>0</v>
      </c>
      <c r="L135" s="92">
        <f t="shared" si="75"/>
        <v>0</v>
      </c>
      <c r="M135" s="202" t="s">
        <v>2</v>
      </c>
      <c r="N135" s="233"/>
    </row>
    <row r="136" spans="1:14" ht="15.5" hidden="1" thickBot="1">
      <c r="B136" s="210" t="s">
        <v>2</v>
      </c>
      <c r="C136" s="13" t="s">
        <v>3</v>
      </c>
      <c r="D136" s="30"/>
      <c r="E136" s="26"/>
      <c r="F136" s="9"/>
      <c r="G136" s="27"/>
      <c r="H136" s="18"/>
      <c r="I136" s="9"/>
      <c r="J136" s="9"/>
      <c r="K136" s="9"/>
      <c r="L136" s="91"/>
      <c r="M136" s="203"/>
      <c r="N136" s="233"/>
    </row>
    <row r="137" spans="1:14" ht="15.5" hidden="1" thickBot="1">
      <c r="B137" s="210" t="s">
        <v>2</v>
      </c>
      <c r="C137" s="13" t="s">
        <v>5</v>
      </c>
      <c r="D137" s="30"/>
      <c r="E137" s="26"/>
      <c r="F137" s="9"/>
      <c r="G137" s="27"/>
      <c r="H137" s="18"/>
      <c r="I137" s="9"/>
      <c r="J137" s="9"/>
      <c r="K137" s="9"/>
      <c r="L137" s="91"/>
      <c r="M137" s="203"/>
      <c r="N137" s="233"/>
    </row>
    <row r="138" spans="1:14" ht="15.5" hidden="1" thickBot="1">
      <c r="B138" s="210" t="s">
        <v>2</v>
      </c>
      <c r="C138" s="40" t="s">
        <v>8</v>
      </c>
      <c r="D138" s="35" t="s">
        <v>2</v>
      </c>
      <c r="E138" s="36">
        <f t="shared" ref="E138:L138" si="76">E139+E140</f>
        <v>0</v>
      </c>
      <c r="F138" s="37">
        <f t="shared" si="76"/>
        <v>0</v>
      </c>
      <c r="G138" s="38">
        <f t="shared" si="76"/>
        <v>0</v>
      </c>
      <c r="H138" s="39">
        <f t="shared" si="76"/>
        <v>0</v>
      </c>
      <c r="I138" s="37">
        <f t="shared" si="76"/>
        <v>0</v>
      </c>
      <c r="J138" s="37">
        <f t="shared" si="76"/>
        <v>0</v>
      </c>
      <c r="K138" s="37">
        <f t="shared" si="76"/>
        <v>0</v>
      </c>
      <c r="L138" s="92">
        <f t="shared" si="76"/>
        <v>0</v>
      </c>
      <c r="M138" s="202" t="s">
        <v>2</v>
      </c>
      <c r="N138" s="233"/>
    </row>
    <row r="139" spans="1:14" ht="15.5" hidden="1" thickBot="1">
      <c r="B139" s="210" t="s">
        <v>2</v>
      </c>
      <c r="C139" s="13" t="s">
        <v>3</v>
      </c>
      <c r="D139" s="30"/>
      <c r="E139" s="26"/>
      <c r="F139" s="9"/>
      <c r="G139" s="27"/>
      <c r="H139" s="18"/>
      <c r="I139" s="9"/>
      <c r="J139" s="9"/>
      <c r="K139" s="9"/>
      <c r="L139" s="91"/>
      <c r="M139" s="203"/>
      <c r="N139" s="233"/>
    </row>
    <row r="140" spans="1:14" ht="15.5" hidden="1" thickBot="1">
      <c r="B140" s="210" t="s">
        <v>2</v>
      </c>
      <c r="C140" s="14" t="s">
        <v>5</v>
      </c>
      <c r="D140" s="31"/>
      <c r="E140" s="28"/>
      <c r="F140" s="10"/>
      <c r="G140" s="29"/>
      <c r="H140" s="19"/>
      <c r="I140" s="10"/>
      <c r="J140" s="10"/>
      <c r="K140" s="10"/>
      <c r="L140" s="93"/>
      <c r="M140" s="205"/>
      <c r="N140" s="234"/>
    </row>
    <row r="141" spans="1:14" s="62" customFormat="1" ht="15.5">
      <c r="A141" s="61">
        <v>6</v>
      </c>
      <c r="B141" s="212"/>
      <c r="C141" s="53" t="s">
        <v>63</v>
      </c>
      <c r="D141" s="55" t="s">
        <v>16</v>
      </c>
      <c r="E141" s="56">
        <f>E142+E143</f>
        <v>0</v>
      </c>
      <c r="F141" s="57">
        <f t="shared" ref="F141:L141" si="77">F142+F143</f>
        <v>0</v>
      </c>
      <c r="G141" s="58">
        <f t="shared" si="77"/>
        <v>0</v>
      </c>
      <c r="H141" s="59">
        <f t="shared" si="77"/>
        <v>0</v>
      </c>
      <c r="I141" s="57">
        <f t="shared" si="77"/>
        <v>0</v>
      </c>
      <c r="J141" s="57">
        <f t="shared" si="77"/>
        <v>0</v>
      </c>
      <c r="K141" s="57">
        <f t="shared" si="77"/>
        <v>0</v>
      </c>
      <c r="L141" s="82">
        <f t="shared" si="77"/>
        <v>0</v>
      </c>
      <c r="M141" s="206" t="s">
        <v>2</v>
      </c>
      <c r="N141" s="232" t="s">
        <v>78</v>
      </c>
    </row>
    <row r="142" spans="1:14" ht="15">
      <c r="B142" s="212"/>
      <c r="C142" s="11" t="s">
        <v>1</v>
      </c>
      <c r="D142" s="32" t="s">
        <v>2</v>
      </c>
      <c r="E142" s="20"/>
      <c r="F142" s="6"/>
      <c r="G142" s="21"/>
      <c r="H142" s="15"/>
      <c r="I142" s="6"/>
      <c r="J142" s="6"/>
      <c r="K142" s="6"/>
      <c r="L142" s="89"/>
      <c r="M142" s="207"/>
      <c r="N142" s="233"/>
    </row>
    <row r="143" spans="1:14" ht="15">
      <c r="B143" s="212"/>
      <c r="C143" s="11" t="s">
        <v>9</v>
      </c>
      <c r="D143" s="32" t="s">
        <v>2</v>
      </c>
      <c r="E143" s="22">
        <f t="shared" ref="E143:L143" si="78">E144+E145+E146</f>
        <v>0</v>
      </c>
      <c r="F143" s="7">
        <f t="shared" si="78"/>
        <v>0</v>
      </c>
      <c r="G143" s="23">
        <f t="shared" si="78"/>
        <v>0</v>
      </c>
      <c r="H143" s="16">
        <f t="shared" si="78"/>
        <v>0</v>
      </c>
      <c r="I143" s="7">
        <f t="shared" si="78"/>
        <v>0</v>
      </c>
      <c r="J143" s="7">
        <f t="shared" si="78"/>
        <v>0</v>
      </c>
      <c r="K143" s="7">
        <f t="shared" si="78"/>
        <v>0</v>
      </c>
      <c r="L143" s="83">
        <f t="shared" si="78"/>
        <v>0</v>
      </c>
      <c r="M143" s="195" t="s">
        <v>2</v>
      </c>
      <c r="N143" s="233"/>
    </row>
    <row r="144" spans="1:14" ht="15">
      <c r="B144" s="212"/>
      <c r="C144" s="12" t="s">
        <v>3</v>
      </c>
      <c r="D144" s="33" t="s">
        <v>2</v>
      </c>
      <c r="E144" s="24">
        <f>E154+E158+E161+E151+E148</f>
        <v>0</v>
      </c>
      <c r="F144" s="8">
        <f t="shared" ref="F144:L144" si="79">F154+F158+F161+F151+F148</f>
        <v>0</v>
      </c>
      <c r="G144" s="24">
        <f t="shared" si="79"/>
        <v>0</v>
      </c>
      <c r="H144" s="24">
        <f t="shared" si="79"/>
        <v>0</v>
      </c>
      <c r="I144" s="8">
        <f t="shared" si="79"/>
        <v>0</v>
      </c>
      <c r="J144" s="8">
        <f t="shared" si="79"/>
        <v>0</v>
      </c>
      <c r="K144" s="8">
        <f t="shared" si="79"/>
        <v>0</v>
      </c>
      <c r="L144" s="24">
        <f t="shared" si="79"/>
        <v>0</v>
      </c>
      <c r="M144" s="196" t="s">
        <v>2</v>
      </c>
      <c r="N144" s="233"/>
    </row>
    <row r="145" spans="2:14" ht="15">
      <c r="B145" s="212"/>
      <c r="C145" s="12" t="s">
        <v>4</v>
      </c>
      <c r="D145" s="33" t="s">
        <v>2</v>
      </c>
      <c r="E145" s="24">
        <f>E155</f>
        <v>0</v>
      </c>
      <c r="F145" s="8">
        <f t="shared" ref="F145:L145" si="80">F155</f>
        <v>0</v>
      </c>
      <c r="G145" s="25">
        <f t="shared" si="80"/>
        <v>0</v>
      </c>
      <c r="H145" s="17">
        <f t="shared" si="80"/>
        <v>0</v>
      </c>
      <c r="I145" s="8">
        <f t="shared" si="80"/>
        <v>0</v>
      </c>
      <c r="J145" s="8">
        <f t="shared" si="80"/>
        <v>0</v>
      </c>
      <c r="K145" s="8">
        <f t="shared" si="80"/>
        <v>0</v>
      </c>
      <c r="L145" s="84">
        <f t="shared" si="80"/>
        <v>0</v>
      </c>
      <c r="M145" s="196" t="s">
        <v>2</v>
      </c>
      <c r="N145" s="233"/>
    </row>
    <row r="146" spans="2:14" ht="15">
      <c r="B146" s="212"/>
      <c r="C146" s="47" t="s">
        <v>5</v>
      </c>
      <c r="D146" s="48" t="s">
        <v>2</v>
      </c>
      <c r="E146" s="49">
        <f>E156+E159+E162+E149+E152</f>
        <v>0</v>
      </c>
      <c r="F146" s="50">
        <f t="shared" ref="F146:L146" si="81">F156+F159+F162+F149+F152</f>
        <v>0</v>
      </c>
      <c r="G146" s="51">
        <f t="shared" si="81"/>
        <v>0</v>
      </c>
      <c r="H146" s="52">
        <f t="shared" si="81"/>
        <v>0</v>
      </c>
      <c r="I146" s="50">
        <f t="shared" si="81"/>
        <v>0</v>
      </c>
      <c r="J146" s="50">
        <f t="shared" si="81"/>
        <v>0</v>
      </c>
      <c r="K146" s="50">
        <f t="shared" si="81"/>
        <v>0</v>
      </c>
      <c r="L146" s="85">
        <f t="shared" si="81"/>
        <v>0</v>
      </c>
      <c r="M146" s="197" t="s">
        <v>2</v>
      </c>
      <c r="N146" s="233"/>
    </row>
    <row r="147" spans="2:14" ht="15" hidden="1">
      <c r="B147" s="210" t="s">
        <v>2</v>
      </c>
      <c r="C147" s="34" t="s">
        <v>54</v>
      </c>
      <c r="D147" s="35" t="s">
        <v>2</v>
      </c>
      <c r="E147" s="36">
        <f t="shared" ref="E147:L147" si="82">E148+E149</f>
        <v>0</v>
      </c>
      <c r="F147" s="37">
        <f t="shared" si="82"/>
        <v>0</v>
      </c>
      <c r="G147" s="38">
        <f t="shared" si="82"/>
        <v>0</v>
      </c>
      <c r="H147" s="39">
        <f t="shared" si="82"/>
        <v>0</v>
      </c>
      <c r="I147" s="37">
        <f t="shared" si="82"/>
        <v>0</v>
      </c>
      <c r="J147" s="37">
        <f t="shared" si="82"/>
        <v>0</v>
      </c>
      <c r="K147" s="37">
        <f t="shared" si="82"/>
        <v>0</v>
      </c>
      <c r="L147" s="92">
        <f t="shared" si="82"/>
        <v>0</v>
      </c>
      <c r="M147" s="202" t="s">
        <v>2</v>
      </c>
      <c r="N147" s="233"/>
    </row>
    <row r="148" spans="2:14" ht="15" hidden="1">
      <c r="B148" s="210" t="s">
        <v>2</v>
      </c>
      <c r="C148" s="13" t="s">
        <v>3</v>
      </c>
      <c r="D148" s="30"/>
      <c r="E148" s="26"/>
      <c r="F148" s="9"/>
      <c r="G148" s="27"/>
      <c r="H148" s="18"/>
      <c r="I148" s="9"/>
      <c r="J148" s="9"/>
      <c r="K148" s="9"/>
      <c r="L148" s="91"/>
      <c r="M148" s="203"/>
      <c r="N148" s="233"/>
    </row>
    <row r="149" spans="2:14" ht="15" hidden="1">
      <c r="B149" s="210" t="s">
        <v>2</v>
      </c>
      <c r="C149" s="13" t="s">
        <v>5</v>
      </c>
      <c r="D149" s="30"/>
      <c r="E149" s="26"/>
      <c r="F149" s="9"/>
      <c r="G149" s="27"/>
      <c r="H149" s="18"/>
      <c r="I149" s="9"/>
      <c r="J149" s="9"/>
      <c r="K149" s="9"/>
      <c r="L149" s="91"/>
      <c r="M149" s="203"/>
      <c r="N149" s="233"/>
    </row>
    <row r="150" spans="2:14" ht="15" hidden="1">
      <c r="B150" s="210" t="s">
        <v>2</v>
      </c>
      <c r="C150" s="34" t="s">
        <v>53</v>
      </c>
      <c r="D150" s="35" t="s">
        <v>2</v>
      </c>
      <c r="E150" s="36">
        <f t="shared" ref="E150:L150" si="83">E151+E152</f>
        <v>0</v>
      </c>
      <c r="F150" s="37">
        <f t="shared" si="83"/>
        <v>0</v>
      </c>
      <c r="G150" s="38">
        <f t="shared" si="83"/>
        <v>0</v>
      </c>
      <c r="H150" s="39">
        <f t="shared" si="83"/>
        <v>0</v>
      </c>
      <c r="I150" s="37">
        <f t="shared" si="83"/>
        <v>0</v>
      </c>
      <c r="J150" s="37">
        <f t="shared" si="83"/>
        <v>0</v>
      </c>
      <c r="K150" s="37">
        <f t="shared" si="83"/>
        <v>0</v>
      </c>
      <c r="L150" s="92">
        <f t="shared" si="83"/>
        <v>0</v>
      </c>
      <c r="M150" s="202" t="s">
        <v>2</v>
      </c>
      <c r="N150" s="233"/>
    </row>
    <row r="151" spans="2:14" ht="15" hidden="1">
      <c r="B151" s="210" t="s">
        <v>2</v>
      </c>
      <c r="C151" s="13" t="s">
        <v>3</v>
      </c>
      <c r="D151" s="30"/>
      <c r="E151" s="26"/>
      <c r="F151" s="9"/>
      <c r="G151" s="27"/>
      <c r="H151" s="18"/>
      <c r="I151" s="9"/>
      <c r="J151" s="9"/>
      <c r="K151" s="9"/>
      <c r="L151" s="91"/>
      <c r="M151" s="203"/>
      <c r="N151" s="233"/>
    </row>
    <row r="152" spans="2:14" ht="15" hidden="1">
      <c r="B152" s="210" t="s">
        <v>2</v>
      </c>
      <c r="C152" s="13" t="s">
        <v>5</v>
      </c>
      <c r="D152" s="30"/>
      <c r="E152" s="26"/>
      <c r="F152" s="9"/>
      <c r="G152" s="27"/>
      <c r="H152" s="18"/>
      <c r="I152" s="9"/>
      <c r="J152" s="9"/>
      <c r="K152" s="9"/>
      <c r="L152" s="91"/>
      <c r="M152" s="203"/>
      <c r="N152" s="233"/>
    </row>
    <row r="153" spans="2:14" ht="15">
      <c r="B153" s="212"/>
      <c r="C153" s="41" t="s">
        <v>6</v>
      </c>
      <c r="D153" s="42" t="s">
        <v>2</v>
      </c>
      <c r="E153" s="43">
        <f t="shared" ref="E153:L153" si="84">E154+E155+E156</f>
        <v>0</v>
      </c>
      <c r="F153" s="44">
        <f t="shared" si="84"/>
        <v>0</v>
      </c>
      <c r="G153" s="45">
        <f t="shared" si="84"/>
        <v>0</v>
      </c>
      <c r="H153" s="46">
        <f t="shared" si="84"/>
        <v>0</v>
      </c>
      <c r="I153" s="44">
        <f t="shared" si="84"/>
        <v>0</v>
      </c>
      <c r="J153" s="44">
        <f t="shared" si="84"/>
        <v>0</v>
      </c>
      <c r="K153" s="44">
        <f t="shared" si="84"/>
        <v>0</v>
      </c>
      <c r="L153" s="90">
        <f t="shared" si="84"/>
        <v>0</v>
      </c>
      <c r="M153" s="208" t="s">
        <v>2</v>
      </c>
      <c r="N153" s="233"/>
    </row>
    <row r="154" spans="2:14" ht="39">
      <c r="B154" s="212"/>
      <c r="C154" s="13" t="s">
        <v>3</v>
      </c>
      <c r="D154" s="30" t="s">
        <v>36</v>
      </c>
      <c r="E154" s="26"/>
      <c r="F154" s="9"/>
      <c r="G154" s="27"/>
      <c r="H154" s="18"/>
      <c r="I154" s="9"/>
      <c r="J154" s="9"/>
      <c r="K154" s="9"/>
      <c r="L154" s="91"/>
      <c r="M154" s="203"/>
      <c r="N154" s="233"/>
    </row>
    <row r="155" spans="2:14" ht="15">
      <c r="B155" s="212"/>
      <c r="C155" s="13" t="s">
        <v>4</v>
      </c>
      <c r="D155" s="30"/>
      <c r="E155" s="26"/>
      <c r="F155" s="9"/>
      <c r="G155" s="27"/>
      <c r="H155" s="18"/>
      <c r="I155" s="9"/>
      <c r="J155" s="9"/>
      <c r="K155" s="9"/>
      <c r="L155" s="91"/>
      <c r="M155" s="203"/>
      <c r="N155" s="233"/>
    </row>
    <row r="156" spans="2:14" ht="15.5" thickBot="1">
      <c r="B156" s="212"/>
      <c r="C156" s="13" t="s">
        <v>5</v>
      </c>
      <c r="D156" s="30"/>
      <c r="E156" s="26"/>
      <c r="F156" s="9"/>
      <c r="G156" s="27"/>
      <c r="H156" s="18"/>
      <c r="I156" s="9"/>
      <c r="J156" s="9"/>
      <c r="K156" s="9"/>
      <c r="L156" s="91"/>
      <c r="M156" s="203"/>
      <c r="N156" s="233"/>
    </row>
    <row r="157" spans="2:14" ht="15.5" hidden="1" thickBot="1">
      <c r="B157" s="210" t="s">
        <v>2</v>
      </c>
      <c r="C157" s="34" t="s">
        <v>7</v>
      </c>
      <c r="D157" s="35" t="s">
        <v>2</v>
      </c>
      <c r="E157" s="36">
        <f t="shared" ref="E157:L157" si="85">E158+E159</f>
        <v>0</v>
      </c>
      <c r="F157" s="37">
        <f t="shared" si="85"/>
        <v>0</v>
      </c>
      <c r="G157" s="38">
        <f t="shared" si="85"/>
        <v>0</v>
      </c>
      <c r="H157" s="39">
        <f t="shared" si="85"/>
        <v>0</v>
      </c>
      <c r="I157" s="37">
        <f t="shared" si="85"/>
        <v>0</v>
      </c>
      <c r="J157" s="37">
        <f t="shared" si="85"/>
        <v>0</v>
      </c>
      <c r="K157" s="37">
        <f t="shared" si="85"/>
        <v>0</v>
      </c>
      <c r="L157" s="92">
        <f t="shared" si="85"/>
        <v>0</v>
      </c>
      <c r="M157" s="202" t="s">
        <v>2</v>
      </c>
      <c r="N157" s="233"/>
    </row>
    <row r="158" spans="2:14" ht="15.5" hidden="1" thickBot="1">
      <c r="B158" s="210" t="s">
        <v>2</v>
      </c>
      <c r="C158" s="13" t="s">
        <v>3</v>
      </c>
      <c r="D158" s="30"/>
      <c r="E158" s="26"/>
      <c r="F158" s="9"/>
      <c r="G158" s="27"/>
      <c r="H158" s="18"/>
      <c r="I158" s="9"/>
      <c r="J158" s="9"/>
      <c r="K158" s="9"/>
      <c r="L158" s="91"/>
      <c r="M158" s="203"/>
      <c r="N158" s="233"/>
    </row>
    <row r="159" spans="2:14" ht="15.5" hidden="1" thickBot="1">
      <c r="B159" s="210" t="s">
        <v>2</v>
      </c>
      <c r="C159" s="13" t="s">
        <v>5</v>
      </c>
      <c r="D159" s="30"/>
      <c r="E159" s="26"/>
      <c r="F159" s="9"/>
      <c r="G159" s="27"/>
      <c r="H159" s="18"/>
      <c r="I159" s="9"/>
      <c r="J159" s="9"/>
      <c r="K159" s="9"/>
      <c r="L159" s="91"/>
      <c r="M159" s="203"/>
      <c r="N159" s="233"/>
    </row>
    <row r="160" spans="2:14" ht="15.5" hidden="1" thickBot="1">
      <c r="B160" s="210" t="s">
        <v>2</v>
      </c>
      <c r="C160" s="40" t="s">
        <v>8</v>
      </c>
      <c r="D160" s="35" t="s">
        <v>2</v>
      </c>
      <c r="E160" s="36">
        <f t="shared" ref="E160:L160" si="86">E161+E162</f>
        <v>0</v>
      </c>
      <c r="F160" s="37">
        <f t="shared" si="86"/>
        <v>0</v>
      </c>
      <c r="G160" s="38">
        <f t="shared" si="86"/>
        <v>0</v>
      </c>
      <c r="H160" s="39">
        <f t="shared" si="86"/>
        <v>0</v>
      </c>
      <c r="I160" s="37">
        <f t="shared" si="86"/>
        <v>0</v>
      </c>
      <c r="J160" s="37">
        <f t="shared" si="86"/>
        <v>0</v>
      </c>
      <c r="K160" s="37">
        <f t="shared" si="86"/>
        <v>0</v>
      </c>
      <c r="L160" s="92">
        <f t="shared" si="86"/>
        <v>0</v>
      </c>
      <c r="M160" s="202" t="s">
        <v>2</v>
      </c>
      <c r="N160" s="233"/>
    </row>
    <row r="161" spans="1:14" ht="15.5" hidden="1" thickBot="1">
      <c r="B161" s="210" t="s">
        <v>2</v>
      </c>
      <c r="C161" s="13" t="s">
        <v>3</v>
      </c>
      <c r="D161" s="30"/>
      <c r="E161" s="26"/>
      <c r="F161" s="9"/>
      <c r="G161" s="27"/>
      <c r="H161" s="18"/>
      <c r="I161" s="9"/>
      <c r="J161" s="9"/>
      <c r="K161" s="9"/>
      <c r="L161" s="91"/>
      <c r="M161" s="203"/>
      <c r="N161" s="233"/>
    </row>
    <row r="162" spans="1:14" ht="15.5" hidden="1" thickBot="1">
      <c r="B162" s="210" t="s">
        <v>2</v>
      </c>
      <c r="C162" s="14" t="s">
        <v>5</v>
      </c>
      <c r="D162" s="31"/>
      <c r="E162" s="28"/>
      <c r="F162" s="10"/>
      <c r="G162" s="29"/>
      <c r="H162" s="19"/>
      <c r="I162" s="10"/>
      <c r="J162" s="10"/>
      <c r="K162" s="10"/>
      <c r="L162" s="93"/>
      <c r="M162" s="205"/>
      <c r="N162" s="234"/>
    </row>
    <row r="163" spans="1:14" s="62" customFormat="1" ht="15.5">
      <c r="A163" s="61">
        <v>7</v>
      </c>
      <c r="B163" s="212"/>
      <c r="C163" s="53" t="s">
        <v>22</v>
      </c>
      <c r="D163" s="55" t="s">
        <v>16</v>
      </c>
      <c r="E163" s="56">
        <f>E164+E165</f>
        <v>0</v>
      </c>
      <c r="F163" s="57">
        <f t="shared" ref="F163:L163" si="87">F164+F165</f>
        <v>0</v>
      </c>
      <c r="G163" s="58">
        <f t="shared" si="87"/>
        <v>0</v>
      </c>
      <c r="H163" s="59">
        <f t="shared" si="87"/>
        <v>1800000</v>
      </c>
      <c r="I163" s="57">
        <f t="shared" si="87"/>
        <v>0</v>
      </c>
      <c r="J163" s="57">
        <f t="shared" si="87"/>
        <v>0</v>
      </c>
      <c r="K163" s="57">
        <f t="shared" si="87"/>
        <v>0</v>
      </c>
      <c r="L163" s="82">
        <f t="shared" si="87"/>
        <v>0</v>
      </c>
      <c r="M163" s="206" t="s">
        <v>2</v>
      </c>
      <c r="N163" s="232" t="s">
        <v>92</v>
      </c>
    </row>
    <row r="164" spans="1:14" ht="15">
      <c r="B164" s="212"/>
      <c r="C164" s="11" t="s">
        <v>1</v>
      </c>
      <c r="D164" s="32" t="s">
        <v>2</v>
      </c>
      <c r="E164" s="20"/>
      <c r="F164" s="6"/>
      <c r="G164" s="21"/>
      <c r="H164" s="15"/>
      <c r="I164" s="6"/>
      <c r="J164" s="6"/>
      <c r="K164" s="6"/>
      <c r="L164" s="89"/>
      <c r="M164" s="207"/>
      <c r="N164" s="233"/>
    </row>
    <row r="165" spans="1:14" ht="15">
      <c r="B165" s="212"/>
      <c r="C165" s="11" t="s">
        <v>9</v>
      </c>
      <c r="D165" s="32" t="s">
        <v>2</v>
      </c>
      <c r="E165" s="22">
        <f t="shared" ref="E165:L165" si="88">E166+E167+E168</f>
        <v>0</v>
      </c>
      <c r="F165" s="7">
        <f t="shared" si="88"/>
        <v>0</v>
      </c>
      <c r="G165" s="23">
        <f t="shared" si="88"/>
        <v>0</v>
      </c>
      <c r="H165" s="16">
        <f t="shared" si="88"/>
        <v>1800000</v>
      </c>
      <c r="I165" s="7">
        <f t="shared" si="88"/>
        <v>0</v>
      </c>
      <c r="J165" s="7">
        <f t="shared" si="88"/>
        <v>0</v>
      </c>
      <c r="K165" s="7">
        <f t="shared" si="88"/>
        <v>0</v>
      </c>
      <c r="L165" s="83">
        <f t="shared" si="88"/>
        <v>0</v>
      </c>
      <c r="M165" s="195" t="s">
        <v>2</v>
      </c>
      <c r="N165" s="233"/>
    </row>
    <row r="166" spans="1:14" ht="15">
      <c r="B166" s="212"/>
      <c r="C166" s="12" t="s">
        <v>3</v>
      </c>
      <c r="D166" s="33" t="s">
        <v>2</v>
      </c>
      <c r="E166" s="24">
        <f>E176+E180+E183+E173+E170</f>
        <v>0</v>
      </c>
      <c r="F166" s="8">
        <f t="shared" ref="F166:L166" si="89">F176+F180+F183+F173+F170</f>
        <v>0</v>
      </c>
      <c r="G166" s="24">
        <f t="shared" si="89"/>
        <v>0</v>
      </c>
      <c r="H166" s="24">
        <f t="shared" si="89"/>
        <v>1800000</v>
      </c>
      <c r="I166" s="8">
        <f t="shared" si="89"/>
        <v>0</v>
      </c>
      <c r="J166" s="8">
        <f t="shared" si="89"/>
        <v>0</v>
      </c>
      <c r="K166" s="8">
        <f t="shared" si="89"/>
        <v>0</v>
      </c>
      <c r="L166" s="24">
        <f t="shared" si="89"/>
        <v>0</v>
      </c>
      <c r="M166" s="196" t="s">
        <v>2</v>
      </c>
      <c r="N166" s="233"/>
    </row>
    <row r="167" spans="1:14" ht="15">
      <c r="B167" s="212"/>
      <c r="C167" s="12" t="s">
        <v>4</v>
      </c>
      <c r="D167" s="33" t="s">
        <v>2</v>
      </c>
      <c r="E167" s="24">
        <f>E177</f>
        <v>0</v>
      </c>
      <c r="F167" s="8">
        <f t="shared" ref="F167:L167" si="90">F177</f>
        <v>0</v>
      </c>
      <c r="G167" s="25">
        <f t="shared" si="90"/>
        <v>0</v>
      </c>
      <c r="H167" s="17">
        <f t="shared" si="90"/>
        <v>0</v>
      </c>
      <c r="I167" s="8">
        <f t="shared" si="90"/>
        <v>0</v>
      </c>
      <c r="J167" s="8">
        <f t="shared" si="90"/>
        <v>0</v>
      </c>
      <c r="K167" s="8">
        <f t="shared" si="90"/>
        <v>0</v>
      </c>
      <c r="L167" s="84">
        <f t="shared" si="90"/>
        <v>0</v>
      </c>
      <c r="M167" s="196" t="s">
        <v>2</v>
      </c>
      <c r="N167" s="233"/>
    </row>
    <row r="168" spans="1:14" ht="15">
      <c r="B168" s="212"/>
      <c r="C168" s="47" t="s">
        <v>5</v>
      </c>
      <c r="D168" s="48" t="s">
        <v>2</v>
      </c>
      <c r="E168" s="49">
        <f>E178+E181+E184+E171+E174</f>
        <v>0</v>
      </c>
      <c r="F168" s="50">
        <f t="shared" ref="F168:L168" si="91">F178+F181+F184+F171+F174</f>
        <v>0</v>
      </c>
      <c r="G168" s="51">
        <f t="shared" si="91"/>
        <v>0</v>
      </c>
      <c r="H168" s="52">
        <f t="shared" si="91"/>
        <v>0</v>
      </c>
      <c r="I168" s="50">
        <f t="shared" si="91"/>
        <v>0</v>
      </c>
      <c r="J168" s="50">
        <f t="shared" si="91"/>
        <v>0</v>
      </c>
      <c r="K168" s="50">
        <f t="shared" si="91"/>
        <v>0</v>
      </c>
      <c r="L168" s="85">
        <f t="shared" si="91"/>
        <v>0</v>
      </c>
      <c r="M168" s="197" t="s">
        <v>2</v>
      </c>
      <c r="N168" s="233"/>
    </row>
    <row r="169" spans="1:14" ht="15" hidden="1">
      <c r="B169" s="210" t="s">
        <v>2</v>
      </c>
      <c r="C169" s="34" t="s">
        <v>54</v>
      </c>
      <c r="D169" s="35" t="s">
        <v>2</v>
      </c>
      <c r="E169" s="36">
        <f t="shared" ref="E169:L169" si="92">E170+E171</f>
        <v>0</v>
      </c>
      <c r="F169" s="37">
        <f t="shared" si="92"/>
        <v>0</v>
      </c>
      <c r="G169" s="38">
        <f t="shared" si="92"/>
        <v>0</v>
      </c>
      <c r="H169" s="39">
        <f t="shared" si="92"/>
        <v>0</v>
      </c>
      <c r="I169" s="37">
        <f t="shared" si="92"/>
        <v>0</v>
      </c>
      <c r="J169" s="37">
        <f t="shared" si="92"/>
        <v>0</v>
      </c>
      <c r="K169" s="37">
        <f t="shared" si="92"/>
        <v>0</v>
      </c>
      <c r="L169" s="92">
        <f t="shared" si="92"/>
        <v>0</v>
      </c>
      <c r="M169" s="202" t="s">
        <v>2</v>
      </c>
      <c r="N169" s="233"/>
    </row>
    <row r="170" spans="1:14" ht="15" hidden="1">
      <c r="B170" s="210" t="s">
        <v>2</v>
      </c>
      <c r="C170" s="13" t="s">
        <v>3</v>
      </c>
      <c r="D170" s="30"/>
      <c r="E170" s="26"/>
      <c r="F170" s="9"/>
      <c r="G170" s="27"/>
      <c r="H170" s="18"/>
      <c r="I170" s="9"/>
      <c r="J170" s="9"/>
      <c r="K170" s="9"/>
      <c r="L170" s="91"/>
      <c r="M170" s="203"/>
      <c r="N170" s="233"/>
    </row>
    <row r="171" spans="1:14" ht="15" hidden="1">
      <c r="B171" s="210" t="s">
        <v>2</v>
      </c>
      <c r="C171" s="13" t="s">
        <v>5</v>
      </c>
      <c r="D171" s="30"/>
      <c r="E171" s="26"/>
      <c r="F171" s="9"/>
      <c r="G171" s="27"/>
      <c r="H171" s="18"/>
      <c r="I171" s="9"/>
      <c r="J171" s="9"/>
      <c r="K171" s="9"/>
      <c r="L171" s="91"/>
      <c r="M171" s="203"/>
      <c r="N171" s="233"/>
    </row>
    <row r="172" spans="1:14" ht="15" hidden="1">
      <c r="B172" s="210" t="s">
        <v>2</v>
      </c>
      <c r="C172" s="34" t="s">
        <v>53</v>
      </c>
      <c r="D172" s="35" t="s">
        <v>2</v>
      </c>
      <c r="E172" s="36">
        <f t="shared" ref="E172:L172" si="93">E173+E174</f>
        <v>0</v>
      </c>
      <c r="F172" s="37">
        <f t="shared" si="93"/>
        <v>0</v>
      </c>
      <c r="G172" s="38">
        <f t="shared" si="93"/>
        <v>0</v>
      </c>
      <c r="H172" s="39">
        <f t="shared" si="93"/>
        <v>0</v>
      </c>
      <c r="I172" s="37">
        <f t="shared" si="93"/>
        <v>0</v>
      </c>
      <c r="J172" s="37">
        <f t="shared" si="93"/>
        <v>0</v>
      </c>
      <c r="K172" s="37">
        <f t="shared" si="93"/>
        <v>0</v>
      </c>
      <c r="L172" s="92">
        <f t="shared" si="93"/>
        <v>0</v>
      </c>
      <c r="M172" s="202" t="s">
        <v>2</v>
      </c>
      <c r="N172" s="233"/>
    </row>
    <row r="173" spans="1:14" ht="15" hidden="1">
      <c r="B173" s="210" t="s">
        <v>2</v>
      </c>
      <c r="C173" s="13" t="s">
        <v>3</v>
      </c>
      <c r="D173" s="30"/>
      <c r="E173" s="26"/>
      <c r="F173" s="9"/>
      <c r="G173" s="27"/>
      <c r="H173" s="18"/>
      <c r="I173" s="9"/>
      <c r="J173" s="9"/>
      <c r="K173" s="9"/>
      <c r="L173" s="91"/>
      <c r="M173" s="203"/>
      <c r="N173" s="233"/>
    </row>
    <row r="174" spans="1:14" ht="15" hidden="1">
      <c r="B174" s="210" t="s">
        <v>2</v>
      </c>
      <c r="C174" s="13" t="s">
        <v>5</v>
      </c>
      <c r="D174" s="30"/>
      <c r="E174" s="26"/>
      <c r="F174" s="9"/>
      <c r="G174" s="27"/>
      <c r="H174" s="18"/>
      <c r="I174" s="9"/>
      <c r="J174" s="9"/>
      <c r="K174" s="9"/>
      <c r="L174" s="91"/>
      <c r="M174" s="203"/>
      <c r="N174" s="233"/>
    </row>
    <row r="175" spans="1:14" ht="15">
      <c r="B175" s="212"/>
      <c r="C175" s="41" t="s">
        <v>6</v>
      </c>
      <c r="D175" s="42" t="s">
        <v>2</v>
      </c>
      <c r="E175" s="43">
        <f t="shared" ref="E175:L175" si="94">E176+E177+E178</f>
        <v>0</v>
      </c>
      <c r="F175" s="44">
        <f t="shared" si="94"/>
        <v>0</v>
      </c>
      <c r="G175" s="45">
        <f t="shared" si="94"/>
        <v>0</v>
      </c>
      <c r="H175" s="46">
        <f t="shared" si="94"/>
        <v>1800000</v>
      </c>
      <c r="I175" s="44">
        <f t="shared" si="94"/>
        <v>0</v>
      </c>
      <c r="J175" s="44">
        <f t="shared" si="94"/>
        <v>0</v>
      </c>
      <c r="K175" s="44">
        <f t="shared" si="94"/>
        <v>0</v>
      </c>
      <c r="L175" s="90">
        <f t="shared" si="94"/>
        <v>0</v>
      </c>
      <c r="M175" s="208" t="s">
        <v>2</v>
      </c>
      <c r="N175" s="233"/>
    </row>
    <row r="176" spans="1:14" ht="55.5" customHeight="1">
      <c r="B176" s="212"/>
      <c r="C176" s="13" t="s">
        <v>3</v>
      </c>
      <c r="D176" s="30" t="s">
        <v>40</v>
      </c>
      <c r="E176" s="26"/>
      <c r="F176" s="9"/>
      <c r="G176" s="27"/>
      <c r="H176" s="18">
        <v>1800000</v>
      </c>
      <c r="I176" s="9"/>
      <c r="J176" s="9"/>
      <c r="K176" s="9"/>
      <c r="L176" s="91"/>
      <c r="M176" s="203">
        <v>2025</v>
      </c>
      <c r="N176" s="233"/>
    </row>
    <row r="177" spans="1:14" ht="15">
      <c r="B177" s="212"/>
      <c r="C177" s="13" t="s">
        <v>4</v>
      </c>
      <c r="D177" s="30"/>
      <c r="E177" s="26"/>
      <c r="F177" s="9"/>
      <c r="G177" s="27"/>
      <c r="H177" s="18"/>
      <c r="I177" s="9"/>
      <c r="J177" s="9"/>
      <c r="K177" s="9"/>
      <c r="L177" s="91"/>
      <c r="M177" s="203"/>
      <c r="N177" s="233"/>
    </row>
    <row r="178" spans="1:14" ht="15.5" thickBot="1">
      <c r="B178" s="212"/>
      <c r="C178" s="13" t="s">
        <v>5</v>
      </c>
      <c r="D178" s="30"/>
      <c r="E178" s="26"/>
      <c r="F178" s="9"/>
      <c r="G178" s="27"/>
      <c r="H178" s="18"/>
      <c r="I178" s="9"/>
      <c r="J178" s="9"/>
      <c r="K178" s="9"/>
      <c r="L178" s="91"/>
      <c r="M178" s="203"/>
      <c r="N178" s="233"/>
    </row>
    <row r="179" spans="1:14" ht="15.5" hidden="1" thickBot="1">
      <c r="B179" s="210" t="s">
        <v>2</v>
      </c>
      <c r="C179" s="34" t="s">
        <v>7</v>
      </c>
      <c r="D179" s="35" t="s">
        <v>2</v>
      </c>
      <c r="E179" s="36">
        <f t="shared" ref="E179:L179" si="95">E180+E181</f>
        <v>0</v>
      </c>
      <c r="F179" s="37">
        <f t="shared" si="95"/>
        <v>0</v>
      </c>
      <c r="G179" s="38">
        <f t="shared" si="95"/>
        <v>0</v>
      </c>
      <c r="H179" s="39">
        <f t="shared" si="95"/>
        <v>0</v>
      </c>
      <c r="I179" s="37">
        <f t="shared" si="95"/>
        <v>0</v>
      </c>
      <c r="J179" s="37">
        <f t="shared" si="95"/>
        <v>0</v>
      </c>
      <c r="K179" s="37">
        <f t="shared" si="95"/>
        <v>0</v>
      </c>
      <c r="L179" s="92">
        <f t="shared" si="95"/>
        <v>0</v>
      </c>
      <c r="M179" s="202" t="s">
        <v>2</v>
      </c>
      <c r="N179" s="233"/>
    </row>
    <row r="180" spans="1:14" ht="15.5" hidden="1" thickBot="1">
      <c r="B180" s="210" t="s">
        <v>2</v>
      </c>
      <c r="C180" s="13" t="s">
        <v>3</v>
      </c>
      <c r="D180" s="30"/>
      <c r="E180" s="26"/>
      <c r="F180" s="9"/>
      <c r="G180" s="27"/>
      <c r="H180" s="18"/>
      <c r="I180" s="9"/>
      <c r="J180" s="9"/>
      <c r="K180" s="9"/>
      <c r="L180" s="91"/>
      <c r="M180" s="203"/>
      <c r="N180" s="233"/>
    </row>
    <row r="181" spans="1:14" ht="15.5" hidden="1" thickBot="1">
      <c r="B181" s="210" t="s">
        <v>2</v>
      </c>
      <c r="C181" s="13" t="s">
        <v>5</v>
      </c>
      <c r="D181" s="30"/>
      <c r="E181" s="26"/>
      <c r="F181" s="9"/>
      <c r="G181" s="27"/>
      <c r="H181" s="18"/>
      <c r="I181" s="9"/>
      <c r="J181" s="9"/>
      <c r="K181" s="9"/>
      <c r="L181" s="91"/>
      <c r="M181" s="203"/>
      <c r="N181" s="233"/>
    </row>
    <row r="182" spans="1:14" ht="15.5" hidden="1" thickBot="1">
      <c r="B182" s="210" t="s">
        <v>2</v>
      </c>
      <c r="C182" s="40" t="s">
        <v>8</v>
      </c>
      <c r="D182" s="35" t="s">
        <v>2</v>
      </c>
      <c r="E182" s="36">
        <f t="shared" ref="E182:L182" si="96">E183+E184</f>
        <v>0</v>
      </c>
      <c r="F182" s="37">
        <f t="shared" si="96"/>
        <v>0</v>
      </c>
      <c r="G182" s="38">
        <f t="shared" si="96"/>
        <v>0</v>
      </c>
      <c r="H182" s="39">
        <f t="shared" si="96"/>
        <v>0</v>
      </c>
      <c r="I182" s="37">
        <f t="shared" si="96"/>
        <v>0</v>
      </c>
      <c r="J182" s="37">
        <f t="shared" si="96"/>
        <v>0</v>
      </c>
      <c r="K182" s="37">
        <f t="shared" si="96"/>
        <v>0</v>
      </c>
      <c r="L182" s="92">
        <f t="shared" si="96"/>
        <v>0</v>
      </c>
      <c r="M182" s="202" t="s">
        <v>2</v>
      </c>
      <c r="N182" s="233"/>
    </row>
    <row r="183" spans="1:14" ht="15.5" hidden="1" thickBot="1">
      <c r="B183" s="210" t="s">
        <v>2</v>
      </c>
      <c r="C183" s="13" t="s">
        <v>3</v>
      </c>
      <c r="D183" s="30"/>
      <c r="E183" s="26"/>
      <c r="F183" s="9"/>
      <c r="G183" s="27"/>
      <c r="H183" s="18"/>
      <c r="I183" s="9"/>
      <c r="J183" s="9"/>
      <c r="K183" s="9"/>
      <c r="L183" s="91"/>
      <c r="M183" s="203"/>
      <c r="N183" s="233"/>
    </row>
    <row r="184" spans="1:14" ht="15.5" hidden="1" thickBot="1">
      <c r="B184" s="210" t="s">
        <v>2</v>
      </c>
      <c r="C184" s="14" t="s">
        <v>5</v>
      </c>
      <c r="D184" s="31"/>
      <c r="E184" s="28"/>
      <c r="F184" s="10"/>
      <c r="G184" s="29"/>
      <c r="H184" s="19"/>
      <c r="I184" s="10"/>
      <c r="J184" s="10"/>
      <c r="K184" s="10"/>
      <c r="L184" s="93"/>
      <c r="M184" s="205"/>
      <c r="N184" s="234"/>
    </row>
    <row r="185" spans="1:14" s="62" customFormat="1" ht="30">
      <c r="A185" s="61">
        <v>8</v>
      </c>
      <c r="B185" s="212"/>
      <c r="C185" s="53" t="s">
        <v>23</v>
      </c>
      <c r="D185" s="55" t="s">
        <v>16</v>
      </c>
      <c r="E185" s="56">
        <f>E186+E187</f>
        <v>34128107</v>
      </c>
      <c r="F185" s="57">
        <f t="shared" ref="F185:L185" si="97">F186+F187</f>
        <v>65234219</v>
      </c>
      <c r="G185" s="58">
        <f t="shared" si="97"/>
        <v>18167976</v>
      </c>
      <c r="H185" s="59">
        <f t="shared" si="97"/>
        <v>0</v>
      </c>
      <c r="I185" s="57">
        <f t="shared" si="97"/>
        <v>0</v>
      </c>
      <c r="J185" s="57">
        <f t="shared" si="97"/>
        <v>0</v>
      </c>
      <c r="K185" s="57">
        <f t="shared" si="97"/>
        <v>0</v>
      </c>
      <c r="L185" s="82">
        <f t="shared" si="97"/>
        <v>0</v>
      </c>
      <c r="M185" s="206" t="s">
        <v>2</v>
      </c>
      <c r="N185" s="239" t="s">
        <v>80</v>
      </c>
    </row>
    <row r="186" spans="1:14" ht="15">
      <c r="B186" s="212"/>
      <c r="C186" s="11" t="s">
        <v>1</v>
      </c>
      <c r="D186" s="32" t="s">
        <v>2</v>
      </c>
      <c r="E186" s="20">
        <v>6860518</v>
      </c>
      <c r="F186" s="6">
        <v>11378624</v>
      </c>
      <c r="G186" s="21">
        <v>4518107</v>
      </c>
      <c r="H186" s="15"/>
      <c r="I186" s="6"/>
      <c r="J186" s="6"/>
      <c r="K186" s="6"/>
      <c r="L186" s="89"/>
      <c r="M186" s="207"/>
      <c r="N186" s="233"/>
    </row>
    <row r="187" spans="1:14" ht="15">
      <c r="B187" s="212"/>
      <c r="C187" s="11" t="s">
        <v>9</v>
      </c>
      <c r="D187" s="32" t="s">
        <v>2</v>
      </c>
      <c r="E187" s="22">
        <f t="shared" ref="E187:L187" si="98">E188+E189+E190</f>
        <v>27267589</v>
      </c>
      <c r="F187" s="7">
        <f t="shared" si="98"/>
        <v>53855595</v>
      </c>
      <c r="G187" s="23">
        <f t="shared" si="98"/>
        <v>13649869</v>
      </c>
      <c r="H187" s="16">
        <f t="shared" si="98"/>
        <v>0</v>
      </c>
      <c r="I187" s="7">
        <f t="shared" si="98"/>
        <v>0</v>
      </c>
      <c r="J187" s="7">
        <f t="shared" si="98"/>
        <v>0</v>
      </c>
      <c r="K187" s="7">
        <f t="shared" si="98"/>
        <v>0</v>
      </c>
      <c r="L187" s="83">
        <f t="shared" si="98"/>
        <v>0</v>
      </c>
      <c r="M187" s="195" t="s">
        <v>2</v>
      </c>
      <c r="N187" s="233"/>
    </row>
    <row r="188" spans="1:14" ht="15">
      <c r="B188" s="212"/>
      <c r="C188" s="12" t="s">
        <v>3</v>
      </c>
      <c r="D188" s="33" t="s">
        <v>2</v>
      </c>
      <c r="E188" s="24">
        <f>E198+E202+E205+E195+E192</f>
        <v>0</v>
      </c>
      <c r="F188" s="8">
        <f t="shared" ref="F188:L188" si="99">F198+F202+F205+F195+F192</f>
        <v>0</v>
      </c>
      <c r="G188" s="24">
        <f t="shared" si="99"/>
        <v>0</v>
      </c>
      <c r="H188" s="24">
        <f t="shared" si="99"/>
        <v>0</v>
      </c>
      <c r="I188" s="8">
        <f t="shared" si="99"/>
        <v>0</v>
      </c>
      <c r="J188" s="8">
        <f t="shared" si="99"/>
        <v>0</v>
      </c>
      <c r="K188" s="8">
        <f t="shared" si="99"/>
        <v>0</v>
      </c>
      <c r="L188" s="24">
        <f t="shared" si="99"/>
        <v>0</v>
      </c>
      <c r="M188" s="196" t="s">
        <v>2</v>
      </c>
      <c r="N188" s="233"/>
    </row>
    <row r="189" spans="1:14" ht="15">
      <c r="B189" s="212"/>
      <c r="C189" s="12" t="s">
        <v>4</v>
      </c>
      <c r="D189" s="33" t="s">
        <v>2</v>
      </c>
      <c r="E189" s="24">
        <f>E199</f>
        <v>0</v>
      </c>
      <c r="F189" s="8">
        <f t="shared" ref="F189:L189" si="100">F199</f>
        <v>0</v>
      </c>
      <c r="G189" s="25">
        <f t="shared" si="100"/>
        <v>0</v>
      </c>
      <c r="H189" s="17">
        <f t="shared" si="100"/>
        <v>0</v>
      </c>
      <c r="I189" s="8">
        <f t="shared" si="100"/>
        <v>0</v>
      </c>
      <c r="J189" s="8">
        <f t="shared" si="100"/>
        <v>0</v>
      </c>
      <c r="K189" s="8">
        <f t="shared" si="100"/>
        <v>0</v>
      </c>
      <c r="L189" s="84">
        <f t="shared" si="100"/>
        <v>0</v>
      </c>
      <c r="M189" s="196" t="s">
        <v>2</v>
      </c>
      <c r="N189" s="233"/>
    </row>
    <row r="190" spans="1:14" ht="15">
      <c r="B190" s="212"/>
      <c r="C190" s="47" t="s">
        <v>5</v>
      </c>
      <c r="D190" s="48" t="s">
        <v>2</v>
      </c>
      <c r="E190" s="49">
        <f>E200+E203+E206+E193+E196</f>
        <v>27267589</v>
      </c>
      <c r="F190" s="50">
        <f t="shared" ref="F190:L190" si="101">F200+F203+F206+F193+F196</f>
        <v>53855595</v>
      </c>
      <c r="G190" s="51">
        <f t="shared" si="101"/>
        <v>13649869</v>
      </c>
      <c r="H190" s="52">
        <f t="shared" si="101"/>
        <v>0</v>
      </c>
      <c r="I190" s="50">
        <f t="shared" si="101"/>
        <v>0</v>
      </c>
      <c r="J190" s="50">
        <f t="shared" si="101"/>
        <v>0</v>
      </c>
      <c r="K190" s="50">
        <f t="shared" si="101"/>
        <v>0</v>
      </c>
      <c r="L190" s="85">
        <f t="shared" si="101"/>
        <v>0</v>
      </c>
      <c r="M190" s="197" t="s">
        <v>2</v>
      </c>
      <c r="N190" s="233"/>
    </row>
    <row r="191" spans="1:14" ht="15" hidden="1">
      <c r="B191" s="210" t="s">
        <v>2</v>
      </c>
      <c r="C191" s="34" t="s">
        <v>54</v>
      </c>
      <c r="D191" s="35" t="s">
        <v>2</v>
      </c>
      <c r="E191" s="36">
        <f t="shared" ref="E191:L191" si="102">E192+E193</f>
        <v>0</v>
      </c>
      <c r="F191" s="37">
        <f t="shared" si="102"/>
        <v>0</v>
      </c>
      <c r="G191" s="38">
        <f t="shared" si="102"/>
        <v>0</v>
      </c>
      <c r="H191" s="39">
        <f t="shared" si="102"/>
        <v>0</v>
      </c>
      <c r="I191" s="37">
        <f t="shared" si="102"/>
        <v>0</v>
      </c>
      <c r="J191" s="37">
        <f t="shared" si="102"/>
        <v>0</v>
      </c>
      <c r="K191" s="37">
        <f t="shared" si="102"/>
        <v>0</v>
      </c>
      <c r="L191" s="92">
        <f t="shared" si="102"/>
        <v>0</v>
      </c>
      <c r="M191" s="202" t="s">
        <v>2</v>
      </c>
      <c r="N191" s="235"/>
    </row>
    <row r="192" spans="1:14" ht="15" hidden="1">
      <c r="B192" s="210" t="s">
        <v>2</v>
      </c>
      <c r="C192" s="13" t="s">
        <v>3</v>
      </c>
      <c r="D192" s="30"/>
      <c r="E192" s="26"/>
      <c r="F192" s="9"/>
      <c r="G192" s="27"/>
      <c r="H192" s="18"/>
      <c r="I192" s="9"/>
      <c r="J192" s="9"/>
      <c r="K192" s="9"/>
      <c r="L192" s="91"/>
      <c r="M192" s="203"/>
      <c r="N192" s="235"/>
    </row>
    <row r="193" spans="1:14" ht="15" hidden="1">
      <c r="B193" s="210" t="s">
        <v>2</v>
      </c>
      <c r="C193" s="13" t="s">
        <v>5</v>
      </c>
      <c r="D193" s="30"/>
      <c r="E193" s="26"/>
      <c r="F193" s="9"/>
      <c r="G193" s="27"/>
      <c r="H193" s="18"/>
      <c r="I193" s="9"/>
      <c r="J193" s="9"/>
      <c r="K193" s="9"/>
      <c r="L193" s="91"/>
      <c r="M193" s="203"/>
      <c r="N193" s="235"/>
    </row>
    <row r="194" spans="1:14" ht="15">
      <c r="B194" s="212"/>
      <c r="C194" s="34" t="s">
        <v>53</v>
      </c>
      <c r="D194" s="35" t="s">
        <v>2</v>
      </c>
      <c r="E194" s="36">
        <f t="shared" ref="E194:L194" si="103">E195+E196</f>
        <v>27267589</v>
      </c>
      <c r="F194" s="37">
        <f t="shared" si="103"/>
        <v>53855595</v>
      </c>
      <c r="G194" s="38">
        <f t="shared" si="103"/>
        <v>13649869</v>
      </c>
      <c r="H194" s="39">
        <f t="shared" si="103"/>
        <v>0</v>
      </c>
      <c r="I194" s="37">
        <f t="shared" si="103"/>
        <v>0</v>
      </c>
      <c r="J194" s="37">
        <f t="shared" si="103"/>
        <v>0</v>
      </c>
      <c r="K194" s="37">
        <f t="shared" si="103"/>
        <v>0</v>
      </c>
      <c r="L194" s="92">
        <f t="shared" si="103"/>
        <v>0</v>
      </c>
      <c r="M194" s="202" t="s">
        <v>2</v>
      </c>
      <c r="N194" s="233"/>
    </row>
    <row r="195" spans="1:14" ht="15">
      <c r="B195" s="212"/>
      <c r="C195" s="13" t="s">
        <v>3</v>
      </c>
      <c r="D195" s="30"/>
      <c r="E195" s="26"/>
      <c r="F195" s="9"/>
      <c r="G195" s="27"/>
      <c r="H195" s="18"/>
      <c r="I195" s="9"/>
      <c r="J195" s="9"/>
      <c r="K195" s="9"/>
      <c r="L195" s="91"/>
      <c r="M195" s="203"/>
      <c r="N195" s="233"/>
    </row>
    <row r="196" spans="1:14" ht="72.650000000000006" customHeight="1" thickBot="1">
      <c r="B196" s="212"/>
      <c r="C196" s="13" t="s">
        <v>5</v>
      </c>
      <c r="D196" s="30" t="s">
        <v>56</v>
      </c>
      <c r="E196" s="26">
        <v>27267589</v>
      </c>
      <c r="F196" s="9">
        <v>53855595</v>
      </c>
      <c r="G196" s="27">
        <v>13649869</v>
      </c>
      <c r="H196" s="18"/>
      <c r="I196" s="9"/>
      <c r="J196" s="9"/>
      <c r="K196" s="9"/>
      <c r="L196" s="91"/>
      <c r="M196" s="203">
        <v>2026</v>
      </c>
      <c r="N196" s="233"/>
    </row>
    <row r="197" spans="1:14" ht="15.5" hidden="1" thickBot="1">
      <c r="B197" s="210" t="s">
        <v>2</v>
      </c>
      <c r="C197" s="41" t="s">
        <v>6</v>
      </c>
      <c r="D197" s="42" t="s">
        <v>2</v>
      </c>
      <c r="E197" s="43">
        <f t="shared" ref="E197:L197" si="104">E198+E199+E200</f>
        <v>0</v>
      </c>
      <c r="F197" s="44">
        <f t="shared" si="104"/>
        <v>0</v>
      </c>
      <c r="G197" s="45">
        <f t="shared" si="104"/>
        <v>0</v>
      </c>
      <c r="H197" s="46">
        <f t="shared" si="104"/>
        <v>0</v>
      </c>
      <c r="I197" s="44">
        <f t="shared" si="104"/>
        <v>0</v>
      </c>
      <c r="J197" s="44">
        <f t="shared" si="104"/>
        <v>0</v>
      </c>
      <c r="K197" s="44">
        <f t="shared" si="104"/>
        <v>0</v>
      </c>
      <c r="L197" s="90">
        <f t="shared" si="104"/>
        <v>0</v>
      </c>
      <c r="M197" s="208" t="s">
        <v>2</v>
      </c>
      <c r="N197" s="235"/>
    </row>
    <row r="198" spans="1:14" ht="15.5" hidden="1" thickBot="1">
      <c r="B198" s="210" t="s">
        <v>2</v>
      </c>
      <c r="C198" s="13" t="s">
        <v>3</v>
      </c>
      <c r="D198" s="30"/>
      <c r="E198" s="26"/>
      <c r="F198" s="9"/>
      <c r="G198" s="27"/>
      <c r="H198" s="18"/>
      <c r="I198" s="9"/>
      <c r="J198" s="9"/>
      <c r="K198" s="9"/>
      <c r="L198" s="91"/>
      <c r="M198" s="203"/>
      <c r="N198" s="235"/>
    </row>
    <row r="199" spans="1:14" ht="15.5" hidden="1" thickBot="1">
      <c r="B199" s="210" t="s">
        <v>2</v>
      </c>
      <c r="C199" s="13" t="s">
        <v>4</v>
      </c>
      <c r="D199" s="30"/>
      <c r="E199" s="26"/>
      <c r="F199" s="9"/>
      <c r="G199" s="27"/>
      <c r="H199" s="18"/>
      <c r="I199" s="9"/>
      <c r="J199" s="9"/>
      <c r="K199" s="9"/>
      <c r="L199" s="91"/>
      <c r="M199" s="203"/>
      <c r="N199" s="235"/>
    </row>
    <row r="200" spans="1:14" ht="15.5" hidden="1" thickBot="1">
      <c r="B200" s="210" t="s">
        <v>2</v>
      </c>
      <c r="C200" s="13" t="s">
        <v>5</v>
      </c>
      <c r="D200" s="117"/>
      <c r="E200" s="118"/>
      <c r="F200" s="119"/>
      <c r="G200" s="120"/>
      <c r="H200" s="18"/>
      <c r="I200" s="9"/>
      <c r="J200" s="9"/>
      <c r="K200" s="9"/>
      <c r="L200" s="91"/>
      <c r="M200" s="203"/>
      <c r="N200" s="235"/>
    </row>
    <row r="201" spans="1:14" ht="15.5" hidden="1" thickBot="1">
      <c r="B201" s="210" t="s">
        <v>2</v>
      </c>
      <c r="C201" s="34" t="s">
        <v>7</v>
      </c>
      <c r="D201" s="35" t="s">
        <v>2</v>
      </c>
      <c r="E201" s="36">
        <f t="shared" ref="E201:L201" si="105">E202+E203</f>
        <v>0</v>
      </c>
      <c r="F201" s="37">
        <f t="shared" si="105"/>
        <v>0</v>
      </c>
      <c r="G201" s="38">
        <f t="shared" si="105"/>
        <v>0</v>
      </c>
      <c r="H201" s="39">
        <f t="shared" si="105"/>
        <v>0</v>
      </c>
      <c r="I201" s="37">
        <f t="shared" si="105"/>
        <v>0</v>
      </c>
      <c r="J201" s="37">
        <f t="shared" si="105"/>
        <v>0</v>
      </c>
      <c r="K201" s="37">
        <f t="shared" si="105"/>
        <v>0</v>
      </c>
      <c r="L201" s="92">
        <f t="shared" si="105"/>
        <v>0</v>
      </c>
      <c r="M201" s="202" t="s">
        <v>2</v>
      </c>
      <c r="N201" s="235"/>
    </row>
    <row r="202" spans="1:14" ht="15.5" hidden="1" thickBot="1">
      <c r="B202" s="210" t="s">
        <v>2</v>
      </c>
      <c r="C202" s="13" t="s">
        <v>3</v>
      </c>
      <c r="D202" s="30"/>
      <c r="E202" s="26"/>
      <c r="F202" s="9"/>
      <c r="G202" s="27"/>
      <c r="H202" s="18"/>
      <c r="I202" s="9"/>
      <c r="J202" s="9"/>
      <c r="K202" s="9"/>
      <c r="L202" s="91"/>
      <c r="M202" s="203"/>
      <c r="N202" s="235"/>
    </row>
    <row r="203" spans="1:14" ht="15.5" hidden="1" thickBot="1">
      <c r="B203" s="210" t="s">
        <v>2</v>
      </c>
      <c r="C203" s="13" t="s">
        <v>5</v>
      </c>
      <c r="D203" s="30"/>
      <c r="E203" s="26"/>
      <c r="F203" s="9"/>
      <c r="G203" s="27"/>
      <c r="H203" s="18"/>
      <c r="I203" s="9"/>
      <c r="J203" s="9"/>
      <c r="K203" s="9"/>
      <c r="L203" s="91"/>
      <c r="M203" s="203"/>
      <c r="N203" s="235"/>
    </row>
    <row r="204" spans="1:14" ht="15.5" hidden="1" thickBot="1">
      <c r="B204" s="210" t="s">
        <v>2</v>
      </c>
      <c r="C204" s="40" t="s">
        <v>8</v>
      </c>
      <c r="D204" s="35" t="s">
        <v>2</v>
      </c>
      <c r="E204" s="36">
        <f t="shared" ref="E204:L204" si="106">E205+E206</f>
        <v>0</v>
      </c>
      <c r="F204" s="37">
        <f t="shared" si="106"/>
        <v>0</v>
      </c>
      <c r="G204" s="38">
        <f t="shared" si="106"/>
        <v>0</v>
      </c>
      <c r="H204" s="39">
        <f t="shared" si="106"/>
        <v>0</v>
      </c>
      <c r="I204" s="37">
        <f t="shared" si="106"/>
        <v>0</v>
      </c>
      <c r="J204" s="37">
        <f t="shared" si="106"/>
        <v>0</v>
      </c>
      <c r="K204" s="37">
        <f t="shared" si="106"/>
        <v>0</v>
      </c>
      <c r="L204" s="92">
        <f t="shared" si="106"/>
        <v>0</v>
      </c>
      <c r="M204" s="202" t="s">
        <v>2</v>
      </c>
      <c r="N204" s="235"/>
    </row>
    <row r="205" spans="1:14" ht="15.5" hidden="1" thickBot="1">
      <c r="B205" s="210" t="s">
        <v>2</v>
      </c>
      <c r="C205" s="13" t="s">
        <v>3</v>
      </c>
      <c r="D205" s="30"/>
      <c r="E205" s="26"/>
      <c r="F205" s="9"/>
      <c r="G205" s="27"/>
      <c r="H205" s="18"/>
      <c r="I205" s="9"/>
      <c r="J205" s="9"/>
      <c r="K205" s="9"/>
      <c r="L205" s="91"/>
      <c r="M205" s="203"/>
      <c r="N205" s="235"/>
    </row>
    <row r="206" spans="1:14" ht="15.5" hidden="1" thickBot="1">
      <c r="B206" s="210" t="s">
        <v>2</v>
      </c>
      <c r="C206" s="14" t="s">
        <v>5</v>
      </c>
      <c r="D206" s="31"/>
      <c r="E206" s="28"/>
      <c r="F206" s="10"/>
      <c r="G206" s="29"/>
      <c r="H206" s="19"/>
      <c r="I206" s="10"/>
      <c r="J206" s="10"/>
      <c r="K206" s="10"/>
      <c r="L206" s="93"/>
      <c r="M206" s="205"/>
      <c r="N206" s="236"/>
    </row>
    <row r="207" spans="1:14" s="62" customFormat="1" ht="15.5">
      <c r="A207" s="61">
        <v>9</v>
      </c>
      <c r="B207" s="212"/>
      <c r="C207" s="53" t="s">
        <v>64</v>
      </c>
      <c r="D207" s="55" t="s">
        <v>16</v>
      </c>
      <c r="E207" s="56">
        <f>E208+E209</f>
        <v>0</v>
      </c>
      <c r="F207" s="57">
        <f t="shared" ref="F207:L207" si="107">F208+F209</f>
        <v>0</v>
      </c>
      <c r="G207" s="58">
        <f t="shared" si="107"/>
        <v>0</v>
      </c>
      <c r="H207" s="59">
        <f t="shared" si="107"/>
        <v>725643</v>
      </c>
      <c r="I207" s="57">
        <f t="shared" si="107"/>
        <v>969820</v>
      </c>
      <c r="J207" s="57">
        <f t="shared" si="107"/>
        <v>1605446</v>
      </c>
      <c r="K207" s="57">
        <f t="shared" si="107"/>
        <v>3899091</v>
      </c>
      <c r="L207" s="82">
        <f t="shared" si="107"/>
        <v>0</v>
      </c>
      <c r="M207" s="206" t="s">
        <v>2</v>
      </c>
      <c r="N207" s="232" t="s">
        <v>84</v>
      </c>
    </row>
    <row r="208" spans="1:14" ht="15">
      <c r="B208" s="212"/>
      <c r="C208" s="11" t="s">
        <v>1</v>
      </c>
      <c r="D208" s="32" t="s">
        <v>2</v>
      </c>
      <c r="E208" s="20"/>
      <c r="F208" s="6"/>
      <c r="G208" s="21"/>
      <c r="H208" s="15"/>
      <c r="I208" s="6"/>
      <c r="J208" s="6"/>
      <c r="K208" s="6"/>
      <c r="L208" s="89"/>
      <c r="M208" s="207"/>
      <c r="N208" s="233"/>
    </row>
    <row r="209" spans="2:14" ht="15">
      <c r="B209" s="212"/>
      <c r="C209" s="11" t="s">
        <v>9</v>
      </c>
      <c r="D209" s="32" t="s">
        <v>2</v>
      </c>
      <c r="E209" s="22">
        <f t="shared" ref="E209:L209" si="108">E210+E211+E212</f>
        <v>0</v>
      </c>
      <c r="F209" s="7">
        <f t="shared" si="108"/>
        <v>0</v>
      </c>
      <c r="G209" s="23">
        <f t="shared" si="108"/>
        <v>0</v>
      </c>
      <c r="H209" s="16">
        <f t="shared" si="108"/>
        <v>725643</v>
      </c>
      <c r="I209" s="7">
        <f t="shared" si="108"/>
        <v>969820</v>
      </c>
      <c r="J209" s="7">
        <f t="shared" si="108"/>
        <v>1605446</v>
      </c>
      <c r="K209" s="7">
        <f t="shared" si="108"/>
        <v>3899091</v>
      </c>
      <c r="L209" s="83">
        <f t="shared" si="108"/>
        <v>0</v>
      </c>
      <c r="M209" s="195" t="s">
        <v>2</v>
      </c>
      <c r="N209" s="233"/>
    </row>
    <row r="210" spans="2:14" ht="15">
      <c r="B210" s="212"/>
      <c r="C210" s="12" t="s">
        <v>3</v>
      </c>
      <c r="D210" s="33" t="s">
        <v>2</v>
      </c>
      <c r="E210" s="24">
        <f>E220+E224+E227+E217+E214</f>
        <v>0</v>
      </c>
      <c r="F210" s="8">
        <f t="shared" ref="F210:L210" si="109">F220+F224+F227+F217+F214</f>
        <v>0</v>
      </c>
      <c r="G210" s="24">
        <f t="shared" si="109"/>
        <v>0</v>
      </c>
      <c r="H210" s="24">
        <f t="shared" si="109"/>
        <v>0</v>
      </c>
      <c r="I210" s="8">
        <f t="shared" si="109"/>
        <v>0</v>
      </c>
      <c r="J210" s="8">
        <f t="shared" si="109"/>
        <v>0</v>
      </c>
      <c r="K210" s="8">
        <f t="shared" si="109"/>
        <v>0</v>
      </c>
      <c r="L210" s="24">
        <f t="shared" si="109"/>
        <v>0</v>
      </c>
      <c r="M210" s="196" t="s">
        <v>2</v>
      </c>
      <c r="N210" s="233"/>
    </row>
    <row r="211" spans="2:14" ht="15">
      <c r="B211" s="212"/>
      <c r="C211" s="12" t="s">
        <v>4</v>
      </c>
      <c r="D211" s="33" t="s">
        <v>2</v>
      </c>
      <c r="E211" s="24">
        <f>E221</f>
        <v>0</v>
      </c>
      <c r="F211" s="8">
        <f t="shared" ref="F211:L211" si="110">F221</f>
        <v>0</v>
      </c>
      <c r="G211" s="25">
        <f t="shared" si="110"/>
        <v>0</v>
      </c>
      <c r="H211" s="17">
        <f t="shared" si="110"/>
        <v>0</v>
      </c>
      <c r="I211" s="8">
        <f t="shared" si="110"/>
        <v>0</v>
      </c>
      <c r="J211" s="8">
        <f t="shared" si="110"/>
        <v>0</v>
      </c>
      <c r="K211" s="8">
        <f t="shared" si="110"/>
        <v>0</v>
      </c>
      <c r="L211" s="84">
        <f t="shared" si="110"/>
        <v>0</v>
      </c>
      <c r="M211" s="196" t="s">
        <v>2</v>
      </c>
      <c r="N211" s="233"/>
    </row>
    <row r="212" spans="2:14" ht="15">
      <c r="B212" s="212"/>
      <c r="C212" s="47" t="s">
        <v>5</v>
      </c>
      <c r="D212" s="48" t="s">
        <v>2</v>
      </c>
      <c r="E212" s="49">
        <f>E222+E225+E228+E215+E218</f>
        <v>0</v>
      </c>
      <c r="F212" s="50">
        <f t="shared" ref="F212:L212" si="111">F222+F225+F228+F215+F218</f>
        <v>0</v>
      </c>
      <c r="G212" s="51">
        <f t="shared" si="111"/>
        <v>0</v>
      </c>
      <c r="H212" s="52">
        <f t="shared" si="111"/>
        <v>725643</v>
      </c>
      <c r="I212" s="50">
        <f t="shared" si="111"/>
        <v>969820</v>
      </c>
      <c r="J212" s="50">
        <f t="shared" si="111"/>
        <v>1605446</v>
      </c>
      <c r="K212" s="50">
        <f t="shared" si="111"/>
        <v>3899091</v>
      </c>
      <c r="L212" s="85">
        <f t="shared" si="111"/>
        <v>0</v>
      </c>
      <c r="M212" s="197" t="s">
        <v>2</v>
      </c>
      <c r="N212" s="233"/>
    </row>
    <row r="213" spans="2:14" ht="15" hidden="1">
      <c r="B213" s="210" t="s">
        <v>2</v>
      </c>
      <c r="C213" s="34" t="s">
        <v>54</v>
      </c>
      <c r="D213" s="35" t="s">
        <v>2</v>
      </c>
      <c r="E213" s="36">
        <f t="shared" ref="E213:L213" si="112">E214+E215</f>
        <v>0</v>
      </c>
      <c r="F213" s="37">
        <f t="shared" si="112"/>
        <v>0</v>
      </c>
      <c r="G213" s="38">
        <f t="shared" si="112"/>
        <v>0</v>
      </c>
      <c r="H213" s="39">
        <f t="shared" si="112"/>
        <v>0</v>
      </c>
      <c r="I213" s="37">
        <f t="shared" si="112"/>
        <v>0</v>
      </c>
      <c r="J213" s="37">
        <f t="shared" si="112"/>
        <v>0</v>
      </c>
      <c r="K213" s="37">
        <f t="shared" si="112"/>
        <v>0</v>
      </c>
      <c r="L213" s="92">
        <f t="shared" si="112"/>
        <v>0</v>
      </c>
      <c r="M213" s="202" t="s">
        <v>2</v>
      </c>
      <c r="N213" s="235"/>
    </row>
    <row r="214" spans="2:14" ht="15" hidden="1">
      <c r="B214" s="210" t="s">
        <v>2</v>
      </c>
      <c r="C214" s="13" t="s">
        <v>3</v>
      </c>
      <c r="D214" s="30"/>
      <c r="E214" s="26"/>
      <c r="F214" s="9"/>
      <c r="G214" s="27"/>
      <c r="H214" s="18"/>
      <c r="I214" s="9"/>
      <c r="J214" s="9"/>
      <c r="K214" s="9"/>
      <c r="L214" s="91"/>
      <c r="M214" s="203"/>
      <c r="N214" s="235"/>
    </row>
    <row r="215" spans="2:14" ht="15" hidden="1">
      <c r="B215" s="210" t="s">
        <v>2</v>
      </c>
      <c r="C215" s="13" t="s">
        <v>5</v>
      </c>
      <c r="D215" s="30"/>
      <c r="E215" s="26"/>
      <c r="F215" s="9"/>
      <c r="G215" s="27"/>
      <c r="H215" s="18"/>
      <c r="I215" s="9"/>
      <c r="J215" s="9"/>
      <c r="K215" s="9"/>
      <c r="L215" s="91"/>
      <c r="M215" s="203"/>
      <c r="N215" s="235"/>
    </row>
    <row r="216" spans="2:14" ht="15" hidden="1">
      <c r="B216" s="210" t="s">
        <v>2</v>
      </c>
      <c r="C216" s="34" t="s">
        <v>53</v>
      </c>
      <c r="D216" s="35" t="s">
        <v>2</v>
      </c>
      <c r="E216" s="36">
        <f t="shared" ref="E216:L216" si="113">E217+E218</f>
        <v>0</v>
      </c>
      <c r="F216" s="37">
        <f t="shared" si="113"/>
        <v>0</v>
      </c>
      <c r="G216" s="38">
        <f t="shared" si="113"/>
        <v>0</v>
      </c>
      <c r="H216" s="39">
        <f t="shared" si="113"/>
        <v>0</v>
      </c>
      <c r="I216" s="37">
        <f t="shared" si="113"/>
        <v>0</v>
      </c>
      <c r="J216" s="37">
        <f t="shared" si="113"/>
        <v>0</v>
      </c>
      <c r="K216" s="37">
        <f t="shared" si="113"/>
        <v>0</v>
      </c>
      <c r="L216" s="92">
        <f t="shared" si="113"/>
        <v>0</v>
      </c>
      <c r="M216" s="202" t="s">
        <v>2</v>
      </c>
      <c r="N216" s="235"/>
    </row>
    <row r="217" spans="2:14" ht="15" hidden="1">
      <c r="B217" s="210" t="s">
        <v>2</v>
      </c>
      <c r="C217" s="13" t="s">
        <v>3</v>
      </c>
      <c r="D217" s="30"/>
      <c r="E217" s="26"/>
      <c r="F217" s="9"/>
      <c r="G217" s="27"/>
      <c r="H217" s="18"/>
      <c r="I217" s="9"/>
      <c r="J217" s="9"/>
      <c r="K217" s="9"/>
      <c r="L217" s="91"/>
      <c r="M217" s="203"/>
      <c r="N217" s="235"/>
    </row>
    <row r="218" spans="2:14" ht="15" hidden="1">
      <c r="B218" s="210" t="s">
        <v>2</v>
      </c>
      <c r="C218" s="13" t="s">
        <v>5</v>
      </c>
      <c r="D218" s="30"/>
      <c r="E218" s="26"/>
      <c r="F218" s="9"/>
      <c r="G218" s="27"/>
      <c r="H218" s="18"/>
      <c r="I218" s="9"/>
      <c r="J218" s="9"/>
      <c r="K218" s="9"/>
      <c r="L218" s="91"/>
      <c r="M218" s="203"/>
      <c r="N218" s="235"/>
    </row>
    <row r="219" spans="2:14" ht="15">
      <c r="B219" s="212"/>
      <c r="C219" s="41" t="s">
        <v>6</v>
      </c>
      <c r="D219" s="42" t="s">
        <v>2</v>
      </c>
      <c r="E219" s="43">
        <f t="shared" ref="E219:L219" si="114">E220+E221+E222</f>
        <v>0</v>
      </c>
      <c r="F219" s="44">
        <f t="shared" si="114"/>
        <v>0</v>
      </c>
      <c r="G219" s="45">
        <f t="shared" si="114"/>
        <v>0</v>
      </c>
      <c r="H219" s="46">
        <f t="shared" si="114"/>
        <v>725643</v>
      </c>
      <c r="I219" s="44">
        <f t="shared" si="114"/>
        <v>969820</v>
      </c>
      <c r="J219" s="44">
        <f t="shared" si="114"/>
        <v>1605446</v>
      </c>
      <c r="K219" s="44">
        <f t="shared" si="114"/>
        <v>3899091</v>
      </c>
      <c r="L219" s="90">
        <f t="shared" si="114"/>
        <v>0</v>
      </c>
      <c r="M219" s="208" t="s">
        <v>2</v>
      </c>
      <c r="N219" s="233"/>
    </row>
    <row r="220" spans="2:14" ht="15">
      <c r="B220" s="212"/>
      <c r="C220" s="13" t="s">
        <v>3</v>
      </c>
      <c r="D220" s="30"/>
      <c r="E220" s="26"/>
      <c r="F220" s="9"/>
      <c r="G220" s="27"/>
      <c r="H220" s="116"/>
      <c r="I220" s="115"/>
      <c r="J220" s="115"/>
      <c r="K220" s="115"/>
      <c r="L220" s="91"/>
      <c r="M220" s="203"/>
      <c r="N220" s="233"/>
    </row>
    <row r="221" spans="2:14" ht="15">
      <c r="B221" s="212"/>
      <c r="C221" s="13" t="s">
        <v>4</v>
      </c>
      <c r="D221" s="30"/>
      <c r="E221" s="26"/>
      <c r="F221" s="9"/>
      <c r="G221" s="27"/>
      <c r="H221" s="18"/>
      <c r="I221" s="9"/>
      <c r="J221" s="9"/>
      <c r="K221" s="9"/>
      <c r="L221" s="91"/>
      <c r="M221" s="203"/>
      <c r="N221" s="233"/>
    </row>
    <row r="222" spans="2:14" ht="39.5" thickBot="1">
      <c r="B222" s="212"/>
      <c r="C222" s="13" t="s">
        <v>5</v>
      </c>
      <c r="D222" s="30" t="s">
        <v>50</v>
      </c>
      <c r="E222" s="26"/>
      <c r="F222" s="9"/>
      <c r="G222" s="27"/>
      <c r="H222" s="26">
        <v>725643</v>
      </c>
      <c r="I222" s="9">
        <v>969820</v>
      </c>
      <c r="J222" s="9">
        <v>1605446</v>
      </c>
      <c r="K222" s="9">
        <v>3899091</v>
      </c>
      <c r="L222" s="91"/>
      <c r="M222" s="203">
        <v>2028</v>
      </c>
      <c r="N222" s="233"/>
    </row>
    <row r="223" spans="2:14" ht="15.5" hidden="1" thickBot="1">
      <c r="B223" s="210" t="s">
        <v>2</v>
      </c>
      <c r="C223" s="34" t="s">
        <v>7</v>
      </c>
      <c r="D223" s="35" t="s">
        <v>2</v>
      </c>
      <c r="E223" s="36">
        <f t="shared" ref="E223:L223" si="115">E224+E225</f>
        <v>0</v>
      </c>
      <c r="F223" s="37">
        <f t="shared" si="115"/>
        <v>0</v>
      </c>
      <c r="G223" s="38">
        <f t="shared" si="115"/>
        <v>0</v>
      </c>
      <c r="H223" s="39">
        <f t="shared" si="115"/>
        <v>0</v>
      </c>
      <c r="I223" s="37">
        <f t="shared" si="115"/>
        <v>0</v>
      </c>
      <c r="J223" s="37">
        <f t="shared" si="115"/>
        <v>0</v>
      </c>
      <c r="K223" s="37">
        <f t="shared" si="115"/>
        <v>0</v>
      </c>
      <c r="L223" s="92">
        <f t="shared" si="115"/>
        <v>0</v>
      </c>
      <c r="M223" s="202" t="s">
        <v>2</v>
      </c>
      <c r="N223" s="235"/>
    </row>
    <row r="224" spans="2:14" ht="15.5" hidden="1" thickBot="1">
      <c r="B224" s="210" t="s">
        <v>2</v>
      </c>
      <c r="C224" s="13" t="s">
        <v>3</v>
      </c>
      <c r="D224" s="30"/>
      <c r="E224" s="26"/>
      <c r="F224" s="9"/>
      <c r="G224" s="27"/>
      <c r="H224" s="18"/>
      <c r="I224" s="9"/>
      <c r="J224" s="9"/>
      <c r="K224" s="9"/>
      <c r="L224" s="91"/>
      <c r="M224" s="203"/>
      <c r="N224" s="235"/>
    </row>
    <row r="225" spans="1:14" ht="15.5" hidden="1" thickBot="1">
      <c r="B225" s="210" t="s">
        <v>2</v>
      </c>
      <c r="C225" s="13" t="s">
        <v>5</v>
      </c>
      <c r="D225" s="30"/>
      <c r="E225" s="26"/>
      <c r="F225" s="9"/>
      <c r="G225" s="27"/>
      <c r="H225" s="18"/>
      <c r="I225" s="9"/>
      <c r="J225" s="9"/>
      <c r="K225" s="9"/>
      <c r="L225" s="91"/>
      <c r="M225" s="203"/>
      <c r="N225" s="235"/>
    </row>
    <row r="226" spans="1:14" ht="15.5" hidden="1" thickBot="1">
      <c r="B226" s="210" t="s">
        <v>2</v>
      </c>
      <c r="C226" s="40" t="s">
        <v>8</v>
      </c>
      <c r="D226" s="35" t="s">
        <v>2</v>
      </c>
      <c r="E226" s="36">
        <f t="shared" ref="E226:L226" si="116">E227+E228</f>
        <v>0</v>
      </c>
      <c r="F226" s="37">
        <f t="shared" si="116"/>
        <v>0</v>
      </c>
      <c r="G226" s="38">
        <f t="shared" si="116"/>
        <v>0</v>
      </c>
      <c r="H226" s="39">
        <f t="shared" si="116"/>
        <v>0</v>
      </c>
      <c r="I226" s="37">
        <f t="shared" si="116"/>
        <v>0</v>
      </c>
      <c r="J226" s="37">
        <f t="shared" si="116"/>
        <v>0</v>
      </c>
      <c r="K226" s="37">
        <f t="shared" si="116"/>
        <v>0</v>
      </c>
      <c r="L226" s="92">
        <f t="shared" si="116"/>
        <v>0</v>
      </c>
      <c r="M226" s="202" t="s">
        <v>2</v>
      </c>
      <c r="N226" s="235"/>
    </row>
    <row r="227" spans="1:14" ht="15.5" hidden="1" thickBot="1">
      <c r="B227" s="210" t="s">
        <v>2</v>
      </c>
      <c r="C227" s="13" t="s">
        <v>3</v>
      </c>
      <c r="D227" s="30"/>
      <c r="E227" s="26"/>
      <c r="F227" s="9"/>
      <c r="G227" s="27"/>
      <c r="H227" s="18"/>
      <c r="I227" s="9"/>
      <c r="J227" s="9"/>
      <c r="K227" s="9"/>
      <c r="L227" s="91"/>
      <c r="M227" s="203"/>
      <c r="N227" s="235"/>
    </row>
    <row r="228" spans="1:14" ht="15.5" hidden="1" thickBot="1">
      <c r="B228" s="210" t="s">
        <v>2</v>
      </c>
      <c r="C228" s="14" t="s">
        <v>5</v>
      </c>
      <c r="D228" s="31"/>
      <c r="E228" s="28"/>
      <c r="F228" s="10"/>
      <c r="G228" s="29"/>
      <c r="H228" s="19"/>
      <c r="I228" s="10"/>
      <c r="J228" s="10"/>
      <c r="K228" s="10"/>
      <c r="L228" s="93"/>
      <c r="M228" s="205"/>
      <c r="N228" s="236"/>
    </row>
    <row r="229" spans="1:14" s="62" customFormat="1" ht="15.5">
      <c r="A229" s="61">
        <v>10</v>
      </c>
      <c r="B229" s="212"/>
      <c r="C229" s="53" t="s">
        <v>24</v>
      </c>
      <c r="D229" s="55" t="s">
        <v>16</v>
      </c>
      <c r="E229" s="56">
        <f>E230+E231</f>
        <v>0</v>
      </c>
      <c r="F229" s="57">
        <f t="shared" ref="F229:L229" si="117">F230+F231</f>
        <v>0</v>
      </c>
      <c r="G229" s="58">
        <f t="shared" si="117"/>
        <v>0</v>
      </c>
      <c r="H229" s="59">
        <f t="shared" si="117"/>
        <v>4350000</v>
      </c>
      <c r="I229" s="57">
        <f t="shared" si="117"/>
        <v>4500000</v>
      </c>
      <c r="J229" s="57">
        <f t="shared" si="117"/>
        <v>4500000</v>
      </c>
      <c r="K229" s="57">
        <f t="shared" si="117"/>
        <v>0</v>
      </c>
      <c r="L229" s="82">
        <f t="shared" si="117"/>
        <v>0</v>
      </c>
      <c r="M229" s="206" t="s">
        <v>2</v>
      </c>
      <c r="N229" s="232" t="s">
        <v>85</v>
      </c>
    </row>
    <row r="230" spans="1:14" ht="15">
      <c r="B230" s="212"/>
      <c r="C230" s="11" t="s">
        <v>1</v>
      </c>
      <c r="D230" s="32" t="s">
        <v>2</v>
      </c>
      <c r="E230" s="20"/>
      <c r="F230" s="6"/>
      <c r="G230" s="21"/>
      <c r="H230" s="15"/>
      <c r="I230" s="6"/>
      <c r="J230" s="6"/>
      <c r="K230" s="6"/>
      <c r="L230" s="89"/>
      <c r="M230" s="207"/>
      <c r="N230" s="233"/>
    </row>
    <row r="231" spans="1:14" ht="15">
      <c r="B231" s="212"/>
      <c r="C231" s="11" t="s">
        <v>9</v>
      </c>
      <c r="D231" s="32" t="s">
        <v>2</v>
      </c>
      <c r="E231" s="22">
        <f t="shared" ref="E231:L231" si="118">E232+E233+E234</f>
        <v>0</v>
      </c>
      <c r="F231" s="7">
        <f t="shared" si="118"/>
        <v>0</v>
      </c>
      <c r="G231" s="23">
        <f t="shared" si="118"/>
        <v>0</v>
      </c>
      <c r="H231" s="16">
        <f t="shared" si="118"/>
        <v>4350000</v>
      </c>
      <c r="I231" s="7">
        <f t="shared" si="118"/>
        <v>4500000</v>
      </c>
      <c r="J231" s="7">
        <f t="shared" si="118"/>
        <v>4500000</v>
      </c>
      <c r="K231" s="7">
        <f t="shared" si="118"/>
        <v>0</v>
      </c>
      <c r="L231" s="83">
        <f t="shared" si="118"/>
        <v>0</v>
      </c>
      <c r="M231" s="195" t="s">
        <v>2</v>
      </c>
      <c r="N231" s="233"/>
    </row>
    <row r="232" spans="1:14" ht="15">
      <c r="B232" s="212"/>
      <c r="C232" s="12" t="s">
        <v>3</v>
      </c>
      <c r="D232" s="33" t="s">
        <v>2</v>
      </c>
      <c r="E232" s="24">
        <f>E242+E246+E249+E239+E236</f>
        <v>0</v>
      </c>
      <c r="F232" s="8">
        <f t="shared" ref="F232:L232" si="119">F242+F246+F249+F239+F236</f>
        <v>0</v>
      </c>
      <c r="G232" s="24">
        <f t="shared" si="119"/>
        <v>0</v>
      </c>
      <c r="H232" s="24">
        <f t="shared" si="119"/>
        <v>0</v>
      </c>
      <c r="I232" s="8">
        <f t="shared" si="119"/>
        <v>0</v>
      </c>
      <c r="J232" s="8">
        <f t="shared" si="119"/>
        <v>0</v>
      </c>
      <c r="K232" s="8">
        <f t="shared" si="119"/>
        <v>0</v>
      </c>
      <c r="L232" s="24">
        <f t="shared" si="119"/>
        <v>0</v>
      </c>
      <c r="M232" s="196" t="s">
        <v>2</v>
      </c>
      <c r="N232" s="233"/>
    </row>
    <row r="233" spans="1:14" ht="15">
      <c r="B233" s="212"/>
      <c r="C233" s="12" t="s">
        <v>4</v>
      </c>
      <c r="D233" s="33" t="s">
        <v>2</v>
      </c>
      <c r="E233" s="24">
        <f>E243</f>
        <v>0</v>
      </c>
      <c r="F233" s="8">
        <f t="shared" ref="F233:L233" si="120">F243</f>
        <v>0</v>
      </c>
      <c r="G233" s="25">
        <f t="shared" si="120"/>
        <v>0</v>
      </c>
      <c r="H233" s="17">
        <f t="shared" si="120"/>
        <v>0</v>
      </c>
      <c r="I233" s="8">
        <f t="shared" si="120"/>
        <v>0</v>
      </c>
      <c r="J233" s="8">
        <f t="shared" si="120"/>
        <v>0</v>
      </c>
      <c r="K233" s="8">
        <f t="shared" si="120"/>
        <v>0</v>
      </c>
      <c r="L233" s="84">
        <f t="shared" si="120"/>
        <v>0</v>
      </c>
      <c r="M233" s="196" t="s">
        <v>2</v>
      </c>
      <c r="N233" s="233"/>
    </row>
    <row r="234" spans="1:14" ht="15">
      <c r="B234" s="212"/>
      <c r="C234" s="47" t="s">
        <v>5</v>
      </c>
      <c r="D234" s="48" t="s">
        <v>2</v>
      </c>
      <c r="E234" s="49">
        <f>E244+E247+E250+E237+E240</f>
        <v>0</v>
      </c>
      <c r="F234" s="50">
        <f t="shared" ref="F234:L234" si="121">F244+F247+F250+F237+F240</f>
        <v>0</v>
      </c>
      <c r="G234" s="51">
        <f t="shared" si="121"/>
        <v>0</v>
      </c>
      <c r="H234" s="52">
        <f t="shared" si="121"/>
        <v>4350000</v>
      </c>
      <c r="I234" s="50">
        <f t="shared" si="121"/>
        <v>4500000</v>
      </c>
      <c r="J234" s="50">
        <f t="shared" si="121"/>
        <v>4500000</v>
      </c>
      <c r="K234" s="50">
        <f t="shared" si="121"/>
        <v>0</v>
      </c>
      <c r="L234" s="85">
        <f t="shared" si="121"/>
        <v>0</v>
      </c>
      <c r="M234" s="197" t="s">
        <v>2</v>
      </c>
      <c r="N234" s="233"/>
    </row>
    <row r="235" spans="1:14" ht="15">
      <c r="B235" s="212"/>
      <c r="C235" s="34" t="s">
        <v>54</v>
      </c>
      <c r="D235" s="35" t="s">
        <v>2</v>
      </c>
      <c r="E235" s="36">
        <f t="shared" ref="E235:L235" si="122">E236+E237</f>
        <v>0</v>
      </c>
      <c r="F235" s="37">
        <f t="shared" si="122"/>
        <v>0</v>
      </c>
      <c r="G235" s="38">
        <f t="shared" si="122"/>
        <v>0</v>
      </c>
      <c r="H235" s="39">
        <f t="shared" si="122"/>
        <v>4350000</v>
      </c>
      <c r="I235" s="37">
        <f t="shared" si="122"/>
        <v>4500000</v>
      </c>
      <c r="J235" s="37">
        <f t="shared" si="122"/>
        <v>4500000</v>
      </c>
      <c r="K235" s="37">
        <f t="shared" si="122"/>
        <v>0</v>
      </c>
      <c r="L235" s="92">
        <f t="shared" si="122"/>
        <v>0</v>
      </c>
      <c r="M235" s="202" t="s">
        <v>2</v>
      </c>
      <c r="N235" s="233"/>
    </row>
    <row r="236" spans="1:14" ht="15">
      <c r="B236" s="212"/>
      <c r="C236" s="13" t="s">
        <v>3</v>
      </c>
      <c r="D236" s="30"/>
      <c r="E236" s="26"/>
      <c r="F236" s="9"/>
      <c r="G236" s="27"/>
      <c r="H236" s="18"/>
      <c r="I236" s="9"/>
      <c r="J236" s="9"/>
      <c r="K236" s="9"/>
      <c r="L236" s="91"/>
      <c r="M236" s="203"/>
      <c r="N236" s="233"/>
    </row>
    <row r="237" spans="1:14" ht="39.5" thickBot="1">
      <c r="B237" s="212"/>
      <c r="C237" s="13" t="s">
        <v>5</v>
      </c>
      <c r="D237" s="30" t="s">
        <v>55</v>
      </c>
      <c r="E237" s="26"/>
      <c r="F237" s="9"/>
      <c r="G237" s="27"/>
      <c r="H237" s="18">
        <v>4350000</v>
      </c>
      <c r="I237" s="9">
        <v>4500000</v>
      </c>
      <c r="J237" s="9">
        <f>I237</f>
        <v>4500000</v>
      </c>
      <c r="K237" s="9"/>
      <c r="L237" s="91"/>
      <c r="M237" s="203">
        <v>2027</v>
      </c>
      <c r="N237" s="233"/>
    </row>
    <row r="238" spans="1:14" ht="15.5" hidden="1" thickBot="1">
      <c r="B238" s="210" t="s">
        <v>2</v>
      </c>
      <c r="C238" s="34" t="s">
        <v>53</v>
      </c>
      <c r="D238" s="35" t="s">
        <v>2</v>
      </c>
      <c r="E238" s="36">
        <f t="shared" ref="E238:L238" si="123">E239+E240</f>
        <v>0</v>
      </c>
      <c r="F238" s="37">
        <f t="shared" si="123"/>
        <v>0</v>
      </c>
      <c r="G238" s="38">
        <f t="shared" si="123"/>
        <v>0</v>
      </c>
      <c r="H238" s="39">
        <f t="shared" si="123"/>
        <v>0</v>
      </c>
      <c r="I238" s="37">
        <f t="shared" si="123"/>
        <v>0</v>
      </c>
      <c r="J238" s="37">
        <f t="shared" si="123"/>
        <v>0</v>
      </c>
      <c r="K238" s="37">
        <f t="shared" si="123"/>
        <v>0</v>
      </c>
      <c r="L238" s="92">
        <f t="shared" si="123"/>
        <v>0</v>
      </c>
      <c r="M238" s="202" t="s">
        <v>2</v>
      </c>
      <c r="N238" s="235"/>
    </row>
    <row r="239" spans="1:14" ht="15.5" hidden="1" thickBot="1">
      <c r="B239" s="210" t="s">
        <v>2</v>
      </c>
      <c r="C239" s="13" t="s">
        <v>3</v>
      </c>
      <c r="D239" s="30"/>
      <c r="E239" s="26"/>
      <c r="F239" s="9"/>
      <c r="G239" s="27"/>
      <c r="H239" s="18"/>
      <c r="I239" s="9"/>
      <c r="J239" s="9"/>
      <c r="K239" s="9"/>
      <c r="L239" s="91"/>
      <c r="M239" s="203"/>
      <c r="N239" s="235"/>
    </row>
    <row r="240" spans="1:14" ht="15.5" hidden="1" thickBot="1">
      <c r="B240" s="210" t="s">
        <v>2</v>
      </c>
      <c r="C240" s="13" t="s">
        <v>5</v>
      </c>
      <c r="D240" s="30"/>
      <c r="E240" s="26"/>
      <c r="F240" s="9"/>
      <c r="G240" s="27"/>
      <c r="H240" s="18"/>
      <c r="I240" s="9"/>
      <c r="J240" s="9"/>
      <c r="K240" s="9"/>
      <c r="L240" s="91"/>
      <c r="M240" s="203"/>
      <c r="N240" s="235"/>
    </row>
    <row r="241" spans="1:14" ht="15.5" hidden="1" thickBot="1">
      <c r="B241" s="210" t="s">
        <v>2</v>
      </c>
      <c r="C241" s="41" t="s">
        <v>6</v>
      </c>
      <c r="D241" s="42" t="s">
        <v>2</v>
      </c>
      <c r="E241" s="43">
        <f t="shared" ref="E241:L241" si="124">E242+E243+E244</f>
        <v>0</v>
      </c>
      <c r="F241" s="44">
        <f t="shared" si="124"/>
        <v>0</v>
      </c>
      <c r="G241" s="45">
        <f t="shared" si="124"/>
        <v>0</v>
      </c>
      <c r="H241" s="46">
        <f t="shared" si="124"/>
        <v>0</v>
      </c>
      <c r="I241" s="44">
        <f t="shared" si="124"/>
        <v>0</v>
      </c>
      <c r="J241" s="44">
        <f t="shared" si="124"/>
        <v>0</v>
      </c>
      <c r="K241" s="44">
        <f t="shared" si="124"/>
        <v>0</v>
      </c>
      <c r="L241" s="90">
        <f t="shared" si="124"/>
        <v>0</v>
      </c>
      <c r="M241" s="208" t="s">
        <v>2</v>
      </c>
      <c r="N241" s="235"/>
    </row>
    <row r="242" spans="1:14" ht="15.5" hidden="1" thickBot="1">
      <c r="B242" s="210" t="s">
        <v>2</v>
      </c>
      <c r="C242" s="13" t="s">
        <v>3</v>
      </c>
      <c r="D242" s="30"/>
      <c r="E242" s="26"/>
      <c r="F242" s="9"/>
      <c r="G242" s="27"/>
      <c r="H242" s="18"/>
      <c r="I242" s="9"/>
      <c r="J242" s="9"/>
      <c r="K242" s="9"/>
      <c r="L242" s="91"/>
      <c r="M242" s="203"/>
      <c r="N242" s="235"/>
    </row>
    <row r="243" spans="1:14" ht="15.5" hidden="1" thickBot="1">
      <c r="B243" s="210" t="s">
        <v>2</v>
      </c>
      <c r="C243" s="13" t="s">
        <v>4</v>
      </c>
      <c r="D243" s="30"/>
      <c r="E243" s="26"/>
      <c r="F243" s="9"/>
      <c r="G243" s="27"/>
      <c r="H243" s="18"/>
      <c r="I243" s="9"/>
      <c r="J243" s="9"/>
      <c r="K243" s="9"/>
      <c r="L243" s="91"/>
      <c r="M243" s="203"/>
      <c r="N243" s="235"/>
    </row>
    <row r="244" spans="1:14" ht="15.5" hidden="1" thickBot="1">
      <c r="B244" s="210" t="s">
        <v>2</v>
      </c>
      <c r="C244" s="13" t="s">
        <v>5</v>
      </c>
      <c r="D244" s="121"/>
      <c r="E244" s="122"/>
      <c r="F244" s="123"/>
      <c r="G244" s="120"/>
      <c r="H244" s="118"/>
      <c r="I244" s="119"/>
      <c r="J244" s="120"/>
      <c r="K244" s="119"/>
      <c r="L244" s="124"/>
      <c r="M244" s="209"/>
      <c r="N244" s="235"/>
    </row>
    <row r="245" spans="1:14" ht="15.5" hidden="1" thickBot="1">
      <c r="B245" s="210" t="s">
        <v>2</v>
      </c>
      <c r="C245" s="34" t="s">
        <v>7</v>
      </c>
      <c r="D245" s="35" t="s">
        <v>2</v>
      </c>
      <c r="E245" s="36">
        <f t="shared" ref="E245:L245" si="125">E246+E247</f>
        <v>0</v>
      </c>
      <c r="F245" s="37">
        <f t="shared" si="125"/>
        <v>0</v>
      </c>
      <c r="G245" s="38">
        <f t="shared" si="125"/>
        <v>0</v>
      </c>
      <c r="H245" s="39">
        <f t="shared" si="125"/>
        <v>0</v>
      </c>
      <c r="I245" s="37">
        <f t="shared" si="125"/>
        <v>0</v>
      </c>
      <c r="J245" s="37">
        <f t="shared" si="125"/>
        <v>0</v>
      </c>
      <c r="K245" s="37">
        <f t="shared" si="125"/>
        <v>0</v>
      </c>
      <c r="L245" s="92">
        <f t="shared" si="125"/>
        <v>0</v>
      </c>
      <c r="M245" s="202" t="s">
        <v>2</v>
      </c>
      <c r="N245" s="235"/>
    </row>
    <row r="246" spans="1:14" ht="15.5" hidden="1" thickBot="1">
      <c r="B246" s="210" t="s">
        <v>2</v>
      </c>
      <c r="C246" s="13" t="s">
        <v>3</v>
      </c>
      <c r="D246" s="30"/>
      <c r="E246" s="26"/>
      <c r="F246" s="9"/>
      <c r="G246" s="27"/>
      <c r="H246" s="18"/>
      <c r="I246" s="9"/>
      <c r="J246" s="9"/>
      <c r="K246" s="9"/>
      <c r="L246" s="91"/>
      <c r="M246" s="203"/>
      <c r="N246" s="235"/>
    </row>
    <row r="247" spans="1:14" ht="15.5" hidden="1" thickBot="1">
      <c r="B247" s="210" t="s">
        <v>2</v>
      </c>
      <c r="C247" s="13" t="s">
        <v>5</v>
      </c>
      <c r="D247" s="30"/>
      <c r="E247" s="26"/>
      <c r="F247" s="9"/>
      <c r="G247" s="27"/>
      <c r="H247" s="18"/>
      <c r="I247" s="9"/>
      <c r="J247" s="9"/>
      <c r="K247" s="9"/>
      <c r="L247" s="91"/>
      <c r="M247" s="203"/>
      <c r="N247" s="235"/>
    </row>
    <row r="248" spans="1:14" ht="15.5" hidden="1" thickBot="1">
      <c r="B248" s="210" t="s">
        <v>2</v>
      </c>
      <c r="C248" s="40" t="s">
        <v>8</v>
      </c>
      <c r="D248" s="35" t="s">
        <v>2</v>
      </c>
      <c r="E248" s="36">
        <f t="shared" ref="E248:L248" si="126">E249+E250</f>
        <v>0</v>
      </c>
      <c r="F248" s="37">
        <f t="shared" si="126"/>
        <v>0</v>
      </c>
      <c r="G248" s="38">
        <f t="shared" si="126"/>
        <v>0</v>
      </c>
      <c r="H248" s="39">
        <f t="shared" si="126"/>
        <v>0</v>
      </c>
      <c r="I248" s="37">
        <f t="shared" si="126"/>
        <v>0</v>
      </c>
      <c r="J248" s="37">
        <f t="shared" si="126"/>
        <v>0</v>
      </c>
      <c r="K248" s="37">
        <f t="shared" si="126"/>
        <v>0</v>
      </c>
      <c r="L248" s="92">
        <f t="shared" si="126"/>
        <v>0</v>
      </c>
      <c r="M248" s="202" t="s">
        <v>2</v>
      </c>
      <c r="N248" s="235"/>
    </row>
    <row r="249" spans="1:14" ht="15.5" hidden="1" thickBot="1">
      <c r="B249" s="210" t="s">
        <v>2</v>
      </c>
      <c r="C249" s="13" t="s">
        <v>3</v>
      </c>
      <c r="D249" s="30"/>
      <c r="E249" s="26"/>
      <c r="F249" s="9"/>
      <c r="G249" s="27"/>
      <c r="H249" s="18"/>
      <c r="I249" s="9"/>
      <c r="J249" s="9"/>
      <c r="K249" s="9"/>
      <c r="L249" s="91"/>
      <c r="M249" s="203"/>
      <c r="N249" s="235"/>
    </row>
    <row r="250" spans="1:14" ht="15.5" hidden="1" thickBot="1">
      <c r="B250" s="210" t="s">
        <v>2</v>
      </c>
      <c r="C250" s="14" t="s">
        <v>5</v>
      </c>
      <c r="D250" s="31"/>
      <c r="E250" s="28"/>
      <c r="F250" s="10"/>
      <c r="G250" s="29"/>
      <c r="H250" s="19"/>
      <c r="I250" s="10"/>
      <c r="J250" s="10"/>
      <c r="K250" s="10"/>
      <c r="L250" s="93"/>
      <c r="M250" s="205"/>
      <c r="N250" s="236"/>
    </row>
    <row r="251" spans="1:14" s="62" customFormat="1" ht="56.5" customHeight="1">
      <c r="A251" s="61">
        <v>11</v>
      </c>
      <c r="B251" s="212"/>
      <c r="C251" s="53" t="s">
        <v>25</v>
      </c>
      <c r="D251" s="55" t="s">
        <v>16</v>
      </c>
      <c r="E251" s="56">
        <f>E252+E253</f>
        <v>510835</v>
      </c>
      <c r="F251" s="57">
        <f t="shared" ref="F251:L251" si="127">F252+F253</f>
        <v>629321</v>
      </c>
      <c r="G251" s="58">
        <f t="shared" si="127"/>
        <v>629321</v>
      </c>
      <c r="H251" s="59">
        <f t="shared" si="127"/>
        <v>910113</v>
      </c>
      <c r="I251" s="57">
        <f t="shared" si="127"/>
        <v>4019609</v>
      </c>
      <c r="J251" s="57">
        <f t="shared" si="127"/>
        <v>4019609</v>
      </c>
      <c r="K251" s="57">
        <f t="shared" si="127"/>
        <v>0</v>
      </c>
      <c r="L251" s="82">
        <f t="shared" si="127"/>
        <v>4019609</v>
      </c>
      <c r="M251" s="206" t="s">
        <v>2</v>
      </c>
      <c r="N251" s="232" t="s">
        <v>37</v>
      </c>
    </row>
    <row r="252" spans="1:14" ht="15">
      <c r="B252" s="212"/>
      <c r="C252" s="11" t="s">
        <v>1</v>
      </c>
      <c r="D252" s="32" t="s">
        <v>2</v>
      </c>
      <c r="E252" s="20"/>
      <c r="F252" s="6"/>
      <c r="G252" s="21"/>
      <c r="H252" s="15"/>
      <c r="I252" s="6"/>
      <c r="J252" s="6"/>
      <c r="K252" s="6"/>
      <c r="L252" s="89"/>
      <c r="M252" s="207"/>
      <c r="N252" s="233"/>
    </row>
    <row r="253" spans="1:14" ht="15">
      <c r="B253" s="212"/>
      <c r="C253" s="11" t="s">
        <v>9</v>
      </c>
      <c r="D253" s="32" t="s">
        <v>2</v>
      </c>
      <c r="E253" s="22">
        <f t="shared" ref="E253:L253" si="128">E254+E255+E256</f>
        <v>510835</v>
      </c>
      <c r="F253" s="7">
        <f t="shared" si="128"/>
        <v>629321</v>
      </c>
      <c r="G253" s="23">
        <f t="shared" si="128"/>
        <v>629321</v>
      </c>
      <c r="H253" s="16">
        <f t="shared" si="128"/>
        <v>910113</v>
      </c>
      <c r="I253" s="7">
        <f t="shared" si="128"/>
        <v>4019609</v>
      </c>
      <c r="J253" s="7">
        <f t="shared" si="128"/>
        <v>4019609</v>
      </c>
      <c r="K253" s="7">
        <f t="shared" si="128"/>
        <v>0</v>
      </c>
      <c r="L253" s="83">
        <f t="shared" si="128"/>
        <v>4019609</v>
      </c>
      <c r="M253" s="195" t="s">
        <v>2</v>
      </c>
      <c r="N253" s="233"/>
    </row>
    <row r="254" spans="1:14" ht="15">
      <c r="B254" s="212"/>
      <c r="C254" s="12" t="s">
        <v>3</v>
      </c>
      <c r="D254" s="33" t="s">
        <v>2</v>
      </c>
      <c r="E254" s="24">
        <f>E264+E268+E271+E261+E258</f>
        <v>510835</v>
      </c>
      <c r="F254" s="8">
        <f t="shared" ref="F254:L254" si="129">F264+F268+F271+F261+F258</f>
        <v>629321</v>
      </c>
      <c r="G254" s="24">
        <f t="shared" si="129"/>
        <v>629321</v>
      </c>
      <c r="H254" s="24">
        <f t="shared" si="129"/>
        <v>910113</v>
      </c>
      <c r="I254" s="8">
        <f t="shared" si="129"/>
        <v>4019609</v>
      </c>
      <c r="J254" s="8">
        <f t="shared" si="129"/>
        <v>4019609</v>
      </c>
      <c r="K254" s="8">
        <f t="shared" si="129"/>
        <v>0</v>
      </c>
      <c r="L254" s="24">
        <f t="shared" si="129"/>
        <v>4019609</v>
      </c>
      <c r="M254" s="196" t="s">
        <v>2</v>
      </c>
      <c r="N254" s="233"/>
    </row>
    <row r="255" spans="1:14" ht="15">
      <c r="B255" s="212"/>
      <c r="C255" s="12" t="s">
        <v>4</v>
      </c>
      <c r="D255" s="33" t="s">
        <v>2</v>
      </c>
      <c r="E255" s="24">
        <f>E265</f>
        <v>0</v>
      </c>
      <c r="F255" s="8">
        <f t="shared" ref="F255:L255" si="130">F265</f>
        <v>0</v>
      </c>
      <c r="G255" s="25">
        <f t="shared" si="130"/>
        <v>0</v>
      </c>
      <c r="H255" s="17">
        <f t="shared" si="130"/>
        <v>0</v>
      </c>
      <c r="I255" s="8">
        <f t="shared" si="130"/>
        <v>0</v>
      </c>
      <c r="J255" s="8">
        <f t="shared" si="130"/>
        <v>0</v>
      </c>
      <c r="K255" s="8">
        <f t="shared" si="130"/>
        <v>0</v>
      </c>
      <c r="L255" s="84">
        <f t="shared" si="130"/>
        <v>0</v>
      </c>
      <c r="M255" s="196" t="s">
        <v>2</v>
      </c>
      <c r="N255" s="233"/>
    </row>
    <row r="256" spans="1:14" ht="15">
      <c r="B256" s="212"/>
      <c r="C256" s="47" t="s">
        <v>5</v>
      </c>
      <c r="D256" s="48" t="s">
        <v>2</v>
      </c>
      <c r="E256" s="49">
        <f>E266+E269+E272+E259+E262</f>
        <v>0</v>
      </c>
      <c r="F256" s="50">
        <f t="shared" ref="F256:L256" si="131">F266+F269+F272+F259+F262</f>
        <v>0</v>
      </c>
      <c r="G256" s="51">
        <f t="shared" si="131"/>
        <v>0</v>
      </c>
      <c r="H256" s="52">
        <f t="shared" si="131"/>
        <v>0</v>
      </c>
      <c r="I256" s="50">
        <f t="shared" si="131"/>
        <v>0</v>
      </c>
      <c r="J256" s="50">
        <f t="shared" si="131"/>
        <v>0</v>
      </c>
      <c r="K256" s="50">
        <f t="shared" si="131"/>
        <v>0</v>
      </c>
      <c r="L256" s="85">
        <f t="shared" si="131"/>
        <v>0</v>
      </c>
      <c r="M256" s="197" t="s">
        <v>2</v>
      </c>
      <c r="N256" s="233"/>
    </row>
    <row r="257" spans="2:14" ht="15" hidden="1">
      <c r="B257" s="210" t="s">
        <v>2</v>
      </c>
      <c r="C257" s="34" t="s">
        <v>54</v>
      </c>
      <c r="D257" s="35" t="s">
        <v>2</v>
      </c>
      <c r="E257" s="36">
        <f t="shared" ref="E257:L257" si="132">E258+E259</f>
        <v>0</v>
      </c>
      <c r="F257" s="37">
        <f t="shared" si="132"/>
        <v>0</v>
      </c>
      <c r="G257" s="38">
        <f t="shared" si="132"/>
        <v>0</v>
      </c>
      <c r="H257" s="39">
        <f t="shared" si="132"/>
        <v>0</v>
      </c>
      <c r="I257" s="37">
        <f t="shared" si="132"/>
        <v>0</v>
      </c>
      <c r="J257" s="37">
        <f t="shared" si="132"/>
        <v>0</v>
      </c>
      <c r="K257" s="37">
        <f t="shared" si="132"/>
        <v>0</v>
      </c>
      <c r="L257" s="92">
        <f t="shared" si="132"/>
        <v>0</v>
      </c>
      <c r="M257" s="202" t="s">
        <v>2</v>
      </c>
      <c r="N257" s="233"/>
    </row>
    <row r="258" spans="2:14" ht="15" hidden="1">
      <c r="B258" s="210" t="s">
        <v>2</v>
      </c>
      <c r="C258" s="13" t="s">
        <v>3</v>
      </c>
      <c r="D258" s="30"/>
      <c r="E258" s="26"/>
      <c r="F258" s="9"/>
      <c r="G258" s="27"/>
      <c r="H258" s="18"/>
      <c r="I258" s="9"/>
      <c r="J258" s="9"/>
      <c r="K258" s="9"/>
      <c r="L258" s="91"/>
      <c r="M258" s="203"/>
      <c r="N258" s="233"/>
    </row>
    <row r="259" spans="2:14" ht="15" hidden="1">
      <c r="B259" s="210" t="s">
        <v>2</v>
      </c>
      <c r="C259" s="13" t="s">
        <v>5</v>
      </c>
      <c r="D259" s="30"/>
      <c r="E259" s="26"/>
      <c r="F259" s="9"/>
      <c r="G259" s="27"/>
      <c r="H259" s="18"/>
      <c r="I259" s="9"/>
      <c r="J259" s="9"/>
      <c r="K259" s="9"/>
      <c r="L259" s="91"/>
      <c r="M259" s="203"/>
      <c r="N259" s="233"/>
    </row>
    <row r="260" spans="2:14" ht="15" hidden="1">
      <c r="B260" s="210" t="s">
        <v>2</v>
      </c>
      <c r="C260" s="34" t="s">
        <v>53</v>
      </c>
      <c r="D260" s="35" t="s">
        <v>2</v>
      </c>
      <c r="E260" s="36">
        <f t="shared" ref="E260:L260" si="133">E261+E262</f>
        <v>0</v>
      </c>
      <c r="F260" s="37">
        <f t="shared" si="133"/>
        <v>0</v>
      </c>
      <c r="G260" s="38">
        <f t="shared" si="133"/>
        <v>0</v>
      </c>
      <c r="H260" s="39">
        <f t="shared" si="133"/>
        <v>0</v>
      </c>
      <c r="I260" s="37">
        <f t="shared" si="133"/>
        <v>0</v>
      </c>
      <c r="J260" s="37">
        <f t="shared" si="133"/>
        <v>0</v>
      </c>
      <c r="K260" s="37">
        <f t="shared" si="133"/>
        <v>0</v>
      </c>
      <c r="L260" s="92">
        <f t="shared" si="133"/>
        <v>0</v>
      </c>
      <c r="M260" s="202" t="s">
        <v>2</v>
      </c>
      <c r="N260" s="233"/>
    </row>
    <row r="261" spans="2:14" ht="15" hidden="1">
      <c r="B261" s="210" t="s">
        <v>2</v>
      </c>
      <c r="C261" s="13" t="s">
        <v>3</v>
      </c>
      <c r="D261" s="30"/>
      <c r="E261" s="26"/>
      <c r="F261" s="9"/>
      <c r="G261" s="27"/>
      <c r="H261" s="18"/>
      <c r="I261" s="9"/>
      <c r="J261" s="9"/>
      <c r="K261" s="9"/>
      <c r="L261" s="91"/>
      <c r="M261" s="203"/>
      <c r="N261" s="233"/>
    </row>
    <row r="262" spans="2:14" ht="15" hidden="1">
      <c r="B262" s="210" t="s">
        <v>2</v>
      </c>
      <c r="C262" s="13" t="s">
        <v>5</v>
      </c>
      <c r="D262" s="30"/>
      <c r="E262" s="26"/>
      <c r="F262" s="9"/>
      <c r="G262" s="27"/>
      <c r="H262" s="18"/>
      <c r="I262" s="9"/>
      <c r="J262" s="9"/>
      <c r="K262" s="9"/>
      <c r="L262" s="91"/>
      <c r="M262" s="203"/>
      <c r="N262" s="233"/>
    </row>
    <row r="263" spans="2:14" ht="15">
      <c r="B263" s="212"/>
      <c r="C263" s="41" t="s">
        <v>6</v>
      </c>
      <c r="D263" s="42" t="s">
        <v>2</v>
      </c>
      <c r="E263" s="43">
        <f t="shared" ref="E263:L263" si="134">E264+E265+E266</f>
        <v>510835</v>
      </c>
      <c r="F263" s="44">
        <f>F264+F265+F266</f>
        <v>629321</v>
      </c>
      <c r="G263" s="45">
        <f t="shared" si="134"/>
        <v>629321</v>
      </c>
      <c r="H263" s="46">
        <f t="shared" si="134"/>
        <v>910113</v>
      </c>
      <c r="I263" s="44">
        <f>I264+I265+I266</f>
        <v>4019609</v>
      </c>
      <c r="J263" s="44">
        <f t="shared" si="134"/>
        <v>4019609</v>
      </c>
      <c r="K263" s="44">
        <f t="shared" si="134"/>
        <v>0</v>
      </c>
      <c r="L263" s="90">
        <f t="shared" si="134"/>
        <v>4019609</v>
      </c>
      <c r="M263" s="208" t="s">
        <v>2</v>
      </c>
      <c r="N263" s="233"/>
    </row>
    <row r="264" spans="2:14" ht="45" customHeight="1">
      <c r="B264" s="212"/>
      <c r="C264" s="13" t="s">
        <v>3</v>
      </c>
      <c r="D264" s="30" t="s">
        <v>40</v>
      </c>
      <c r="E264" s="26">
        <v>510835</v>
      </c>
      <c r="F264" s="9">
        <v>629321</v>
      </c>
      <c r="G264" s="9">
        <f>F264</f>
        <v>629321</v>
      </c>
      <c r="H264" s="18">
        <f>1539434-F264</f>
        <v>910113</v>
      </c>
      <c r="I264" s="9">
        <f>4648930-G264</f>
        <v>4019609</v>
      </c>
      <c r="J264" s="9">
        <f>I264</f>
        <v>4019609</v>
      </c>
      <c r="K264" s="9">
        <v>0</v>
      </c>
      <c r="L264" s="91">
        <f>J264</f>
        <v>4019609</v>
      </c>
      <c r="M264" s="203"/>
      <c r="N264" s="233"/>
    </row>
    <row r="265" spans="2:14" ht="15">
      <c r="B265" s="212"/>
      <c r="C265" s="13" t="s">
        <v>4</v>
      </c>
      <c r="D265" s="30"/>
      <c r="E265" s="26"/>
      <c r="F265" s="9"/>
      <c r="G265" s="27"/>
      <c r="H265" s="18"/>
      <c r="I265" s="9"/>
      <c r="J265" s="9"/>
      <c r="K265" s="9"/>
      <c r="L265" s="91"/>
      <c r="M265" s="203"/>
      <c r="N265" s="233"/>
    </row>
    <row r="266" spans="2:14" ht="15.5" thickBot="1">
      <c r="B266" s="212"/>
      <c r="C266" s="13" t="s">
        <v>5</v>
      </c>
      <c r="D266" s="30"/>
      <c r="E266" s="26"/>
      <c r="F266" s="9"/>
      <c r="G266" s="27"/>
      <c r="H266" s="18"/>
      <c r="I266" s="9"/>
      <c r="J266" s="9"/>
      <c r="K266" s="9"/>
      <c r="L266" s="91"/>
      <c r="M266" s="203"/>
      <c r="N266" s="233"/>
    </row>
    <row r="267" spans="2:14" ht="15.5" hidden="1" thickBot="1">
      <c r="B267" s="210" t="s">
        <v>2</v>
      </c>
      <c r="C267" s="34" t="s">
        <v>7</v>
      </c>
      <c r="D267" s="35" t="s">
        <v>2</v>
      </c>
      <c r="E267" s="36">
        <f t="shared" ref="E267:J267" si="135">E268+E269</f>
        <v>0</v>
      </c>
      <c r="F267" s="37">
        <f t="shared" si="135"/>
        <v>0</v>
      </c>
      <c r="G267" s="38">
        <f t="shared" si="135"/>
        <v>0</v>
      </c>
      <c r="H267" s="39">
        <f t="shared" si="135"/>
        <v>0</v>
      </c>
      <c r="I267" s="37">
        <f t="shared" si="135"/>
        <v>0</v>
      </c>
      <c r="J267" s="37">
        <f t="shared" si="135"/>
        <v>0</v>
      </c>
      <c r="K267" s="37">
        <f>K268+K269</f>
        <v>0</v>
      </c>
      <c r="L267" s="92">
        <f>L268+L269</f>
        <v>0</v>
      </c>
      <c r="M267" s="202" t="s">
        <v>2</v>
      </c>
      <c r="N267" s="233"/>
    </row>
    <row r="268" spans="2:14" ht="15.5" hidden="1" thickBot="1">
      <c r="B268" s="210" t="s">
        <v>2</v>
      </c>
      <c r="C268" s="13" t="s">
        <v>3</v>
      </c>
      <c r="D268" s="30"/>
      <c r="E268" s="26"/>
      <c r="F268" s="9"/>
      <c r="G268" s="27"/>
      <c r="H268" s="18"/>
      <c r="I268" s="9"/>
      <c r="J268" s="9"/>
      <c r="K268" s="9"/>
      <c r="L268" s="91"/>
      <c r="M268" s="203"/>
      <c r="N268" s="233"/>
    </row>
    <row r="269" spans="2:14" ht="15.5" hidden="1" thickBot="1">
      <c r="B269" s="210" t="s">
        <v>2</v>
      </c>
      <c r="C269" s="13" t="s">
        <v>5</v>
      </c>
      <c r="D269" s="30"/>
      <c r="E269" s="26"/>
      <c r="F269" s="9"/>
      <c r="G269" s="27"/>
      <c r="H269" s="18"/>
      <c r="I269" s="9">
        <v>0</v>
      </c>
      <c r="J269" s="9">
        <v>0</v>
      </c>
      <c r="K269" s="9">
        <v>0</v>
      </c>
      <c r="L269" s="91">
        <v>0</v>
      </c>
      <c r="M269" s="203"/>
      <c r="N269" s="233"/>
    </row>
    <row r="270" spans="2:14" ht="15.5" hidden="1" thickBot="1">
      <c r="B270" s="210" t="s">
        <v>2</v>
      </c>
      <c r="C270" s="40" t="s">
        <v>8</v>
      </c>
      <c r="D270" s="35" t="s">
        <v>2</v>
      </c>
      <c r="E270" s="36">
        <f t="shared" ref="E270:L270" si="136">E271+E272</f>
        <v>0</v>
      </c>
      <c r="F270" s="37">
        <f t="shared" si="136"/>
        <v>0</v>
      </c>
      <c r="G270" s="38">
        <f t="shared" si="136"/>
        <v>0</v>
      </c>
      <c r="H270" s="39">
        <f t="shared" si="136"/>
        <v>0</v>
      </c>
      <c r="I270" s="37">
        <f t="shared" si="136"/>
        <v>0</v>
      </c>
      <c r="J270" s="37">
        <f t="shared" si="136"/>
        <v>0</v>
      </c>
      <c r="K270" s="37">
        <f t="shared" si="136"/>
        <v>0</v>
      </c>
      <c r="L270" s="92">
        <f t="shared" si="136"/>
        <v>0</v>
      </c>
      <c r="M270" s="202" t="s">
        <v>2</v>
      </c>
      <c r="N270" s="233"/>
    </row>
    <row r="271" spans="2:14" ht="15.5" hidden="1" thickBot="1">
      <c r="B271" s="210" t="s">
        <v>2</v>
      </c>
      <c r="C271" s="13" t="s">
        <v>3</v>
      </c>
      <c r="D271" s="30"/>
      <c r="E271" s="26"/>
      <c r="F271" s="9"/>
      <c r="G271" s="27"/>
      <c r="H271" s="18"/>
      <c r="I271" s="9"/>
      <c r="J271" s="9"/>
      <c r="K271" s="9"/>
      <c r="L271" s="91"/>
      <c r="M271" s="203"/>
      <c r="N271" s="233"/>
    </row>
    <row r="272" spans="2:14" ht="15.5" hidden="1" thickBot="1">
      <c r="B272" s="210" t="s">
        <v>2</v>
      </c>
      <c r="C272" s="14" t="s">
        <v>5</v>
      </c>
      <c r="D272" s="31"/>
      <c r="E272" s="28"/>
      <c r="F272" s="10"/>
      <c r="G272" s="29"/>
      <c r="H272" s="19"/>
      <c r="I272" s="10"/>
      <c r="J272" s="10"/>
      <c r="K272" s="10"/>
      <c r="L272" s="93"/>
      <c r="M272" s="205"/>
      <c r="N272" s="234"/>
    </row>
    <row r="273" spans="1:14" s="62" customFormat="1" ht="75.5" customHeight="1">
      <c r="A273" s="61">
        <v>12</v>
      </c>
      <c r="B273" s="212"/>
      <c r="C273" s="53" t="s">
        <v>26</v>
      </c>
      <c r="D273" s="55" t="s">
        <v>16</v>
      </c>
      <c r="E273" s="56">
        <f>E274+E275</f>
        <v>0</v>
      </c>
      <c r="F273" s="57">
        <f t="shared" ref="F273:L273" si="137">F274+F275</f>
        <v>0</v>
      </c>
      <c r="G273" s="58">
        <f t="shared" si="137"/>
        <v>0</v>
      </c>
      <c r="H273" s="59">
        <f t="shared" si="137"/>
        <v>0</v>
      </c>
      <c r="I273" s="57">
        <f t="shared" si="137"/>
        <v>0</v>
      </c>
      <c r="J273" s="57">
        <f t="shared" si="137"/>
        <v>7500000</v>
      </c>
      <c r="K273" s="57">
        <f t="shared" si="137"/>
        <v>0</v>
      </c>
      <c r="L273" s="82">
        <f t="shared" si="137"/>
        <v>7500000</v>
      </c>
      <c r="M273" s="206" t="s">
        <v>2</v>
      </c>
      <c r="N273" s="232" t="s">
        <v>83</v>
      </c>
    </row>
    <row r="274" spans="1:14" ht="15">
      <c r="B274" s="212"/>
      <c r="C274" s="11" t="s">
        <v>1</v>
      </c>
      <c r="D274" s="32" t="s">
        <v>2</v>
      </c>
      <c r="E274" s="20"/>
      <c r="F274" s="6"/>
      <c r="G274" s="21"/>
      <c r="H274" s="15"/>
      <c r="I274" s="6"/>
      <c r="J274" s="6"/>
      <c r="K274" s="6"/>
      <c r="L274" s="89"/>
      <c r="M274" s="207"/>
      <c r="N274" s="233"/>
    </row>
    <row r="275" spans="1:14" ht="15">
      <c r="B275" s="212"/>
      <c r="C275" s="11" t="s">
        <v>9</v>
      </c>
      <c r="D275" s="32" t="s">
        <v>2</v>
      </c>
      <c r="E275" s="22">
        <f t="shared" ref="E275:L275" si="138">E276+E277+E278</f>
        <v>0</v>
      </c>
      <c r="F275" s="7">
        <f t="shared" si="138"/>
        <v>0</v>
      </c>
      <c r="G275" s="23">
        <f t="shared" si="138"/>
        <v>0</v>
      </c>
      <c r="H275" s="16">
        <f t="shared" si="138"/>
        <v>0</v>
      </c>
      <c r="I275" s="7">
        <f t="shared" si="138"/>
        <v>0</v>
      </c>
      <c r="J275" s="7">
        <f t="shared" si="138"/>
        <v>7500000</v>
      </c>
      <c r="K275" s="7">
        <f t="shared" si="138"/>
        <v>0</v>
      </c>
      <c r="L275" s="83">
        <f t="shared" si="138"/>
        <v>7500000</v>
      </c>
      <c r="M275" s="195" t="s">
        <v>2</v>
      </c>
      <c r="N275" s="233"/>
    </row>
    <row r="276" spans="1:14" ht="15">
      <c r="B276" s="212"/>
      <c r="C276" s="12" t="s">
        <v>3</v>
      </c>
      <c r="D276" s="33" t="s">
        <v>2</v>
      </c>
      <c r="E276" s="24">
        <f>E286+E290+E293+E283+E280</f>
        <v>0</v>
      </c>
      <c r="F276" s="8">
        <f t="shared" ref="F276:L276" si="139">F286+F290+F293+F283+F280</f>
        <v>0</v>
      </c>
      <c r="G276" s="24">
        <f t="shared" si="139"/>
        <v>0</v>
      </c>
      <c r="H276" s="24">
        <f t="shared" si="139"/>
        <v>0</v>
      </c>
      <c r="I276" s="8">
        <f t="shared" si="139"/>
        <v>0</v>
      </c>
      <c r="J276" s="8">
        <f t="shared" si="139"/>
        <v>7500000</v>
      </c>
      <c r="K276" s="8">
        <f t="shared" si="139"/>
        <v>0</v>
      </c>
      <c r="L276" s="24">
        <f t="shared" si="139"/>
        <v>7500000</v>
      </c>
      <c r="M276" s="196" t="s">
        <v>2</v>
      </c>
      <c r="N276" s="233"/>
    </row>
    <row r="277" spans="1:14" ht="15">
      <c r="B277" s="212"/>
      <c r="C277" s="12" t="s">
        <v>4</v>
      </c>
      <c r="D277" s="33" t="s">
        <v>2</v>
      </c>
      <c r="E277" s="24">
        <f>E287</f>
        <v>0</v>
      </c>
      <c r="F277" s="8">
        <f t="shared" ref="F277:L277" si="140">F287</f>
        <v>0</v>
      </c>
      <c r="G277" s="25">
        <f t="shared" si="140"/>
        <v>0</v>
      </c>
      <c r="H277" s="17">
        <f t="shared" si="140"/>
        <v>0</v>
      </c>
      <c r="I277" s="8">
        <f t="shared" si="140"/>
        <v>0</v>
      </c>
      <c r="J277" s="8">
        <f t="shared" si="140"/>
        <v>0</v>
      </c>
      <c r="K277" s="8">
        <f t="shared" si="140"/>
        <v>0</v>
      </c>
      <c r="L277" s="84">
        <f t="shared" si="140"/>
        <v>0</v>
      </c>
      <c r="M277" s="196" t="s">
        <v>2</v>
      </c>
      <c r="N277" s="233"/>
    </row>
    <row r="278" spans="1:14" ht="15">
      <c r="B278" s="212"/>
      <c r="C278" s="47" t="s">
        <v>5</v>
      </c>
      <c r="D278" s="48" t="s">
        <v>2</v>
      </c>
      <c r="E278" s="49">
        <f>E288+E291+E294+E281+E284</f>
        <v>0</v>
      </c>
      <c r="F278" s="50">
        <f t="shared" ref="F278:L278" si="141">F288+F291+F294+F281+F284</f>
        <v>0</v>
      </c>
      <c r="G278" s="51">
        <f t="shared" si="141"/>
        <v>0</v>
      </c>
      <c r="H278" s="52">
        <f t="shared" si="141"/>
        <v>0</v>
      </c>
      <c r="I278" s="50">
        <f t="shared" si="141"/>
        <v>0</v>
      </c>
      <c r="J278" s="50">
        <f t="shared" si="141"/>
        <v>0</v>
      </c>
      <c r="K278" s="50">
        <f t="shared" si="141"/>
        <v>0</v>
      </c>
      <c r="L278" s="85">
        <f t="shared" si="141"/>
        <v>0</v>
      </c>
      <c r="M278" s="197" t="s">
        <v>2</v>
      </c>
      <c r="N278" s="233"/>
    </row>
    <row r="279" spans="1:14" ht="15" hidden="1">
      <c r="B279" s="210" t="s">
        <v>2</v>
      </c>
      <c r="C279" s="34" t="s">
        <v>54</v>
      </c>
      <c r="D279" s="35" t="s">
        <v>2</v>
      </c>
      <c r="E279" s="36">
        <f t="shared" ref="E279:L279" si="142">E280+E281</f>
        <v>0</v>
      </c>
      <c r="F279" s="37">
        <f t="shared" si="142"/>
        <v>0</v>
      </c>
      <c r="G279" s="38">
        <f t="shared" si="142"/>
        <v>0</v>
      </c>
      <c r="H279" s="39">
        <f t="shared" si="142"/>
        <v>0</v>
      </c>
      <c r="I279" s="37">
        <f t="shared" si="142"/>
        <v>0</v>
      </c>
      <c r="J279" s="37">
        <f t="shared" si="142"/>
        <v>0</v>
      </c>
      <c r="K279" s="37">
        <f t="shared" si="142"/>
        <v>0</v>
      </c>
      <c r="L279" s="92">
        <f t="shared" si="142"/>
        <v>0</v>
      </c>
      <c r="M279" s="202" t="s">
        <v>2</v>
      </c>
      <c r="N279" s="235"/>
    </row>
    <row r="280" spans="1:14" ht="15" hidden="1">
      <c r="B280" s="210" t="s">
        <v>2</v>
      </c>
      <c r="C280" s="13" t="s">
        <v>3</v>
      </c>
      <c r="D280" s="30"/>
      <c r="E280" s="26"/>
      <c r="F280" s="9"/>
      <c r="G280" s="27"/>
      <c r="H280" s="18"/>
      <c r="I280" s="9"/>
      <c r="J280" s="9"/>
      <c r="K280" s="9"/>
      <c r="L280" s="91"/>
      <c r="M280" s="203"/>
      <c r="N280" s="235"/>
    </row>
    <row r="281" spans="1:14" ht="15" hidden="1">
      <c r="B281" s="210" t="s">
        <v>2</v>
      </c>
      <c r="C281" s="13" t="s">
        <v>5</v>
      </c>
      <c r="D281" s="30"/>
      <c r="E281" s="26"/>
      <c r="F281" s="9"/>
      <c r="G281" s="27"/>
      <c r="H281" s="18"/>
      <c r="I281" s="9"/>
      <c r="J281" s="9"/>
      <c r="K281" s="9"/>
      <c r="L281" s="91"/>
      <c r="M281" s="203"/>
      <c r="N281" s="235"/>
    </row>
    <row r="282" spans="1:14" ht="15" hidden="1">
      <c r="B282" s="210" t="s">
        <v>2</v>
      </c>
      <c r="C282" s="34" t="s">
        <v>53</v>
      </c>
      <c r="D282" s="35" t="s">
        <v>2</v>
      </c>
      <c r="E282" s="36">
        <f t="shared" ref="E282:L282" si="143">E283+E284</f>
        <v>0</v>
      </c>
      <c r="F282" s="37">
        <f t="shared" si="143"/>
        <v>0</v>
      </c>
      <c r="G282" s="38">
        <f t="shared" si="143"/>
        <v>0</v>
      </c>
      <c r="H282" s="39">
        <f t="shared" si="143"/>
        <v>0</v>
      </c>
      <c r="I282" s="37">
        <f t="shared" si="143"/>
        <v>0</v>
      </c>
      <c r="J282" s="37">
        <f t="shared" si="143"/>
        <v>0</v>
      </c>
      <c r="K282" s="37">
        <f t="shared" si="143"/>
        <v>0</v>
      </c>
      <c r="L282" s="92">
        <f t="shared" si="143"/>
        <v>0</v>
      </c>
      <c r="M282" s="202" t="s">
        <v>2</v>
      </c>
      <c r="N282" s="235"/>
    </row>
    <row r="283" spans="1:14" ht="15" hidden="1" customHeight="1">
      <c r="B283" s="210" t="s">
        <v>2</v>
      </c>
      <c r="C283" s="13" t="s">
        <v>3</v>
      </c>
      <c r="D283" s="30"/>
      <c r="E283" s="26"/>
      <c r="F283" s="9"/>
      <c r="G283" s="27"/>
      <c r="H283" s="18"/>
      <c r="I283" s="9"/>
      <c r="J283" s="9"/>
      <c r="K283" s="9"/>
      <c r="L283" s="91"/>
      <c r="M283" s="203"/>
      <c r="N283" s="235"/>
    </row>
    <row r="284" spans="1:14" ht="15" hidden="1">
      <c r="B284" s="210" t="s">
        <v>2</v>
      </c>
      <c r="C284" s="13" t="s">
        <v>5</v>
      </c>
      <c r="D284" s="30"/>
      <c r="E284" s="26"/>
      <c r="F284" s="9"/>
      <c r="G284" s="27"/>
      <c r="H284" s="18"/>
      <c r="I284" s="9"/>
      <c r="J284" s="9"/>
      <c r="K284" s="9"/>
      <c r="L284" s="91"/>
      <c r="M284" s="203"/>
      <c r="N284" s="235"/>
    </row>
    <row r="285" spans="1:14" ht="15">
      <c r="B285" s="212"/>
      <c r="C285" s="41" t="s">
        <v>6</v>
      </c>
      <c r="D285" s="42" t="s">
        <v>2</v>
      </c>
      <c r="E285" s="43">
        <f t="shared" ref="E285:L285" si="144">E286+E287+E288</f>
        <v>0</v>
      </c>
      <c r="F285" s="44">
        <f t="shared" si="144"/>
        <v>0</v>
      </c>
      <c r="G285" s="45">
        <f t="shared" si="144"/>
        <v>0</v>
      </c>
      <c r="H285" s="46">
        <f t="shared" si="144"/>
        <v>0</v>
      </c>
      <c r="I285" s="44">
        <f t="shared" si="144"/>
        <v>0</v>
      </c>
      <c r="J285" s="44">
        <f t="shared" si="144"/>
        <v>7500000</v>
      </c>
      <c r="K285" s="44">
        <f t="shared" si="144"/>
        <v>0</v>
      </c>
      <c r="L285" s="90">
        <f t="shared" si="144"/>
        <v>7500000</v>
      </c>
      <c r="M285" s="208" t="s">
        <v>2</v>
      </c>
      <c r="N285" s="233"/>
    </row>
    <row r="286" spans="1:14" ht="15">
      <c r="B286" s="212"/>
      <c r="C286" s="13" t="s">
        <v>3</v>
      </c>
      <c r="D286" s="30" t="s">
        <v>44</v>
      </c>
      <c r="E286" s="26"/>
      <c r="F286" s="9"/>
      <c r="G286" s="27"/>
      <c r="H286" s="18"/>
      <c r="I286" s="9"/>
      <c r="J286" s="9">
        <f>2500000*3</f>
        <v>7500000</v>
      </c>
      <c r="K286" s="9">
        <v>0</v>
      </c>
      <c r="L286" s="9">
        <f>J286</f>
        <v>7500000</v>
      </c>
      <c r="M286" s="91"/>
      <c r="N286" s="233"/>
    </row>
    <row r="287" spans="1:14" ht="15">
      <c r="B287" s="212"/>
      <c r="C287" s="13" t="s">
        <v>4</v>
      </c>
      <c r="D287" s="30"/>
      <c r="E287" s="26"/>
      <c r="F287" s="9"/>
      <c r="G287" s="27"/>
      <c r="H287" s="18"/>
      <c r="I287" s="9"/>
      <c r="J287" s="9"/>
      <c r="K287" s="9"/>
      <c r="L287" s="91"/>
      <c r="M287" s="203"/>
      <c r="N287" s="233"/>
    </row>
    <row r="288" spans="1:14" ht="15.5" thickBot="1">
      <c r="B288" s="212"/>
      <c r="C288" s="13" t="s">
        <v>5</v>
      </c>
      <c r="D288" s="30"/>
      <c r="E288" s="26"/>
      <c r="F288" s="9"/>
      <c r="G288" s="27"/>
      <c r="H288" s="18"/>
      <c r="I288" s="9"/>
      <c r="J288" s="9"/>
      <c r="K288" s="9"/>
      <c r="L288" s="91"/>
      <c r="M288" s="203"/>
      <c r="N288" s="233"/>
    </row>
    <row r="289" spans="1:14" ht="15.5" hidden="1" thickBot="1">
      <c r="B289" s="210" t="s">
        <v>2</v>
      </c>
      <c r="C289" s="34" t="s">
        <v>7</v>
      </c>
      <c r="D289" s="35" t="s">
        <v>2</v>
      </c>
      <c r="E289" s="36">
        <f t="shared" ref="E289:L289" si="145">E290+E291</f>
        <v>0</v>
      </c>
      <c r="F289" s="37">
        <f t="shared" si="145"/>
        <v>0</v>
      </c>
      <c r="G289" s="38">
        <f t="shared" si="145"/>
        <v>0</v>
      </c>
      <c r="H289" s="39">
        <f t="shared" si="145"/>
        <v>0</v>
      </c>
      <c r="I289" s="37">
        <f t="shared" si="145"/>
        <v>0</v>
      </c>
      <c r="J289" s="37">
        <f t="shared" si="145"/>
        <v>0</v>
      </c>
      <c r="K289" s="37">
        <f t="shared" si="145"/>
        <v>0</v>
      </c>
      <c r="L289" s="92">
        <f t="shared" si="145"/>
        <v>0</v>
      </c>
      <c r="M289" s="202" t="s">
        <v>2</v>
      </c>
      <c r="N289" s="235"/>
    </row>
    <row r="290" spans="1:14" ht="15.5" hidden="1" thickBot="1">
      <c r="B290" s="210" t="s">
        <v>2</v>
      </c>
      <c r="C290" s="13" t="s">
        <v>3</v>
      </c>
      <c r="D290" s="30"/>
      <c r="E290" s="26"/>
      <c r="F290" s="9"/>
      <c r="G290" s="27"/>
      <c r="H290" s="18"/>
      <c r="I290" s="9"/>
      <c r="J290" s="9"/>
      <c r="K290" s="9"/>
      <c r="L290" s="91"/>
      <c r="M290" s="203"/>
      <c r="N290" s="235"/>
    </row>
    <row r="291" spans="1:14" ht="15.5" hidden="1" thickBot="1">
      <c r="B291" s="210" t="s">
        <v>2</v>
      </c>
      <c r="C291" s="13" t="s">
        <v>5</v>
      </c>
      <c r="D291" s="30"/>
      <c r="E291" s="26"/>
      <c r="F291" s="9"/>
      <c r="G291" s="27"/>
      <c r="H291" s="18"/>
      <c r="I291" s="9"/>
      <c r="J291" s="9"/>
      <c r="K291" s="9"/>
      <c r="L291" s="91"/>
      <c r="M291" s="203"/>
      <c r="N291" s="235"/>
    </row>
    <row r="292" spans="1:14" ht="15.5" hidden="1" thickBot="1">
      <c r="B292" s="210" t="s">
        <v>2</v>
      </c>
      <c r="C292" s="40" t="s">
        <v>8</v>
      </c>
      <c r="D292" s="35" t="s">
        <v>2</v>
      </c>
      <c r="E292" s="36">
        <f t="shared" ref="E292:L292" si="146">E293+E294</f>
        <v>0</v>
      </c>
      <c r="F292" s="37">
        <f t="shared" si="146"/>
        <v>0</v>
      </c>
      <c r="G292" s="38">
        <f t="shared" si="146"/>
        <v>0</v>
      </c>
      <c r="H292" s="39">
        <f t="shared" si="146"/>
        <v>0</v>
      </c>
      <c r="I292" s="37">
        <f t="shared" si="146"/>
        <v>0</v>
      </c>
      <c r="J292" s="37">
        <f t="shared" si="146"/>
        <v>0</v>
      </c>
      <c r="K292" s="37">
        <f t="shared" si="146"/>
        <v>0</v>
      </c>
      <c r="L292" s="92">
        <f t="shared" si="146"/>
        <v>0</v>
      </c>
      <c r="M292" s="202" t="s">
        <v>2</v>
      </c>
      <c r="N292" s="235"/>
    </row>
    <row r="293" spans="1:14" ht="15.5" hidden="1" thickBot="1">
      <c r="B293" s="210" t="s">
        <v>2</v>
      </c>
      <c r="C293" s="13" t="s">
        <v>3</v>
      </c>
      <c r="D293" s="30"/>
      <c r="E293" s="26"/>
      <c r="F293" s="9"/>
      <c r="G293" s="27"/>
      <c r="H293" s="18"/>
      <c r="I293" s="9"/>
      <c r="J293" s="9"/>
      <c r="K293" s="9"/>
      <c r="L293" s="91"/>
      <c r="M293" s="203"/>
      <c r="N293" s="235"/>
    </row>
    <row r="294" spans="1:14" ht="15.5" hidden="1" thickBot="1">
      <c r="B294" s="210" t="s">
        <v>2</v>
      </c>
      <c r="C294" s="14" t="s">
        <v>5</v>
      </c>
      <c r="D294" s="31"/>
      <c r="E294" s="28"/>
      <c r="F294" s="10"/>
      <c r="G294" s="29"/>
      <c r="H294" s="19"/>
      <c r="I294" s="10"/>
      <c r="J294" s="10"/>
      <c r="K294" s="10"/>
      <c r="L294" s="93"/>
      <c r="M294" s="205"/>
      <c r="N294" s="236"/>
    </row>
    <row r="295" spans="1:14" s="62" customFormat="1" ht="137.5" customHeight="1">
      <c r="A295" s="61">
        <v>13</v>
      </c>
      <c r="B295" s="212"/>
      <c r="C295" s="53" t="s">
        <v>27</v>
      </c>
      <c r="D295" s="55" t="s">
        <v>16</v>
      </c>
      <c r="E295" s="56">
        <f>E296+E297</f>
        <v>0</v>
      </c>
      <c r="F295" s="57">
        <f t="shared" ref="F295:L295" si="147">F296+F297</f>
        <v>0</v>
      </c>
      <c r="G295" s="58">
        <f t="shared" si="147"/>
        <v>0</v>
      </c>
      <c r="H295" s="59">
        <f t="shared" si="147"/>
        <v>0</v>
      </c>
      <c r="I295" s="57">
        <f t="shared" si="147"/>
        <v>1430400</v>
      </c>
      <c r="J295" s="57">
        <f t="shared" si="147"/>
        <v>1430400</v>
      </c>
      <c r="K295" s="57">
        <f t="shared" si="147"/>
        <v>0</v>
      </c>
      <c r="L295" s="82">
        <f t="shared" si="147"/>
        <v>1430400</v>
      </c>
      <c r="M295" s="206" t="s">
        <v>2</v>
      </c>
      <c r="N295" s="232" t="s">
        <v>82</v>
      </c>
    </row>
    <row r="296" spans="1:14" ht="15">
      <c r="B296" s="212"/>
      <c r="C296" s="11" t="s">
        <v>1</v>
      </c>
      <c r="D296" s="32" t="s">
        <v>2</v>
      </c>
      <c r="E296" s="20"/>
      <c r="F296" s="6"/>
      <c r="G296" s="21"/>
      <c r="H296" s="15"/>
      <c r="I296" s="6"/>
      <c r="J296" s="6"/>
      <c r="K296" s="6"/>
      <c r="L296" s="89"/>
      <c r="M296" s="207"/>
      <c r="N296" s="233"/>
    </row>
    <row r="297" spans="1:14" ht="15">
      <c r="B297" s="212"/>
      <c r="C297" s="11" t="s">
        <v>9</v>
      </c>
      <c r="D297" s="32" t="s">
        <v>2</v>
      </c>
      <c r="E297" s="22">
        <f t="shared" ref="E297:L297" si="148">E298+E299+E300</f>
        <v>0</v>
      </c>
      <c r="F297" s="7">
        <f t="shared" si="148"/>
        <v>0</v>
      </c>
      <c r="G297" s="23">
        <f t="shared" si="148"/>
        <v>0</v>
      </c>
      <c r="H297" s="16">
        <f t="shared" si="148"/>
        <v>0</v>
      </c>
      <c r="I297" s="7">
        <f t="shared" si="148"/>
        <v>1430400</v>
      </c>
      <c r="J297" s="7">
        <f t="shared" si="148"/>
        <v>1430400</v>
      </c>
      <c r="K297" s="7">
        <f t="shared" si="148"/>
        <v>0</v>
      </c>
      <c r="L297" s="83">
        <f t="shared" si="148"/>
        <v>1430400</v>
      </c>
      <c r="M297" s="195" t="s">
        <v>2</v>
      </c>
      <c r="N297" s="233"/>
    </row>
    <row r="298" spans="1:14" ht="15">
      <c r="B298" s="212"/>
      <c r="C298" s="12" t="s">
        <v>3</v>
      </c>
      <c r="D298" s="33" t="s">
        <v>2</v>
      </c>
      <c r="E298" s="24">
        <f>E308+E312+E315+E305+E302</f>
        <v>0</v>
      </c>
      <c r="F298" s="8">
        <f t="shared" ref="F298:L298" si="149">F308+F312+F315+F305+F302</f>
        <v>0</v>
      </c>
      <c r="G298" s="24">
        <f t="shared" si="149"/>
        <v>0</v>
      </c>
      <c r="H298" s="24">
        <f t="shared" si="149"/>
        <v>0</v>
      </c>
      <c r="I298" s="8">
        <f t="shared" si="149"/>
        <v>1430400</v>
      </c>
      <c r="J298" s="8">
        <f t="shared" si="149"/>
        <v>1430400</v>
      </c>
      <c r="K298" s="8">
        <f t="shared" si="149"/>
        <v>0</v>
      </c>
      <c r="L298" s="24">
        <f t="shared" si="149"/>
        <v>1430400</v>
      </c>
      <c r="M298" s="196" t="s">
        <v>2</v>
      </c>
      <c r="N298" s="233"/>
    </row>
    <row r="299" spans="1:14" ht="15">
      <c r="B299" s="212"/>
      <c r="C299" s="12" t="s">
        <v>4</v>
      </c>
      <c r="D299" s="33" t="s">
        <v>2</v>
      </c>
      <c r="E299" s="24">
        <f>E309</f>
        <v>0</v>
      </c>
      <c r="F299" s="8">
        <f t="shared" ref="F299:L299" si="150">F309</f>
        <v>0</v>
      </c>
      <c r="G299" s="25">
        <f t="shared" si="150"/>
        <v>0</v>
      </c>
      <c r="H299" s="17">
        <f t="shared" si="150"/>
        <v>0</v>
      </c>
      <c r="I299" s="8">
        <f t="shared" si="150"/>
        <v>0</v>
      </c>
      <c r="J299" s="8">
        <f t="shared" si="150"/>
        <v>0</v>
      </c>
      <c r="K299" s="8">
        <f t="shared" si="150"/>
        <v>0</v>
      </c>
      <c r="L299" s="84">
        <f t="shared" si="150"/>
        <v>0</v>
      </c>
      <c r="M299" s="196" t="s">
        <v>2</v>
      </c>
      <c r="N299" s="233"/>
    </row>
    <row r="300" spans="1:14" ht="15">
      <c r="B300" s="212"/>
      <c r="C300" s="47" t="s">
        <v>5</v>
      </c>
      <c r="D300" s="48" t="s">
        <v>2</v>
      </c>
      <c r="E300" s="49">
        <f>E310+E313+E316+E303+E306</f>
        <v>0</v>
      </c>
      <c r="F300" s="50">
        <f t="shared" ref="F300:L300" si="151">F310+F313+F316+F303+F306</f>
        <v>0</v>
      </c>
      <c r="G300" s="51">
        <f t="shared" si="151"/>
        <v>0</v>
      </c>
      <c r="H300" s="52">
        <f t="shared" si="151"/>
        <v>0</v>
      </c>
      <c r="I300" s="50">
        <f t="shared" si="151"/>
        <v>0</v>
      </c>
      <c r="J300" s="50">
        <f t="shared" si="151"/>
        <v>0</v>
      </c>
      <c r="K300" s="50">
        <f t="shared" si="151"/>
        <v>0</v>
      </c>
      <c r="L300" s="85">
        <f t="shared" si="151"/>
        <v>0</v>
      </c>
      <c r="M300" s="197" t="s">
        <v>2</v>
      </c>
      <c r="N300" s="233"/>
    </row>
    <row r="301" spans="1:14" ht="15" hidden="1" customHeight="1">
      <c r="B301" s="210" t="s">
        <v>2</v>
      </c>
      <c r="C301" s="34" t="s">
        <v>54</v>
      </c>
      <c r="D301" s="35" t="s">
        <v>2</v>
      </c>
      <c r="E301" s="36">
        <f t="shared" ref="E301:L301" si="152">E302+E303</f>
        <v>0</v>
      </c>
      <c r="F301" s="37">
        <f t="shared" si="152"/>
        <v>0</v>
      </c>
      <c r="G301" s="38">
        <f t="shared" si="152"/>
        <v>0</v>
      </c>
      <c r="H301" s="39">
        <f t="shared" si="152"/>
        <v>0</v>
      </c>
      <c r="I301" s="37">
        <f t="shared" si="152"/>
        <v>0</v>
      </c>
      <c r="J301" s="37">
        <f t="shared" si="152"/>
        <v>0</v>
      </c>
      <c r="K301" s="37">
        <f t="shared" si="152"/>
        <v>0</v>
      </c>
      <c r="L301" s="92">
        <f t="shared" si="152"/>
        <v>0</v>
      </c>
      <c r="M301" s="202" t="s">
        <v>2</v>
      </c>
      <c r="N301" s="235"/>
    </row>
    <row r="302" spans="1:14" ht="15" hidden="1" customHeight="1">
      <c r="B302" s="210" t="s">
        <v>2</v>
      </c>
      <c r="C302" s="13" t="s">
        <v>3</v>
      </c>
      <c r="D302" s="30"/>
      <c r="E302" s="26"/>
      <c r="F302" s="9"/>
      <c r="G302" s="27"/>
      <c r="H302" s="18"/>
      <c r="I302" s="9"/>
      <c r="J302" s="9"/>
      <c r="K302" s="9"/>
      <c r="L302" s="91"/>
      <c r="M302" s="203"/>
      <c r="N302" s="235"/>
    </row>
    <row r="303" spans="1:14" ht="15" hidden="1" customHeight="1">
      <c r="B303" s="210" t="s">
        <v>2</v>
      </c>
      <c r="C303" s="13" t="s">
        <v>5</v>
      </c>
      <c r="D303" s="30"/>
      <c r="E303" s="26"/>
      <c r="F303" s="9"/>
      <c r="G303" s="27"/>
      <c r="H303" s="18"/>
      <c r="I303" s="9"/>
      <c r="J303" s="9"/>
      <c r="K303" s="9"/>
      <c r="L303" s="91"/>
      <c r="M303" s="203"/>
      <c r="N303" s="235"/>
    </row>
    <row r="304" spans="1:14" ht="15" hidden="1">
      <c r="B304" s="210" t="s">
        <v>2</v>
      </c>
      <c r="C304" s="34" t="s">
        <v>53</v>
      </c>
      <c r="D304" s="35" t="s">
        <v>2</v>
      </c>
      <c r="E304" s="36">
        <f t="shared" ref="E304:L304" si="153">E305+E306</f>
        <v>0</v>
      </c>
      <c r="F304" s="37">
        <f t="shared" si="153"/>
        <v>0</v>
      </c>
      <c r="G304" s="38">
        <f t="shared" si="153"/>
        <v>0</v>
      </c>
      <c r="H304" s="39">
        <f t="shared" si="153"/>
        <v>0</v>
      </c>
      <c r="I304" s="37">
        <f t="shared" si="153"/>
        <v>0</v>
      </c>
      <c r="J304" s="37">
        <f t="shared" si="153"/>
        <v>0</v>
      </c>
      <c r="K304" s="37">
        <f t="shared" si="153"/>
        <v>0</v>
      </c>
      <c r="L304" s="92">
        <f t="shared" si="153"/>
        <v>0</v>
      </c>
      <c r="M304" s="202" t="s">
        <v>2</v>
      </c>
      <c r="N304" s="235"/>
    </row>
    <row r="305" spans="1:14" ht="15" hidden="1">
      <c r="B305" s="210" t="s">
        <v>2</v>
      </c>
      <c r="C305" s="13" t="s">
        <v>3</v>
      </c>
      <c r="D305" s="30"/>
      <c r="E305" s="26"/>
      <c r="F305" s="9"/>
      <c r="G305" s="27"/>
      <c r="H305" s="18"/>
      <c r="I305" s="9"/>
      <c r="J305" s="9"/>
      <c r="K305" s="9"/>
      <c r="L305" s="91"/>
      <c r="M305" s="203"/>
      <c r="N305" s="235"/>
    </row>
    <row r="306" spans="1:14" ht="15" hidden="1">
      <c r="B306" s="210" t="s">
        <v>2</v>
      </c>
      <c r="C306" s="13" t="s">
        <v>5</v>
      </c>
      <c r="D306" s="30"/>
      <c r="E306" s="26"/>
      <c r="F306" s="9"/>
      <c r="G306" s="27"/>
      <c r="H306" s="18"/>
      <c r="I306" s="9"/>
      <c r="J306" s="9"/>
      <c r="K306" s="9"/>
      <c r="L306" s="91"/>
      <c r="M306" s="203"/>
      <c r="N306" s="235"/>
    </row>
    <row r="307" spans="1:14" ht="75.650000000000006" customHeight="1">
      <c r="B307" s="212"/>
      <c r="C307" s="41" t="s">
        <v>6</v>
      </c>
      <c r="D307" s="42" t="s">
        <v>2</v>
      </c>
      <c r="E307" s="43">
        <f t="shared" ref="E307:L307" si="154">E308+E309+E310</f>
        <v>0</v>
      </c>
      <c r="F307" s="44">
        <f t="shared" si="154"/>
        <v>0</v>
      </c>
      <c r="G307" s="45">
        <f t="shared" si="154"/>
        <v>0</v>
      </c>
      <c r="H307" s="46">
        <f t="shared" si="154"/>
        <v>0</v>
      </c>
      <c r="I307" s="44">
        <f t="shared" si="154"/>
        <v>1430400</v>
      </c>
      <c r="J307" s="44">
        <f t="shared" si="154"/>
        <v>1430400</v>
      </c>
      <c r="K307" s="44">
        <f t="shared" si="154"/>
        <v>0</v>
      </c>
      <c r="L307" s="90">
        <f t="shared" si="154"/>
        <v>1430400</v>
      </c>
      <c r="M307" s="208" t="s">
        <v>2</v>
      </c>
      <c r="N307" s="233"/>
    </row>
    <row r="308" spans="1:14" ht="15">
      <c r="B308" s="212"/>
      <c r="C308" s="13" t="s">
        <v>3</v>
      </c>
      <c r="D308" s="30" t="s">
        <v>44</v>
      </c>
      <c r="E308" s="26"/>
      <c r="F308" s="9"/>
      <c r="G308" s="27"/>
      <c r="H308" s="18"/>
      <c r="I308" s="9">
        <f>2384*600</f>
        <v>1430400</v>
      </c>
      <c r="J308" s="9">
        <f>I308</f>
        <v>1430400</v>
      </c>
      <c r="K308" s="9">
        <v>0</v>
      </c>
      <c r="L308" s="9">
        <f>J308</f>
        <v>1430400</v>
      </c>
      <c r="M308" s="204"/>
      <c r="N308" s="233"/>
    </row>
    <row r="309" spans="1:14" ht="15">
      <c r="B309" s="212"/>
      <c r="C309" s="13" t="s">
        <v>4</v>
      </c>
      <c r="D309" s="30"/>
      <c r="E309" s="26"/>
      <c r="F309" s="9"/>
      <c r="G309" s="27"/>
      <c r="H309" s="18"/>
      <c r="I309" s="9"/>
      <c r="J309" s="9"/>
      <c r="K309" s="9"/>
      <c r="L309" s="91"/>
      <c r="M309" s="203"/>
      <c r="N309" s="233"/>
    </row>
    <row r="310" spans="1:14" ht="15.5" thickBot="1">
      <c r="B310" s="212"/>
      <c r="C310" s="13" t="s">
        <v>5</v>
      </c>
      <c r="D310" s="30"/>
      <c r="E310" s="26"/>
      <c r="F310" s="9"/>
      <c r="G310" s="27"/>
      <c r="H310" s="18"/>
      <c r="I310" s="9"/>
      <c r="J310" s="9"/>
      <c r="K310" s="9"/>
      <c r="L310" s="91"/>
      <c r="M310" s="203"/>
      <c r="N310" s="233"/>
    </row>
    <row r="311" spans="1:14" ht="15.5" hidden="1" thickBot="1">
      <c r="B311" s="210" t="s">
        <v>2</v>
      </c>
      <c r="C311" s="34" t="s">
        <v>7</v>
      </c>
      <c r="D311" s="35" t="s">
        <v>2</v>
      </c>
      <c r="E311" s="36">
        <f t="shared" ref="E311:L311" si="155">E312+E313</f>
        <v>0</v>
      </c>
      <c r="F311" s="37">
        <f t="shared" si="155"/>
        <v>0</v>
      </c>
      <c r="G311" s="38">
        <f t="shared" si="155"/>
        <v>0</v>
      </c>
      <c r="H311" s="39">
        <f t="shared" si="155"/>
        <v>0</v>
      </c>
      <c r="I311" s="37">
        <f t="shared" si="155"/>
        <v>0</v>
      </c>
      <c r="J311" s="37">
        <f t="shared" si="155"/>
        <v>0</v>
      </c>
      <c r="K311" s="37">
        <f t="shared" si="155"/>
        <v>0</v>
      </c>
      <c r="L311" s="92">
        <f t="shared" si="155"/>
        <v>0</v>
      </c>
      <c r="M311" s="202" t="s">
        <v>2</v>
      </c>
      <c r="N311" s="235"/>
    </row>
    <row r="312" spans="1:14" ht="15.5" hidden="1" thickBot="1">
      <c r="B312" s="210" t="s">
        <v>2</v>
      </c>
      <c r="C312" s="13" t="s">
        <v>3</v>
      </c>
      <c r="D312" s="30"/>
      <c r="E312" s="26"/>
      <c r="F312" s="9"/>
      <c r="G312" s="27"/>
      <c r="H312" s="18"/>
      <c r="I312" s="9"/>
      <c r="J312" s="9"/>
      <c r="K312" s="9"/>
      <c r="L312" s="91"/>
      <c r="M312" s="203"/>
      <c r="N312" s="235"/>
    </row>
    <row r="313" spans="1:14" ht="15.5" hidden="1" thickBot="1">
      <c r="B313" s="210" t="s">
        <v>2</v>
      </c>
      <c r="C313" s="13" t="s">
        <v>5</v>
      </c>
      <c r="D313" s="30"/>
      <c r="E313" s="26"/>
      <c r="F313" s="9"/>
      <c r="G313" s="27"/>
      <c r="H313" s="18"/>
      <c r="I313" s="9"/>
      <c r="J313" s="9"/>
      <c r="K313" s="9"/>
      <c r="L313" s="91"/>
      <c r="M313" s="203"/>
      <c r="N313" s="235"/>
    </row>
    <row r="314" spans="1:14" ht="15.5" hidden="1" thickBot="1">
      <c r="B314" s="210" t="s">
        <v>2</v>
      </c>
      <c r="C314" s="40" t="s">
        <v>8</v>
      </c>
      <c r="D314" s="35" t="s">
        <v>2</v>
      </c>
      <c r="E314" s="36">
        <f t="shared" ref="E314:L314" si="156">E315+E316</f>
        <v>0</v>
      </c>
      <c r="F314" s="37">
        <f t="shared" si="156"/>
        <v>0</v>
      </c>
      <c r="G314" s="38">
        <f t="shared" si="156"/>
        <v>0</v>
      </c>
      <c r="H314" s="39">
        <f t="shared" si="156"/>
        <v>0</v>
      </c>
      <c r="I314" s="37">
        <f t="shared" si="156"/>
        <v>0</v>
      </c>
      <c r="J314" s="37">
        <f t="shared" si="156"/>
        <v>0</v>
      </c>
      <c r="K314" s="37">
        <f t="shared" si="156"/>
        <v>0</v>
      </c>
      <c r="L314" s="92">
        <f t="shared" si="156"/>
        <v>0</v>
      </c>
      <c r="M314" s="202" t="s">
        <v>2</v>
      </c>
      <c r="N314" s="235"/>
    </row>
    <row r="315" spans="1:14" ht="15.5" hidden="1" thickBot="1">
      <c r="B315" s="210" t="s">
        <v>2</v>
      </c>
      <c r="C315" s="13" t="s">
        <v>3</v>
      </c>
      <c r="D315" s="30"/>
      <c r="E315" s="26"/>
      <c r="F315" s="9"/>
      <c r="G315" s="27"/>
      <c r="H315" s="18"/>
      <c r="I315" s="9"/>
      <c r="J315" s="9"/>
      <c r="K315" s="9"/>
      <c r="L315" s="91"/>
      <c r="M315" s="203"/>
      <c r="N315" s="235"/>
    </row>
    <row r="316" spans="1:14" ht="15.5" hidden="1" thickBot="1">
      <c r="B316" s="210" t="s">
        <v>2</v>
      </c>
      <c r="C316" s="14" t="s">
        <v>5</v>
      </c>
      <c r="D316" s="31"/>
      <c r="E316" s="28"/>
      <c r="F316" s="10"/>
      <c r="G316" s="29"/>
      <c r="H316" s="19"/>
      <c r="I316" s="10"/>
      <c r="J316" s="10"/>
      <c r="K316" s="10"/>
      <c r="L316" s="93"/>
      <c r="M316" s="205"/>
      <c r="N316" s="236"/>
    </row>
    <row r="317" spans="1:14" s="62" customFormat="1" ht="93.5" customHeight="1">
      <c r="A317" s="61">
        <v>14</v>
      </c>
      <c r="B317" s="212"/>
      <c r="C317" s="53" t="s">
        <v>28</v>
      </c>
      <c r="D317" s="55" t="s">
        <v>16</v>
      </c>
      <c r="E317" s="56">
        <f>E318+E319</f>
        <v>11535377.050000001</v>
      </c>
      <c r="F317" s="57">
        <f t="shared" ref="F317:L317" si="157">F318+F319</f>
        <v>11535471.050000001</v>
      </c>
      <c r="G317" s="58">
        <f t="shared" si="157"/>
        <v>11535471.050000001</v>
      </c>
      <c r="H317" s="59">
        <f t="shared" si="157"/>
        <v>1862580</v>
      </c>
      <c r="I317" s="57">
        <f t="shared" si="157"/>
        <v>1862580</v>
      </c>
      <c r="J317" s="57">
        <f t="shared" si="157"/>
        <v>1862580</v>
      </c>
      <c r="K317" s="57">
        <f t="shared" si="157"/>
        <v>0</v>
      </c>
      <c r="L317" s="82">
        <f t="shared" si="157"/>
        <v>1862580</v>
      </c>
      <c r="M317" s="206" t="s">
        <v>2</v>
      </c>
      <c r="N317" s="232" t="s">
        <v>38</v>
      </c>
    </row>
    <row r="318" spans="1:14" ht="15">
      <c r="B318" s="212"/>
      <c r="C318" s="11" t="s">
        <v>1</v>
      </c>
      <c r="D318" s="32" t="s">
        <v>2</v>
      </c>
      <c r="E318" s="20"/>
      <c r="F318" s="6"/>
      <c r="G318" s="21"/>
      <c r="H318" s="15"/>
      <c r="I318" s="6"/>
      <c r="J318" s="6"/>
      <c r="K318" s="6"/>
      <c r="L318" s="89"/>
      <c r="M318" s="207"/>
      <c r="N318" s="233"/>
    </row>
    <row r="319" spans="1:14" ht="15">
      <c r="B319" s="212"/>
      <c r="C319" s="11" t="s">
        <v>9</v>
      </c>
      <c r="D319" s="32" t="s">
        <v>2</v>
      </c>
      <c r="E319" s="22">
        <f t="shared" ref="E319:L319" si="158">E320+E321+E322</f>
        <v>11535377.050000001</v>
      </c>
      <c r="F319" s="7">
        <f t="shared" si="158"/>
        <v>11535471.050000001</v>
      </c>
      <c r="G319" s="23">
        <f t="shared" si="158"/>
        <v>11535471.050000001</v>
      </c>
      <c r="H319" s="16">
        <f t="shared" si="158"/>
        <v>1862580</v>
      </c>
      <c r="I319" s="7">
        <f t="shared" si="158"/>
        <v>1862580</v>
      </c>
      <c r="J319" s="7">
        <f t="shared" si="158"/>
        <v>1862580</v>
      </c>
      <c r="K319" s="7">
        <f t="shared" si="158"/>
        <v>0</v>
      </c>
      <c r="L319" s="83">
        <f t="shared" si="158"/>
        <v>1862580</v>
      </c>
      <c r="M319" s="195" t="s">
        <v>2</v>
      </c>
      <c r="N319" s="233"/>
    </row>
    <row r="320" spans="1:14" ht="15">
      <c r="B320" s="212"/>
      <c r="C320" s="12" t="s">
        <v>3</v>
      </c>
      <c r="D320" s="33" t="s">
        <v>2</v>
      </c>
      <c r="E320" s="24">
        <f>E330+E334+E337+E327+E324</f>
        <v>11535377.050000001</v>
      </c>
      <c r="F320" s="8">
        <f t="shared" ref="F320:L320" si="159">F330+F334+F337+F327+F324</f>
        <v>11535471.050000001</v>
      </c>
      <c r="G320" s="24">
        <f t="shared" si="159"/>
        <v>11535471.050000001</v>
      </c>
      <c r="H320" s="24">
        <f t="shared" si="159"/>
        <v>1862580</v>
      </c>
      <c r="I320" s="8">
        <f t="shared" si="159"/>
        <v>1862580</v>
      </c>
      <c r="J320" s="8">
        <f t="shared" si="159"/>
        <v>1862580</v>
      </c>
      <c r="K320" s="8">
        <f t="shared" si="159"/>
        <v>0</v>
      </c>
      <c r="L320" s="24">
        <f t="shared" si="159"/>
        <v>1862580</v>
      </c>
      <c r="M320" s="196" t="s">
        <v>2</v>
      </c>
      <c r="N320" s="233"/>
    </row>
    <row r="321" spans="2:14" ht="15">
      <c r="B321" s="212"/>
      <c r="C321" s="12" t="s">
        <v>4</v>
      </c>
      <c r="D321" s="33" t="s">
        <v>2</v>
      </c>
      <c r="E321" s="24">
        <f>E331</f>
        <v>0</v>
      </c>
      <c r="F321" s="8">
        <f t="shared" ref="F321:L321" si="160">F331</f>
        <v>0</v>
      </c>
      <c r="G321" s="25">
        <f t="shared" si="160"/>
        <v>0</v>
      </c>
      <c r="H321" s="17">
        <f t="shared" si="160"/>
        <v>0</v>
      </c>
      <c r="I321" s="8">
        <f t="shared" si="160"/>
        <v>0</v>
      </c>
      <c r="J321" s="8">
        <f t="shared" si="160"/>
        <v>0</v>
      </c>
      <c r="K321" s="8">
        <f t="shared" si="160"/>
        <v>0</v>
      </c>
      <c r="L321" s="84">
        <f t="shared" si="160"/>
        <v>0</v>
      </c>
      <c r="M321" s="196" t="s">
        <v>2</v>
      </c>
      <c r="N321" s="233"/>
    </row>
    <row r="322" spans="2:14" ht="15">
      <c r="B322" s="212"/>
      <c r="C322" s="47" t="s">
        <v>5</v>
      </c>
      <c r="D322" s="48" t="s">
        <v>2</v>
      </c>
      <c r="E322" s="49">
        <f>E332+E335+E338+E325+E328</f>
        <v>0</v>
      </c>
      <c r="F322" s="50">
        <f t="shared" ref="F322:L322" si="161">F332+F335+F338+F325+F328</f>
        <v>0</v>
      </c>
      <c r="G322" s="51">
        <f t="shared" si="161"/>
        <v>0</v>
      </c>
      <c r="H322" s="52">
        <f t="shared" si="161"/>
        <v>0</v>
      </c>
      <c r="I322" s="50">
        <f t="shared" si="161"/>
        <v>0</v>
      </c>
      <c r="J322" s="50">
        <f t="shared" si="161"/>
        <v>0</v>
      </c>
      <c r="K322" s="50">
        <f t="shared" si="161"/>
        <v>0</v>
      </c>
      <c r="L322" s="85">
        <f t="shared" si="161"/>
        <v>0</v>
      </c>
      <c r="M322" s="197" t="s">
        <v>2</v>
      </c>
      <c r="N322" s="233"/>
    </row>
    <row r="323" spans="2:14" ht="15" hidden="1">
      <c r="B323" s="210" t="s">
        <v>2</v>
      </c>
      <c r="C323" s="34" t="s">
        <v>54</v>
      </c>
      <c r="D323" s="35" t="s">
        <v>2</v>
      </c>
      <c r="E323" s="36">
        <f t="shared" ref="E323:L323" si="162">E324+E325</f>
        <v>0</v>
      </c>
      <c r="F323" s="37">
        <f t="shared" si="162"/>
        <v>0</v>
      </c>
      <c r="G323" s="38">
        <f t="shared" si="162"/>
        <v>0</v>
      </c>
      <c r="H323" s="39">
        <f t="shared" si="162"/>
        <v>0</v>
      </c>
      <c r="I323" s="37">
        <f t="shared" si="162"/>
        <v>0</v>
      </c>
      <c r="J323" s="37">
        <f t="shared" si="162"/>
        <v>0</v>
      </c>
      <c r="K323" s="37">
        <f t="shared" si="162"/>
        <v>0</v>
      </c>
      <c r="L323" s="92">
        <f t="shared" si="162"/>
        <v>0</v>
      </c>
      <c r="M323" s="202" t="s">
        <v>2</v>
      </c>
      <c r="N323" s="233"/>
    </row>
    <row r="324" spans="2:14" ht="15" hidden="1">
      <c r="B324" s="210" t="s">
        <v>2</v>
      </c>
      <c r="C324" s="13" t="s">
        <v>3</v>
      </c>
      <c r="D324" s="30"/>
      <c r="E324" s="26"/>
      <c r="F324" s="9"/>
      <c r="G324" s="27"/>
      <c r="H324" s="18"/>
      <c r="I324" s="9"/>
      <c r="J324" s="9"/>
      <c r="K324" s="9"/>
      <c r="L324" s="91"/>
      <c r="M324" s="203"/>
      <c r="N324" s="233"/>
    </row>
    <row r="325" spans="2:14" ht="15" hidden="1">
      <c r="B325" s="210" t="s">
        <v>2</v>
      </c>
      <c r="C325" s="13" t="s">
        <v>5</v>
      </c>
      <c r="D325" s="30"/>
      <c r="E325" s="26"/>
      <c r="F325" s="9"/>
      <c r="G325" s="27"/>
      <c r="H325" s="18"/>
      <c r="I325" s="9"/>
      <c r="J325" s="9"/>
      <c r="K325" s="9"/>
      <c r="L325" s="91"/>
      <c r="M325" s="203"/>
      <c r="N325" s="233"/>
    </row>
    <row r="326" spans="2:14" ht="15" hidden="1">
      <c r="B326" s="210" t="s">
        <v>2</v>
      </c>
      <c r="C326" s="34" t="s">
        <v>53</v>
      </c>
      <c r="D326" s="35" t="s">
        <v>2</v>
      </c>
      <c r="E326" s="36">
        <f t="shared" ref="E326:L326" si="163">E327+E328</f>
        <v>0</v>
      </c>
      <c r="F326" s="37">
        <f t="shared" si="163"/>
        <v>0</v>
      </c>
      <c r="G326" s="38">
        <f t="shared" si="163"/>
        <v>0</v>
      </c>
      <c r="H326" s="39">
        <f t="shared" si="163"/>
        <v>0</v>
      </c>
      <c r="I326" s="37">
        <f t="shared" si="163"/>
        <v>0</v>
      </c>
      <c r="J326" s="37">
        <f t="shared" si="163"/>
        <v>0</v>
      </c>
      <c r="K326" s="37">
        <f t="shared" si="163"/>
        <v>0</v>
      </c>
      <c r="L326" s="92">
        <f t="shared" si="163"/>
        <v>0</v>
      </c>
      <c r="M326" s="202" t="s">
        <v>2</v>
      </c>
      <c r="N326" s="233"/>
    </row>
    <row r="327" spans="2:14" ht="15" hidden="1">
      <c r="B327" s="210" t="s">
        <v>2</v>
      </c>
      <c r="C327" s="13" t="s">
        <v>3</v>
      </c>
      <c r="D327" s="30"/>
      <c r="E327" s="26"/>
      <c r="F327" s="9"/>
      <c r="G327" s="27"/>
      <c r="H327" s="18"/>
      <c r="I327" s="9"/>
      <c r="J327" s="9"/>
      <c r="K327" s="9"/>
      <c r="L327" s="91"/>
      <c r="M327" s="203"/>
      <c r="N327" s="233"/>
    </row>
    <row r="328" spans="2:14" ht="15" hidden="1">
      <c r="B328" s="210" t="s">
        <v>2</v>
      </c>
      <c r="C328" s="13" t="s">
        <v>5</v>
      </c>
      <c r="D328" s="30"/>
      <c r="E328" s="26"/>
      <c r="F328" s="9"/>
      <c r="G328" s="27"/>
      <c r="H328" s="18"/>
      <c r="I328" s="9"/>
      <c r="J328" s="9"/>
      <c r="K328" s="9"/>
      <c r="L328" s="91"/>
      <c r="M328" s="203"/>
      <c r="N328" s="233"/>
    </row>
    <row r="329" spans="2:14" ht="15">
      <c r="B329" s="212"/>
      <c r="C329" s="41" t="s">
        <v>6</v>
      </c>
      <c r="D329" s="42" t="s">
        <v>2</v>
      </c>
      <c r="E329" s="43">
        <f t="shared" ref="E329:L329" si="164">E330+E331+E332</f>
        <v>11535377.050000001</v>
      </c>
      <c r="F329" s="44">
        <f t="shared" si="164"/>
        <v>11535471.050000001</v>
      </c>
      <c r="G329" s="45">
        <f t="shared" si="164"/>
        <v>11535471.050000001</v>
      </c>
      <c r="H329" s="46">
        <f t="shared" si="164"/>
        <v>1862580</v>
      </c>
      <c r="I329" s="44">
        <f t="shared" si="164"/>
        <v>1862580</v>
      </c>
      <c r="J329" s="44">
        <f t="shared" si="164"/>
        <v>1862580</v>
      </c>
      <c r="K329" s="44">
        <f t="shared" si="164"/>
        <v>0</v>
      </c>
      <c r="L329" s="90">
        <f t="shared" si="164"/>
        <v>1862580</v>
      </c>
      <c r="M329" s="208" t="s">
        <v>2</v>
      </c>
      <c r="N329" s="233"/>
    </row>
    <row r="330" spans="2:14" ht="52.5" customHeight="1">
      <c r="B330" s="212"/>
      <c r="C330" s="13" t="s">
        <v>3</v>
      </c>
      <c r="D330" s="30" t="s">
        <v>41</v>
      </c>
      <c r="E330" s="26">
        <f>11524143.05+8787+2447</f>
        <v>11535377.050000001</v>
      </c>
      <c r="F330" s="9">
        <f>E330+94</f>
        <v>11535471.050000001</v>
      </c>
      <c r="G330" s="27">
        <f>F330</f>
        <v>11535471.050000001</v>
      </c>
      <c r="H330" s="18">
        <v>1862580</v>
      </c>
      <c r="I330" s="9">
        <v>1862580</v>
      </c>
      <c r="J330" s="9">
        <v>1862580</v>
      </c>
      <c r="K330" s="9"/>
      <c r="L330" s="91">
        <v>1862580</v>
      </c>
      <c r="M330" s="203"/>
      <c r="N330" s="233"/>
    </row>
    <row r="331" spans="2:14" ht="15">
      <c r="B331" s="212"/>
      <c r="C331" s="13" t="s">
        <v>4</v>
      </c>
      <c r="D331" s="30"/>
      <c r="E331" s="26"/>
      <c r="F331" s="9"/>
      <c r="G331" s="27"/>
      <c r="H331" s="18"/>
      <c r="I331" s="9"/>
      <c r="J331" s="9"/>
      <c r="K331" s="9"/>
      <c r="L331" s="91"/>
      <c r="M331" s="203"/>
      <c r="N331" s="233"/>
    </row>
    <row r="332" spans="2:14" ht="15.5" thickBot="1">
      <c r="B332" s="212"/>
      <c r="C332" s="13" t="s">
        <v>5</v>
      </c>
      <c r="D332" s="30"/>
      <c r="E332" s="26"/>
      <c r="F332" s="9"/>
      <c r="G332" s="27"/>
      <c r="H332" s="18"/>
      <c r="I332" s="9"/>
      <c r="J332" s="9"/>
      <c r="K332" s="9"/>
      <c r="L332" s="91"/>
      <c r="M332" s="203"/>
      <c r="N332" s="233"/>
    </row>
    <row r="333" spans="2:14" ht="15.5" hidden="1" thickBot="1">
      <c r="B333" s="210" t="s">
        <v>2</v>
      </c>
      <c r="C333" s="34" t="s">
        <v>7</v>
      </c>
      <c r="D333" s="35" t="s">
        <v>2</v>
      </c>
      <c r="E333" s="36">
        <f t="shared" ref="E333:L333" si="165">E334+E335</f>
        <v>0</v>
      </c>
      <c r="F333" s="37">
        <f t="shared" si="165"/>
        <v>0</v>
      </c>
      <c r="G333" s="38">
        <f t="shared" si="165"/>
        <v>0</v>
      </c>
      <c r="H333" s="39">
        <f t="shared" si="165"/>
        <v>0</v>
      </c>
      <c r="I333" s="37">
        <f t="shared" si="165"/>
        <v>0</v>
      </c>
      <c r="J333" s="37">
        <f t="shared" si="165"/>
        <v>0</v>
      </c>
      <c r="K333" s="37">
        <f t="shared" si="165"/>
        <v>0</v>
      </c>
      <c r="L333" s="92">
        <f t="shared" si="165"/>
        <v>0</v>
      </c>
      <c r="M333" s="202" t="s">
        <v>2</v>
      </c>
      <c r="N333" s="233"/>
    </row>
    <row r="334" spans="2:14" ht="15.5" hidden="1" thickBot="1">
      <c r="B334" s="210" t="s">
        <v>2</v>
      </c>
      <c r="C334" s="13" t="s">
        <v>3</v>
      </c>
      <c r="D334" s="30"/>
      <c r="E334" s="26"/>
      <c r="F334" s="9"/>
      <c r="G334" s="27"/>
      <c r="H334" s="18"/>
      <c r="I334" s="9"/>
      <c r="J334" s="9"/>
      <c r="K334" s="9"/>
      <c r="L334" s="91"/>
      <c r="M334" s="203"/>
      <c r="N334" s="233"/>
    </row>
    <row r="335" spans="2:14" ht="15.5" hidden="1" thickBot="1">
      <c r="B335" s="210" t="s">
        <v>2</v>
      </c>
      <c r="C335" s="13" t="s">
        <v>5</v>
      </c>
      <c r="D335" s="30"/>
      <c r="E335" s="26"/>
      <c r="F335" s="9"/>
      <c r="G335" s="27"/>
      <c r="H335" s="18"/>
      <c r="I335" s="9"/>
      <c r="J335" s="9"/>
      <c r="K335" s="9"/>
      <c r="L335" s="91"/>
      <c r="M335" s="203"/>
      <c r="N335" s="233"/>
    </row>
    <row r="336" spans="2:14" ht="15.5" hidden="1" thickBot="1">
      <c r="B336" s="210" t="s">
        <v>2</v>
      </c>
      <c r="C336" s="40" t="s">
        <v>8</v>
      </c>
      <c r="D336" s="35" t="s">
        <v>2</v>
      </c>
      <c r="E336" s="36">
        <f t="shared" ref="E336:L336" si="166">E337+E338</f>
        <v>0</v>
      </c>
      <c r="F336" s="37">
        <f t="shared" si="166"/>
        <v>0</v>
      </c>
      <c r="G336" s="38">
        <f t="shared" si="166"/>
        <v>0</v>
      </c>
      <c r="H336" s="39">
        <f t="shared" si="166"/>
        <v>0</v>
      </c>
      <c r="I336" s="37">
        <f t="shared" si="166"/>
        <v>0</v>
      </c>
      <c r="J336" s="37">
        <f t="shared" si="166"/>
        <v>0</v>
      </c>
      <c r="K336" s="37">
        <f t="shared" si="166"/>
        <v>0</v>
      </c>
      <c r="L336" s="92">
        <f t="shared" si="166"/>
        <v>0</v>
      </c>
      <c r="M336" s="202" t="s">
        <v>2</v>
      </c>
      <c r="N336" s="233"/>
    </row>
    <row r="337" spans="1:14" ht="15.5" hidden="1" thickBot="1">
      <c r="B337" s="210" t="s">
        <v>2</v>
      </c>
      <c r="C337" s="13" t="s">
        <v>3</v>
      </c>
      <c r="D337" s="30"/>
      <c r="E337" s="26"/>
      <c r="F337" s="9"/>
      <c r="G337" s="27"/>
      <c r="H337" s="18"/>
      <c r="I337" s="9"/>
      <c r="J337" s="9"/>
      <c r="K337" s="9"/>
      <c r="L337" s="91"/>
      <c r="M337" s="203"/>
      <c r="N337" s="233"/>
    </row>
    <row r="338" spans="1:14" ht="15.5" hidden="1" thickBot="1">
      <c r="B338" s="210" t="s">
        <v>2</v>
      </c>
      <c r="C338" s="14" t="s">
        <v>5</v>
      </c>
      <c r="D338" s="31"/>
      <c r="E338" s="28"/>
      <c r="F338" s="10"/>
      <c r="G338" s="29"/>
      <c r="H338" s="19"/>
      <c r="I338" s="10"/>
      <c r="J338" s="10"/>
      <c r="K338" s="10"/>
      <c r="L338" s="93"/>
      <c r="M338" s="205"/>
      <c r="N338" s="234"/>
    </row>
    <row r="339" spans="1:14" s="62" customFormat="1" ht="15.5">
      <c r="A339" s="61">
        <v>15</v>
      </c>
      <c r="B339" s="212"/>
      <c r="C339" s="53" t="s">
        <v>65</v>
      </c>
      <c r="D339" s="55" t="s">
        <v>16</v>
      </c>
      <c r="E339" s="56">
        <f>E340+E341</f>
        <v>0</v>
      </c>
      <c r="F339" s="57">
        <f t="shared" ref="F339:L339" si="167">F340+F341</f>
        <v>0</v>
      </c>
      <c r="G339" s="58">
        <f t="shared" si="167"/>
        <v>0</v>
      </c>
      <c r="H339" s="59">
        <f t="shared" si="167"/>
        <v>0</v>
      </c>
      <c r="I339" s="57">
        <f t="shared" si="167"/>
        <v>0</v>
      </c>
      <c r="J339" s="57">
        <f t="shared" si="167"/>
        <v>0</v>
      </c>
      <c r="K339" s="57">
        <f t="shared" si="167"/>
        <v>0</v>
      </c>
      <c r="L339" s="82">
        <f t="shared" si="167"/>
        <v>0</v>
      </c>
      <c r="M339" s="206" t="s">
        <v>2</v>
      </c>
      <c r="N339" s="232" t="s">
        <v>78</v>
      </c>
    </row>
    <row r="340" spans="1:14" ht="15">
      <c r="B340" s="212"/>
      <c r="C340" s="11" t="s">
        <v>1</v>
      </c>
      <c r="D340" s="32" t="s">
        <v>2</v>
      </c>
      <c r="E340" s="20"/>
      <c r="F340" s="6"/>
      <c r="G340" s="21"/>
      <c r="H340" s="15"/>
      <c r="I340" s="6"/>
      <c r="J340" s="6"/>
      <c r="K340" s="6"/>
      <c r="L340" s="89"/>
      <c r="M340" s="207"/>
      <c r="N340" s="233"/>
    </row>
    <row r="341" spans="1:14" ht="15">
      <c r="B341" s="212"/>
      <c r="C341" s="11" t="s">
        <v>9</v>
      </c>
      <c r="D341" s="32" t="s">
        <v>2</v>
      </c>
      <c r="E341" s="22">
        <f t="shared" ref="E341:L341" si="168">E342+E343+E344</f>
        <v>0</v>
      </c>
      <c r="F341" s="7">
        <f t="shared" si="168"/>
        <v>0</v>
      </c>
      <c r="G341" s="23">
        <f t="shared" si="168"/>
        <v>0</v>
      </c>
      <c r="H341" s="16">
        <f t="shared" si="168"/>
        <v>0</v>
      </c>
      <c r="I341" s="7">
        <f t="shared" si="168"/>
        <v>0</v>
      </c>
      <c r="J341" s="7">
        <f t="shared" si="168"/>
        <v>0</v>
      </c>
      <c r="K341" s="7">
        <f t="shared" si="168"/>
        <v>0</v>
      </c>
      <c r="L341" s="83">
        <f t="shared" si="168"/>
        <v>0</v>
      </c>
      <c r="M341" s="195" t="s">
        <v>2</v>
      </c>
      <c r="N341" s="233"/>
    </row>
    <row r="342" spans="1:14" ht="15">
      <c r="B342" s="212"/>
      <c r="C342" s="12" t="s">
        <v>3</v>
      </c>
      <c r="D342" s="33" t="s">
        <v>2</v>
      </c>
      <c r="E342" s="24">
        <f>E352+E356+E359+E349+E346</f>
        <v>0</v>
      </c>
      <c r="F342" s="8">
        <f t="shared" ref="F342:L342" si="169">F352+F356+F359+F349+F346</f>
        <v>0</v>
      </c>
      <c r="G342" s="24">
        <f t="shared" si="169"/>
        <v>0</v>
      </c>
      <c r="H342" s="24">
        <f t="shared" si="169"/>
        <v>0</v>
      </c>
      <c r="I342" s="8">
        <f t="shared" si="169"/>
        <v>0</v>
      </c>
      <c r="J342" s="8">
        <f t="shared" si="169"/>
        <v>0</v>
      </c>
      <c r="K342" s="8">
        <f t="shared" si="169"/>
        <v>0</v>
      </c>
      <c r="L342" s="24">
        <f t="shared" si="169"/>
        <v>0</v>
      </c>
      <c r="M342" s="196" t="s">
        <v>2</v>
      </c>
      <c r="N342" s="233"/>
    </row>
    <row r="343" spans="1:14" ht="15">
      <c r="B343" s="212"/>
      <c r="C343" s="12" t="s">
        <v>4</v>
      </c>
      <c r="D343" s="33" t="s">
        <v>2</v>
      </c>
      <c r="E343" s="24">
        <f>E353</f>
        <v>0</v>
      </c>
      <c r="F343" s="8">
        <f t="shared" ref="F343:L343" si="170">F353</f>
        <v>0</v>
      </c>
      <c r="G343" s="25">
        <f t="shared" si="170"/>
        <v>0</v>
      </c>
      <c r="H343" s="17">
        <f t="shared" si="170"/>
        <v>0</v>
      </c>
      <c r="I343" s="8">
        <f t="shared" si="170"/>
        <v>0</v>
      </c>
      <c r="J343" s="8">
        <f t="shared" si="170"/>
        <v>0</v>
      </c>
      <c r="K343" s="8">
        <f t="shared" si="170"/>
        <v>0</v>
      </c>
      <c r="L343" s="84">
        <f t="shared" si="170"/>
        <v>0</v>
      </c>
      <c r="M343" s="196" t="s">
        <v>2</v>
      </c>
      <c r="N343" s="233"/>
    </row>
    <row r="344" spans="1:14" ht="15">
      <c r="B344" s="212"/>
      <c r="C344" s="47" t="s">
        <v>5</v>
      </c>
      <c r="D344" s="48" t="s">
        <v>2</v>
      </c>
      <c r="E344" s="49">
        <f>E354+E357+E360+E347+E350</f>
        <v>0</v>
      </c>
      <c r="F344" s="50">
        <f t="shared" ref="F344:L344" si="171">F354+F357+F360+F347+F350</f>
        <v>0</v>
      </c>
      <c r="G344" s="51">
        <f t="shared" si="171"/>
        <v>0</v>
      </c>
      <c r="H344" s="52">
        <f t="shared" si="171"/>
        <v>0</v>
      </c>
      <c r="I344" s="50">
        <f t="shared" si="171"/>
        <v>0</v>
      </c>
      <c r="J344" s="50">
        <f t="shared" si="171"/>
        <v>0</v>
      </c>
      <c r="K344" s="50">
        <f t="shared" si="171"/>
        <v>0</v>
      </c>
      <c r="L344" s="85">
        <f t="shared" si="171"/>
        <v>0</v>
      </c>
      <c r="M344" s="197" t="s">
        <v>2</v>
      </c>
      <c r="N344" s="233"/>
    </row>
    <row r="345" spans="1:14" ht="15" hidden="1">
      <c r="B345" s="210" t="s">
        <v>2</v>
      </c>
      <c r="C345" s="34" t="s">
        <v>54</v>
      </c>
      <c r="D345" s="35" t="s">
        <v>2</v>
      </c>
      <c r="E345" s="36">
        <f t="shared" ref="E345:L345" si="172">E346+E347</f>
        <v>0</v>
      </c>
      <c r="F345" s="37">
        <f t="shared" si="172"/>
        <v>0</v>
      </c>
      <c r="G345" s="38">
        <f t="shared" si="172"/>
        <v>0</v>
      </c>
      <c r="H345" s="39">
        <f t="shared" si="172"/>
        <v>0</v>
      </c>
      <c r="I345" s="37">
        <f t="shared" si="172"/>
        <v>0</v>
      </c>
      <c r="J345" s="37">
        <f t="shared" si="172"/>
        <v>0</v>
      </c>
      <c r="K345" s="37">
        <f t="shared" si="172"/>
        <v>0</v>
      </c>
      <c r="L345" s="92">
        <f t="shared" si="172"/>
        <v>0</v>
      </c>
      <c r="M345" s="202" t="s">
        <v>2</v>
      </c>
      <c r="N345" s="233"/>
    </row>
    <row r="346" spans="1:14" ht="15" hidden="1">
      <c r="B346" s="210" t="s">
        <v>2</v>
      </c>
      <c r="C346" s="13" t="s">
        <v>3</v>
      </c>
      <c r="D346" s="30"/>
      <c r="E346" s="26"/>
      <c r="F346" s="9"/>
      <c r="G346" s="27"/>
      <c r="H346" s="18"/>
      <c r="I346" s="9"/>
      <c r="J346" s="9"/>
      <c r="K346" s="9"/>
      <c r="L346" s="91"/>
      <c r="M346" s="203"/>
      <c r="N346" s="233"/>
    </row>
    <row r="347" spans="1:14" ht="15" hidden="1">
      <c r="B347" s="210" t="s">
        <v>2</v>
      </c>
      <c r="C347" s="13" t="s">
        <v>5</v>
      </c>
      <c r="D347" s="30"/>
      <c r="E347" s="26"/>
      <c r="F347" s="9"/>
      <c r="G347" s="27"/>
      <c r="H347" s="18"/>
      <c r="I347" s="9"/>
      <c r="J347" s="9"/>
      <c r="K347" s="9"/>
      <c r="L347" s="91"/>
      <c r="M347" s="203"/>
      <c r="N347" s="233"/>
    </row>
    <row r="348" spans="1:14" ht="15" hidden="1">
      <c r="B348" s="210" t="s">
        <v>2</v>
      </c>
      <c r="C348" s="34" t="s">
        <v>53</v>
      </c>
      <c r="D348" s="35" t="s">
        <v>2</v>
      </c>
      <c r="E348" s="36">
        <f t="shared" ref="E348:L348" si="173">E349+E350</f>
        <v>0</v>
      </c>
      <c r="F348" s="37">
        <f t="shared" si="173"/>
        <v>0</v>
      </c>
      <c r="G348" s="38">
        <f t="shared" si="173"/>
        <v>0</v>
      </c>
      <c r="H348" s="39">
        <f t="shared" si="173"/>
        <v>0</v>
      </c>
      <c r="I348" s="37">
        <f t="shared" si="173"/>
        <v>0</v>
      </c>
      <c r="J348" s="37">
        <f t="shared" si="173"/>
        <v>0</v>
      </c>
      <c r="K348" s="37">
        <f t="shared" si="173"/>
        <v>0</v>
      </c>
      <c r="L348" s="92">
        <f t="shared" si="173"/>
        <v>0</v>
      </c>
      <c r="M348" s="202" t="s">
        <v>2</v>
      </c>
      <c r="N348" s="233"/>
    </row>
    <row r="349" spans="1:14" ht="15" hidden="1">
      <c r="B349" s="210" t="s">
        <v>2</v>
      </c>
      <c r="C349" s="13" t="s">
        <v>3</v>
      </c>
      <c r="D349" s="30"/>
      <c r="E349" s="26"/>
      <c r="F349" s="9"/>
      <c r="G349" s="27"/>
      <c r="H349" s="18"/>
      <c r="I349" s="9"/>
      <c r="J349" s="9"/>
      <c r="K349" s="9"/>
      <c r="L349" s="91"/>
      <c r="M349" s="203"/>
      <c r="N349" s="233"/>
    </row>
    <row r="350" spans="1:14" ht="15" hidden="1">
      <c r="B350" s="210" t="s">
        <v>2</v>
      </c>
      <c r="C350" s="13" t="s">
        <v>5</v>
      </c>
      <c r="D350" s="30"/>
      <c r="E350" s="26"/>
      <c r="F350" s="9"/>
      <c r="G350" s="27"/>
      <c r="H350" s="18"/>
      <c r="I350" s="9"/>
      <c r="J350" s="9"/>
      <c r="K350" s="9"/>
      <c r="L350" s="91"/>
      <c r="M350" s="203"/>
      <c r="N350" s="233"/>
    </row>
    <row r="351" spans="1:14" ht="15">
      <c r="B351" s="212"/>
      <c r="C351" s="41" t="s">
        <v>6</v>
      </c>
      <c r="D351" s="42" t="s">
        <v>2</v>
      </c>
      <c r="E351" s="43">
        <f t="shared" ref="E351:L351" si="174">E352+E353+E354</f>
        <v>0</v>
      </c>
      <c r="F351" s="44">
        <f t="shared" si="174"/>
        <v>0</v>
      </c>
      <c r="G351" s="45">
        <f t="shared" si="174"/>
        <v>0</v>
      </c>
      <c r="H351" s="46">
        <f t="shared" si="174"/>
        <v>0</v>
      </c>
      <c r="I351" s="44">
        <f t="shared" si="174"/>
        <v>0</v>
      </c>
      <c r="J351" s="44">
        <f t="shared" si="174"/>
        <v>0</v>
      </c>
      <c r="K351" s="44">
        <f t="shared" si="174"/>
        <v>0</v>
      </c>
      <c r="L351" s="90">
        <f t="shared" si="174"/>
        <v>0</v>
      </c>
      <c r="M351" s="208" t="s">
        <v>2</v>
      </c>
      <c r="N351" s="233"/>
    </row>
    <row r="352" spans="1:14" ht="44.5" customHeight="1">
      <c r="B352" s="212"/>
      <c r="C352" s="13" t="s">
        <v>3</v>
      </c>
      <c r="D352" s="30" t="s">
        <v>36</v>
      </c>
      <c r="E352" s="26"/>
      <c r="F352" s="9"/>
      <c r="G352" s="27"/>
      <c r="H352" s="18"/>
      <c r="I352" s="9"/>
      <c r="J352" s="9"/>
      <c r="K352" s="9"/>
      <c r="L352" s="91"/>
      <c r="M352" s="203"/>
      <c r="N352" s="233"/>
    </row>
    <row r="353" spans="1:14" ht="15">
      <c r="B353" s="212"/>
      <c r="C353" s="13" t="s">
        <v>4</v>
      </c>
      <c r="D353" s="30"/>
      <c r="E353" s="26"/>
      <c r="F353" s="9"/>
      <c r="G353" s="27"/>
      <c r="H353" s="18"/>
      <c r="I353" s="9"/>
      <c r="J353" s="9"/>
      <c r="K353" s="9"/>
      <c r="L353" s="91"/>
      <c r="M353" s="203"/>
      <c r="N353" s="233"/>
    </row>
    <row r="354" spans="1:14" ht="15.5" thickBot="1">
      <c r="B354" s="212"/>
      <c r="C354" s="13" t="s">
        <v>5</v>
      </c>
      <c r="D354" s="30"/>
      <c r="E354" s="26"/>
      <c r="F354" s="9"/>
      <c r="G354" s="27"/>
      <c r="H354" s="18"/>
      <c r="I354" s="9"/>
      <c r="J354" s="9"/>
      <c r="K354" s="9"/>
      <c r="L354" s="91"/>
      <c r="M354" s="203"/>
      <c r="N354" s="233"/>
    </row>
    <row r="355" spans="1:14" ht="15.5" hidden="1" thickBot="1">
      <c r="B355" s="210" t="s">
        <v>2</v>
      </c>
      <c r="C355" s="34" t="s">
        <v>7</v>
      </c>
      <c r="D355" s="35" t="s">
        <v>2</v>
      </c>
      <c r="E355" s="36">
        <f t="shared" ref="E355:L355" si="175">E356+E357</f>
        <v>0</v>
      </c>
      <c r="F355" s="37">
        <f t="shared" si="175"/>
        <v>0</v>
      </c>
      <c r="G355" s="38">
        <f t="shared" si="175"/>
        <v>0</v>
      </c>
      <c r="H355" s="39">
        <f t="shared" si="175"/>
        <v>0</v>
      </c>
      <c r="I355" s="37">
        <f t="shared" si="175"/>
        <v>0</v>
      </c>
      <c r="J355" s="37">
        <f t="shared" si="175"/>
        <v>0</v>
      </c>
      <c r="K355" s="37">
        <f t="shared" si="175"/>
        <v>0</v>
      </c>
      <c r="L355" s="92">
        <f t="shared" si="175"/>
        <v>0</v>
      </c>
      <c r="M355" s="202" t="s">
        <v>2</v>
      </c>
      <c r="N355" s="233"/>
    </row>
    <row r="356" spans="1:14" ht="15.5" hidden="1" thickBot="1">
      <c r="B356" s="210" t="s">
        <v>2</v>
      </c>
      <c r="C356" s="13" t="s">
        <v>3</v>
      </c>
      <c r="D356" s="30"/>
      <c r="E356" s="26"/>
      <c r="F356" s="9"/>
      <c r="G356" s="27"/>
      <c r="H356" s="18"/>
      <c r="I356" s="9"/>
      <c r="J356" s="9"/>
      <c r="K356" s="9"/>
      <c r="L356" s="91"/>
      <c r="M356" s="203"/>
      <c r="N356" s="233"/>
    </row>
    <row r="357" spans="1:14" ht="15.5" hidden="1" thickBot="1">
      <c r="B357" s="210" t="s">
        <v>2</v>
      </c>
      <c r="C357" s="13" t="s">
        <v>5</v>
      </c>
      <c r="D357" s="30"/>
      <c r="E357" s="26"/>
      <c r="F357" s="9"/>
      <c r="G357" s="27"/>
      <c r="H357" s="18"/>
      <c r="I357" s="9"/>
      <c r="J357" s="9"/>
      <c r="K357" s="9"/>
      <c r="L357" s="91"/>
      <c r="M357" s="203"/>
      <c r="N357" s="233"/>
    </row>
    <row r="358" spans="1:14" ht="15.5" hidden="1" thickBot="1">
      <c r="B358" s="210" t="s">
        <v>2</v>
      </c>
      <c r="C358" s="40" t="s">
        <v>8</v>
      </c>
      <c r="D358" s="35" t="s">
        <v>2</v>
      </c>
      <c r="E358" s="36">
        <f t="shared" ref="E358:L358" si="176">E359+E360</f>
        <v>0</v>
      </c>
      <c r="F358" s="37">
        <f t="shared" si="176"/>
        <v>0</v>
      </c>
      <c r="G358" s="38">
        <f t="shared" si="176"/>
        <v>0</v>
      </c>
      <c r="H358" s="39">
        <f t="shared" si="176"/>
        <v>0</v>
      </c>
      <c r="I358" s="37">
        <f t="shared" si="176"/>
        <v>0</v>
      </c>
      <c r="J358" s="37">
        <f t="shared" si="176"/>
        <v>0</v>
      </c>
      <c r="K358" s="37">
        <f t="shared" si="176"/>
        <v>0</v>
      </c>
      <c r="L358" s="92">
        <f t="shared" si="176"/>
        <v>0</v>
      </c>
      <c r="M358" s="202" t="s">
        <v>2</v>
      </c>
      <c r="N358" s="233"/>
    </row>
    <row r="359" spans="1:14" ht="15.5" hidden="1" thickBot="1">
      <c r="B359" s="210" t="s">
        <v>2</v>
      </c>
      <c r="C359" s="13" t="s">
        <v>3</v>
      </c>
      <c r="D359" s="30"/>
      <c r="E359" s="26"/>
      <c r="F359" s="9"/>
      <c r="G359" s="27"/>
      <c r="H359" s="18"/>
      <c r="I359" s="9"/>
      <c r="J359" s="9"/>
      <c r="K359" s="9"/>
      <c r="L359" s="91"/>
      <c r="M359" s="203"/>
      <c r="N359" s="233"/>
    </row>
    <row r="360" spans="1:14" ht="15.5" hidden="1" thickBot="1">
      <c r="B360" s="210" t="s">
        <v>2</v>
      </c>
      <c r="C360" s="14" t="s">
        <v>5</v>
      </c>
      <c r="D360" s="31"/>
      <c r="E360" s="28"/>
      <c r="F360" s="10"/>
      <c r="G360" s="29"/>
      <c r="H360" s="19"/>
      <c r="I360" s="10"/>
      <c r="J360" s="10"/>
      <c r="K360" s="10"/>
      <c r="L360" s="93"/>
      <c r="M360" s="205"/>
      <c r="N360" s="234"/>
    </row>
    <row r="361" spans="1:14" s="60" customFormat="1" ht="173" customHeight="1">
      <c r="A361" s="54">
        <v>16</v>
      </c>
      <c r="B361" s="212"/>
      <c r="C361" s="53" t="s">
        <v>29</v>
      </c>
      <c r="D361" s="55" t="s">
        <v>16</v>
      </c>
      <c r="E361" s="56">
        <f>E362+E363</f>
        <v>0</v>
      </c>
      <c r="F361" s="57">
        <f t="shared" ref="F361:L361" si="177">F362+F363</f>
        <v>0</v>
      </c>
      <c r="G361" s="58">
        <f t="shared" si="177"/>
        <v>0</v>
      </c>
      <c r="H361" s="59">
        <f t="shared" si="177"/>
        <v>6674952</v>
      </c>
      <c r="I361" s="57">
        <f t="shared" si="177"/>
        <v>6674952</v>
      </c>
      <c r="J361" s="57">
        <f t="shared" si="177"/>
        <v>6674952</v>
      </c>
      <c r="K361" s="57">
        <f t="shared" si="177"/>
        <v>0</v>
      </c>
      <c r="L361" s="82">
        <f t="shared" si="177"/>
        <v>6674952</v>
      </c>
      <c r="M361" s="206" t="s">
        <v>2</v>
      </c>
      <c r="N361" s="232" t="s">
        <v>46</v>
      </c>
    </row>
    <row r="362" spans="1:14" ht="15">
      <c r="B362" s="212"/>
      <c r="C362" s="11" t="s">
        <v>1</v>
      </c>
      <c r="D362" s="32" t="s">
        <v>2</v>
      </c>
      <c r="E362" s="20"/>
      <c r="F362" s="6"/>
      <c r="G362" s="21"/>
      <c r="H362" s="15"/>
      <c r="I362" s="6"/>
      <c r="J362" s="6"/>
      <c r="K362" s="6"/>
      <c r="L362" s="89"/>
      <c r="M362" s="207"/>
      <c r="N362" s="233"/>
    </row>
    <row r="363" spans="1:14" ht="15">
      <c r="B363" s="212"/>
      <c r="C363" s="11" t="s">
        <v>9</v>
      </c>
      <c r="D363" s="32" t="s">
        <v>2</v>
      </c>
      <c r="E363" s="22">
        <f t="shared" ref="E363:L363" si="178">E364+E365+E366</f>
        <v>0</v>
      </c>
      <c r="F363" s="7">
        <f t="shared" si="178"/>
        <v>0</v>
      </c>
      <c r="G363" s="23">
        <f t="shared" si="178"/>
        <v>0</v>
      </c>
      <c r="H363" s="16">
        <f t="shared" si="178"/>
        <v>6674952</v>
      </c>
      <c r="I363" s="7">
        <f t="shared" si="178"/>
        <v>6674952</v>
      </c>
      <c r="J363" s="7">
        <f t="shared" si="178"/>
        <v>6674952</v>
      </c>
      <c r="K363" s="7">
        <f t="shared" si="178"/>
        <v>0</v>
      </c>
      <c r="L363" s="83">
        <f t="shared" si="178"/>
        <v>6674952</v>
      </c>
      <c r="M363" s="195" t="s">
        <v>2</v>
      </c>
      <c r="N363" s="233"/>
    </row>
    <row r="364" spans="1:14" ht="15">
      <c r="B364" s="212"/>
      <c r="C364" s="12" t="s">
        <v>3</v>
      </c>
      <c r="D364" s="33" t="s">
        <v>2</v>
      </c>
      <c r="E364" s="24">
        <f>E374+E378+E381+E371+E368</f>
        <v>0</v>
      </c>
      <c r="F364" s="8">
        <f t="shared" ref="F364:L364" si="179">F374+F378+F381+F371+F368</f>
        <v>0</v>
      </c>
      <c r="G364" s="24">
        <f t="shared" si="179"/>
        <v>0</v>
      </c>
      <c r="H364" s="24">
        <f t="shared" si="179"/>
        <v>6674952</v>
      </c>
      <c r="I364" s="8">
        <f t="shared" si="179"/>
        <v>6674952</v>
      </c>
      <c r="J364" s="8">
        <f t="shared" si="179"/>
        <v>6674952</v>
      </c>
      <c r="K364" s="8">
        <f t="shared" si="179"/>
        <v>0</v>
      </c>
      <c r="L364" s="24">
        <f t="shared" si="179"/>
        <v>6674952</v>
      </c>
      <c r="M364" s="196" t="s">
        <v>2</v>
      </c>
      <c r="N364" s="233"/>
    </row>
    <row r="365" spans="1:14" ht="15">
      <c r="B365" s="212"/>
      <c r="C365" s="12" t="s">
        <v>4</v>
      </c>
      <c r="D365" s="33" t="s">
        <v>2</v>
      </c>
      <c r="E365" s="24">
        <f>E375</f>
        <v>0</v>
      </c>
      <c r="F365" s="8">
        <f t="shared" ref="F365:L365" si="180">F375</f>
        <v>0</v>
      </c>
      <c r="G365" s="25">
        <f t="shared" si="180"/>
        <v>0</v>
      </c>
      <c r="H365" s="17">
        <f t="shared" si="180"/>
        <v>0</v>
      </c>
      <c r="I365" s="8">
        <f t="shared" si="180"/>
        <v>0</v>
      </c>
      <c r="J365" s="8">
        <f t="shared" si="180"/>
        <v>0</v>
      </c>
      <c r="K365" s="8">
        <f t="shared" si="180"/>
        <v>0</v>
      </c>
      <c r="L365" s="84">
        <f t="shared" si="180"/>
        <v>0</v>
      </c>
      <c r="M365" s="196" t="s">
        <v>2</v>
      </c>
      <c r="N365" s="233"/>
    </row>
    <row r="366" spans="1:14" ht="15">
      <c r="B366" s="212"/>
      <c r="C366" s="47" t="s">
        <v>5</v>
      </c>
      <c r="D366" s="48" t="s">
        <v>2</v>
      </c>
      <c r="E366" s="49">
        <f>E376+E379+E382+E369+E372</f>
        <v>0</v>
      </c>
      <c r="F366" s="50">
        <f t="shared" ref="F366:L366" si="181">F376+F379+F382+F369+F372</f>
        <v>0</v>
      </c>
      <c r="G366" s="51">
        <f t="shared" si="181"/>
        <v>0</v>
      </c>
      <c r="H366" s="52">
        <f t="shared" si="181"/>
        <v>0</v>
      </c>
      <c r="I366" s="50">
        <f t="shared" si="181"/>
        <v>0</v>
      </c>
      <c r="J366" s="50">
        <f t="shared" si="181"/>
        <v>0</v>
      </c>
      <c r="K366" s="50">
        <f t="shared" si="181"/>
        <v>0</v>
      </c>
      <c r="L366" s="85">
        <f t="shared" si="181"/>
        <v>0</v>
      </c>
      <c r="M366" s="197" t="s">
        <v>2</v>
      </c>
      <c r="N366" s="233"/>
    </row>
    <row r="367" spans="1:14" ht="15" hidden="1">
      <c r="B367" s="210" t="s">
        <v>2</v>
      </c>
      <c r="C367" s="34" t="s">
        <v>54</v>
      </c>
      <c r="D367" s="35" t="s">
        <v>2</v>
      </c>
      <c r="E367" s="36">
        <f t="shared" ref="E367:L367" si="182">E368+E369</f>
        <v>0</v>
      </c>
      <c r="F367" s="37">
        <f t="shared" si="182"/>
        <v>0</v>
      </c>
      <c r="G367" s="38">
        <f t="shared" si="182"/>
        <v>0</v>
      </c>
      <c r="H367" s="39">
        <f t="shared" si="182"/>
        <v>0</v>
      </c>
      <c r="I367" s="37">
        <f t="shared" si="182"/>
        <v>0</v>
      </c>
      <c r="J367" s="37">
        <f t="shared" si="182"/>
        <v>0</v>
      </c>
      <c r="K367" s="37">
        <f t="shared" si="182"/>
        <v>0</v>
      </c>
      <c r="L367" s="92">
        <f t="shared" si="182"/>
        <v>0</v>
      </c>
      <c r="M367" s="202" t="s">
        <v>2</v>
      </c>
      <c r="N367" s="237"/>
    </row>
    <row r="368" spans="1:14" ht="15" hidden="1">
      <c r="B368" s="210" t="s">
        <v>2</v>
      </c>
      <c r="C368" s="13" t="s">
        <v>3</v>
      </c>
      <c r="D368" s="30"/>
      <c r="E368" s="26"/>
      <c r="F368" s="9"/>
      <c r="G368" s="27"/>
      <c r="H368" s="18"/>
      <c r="I368" s="9"/>
      <c r="J368" s="9"/>
      <c r="K368" s="9"/>
      <c r="L368" s="91"/>
      <c r="M368" s="203"/>
      <c r="N368" s="237"/>
    </row>
    <row r="369" spans="1:14" ht="15" hidden="1">
      <c r="B369" s="210" t="s">
        <v>2</v>
      </c>
      <c r="C369" s="13" t="s">
        <v>5</v>
      </c>
      <c r="D369" s="30"/>
      <c r="E369" s="26"/>
      <c r="F369" s="9"/>
      <c r="G369" s="27"/>
      <c r="H369" s="18"/>
      <c r="I369" s="9"/>
      <c r="J369" s="9"/>
      <c r="K369" s="9"/>
      <c r="L369" s="91"/>
      <c r="M369" s="203"/>
      <c r="N369" s="237"/>
    </row>
    <row r="370" spans="1:14" ht="15" hidden="1">
      <c r="B370" s="210" t="s">
        <v>2</v>
      </c>
      <c r="C370" s="34" t="s">
        <v>53</v>
      </c>
      <c r="D370" s="35" t="s">
        <v>2</v>
      </c>
      <c r="E370" s="36">
        <f t="shared" ref="E370:L370" si="183">E371+E372</f>
        <v>0</v>
      </c>
      <c r="F370" s="37">
        <f t="shared" si="183"/>
        <v>0</v>
      </c>
      <c r="G370" s="38">
        <f t="shared" si="183"/>
        <v>0</v>
      </c>
      <c r="H370" s="39">
        <f t="shared" si="183"/>
        <v>0</v>
      </c>
      <c r="I370" s="37">
        <f t="shared" si="183"/>
        <v>0</v>
      </c>
      <c r="J370" s="37">
        <f t="shared" si="183"/>
        <v>0</v>
      </c>
      <c r="K370" s="37">
        <f t="shared" si="183"/>
        <v>0</v>
      </c>
      <c r="L370" s="92">
        <f t="shared" si="183"/>
        <v>0</v>
      </c>
      <c r="M370" s="202" t="s">
        <v>2</v>
      </c>
      <c r="N370" s="237"/>
    </row>
    <row r="371" spans="1:14" ht="15" hidden="1">
      <c r="B371" s="210" t="s">
        <v>2</v>
      </c>
      <c r="C371" s="13" t="s">
        <v>3</v>
      </c>
      <c r="D371" s="30"/>
      <c r="E371" s="26"/>
      <c r="F371" s="9"/>
      <c r="G371" s="27"/>
      <c r="H371" s="18"/>
      <c r="I371" s="9"/>
      <c r="J371" s="9"/>
      <c r="K371" s="9"/>
      <c r="L371" s="91"/>
      <c r="M371" s="203"/>
      <c r="N371" s="237"/>
    </row>
    <row r="372" spans="1:14" ht="15" hidden="1">
      <c r="B372" s="210" t="s">
        <v>2</v>
      </c>
      <c r="C372" s="13" t="s">
        <v>5</v>
      </c>
      <c r="D372" s="30"/>
      <c r="E372" s="26"/>
      <c r="F372" s="9"/>
      <c r="G372" s="27"/>
      <c r="H372" s="18"/>
      <c r="I372" s="9"/>
      <c r="J372" s="9"/>
      <c r="K372" s="9"/>
      <c r="L372" s="91"/>
      <c r="M372" s="203"/>
      <c r="N372" s="237"/>
    </row>
    <row r="373" spans="1:14" ht="15">
      <c r="B373" s="212"/>
      <c r="C373" s="41" t="s">
        <v>6</v>
      </c>
      <c r="D373" s="42" t="s">
        <v>2</v>
      </c>
      <c r="E373" s="43">
        <f t="shared" ref="E373:L373" si="184">E374+E375+E376</f>
        <v>0</v>
      </c>
      <c r="F373" s="44">
        <f t="shared" si="184"/>
        <v>0</v>
      </c>
      <c r="G373" s="45">
        <f t="shared" si="184"/>
        <v>0</v>
      </c>
      <c r="H373" s="46">
        <f t="shared" si="184"/>
        <v>6674952</v>
      </c>
      <c r="I373" s="44">
        <f t="shared" si="184"/>
        <v>6674952</v>
      </c>
      <c r="J373" s="44">
        <f t="shared" si="184"/>
        <v>6674952</v>
      </c>
      <c r="K373" s="44">
        <f t="shared" si="184"/>
        <v>0</v>
      </c>
      <c r="L373" s="90">
        <f t="shared" si="184"/>
        <v>6674952</v>
      </c>
      <c r="M373" s="208" t="s">
        <v>2</v>
      </c>
      <c r="N373" s="233"/>
    </row>
    <row r="374" spans="1:14" ht="59.5" customHeight="1">
      <c r="B374" s="212"/>
      <c r="C374" s="13" t="s">
        <v>3</v>
      </c>
      <c r="D374" s="30" t="s">
        <v>40</v>
      </c>
      <c r="E374" s="26"/>
      <c r="F374" s="9"/>
      <c r="G374" s="27"/>
      <c r="H374" s="18">
        <f>2224984*3</f>
        <v>6674952</v>
      </c>
      <c r="I374" s="18">
        <f>H374</f>
        <v>6674952</v>
      </c>
      <c r="J374" s="18">
        <f>I374</f>
        <v>6674952</v>
      </c>
      <c r="K374" s="18"/>
      <c r="L374" s="18">
        <f>J374</f>
        <v>6674952</v>
      </c>
      <c r="M374" s="204"/>
      <c r="N374" s="233"/>
    </row>
    <row r="375" spans="1:14" ht="15">
      <c r="B375" s="212"/>
      <c r="C375" s="13" t="s">
        <v>4</v>
      </c>
      <c r="D375" s="30"/>
      <c r="E375" s="26"/>
      <c r="F375" s="9"/>
      <c r="G375" s="27"/>
      <c r="H375" s="18"/>
      <c r="I375" s="9"/>
      <c r="J375" s="9"/>
      <c r="K375" s="9"/>
      <c r="L375" s="91"/>
      <c r="M375" s="203"/>
      <c r="N375" s="233"/>
    </row>
    <row r="376" spans="1:14" ht="113.15" customHeight="1" thickBot="1">
      <c r="B376" s="212"/>
      <c r="C376" s="13" t="s">
        <v>5</v>
      </c>
      <c r="D376" s="30" t="s">
        <v>51</v>
      </c>
      <c r="E376" s="26"/>
      <c r="F376" s="9"/>
      <c r="G376" s="27"/>
      <c r="H376" s="18"/>
      <c r="I376" s="9"/>
      <c r="J376" s="9"/>
      <c r="K376" s="9"/>
      <c r="L376" s="91"/>
      <c r="M376" s="203"/>
      <c r="N376" s="233"/>
    </row>
    <row r="377" spans="1:14" ht="15.5" hidden="1" thickBot="1">
      <c r="B377" s="210" t="s">
        <v>2</v>
      </c>
      <c r="C377" s="34" t="s">
        <v>7</v>
      </c>
      <c r="D377" s="35" t="s">
        <v>2</v>
      </c>
      <c r="E377" s="36">
        <f t="shared" ref="E377:L377" si="185">E378+E379</f>
        <v>0</v>
      </c>
      <c r="F377" s="37">
        <f t="shared" si="185"/>
        <v>0</v>
      </c>
      <c r="G377" s="38">
        <f t="shared" si="185"/>
        <v>0</v>
      </c>
      <c r="H377" s="39">
        <f t="shared" si="185"/>
        <v>0</v>
      </c>
      <c r="I377" s="37">
        <f t="shared" si="185"/>
        <v>0</v>
      </c>
      <c r="J377" s="37">
        <f t="shared" si="185"/>
        <v>0</v>
      </c>
      <c r="K377" s="37">
        <f t="shared" si="185"/>
        <v>0</v>
      </c>
      <c r="L377" s="92">
        <f t="shared" si="185"/>
        <v>0</v>
      </c>
      <c r="M377" s="202" t="s">
        <v>2</v>
      </c>
      <c r="N377" s="237"/>
    </row>
    <row r="378" spans="1:14" ht="15.5" hidden="1" thickBot="1">
      <c r="B378" s="210" t="s">
        <v>2</v>
      </c>
      <c r="C378" s="13" t="s">
        <v>3</v>
      </c>
      <c r="D378" s="30"/>
      <c r="E378" s="26"/>
      <c r="F378" s="9"/>
      <c r="G378" s="27"/>
      <c r="H378" s="18"/>
      <c r="I378" s="9"/>
      <c r="J378" s="9"/>
      <c r="K378" s="9"/>
      <c r="L378" s="91"/>
      <c r="M378" s="203"/>
      <c r="N378" s="237"/>
    </row>
    <row r="379" spans="1:14" ht="15.5" hidden="1" thickBot="1">
      <c r="B379" s="210" t="s">
        <v>2</v>
      </c>
      <c r="C379" s="13" t="s">
        <v>5</v>
      </c>
      <c r="D379" s="30"/>
      <c r="E379" s="26"/>
      <c r="F379" s="9"/>
      <c r="G379" s="27"/>
      <c r="H379" s="18"/>
      <c r="I379" s="9"/>
      <c r="J379" s="9"/>
      <c r="K379" s="9"/>
      <c r="L379" s="91"/>
      <c r="M379" s="203"/>
      <c r="N379" s="237"/>
    </row>
    <row r="380" spans="1:14" ht="15.5" hidden="1" thickBot="1">
      <c r="B380" s="210" t="s">
        <v>2</v>
      </c>
      <c r="C380" s="40" t="s">
        <v>8</v>
      </c>
      <c r="D380" s="35" t="s">
        <v>2</v>
      </c>
      <c r="E380" s="36">
        <f t="shared" ref="E380:L380" si="186">E381+E382</f>
        <v>0</v>
      </c>
      <c r="F380" s="37">
        <f t="shared" si="186"/>
        <v>0</v>
      </c>
      <c r="G380" s="38">
        <f t="shared" si="186"/>
        <v>0</v>
      </c>
      <c r="H380" s="39">
        <f t="shared" si="186"/>
        <v>0</v>
      </c>
      <c r="I380" s="37">
        <f t="shared" si="186"/>
        <v>0</v>
      </c>
      <c r="J380" s="37">
        <f t="shared" si="186"/>
        <v>0</v>
      </c>
      <c r="K380" s="37">
        <f t="shared" si="186"/>
        <v>0</v>
      </c>
      <c r="L380" s="92">
        <f t="shared" si="186"/>
        <v>0</v>
      </c>
      <c r="M380" s="202" t="s">
        <v>2</v>
      </c>
      <c r="N380" s="237"/>
    </row>
    <row r="381" spans="1:14" ht="15.5" hidden="1" thickBot="1">
      <c r="B381" s="210" t="s">
        <v>2</v>
      </c>
      <c r="C381" s="13" t="s">
        <v>3</v>
      </c>
      <c r="D381" s="30"/>
      <c r="E381" s="26"/>
      <c r="F381" s="9"/>
      <c r="G381" s="27"/>
      <c r="H381" s="18"/>
      <c r="I381" s="9"/>
      <c r="J381" s="9"/>
      <c r="K381" s="9"/>
      <c r="L381" s="91"/>
      <c r="M381" s="203"/>
      <c r="N381" s="237"/>
    </row>
    <row r="382" spans="1:14" ht="15.5" hidden="1" thickBot="1">
      <c r="B382" s="210" t="s">
        <v>2</v>
      </c>
      <c r="C382" s="14" t="s">
        <v>5</v>
      </c>
      <c r="D382" s="31"/>
      <c r="E382" s="28"/>
      <c r="F382" s="10"/>
      <c r="G382" s="29"/>
      <c r="H382" s="19"/>
      <c r="I382" s="10"/>
      <c r="J382" s="10"/>
      <c r="K382" s="10"/>
      <c r="L382" s="93"/>
      <c r="M382" s="205"/>
      <c r="N382" s="238"/>
    </row>
    <row r="383" spans="1:14" s="54" customFormat="1" ht="30.5">
      <c r="A383" s="54">
        <v>17</v>
      </c>
      <c r="B383" s="212"/>
      <c r="C383" s="53" t="s">
        <v>66</v>
      </c>
      <c r="D383" s="55" t="s">
        <v>16</v>
      </c>
      <c r="E383" s="56">
        <f>E384+E385</f>
        <v>48400</v>
      </c>
      <c r="F383" s="57">
        <f t="shared" ref="F383:L383" si="187">F384+F385</f>
        <v>12100</v>
      </c>
      <c r="G383" s="58">
        <f t="shared" si="187"/>
        <v>0</v>
      </c>
      <c r="H383" s="59">
        <f t="shared" si="187"/>
        <v>30250</v>
      </c>
      <c r="I383" s="57">
        <f t="shared" si="187"/>
        <v>60500</v>
      </c>
      <c r="J383" s="57">
        <f t="shared" si="187"/>
        <v>60500</v>
      </c>
      <c r="K383" s="57">
        <f t="shared" si="187"/>
        <v>0</v>
      </c>
      <c r="L383" s="82">
        <f t="shared" si="187"/>
        <v>60500</v>
      </c>
      <c r="M383" s="206" t="s">
        <v>2</v>
      </c>
      <c r="N383" s="232" t="s">
        <v>87</v>
      </c>
    </row>
    <row r="384" spans="1:14" ht="15">
      <c r="B384" s="212"/>
      <c r="C384" s="11" t="s">
        <v>1</v>
      </c>
      <c r="D384" s="32" t="s">
        <v>2</v>
      </c>
      <c r="E384" s="20"/>
      <c r="F384" s="6"/>
      <c r="G384" s="21"/>
      <c r="H384" s="15"/>
      <c r="I384" s="6"/>
      <c r="J384" s="6"/>
      <c r="K384" s="6"/>
      <c r="L384" s="89"/>
      <c r="M384" s="207"/>
      <c r="N384" s="233"/>
    </row>
    <row r="385" spans="2:14" ht="15">
      <c r="B385" s="212"/>
      <c r="C385" s="11" t="s">
        <v>9</v>
      </c>
      <c r="D385" s="32" t="s">
        <v>2</v>
      </c>
      <c r="E385" s="22">
        <f t="shared" ref="E385:L385" si="188">E386+E387+E388</f>
        <v>48400</v>
      </c>
      <c r="F385" s="7">
        <f t="shared" si="188"/>
        <v>12100</v>
      </c>
      <c r="G385" s="23">
        <f t="shared" si="188"/>
        <v>0</v>
      </c>
      <c r="H385" s="16">
        <f t="shared" si="188"/>
        <v>30250</v>
      </c>
      <c r="I385" s="7">
        <f t="shared" si="188"/>
        <v>60500</v>
      </c>
      <c r="J385" s="7">
        <f t="shared" si="188"/>
        <v>60500</v>
      </c>
      <c r="K385" s="7">
        <f t="shared" si="188"/>
        <v>0</v>
      </c>
      <c r="L385" s="83">
        <f t="shared" si="188"/>
        <v>60500</v>
      </c>
      <c r="M385" s="195" t="s">
        <v>2</v>
      </c>
      <c r="N385" s="233"/>
    </row>
    <row r="386" spans="2:14" ht="15">
      <c r="B386" s="212"/>
      <c r="C386" s="12" t="s">
        <v>3</v>
      </c>
      <c r="D386" s="33" t="s">
        <v>2</v>
      </c>
      <c r="E386" s="24">
        <f>E396+E400+E403+E393+E390</f>
        <v>0</v>
      </c>
      <c r="F386" s="8">
        <f t="shared" ref="F386:L386" si="189">F396+F400+F403+F393+F390</f>
        <v>0</v>
      </c>
      <c r="G386" s="24">
        <f t="shared" si="189"/>
        <v>0</v>
      </c>
      <c r="H386" s="24">
        <f t="shared" si="189"/>
        <v>30250</v>
      </c>
      <c r="I386" s="8">
        <f t="shared" si="189"/>
        <v>60500</v>
      </c>
      <c r="J386" s="8">
        <f t="shared" si="189"/>
        <v>60500</v>
      </c>
      <c r="K386" s="8">
        <f t="shared" si="189"/>
        <v>0</v>
      </c>
      <c r="L386" s="24">
        <f t="shared" si="189"/>
        <v>60500</v>
      </c>
      <c r="M386" s="196" t="s">
        <v>2</v>
      </c>
      <c r="N386" s="233"/>
    </row>
    <row r="387" spans="2:14" ht="15">
      <c r="B387" s="212"/>
      <c r="C387" s="12" t="s">
        <v>4</v>
      </c>
      <c r="D387" s="33" t="s">
        <v>2</v>
      </c>
      <c r="E387" s="24">
        <f>E397</f>
        <v>0</v>
      </c>
      <c r="F387" s="8">
        <f t="shared" ref="F387:L387" si="190">F397</f>
        <v>0</v>
      </c>
      <c r="G387" s="25">
        <f t="shared" si="190"/>
        <v>0</v>
      </c>
      <c r="H387" s="17">
        <f t="shared" si="190"/>
        <v>0</v>
      </c>
      <c r="I387" s="8">
        <f t="shared" si="190"/>
        <v>0</v>
      </c>
      <c r="J387" s="8">
        <f t="shared" si="190"/>
        <v>0</v>
      </c>
      <c r="K387" s="8">
        <f t="shared" si="190"/>
        <v>0</v>
      </c>
      <c r="L387" s="84">
        <f t="shared" si="190"/>
        <v>0</v>
      </c>
      <c r="M387" s="196" t="s">
        <v>2</v>
      </c>
      <c r="N387" s="233"/>
    </row>
    <row r="388" spans="2:14" ht="15">
      <c r="B388" s="212"/>
      <c r="C388" s="47" t="s">
        <v>5</v>
      </c>
      <c r="D388" s="48" t="s">
        <v>2</v>
      </c>
      <c r="E388" s="49">
        <f>E398+E401+E404+E391+E394</f>
        <v>48400</v>
      </c>
      <c r="F388" s="50">
        <f t="shared" ref="F388:L388" si="191">F398+F401+F404+F391+F394</f>
        <v>12100</v>
      </c>
      <c r="G388" s="51">
        <f t="shared" si="191"/>
        <v>0</v>
      </c>
      <c r="H388" s="52">
        <f t="shared" si="191"/>
        <v>0</v>
      </c>
      <c r="I388" s="50">
        <f t="shared" si="191"/>
        <v>0</v>
      </c>
      <c r="J388" s="50">
        <f t="shared" si="191"/>
        <v>0</v>
      </c>
      <c r="K388" s="50">
        <f t="shared" si="191"/>
        <v>0</v>
      </c>
      <c r="L388" s="85">
        <f t="shared" si="191"/>
        <v>0</v>
      </c>
      <c r="M388" s="197" t="s">
        <v>2</v>
      </c>
      <c r="N388" s="233"/>
    </row>
    <row r="389" spans="2:14" ht="14.5" hidden="1" customHeight="1">
      <c r="B389" s="210" t="s">
        <v>2</v>
      </c>
      <c r="C389" s="34" t="s">
        <v>54</v>
      </c>
      <c r="D389" s="35" t="s">
        <v>2</v>
      </c>
      <c r="E389" s="36">
        <f t="shared" ref="E389:L389" si="192">E390+E391</f>
        <v>0</v>
      </c>
      <c r="F389" s="37">
        <f t="shared" si="192"/>
        <v>0</v>
      </c>
      <c r="G389" s="38">
        <f t="shared" si="192"/>
        <v>0</v>
      </c>
      <c r="H389" s="39">
        <f t="shared" si="192"/>
        <v>0</v>
      </c>
      <c r="I389" s="37">
        <f t="shared" si="192"/>
        <v>0</v>
      </c>
      <c r="J389" s="37">
        <f t="shared" si="192"/>
        <v>0</v>
      </c>
      <c r="K389" s="37">
        <f t="shared" si="192"/>
        <v>0</v>
      </c>
      <c r="L389" s="92">
        <f t="shared" si="192"/>
        <v>0</v>
      </c>
      <c r="M389" s="202" t="s">
        <v>2</v>
      </c>
      <c r="N389" s="235"/>
    </row>
    <row r="390" spans="2:14" ht="15" hidden="1">
      <c r="B390" s="210" t="s">
        <v>2</v>
      </c>
      <c r="C390" s="13" t="s">
        <v>3</v>
      </c>
      <c r="D390" s="30"/>
      <c r="E390" s="26"/>
      <c r="F390" s="9"/>
      <c r="G390" s="27"/>
      <c r="H390" s="18"/>
      <c r="I390" s="9"/>
      <c r="J390" s="9"/>
      <c r="K390" s="9"/>
      <c r="L390" s="91"/>
      <c r="M390" s="203"/>
      <c r="N390" s="235"/>
    </row>
    <row r="391" spans="2:14" ht="15" hidden="1">
      <c r="B391" s="210" t="s">
        <v>2</v>
      </c>
      <c r="C391" s="13" t="s">
        <v>5</v>
      </c>
      <c r="D391" s="30"/>
      <c r="E391" s="26"/>
      <c r="F391" s="9"/>
      <c r="G391" s="27"/>
      <c r="H391" s="18"/>
      <c r="I391" s="9"/>
      <c r="J391" s="9"/>
      <c r="K391" s="9"/>
      <c r="L391" s="91"/>
      <c r="M391" s="203"/>
      <c r="N391" s="235"/>
    </row>
    <row r="392" spans="2:14" ht="15" hidden="1">
      <c r="B392" s="210" t="s">
        <v>2</v>
      </c>
      <c r="C392" s="34" t="s">
        <v>53</v>
      </c>
      <c r="D392" s="35" t="s">
        <v>2</v>
      </c>
      <c r="E392" s="36">
        <f t="shared" ref="E392:L392" si="193">E393+E394</f>
        <v>0</v>
      </c>
      <c r="F392" s="37">
        <f t="shared" si="193"/>
        <v>0</v>
      </c>
      <c r="G392" s="38">
        <f t="shared" si="193"/>
        <v>0</v>
      </c>
      <c r="H392" s="39">
        <f t="shared" si="193"/>
        <v>0</v>
      </c>
      <c r="I392" s="37">
        <f t="shared" si="193"/>
        <v>0</v>
      </c>
      <c r="J392" s="37">
        <f t="shared" si="193"/>
        <v>0</v>
      </c>
      <c r="K392" s="37">
        <f t="shared" si="193"/>
        <v>0</v>
      </c>
      <c r="L392" s="92">
        <f t="shared" si="193"/>
        <v>0</v>
      </c>
      <c r="M392" s="202" t="s">
        <v>2</v>
      </c>
      <c r="N392" s="235"/>
    </row>
    <row r="393" spans="2:14" ht="15" hidden="1">
      <c r="B393" s="210" t="s">
        <v>2</v>
      </c>
      <c r="C393" s="13" t="s">
        <v>3</v>
      </c>
      <c r="D393" s="30"/>
      <c r="E393" s="26"/>
      <c r="F393" s="9"/>
      <c r="G393" s="27"/>
      <c r="H393" s="18"/>
      <c r="I393" s="9"/>
      <c r="J393" s="9"/>
      <c r="K393" s="9"/>
      <c r="L393" s="91"/>
      <c r="M393" s="203"/>
      <c r="N393" s="235"/>
    </row>
    <row r="394" spans="2:14" ht="15" hidden="1">
      <c r="B394" s="210" t="s">
        <v>2</v>
      </c>
      <c r="C394" s="13" t="s">
        <v>5</v>
      </c>
      <c r="D394" s="30"/>
      <c r="E394" s="26"/>
      <c r="F394" s="9"/>
      <c r="G394" s="27"/>
      <c r="H394" s="18"/>
      <c r="I394" s="9"/>
      <c r="J394" s="9"/>
      <c r="K394" s="9"/>
      <c r="L394" s="91"/>
      <c r="M394" s="203"/>
      <c r="N394" s="235"/>
    </row>
    <row r="395" spans="2:14" ht="15">
      <c r="B395" s="212"/>
      <c r="C395" s="41" t="s">
        <v>6</v>
      </c>
      <c r="D395" s="42" t="s">
        <v>2</v>
      </c>
      <c r="E395" s="43">
        <f t="shared" ref="E395:L395" si="194">E396+E397+E398</f>
        <v>48400</v>
      </c>
      <c r="F395" s="44">
        <f t="shared" si="194"/>
        <v>12100</v>
      </c>
      <c r="G395" s="45">
        <f t="shared" si="194"/>
        <v>0</v>
      </c>
      <c r="H395" s="46">
        <f t="shared" si="194"/>
        <v>30250</v>
      </c>
      <c r="I395" s="44">
        <f t="shared" si="194"/>
        <v>60500</v>
      </c>
      <c r="J395" s="44">
        <f t="shared" si="194"/>
        <v>60500</v>
      </c>
      <c r="K395" s="44">
        <f t="shared" si="194"/>
        <v>0</v>
      </c>
      <c r="L395" s="90">
        <f t="shared" si="194"/>
        <v>60500</v>
      </c>
      <c r="M395" s="208" t="s">
        <v>2</v>
      </c>
      <c r="N395" s="233"/>
    </row>
    <row r="396" spans="2:14" ht="85.5" customHeight="1">
      <c r="B396" s="212"/>
      <c r="C396" s="13" t="s">
        <v>3</v>
      </c>
      <c r="D396" s="30" t="s">
        <v>42</v>
      </c>
      <c r="E396" s="26"/>
      <c r="F396" s="9"/>
      <c r="G396" s="27"/>
      <c r="H396" s="18">
        <f>60500/2</f>
        <v>30250</v>
      </c>
      <c r="I396" s="9">
        <f>H396*2</f>
        <v>60500</v>
      </c>
      <c r="J396" s="9">
        <f>I396</f>
        <v>60500</v>
      </c>
      <c r="K396" s="9"/>
      <c r="L396" s="91">
        <f>J396</f>
        <v>60500</v>
      </c>
      <c r="M396" s="203"/>
      <c r="N396" s="233"/>
    </row>
    <row r="397" spans="2:14" ht="15">
      <c r="B397" s="212"/>
      <c r="C397" s="13" t="s">
        <v>4</v>
      </c>
      <c r="D397" s="30"/>
      <c r="E397" s="26"/>
      <c r="F397" s="9"/>
      <c r="G397" s="27"/>
      <c r="H397" s="18"/>
      <c r="I397" s="9"/>
      <c r="J397" s="9"/>
      <c r="K397" s="9"/>
      <c r="L397" s="91"/>
      <c r="M397" s="203"/>
      <c r="N397" s="233"/>
    </row>
    <row r="398" spans="2:14" ht="56.15" customHeight="1" thickBot="1">
      <c r="B398" s="212"/>
      <c r="C398" s="13" t="s">
        <v>5</v>
      </c>
      <c r="D398" s="30" t="s">
        <v>59</v>
      </c>
      <c r="E398" s="26">
        <f>60500*0.8</f>
        <v>48400</v>
      </c>
      <c r="F398" s="9">
        <f>60500-E398</f>
        <v>12100</v>
      </c>
      <c r="G398" s="27"/>
      <c r="H398" s="18"/>
      <c r="I398" s="9"/>
      <c r="J398" s="9"/>
      <c r="K398" s="9"/>
      <c r="L398" s="91"/>
      <c r="M398" s="203"/>
      <c r="N398" s="233"/>
    </row>
    <row r="399" spans="2:14" ht="15.5" hidden="1" thickBot="1">
      <c r="B399" s="210" t="s">
        <v>2</v>
      </c>
      <c r="C399" s="34" t="s">
        <v>7</v>
      </c>
      <c r="D399" s="35" t="s">
        <v>2</v>
      </c>
      <c r="E399" s="36">
        <f t="shared" ref="E399:L399" si="195">E400+E401</f>
        <v>0</v>
      </c>
      <c r="F399" s="37">
        <f t="shared" si="195"/>
        <v>0</v>
      </c>
      <c r="G399" s="38">
        <f t="shared" si="195"/>
        <v>0</v>
      </c>
      <c r="H399" s="39">
        <f t="shared" si="195"/>
        <v>0</v>
      </c>
      <c r="I399" s="37">
        <f t="shared" si="195"/>
        <v>0</v>
      </c>
      <c r="J399" s="37">
        <f t="shared" si="195"/>
        <v>0</v>
      </c>
      <c r="K399" s="37">
        <f t="shared" si="195"/>
        <v>0</v>
      </c>
      <c r="L399" s="92">
        <f t="shared" si="195"/>
        <v>0</v>
      </c>
      <c r="M399" s="202" t="s">
        <v>2</v>
      </c>
      <c r="N399" s="235"/>
    </row>
    <row r="400" spans="2:14" ht="15.5" hidden="1" thickBot="1">
      <c r="B400" s="210" t="s">
        <v>2</v>
      </c>
      <c r="C400" s="13" t="s">
        <v>3</v>
      </c>
      <c r="D400" s="30"/>
      <c r="E400" s="26"/>
      <c r="F400" s="9"/>
      <c r="G400" s="27"/>
      <c r="H400" s="18"/>
      <c r="I400" s="9"/>
      <c r="J400" s="9"/>
      <c r="K400" s="9"/>
      <c r="L400" s="91"/>
      <c r="M400" s="203"/>
      <c r="N400" s="235"/>
    </row>
    <row r="401" spans="1:14" ht="15.5" hidden="1" thickBot="1">
      <c r="B401" s="210" t="s">
        <v>2</v>
      </c>
      <c r="C401" s="13" t="s">
        <v>5</v>
      </c>
      <c r="D401" s="30"/>
      <c r="E401" s="26"/>
      <c r="F401" s="9"/>
      <c r="G401" s="27"/>
      <c r="H401" s="18"/>
      <c r="I401" s="9"/>
      <c r="J401" s="9"/>
      <c r="K401" s="9"/>
      <c r="L401" s="91"/>
      <c r="M401" s="203"/>
      <c r="N401" s="235"/>
    </row>
    <row r="402" spans="1:14" ht="15.5" hidden="1" thickBot="1">
      <c r="B402" s="210" t="s">
        <v>2</v>
      </c>
      <c r="C402" s="40" t="s">
        <v>8</v>
      </c>
      <c r="D402" s="35" t="s">
        <v>2</v>
      </c>
      <c r="E402" s="36">
        <f t="shared" ref="E402:L402" si="196">E403+E404</f>
        <v>0</v>
      </c>
      <c r="F402" s="37">
        <f t="shared" si="196"/>
        <v>0</v>
      </c>
      <c r="G402" s="38">
        <f t="shared" si="196"/>
        <v>0</v>
      </c>
      <c r="H402" s="39">
        <f t="shared" si="196"/>
        <v>0</v>
      </c>
      <c r="I402" s="37">
        <f t="shared" si="196"/>
        <v>0</v>
      </c>
      <c r="J402" s="37">
        <f t="shared" si="196"/>
        <v>0</v>
      </c>
      <c r="K402" s="37">
        <f t="shared" si="196"/>
        <v>0</v>
      </c>
      <c r="L402" s="92">
        <f t="shared" si="196"/>
        <v>0</v>
      </c>
      <c r="M402" s="202" t="s">
        <v>2</v>
      </c>
      <c r="N402" s="235"/>
    </row>
    <row r="403" spans="1:14" ht="15.5" hidden="1" thickBot="1">
      <c r="B403" s="210" t="s">
        <v>2</v>
      </c>
      <c r="C403" s="13" t="s">
        <v>3</v>
      </c>
      <c r="D403" s="30"/>
      <c r="E403" s="26"/>
      <c r="F403" s="9"/>
      <c r="G403" s="27"/>
      <c r="H403" s="18"/>
      <c r="I403" s="9"/>
      <c r="J403" s="9"/>
      <c r="K403" s="9"/>
      <c r="L403" s="91"/>
      <c r="M403" s="203"/>
      <c r="N403" s="235"/>
    </row>
    <row r="404" spans="1:14" ht="15.5" hidden="1" thickBot="1">
      <c r="B404" s="210" t="s">
        <v>2</v>
      </c>
      <c r="C404" s="14" t="s">
        <v>5</v>
      </c>
      <c r="D404" s="31"/>
      <c r="E404" s="28"/>
      <c r="F404" s="10"/>
      <c r="G404" s="29"/>
      <c r="H404" s="19"/>
      <c r="I404" s="10"/>
      <c r="J404" s="10"/>
      <c r="K404" s="10"/>
      <c r="L404" s="93"/>
      <c r="M404" s="205"/>
      <c r="N404" s="236"/>
    </row>
    <row r="405" spans="1:14" s="62" customFormat="1" ht="30.5">
      <c r="A405" s="61">
        <v>18</v>
      </c>
      <c r="B405" s="212"/>
      <c r="C405" s="53" t="s">
        <v>67</v>
      </c>
      <c r="D405" s="55" t="s">
        <v>16</v>
      </c>
      <c r="E405" s="56">
        <f>E406+E407</f>
        <v>300000</v>
      </c>
      <c r="F405" s="57">
        <f t="shared" ref="F405:L405" si="197">F406+F407</f>
        <v>200000</v>
      </c>
      <c r="G405" s="58">
        <f t="shared" si="197"/>
        <v>150000</v>
      </c>
      <c r="H405" s="59">
        <f t="shared" si="197"/>
        <v>0</v>
      </c>
      <c r="I405" s="57">
        <f t="shared" si="197"/>
        <v>0</v>
      </c>
      <c r="J405" s="57">
        <f t="shared" si="197"/>
        <v>0</v>
      </c>
      <c r="K405" s="57">
        <f t="shared" si="197"/>
        <v>0</v>
      </c>
      <c r="L405" s="82">
        <f t="shared" si="197"/>
        <v>0</v>
      </c>
      <c r="M405" s="206" t="s">
        <v>2</v>
      </c>
      <c r="N405" s="232" t="s">
        <v>86</v>
      </c>
    </row>
    <row r="406" spans="1:14" ht="15">
      <c r="B406" s="212"/>
      <c r="C406" s="11" t="s">
        <v>1</v>
      </c>
      <c r="D406" s="32" t="s">
        <v>2</v>
      </c>
      <c r="E406" s="20"/>
      <c r="F406" s="6"/>
      <c r="G406" s="21"/>
      <c r="H406" s="15"/>
      <c r="I406" s="6"/>
      <c r="J406" s="6"/>
      <c r="K406" s="6"/>
      <c r="L406" s="89"/>
      <c r="M406" s="207"/>
      <c r="N406" s="233"/>
    </row>
    <row r="407" spans="1:14" ht="15">
      <c r="B407" s="212"/>
      <c r="C407" s="11" t="s">
        <v>9</v>
      </c>
      <c r="D407" s="32" t="s">
        <v>2</v>
      </c>
      <c r="E407" s="22">
        <f t="shared" ref="E407:L407" si="198">E408+E409+E410</f>
        <v>300000</v>
      </c>
      <c r="F407" s="7">
        <f t="shared" si="198"/>
        <v>200000</v>
      </c>
      <c r="G407" s="23">
        <f t="shared" si="198"/>
        <v>150000</v>
      </c>
      <c r="H407" s="16">
        <f t="shared" si="198"/>
        <v>0</v>
      </c>
      <c r="I407" s="7">
        <f t="shared" si="198"/>
        <v>0</v>
      </c>
      <c r="J407" s="7">
        <f t="shared" si="198"/>
        <v>0</v>
      </c>
      <c r="K407" s="7">
        <f t="shared" si="198"/>
        <v>0</v>
      </c>
      <c r="L407" s="83">
        <f t="shared" si="198"/>
        <v>0</v>
      </c>
      <c r="M407" s="195" t="s">
        <v>2</v>
      </c>
      <c r="N407" s="233"/>
    </row>
    <row r="408" spans="1:14" ht="15">
      <c r="B408" s="212"/>
      <c r="C408" s="12" t="s">
        <v>3</v>
      </c>
      <c r="D408" s="33" t="s">
        <v>2</v>
      </c>
      <c r="E408" s="24">
        <f>E418+E422+E425+E415+E412</f>
        <v>0</v>
      </c>
      <c r="F408" s="8">
        <f t="shared" ref="F408:L408" si="199">F418+F422+F425+F415+F412</f>
        <v>0</v>
      </c>
      <c r="G408" s="24">
        <f t="shared" si="199"/>
        <v>0</v>
      </c>
      <c r="H408" s="24">
        <f t="shared" si="199"/>
        <v>0</v>
      </c>
      <c r="I408" s="8">
        <f t="shared" si="199"/>
        <v>0</v>
      </c>
      <c r="J408" s="8">
        <f t="shared" si="199"/>
        <v>0</v>
      </c>
      <c r="K408" s="8">
        <f t="shared" si="199"/>
        <v>0</v>
      </c>
      <c r="L408" s="24">
        <f t="shared" si="199"/>
        <v>0</v>
      </c>
      <c r="M408" s="196" t="s">
        <v>2</v>
      </c>
      <c r="N408" s="233"/>
    </row>
    <row r="409" spans="1:14" ht="15">
      <c r="B409" s="212"/>
      <c r="C409" s="12" t="s">
        <v>4</v>
      </c>
      <c r="D409" s="33" t="s">
        <v>2</v>
      </c>
      <c r="E409" s="24">
        <f>E419</f>
        <v>0</v>
      </c>
      <c r="F409" s="8">
        <f t="shared" ref="F409:L409" si="200">F419</f>
        <v>0</v>
      </c>
      <c r="G409" s="25">
        <f t="shared" si="200"/>
        <v>0</v>
      </c>
      <c r="H409" s="17">
        <f t="shared" si="200"/>
        <v>0</v>
      </c>
      <c r="I409" s="8">
        <f t="shared" si="200"/>
        <v>0</v>
      </c>
      <c r="J409" s="8">
        <f t="shared" si="200"/>
        <v>0</v>
      </c>
      <c r="K409" s="8">
        <f t="shared" si="200"/>
        <v>0</v>
      </c>
      <c r="L409" s="84">
        <f t="shared" si="200"/>
        <v>0</v>
      </c>
      <c r="M409" s="196" t="s">
        <v>2</v>
      </c>
      <c r="N409" s="233"/>
    </row>
    <row r="410" spans="1:14" ht="15">
      <c r="B410" s="212"/>
      <c r="C410" s="47" t="s">
        <v>5</v>
      </c>
      <c r="D410" s="48" t="s">
        <v>2</v>
      </c>
      <c r="E410" s="49">
        <f>E420+E423+E426+E413+E416</f>
        <v>300000</v>
      </c>
      <c r="F410" s="50">
        <f t="shared" ref="F410:L410" si="201">F420+F423+F426+F413+F416</f>
        <v>200000</v>
      </c>
      <c r="G410" s="51">
        <f t="shared" si="201"/>
        <v>150000</v>
      </c>
      <c r="H410" s="52">
        <f t="shared" si="201"/>
        <v>0</v>
      </c>
      <c r="I410" s="50">
        <f t="shared" si="201"/>
        <v>0</v>
      </c>
      <c r="J410" s="50">
        <f t="shared" si="201"/>
        <v>0</v>
      </c>
      <c r="K410" s="50">
        <f t="shared" si="201"/>
        <v>0</v>
      </c>
      <c r="L410" s="85">
        <f t="shared" si="201"/>
        <v>0</v>
      </c>
      <c r="M410" s="197" t="s">
        <v>2</v>
      </c>
      <c r="N410" s="233"/>
    </row>
    <row r="411" spans="1:14" ht="15" hidden="1">
      <c r="B411" s="210" t="s">
        <v>2</v>
      </c>
      <c r="C411" s="34" t="s">
        <v>54</v>
      </c>
      <c r="D411" s="35" t="s">
        <v>2</v>
      </c>
      <c r="E411" s="36">
        <f t="shared" ref="E411:L411" si="202">E412+E413</f>
        <v>0</v>
      </c>
      <c r="F411" s="37">
        <f t="shared" si="202"/>
        <v>0</v>
      </c>
      <c r="G411" s="38">
        <f t="shared" si="202"/>
        <v>0</v>
      </c>
      <c r="H411" s="39">
        <f t="shared" si="202"/>
        <v>0</v>
      </c>
      <c r="I411" s="37">
        <f t="shared" si="202"/>
        <v>0</v>
      </c>
      <c r="J411" s="37">
        <f t="shared" si="202"/>
        <v>0</v>
      </c>
      <c r="K411" s="37">
        <f t="shared" si="202"/>
        <v>0</v>
      </c>
      <c r="L411" s="92">
        <f t="shared" si="202"/>
        <v>0</v>
      </c>
      <c r="M411" s="202" t="s">
        <v>2</v>
      </c>
      <c r="N411" s="235"/>
    </row>
    <row r="412" spans="1:14" ht="15" hidden="1">
      <c r="B412" s="210" t="s">
        <v>2</v>
      </c>
      <c r="C412" s="13" t="s">
        <v>3</v>
      </c>
      <c r="D412" s="30"/>
      <c r="E412" s="26"/>
      <c r="F412" s="9"/>
      <c r="G412" s="27"/>
      <c r="H412" s="18"/>
      <c r="I412" s="9"/>
      <c r="J412" s="9"/>
      <c r="K412" s="9"/>
      <c r="L412" s="91"/>
      <c r="M412" s="203"/>
      <c r="N412" s="235"/>
    </row>
    <row r="413" spans="1:14" ht="15" hidden="1">
      <c r="B413" s="210" t="s">
        <v>2</v>
      </c>
      <c r="C413" s="13" t="s">
        <v>5</v>
      </c>
      <c r="D413" s="30"/>
      <c r="E413" s="26"/>
      <c r="F413" s="9"/>
      <c r="G413" s="27"/>
      <c r="H413" s="18"/>
      <c r="I413" s="9"/>
      <c r="J413" s="9"/>
      <c r="K413" s="9"/>
      <c r="L413" s="91"/>
      <c r="M413" s="203"/>
      <c r="N413" s="235"/>
    </row>
    <row r="414" spans="1:14" ht="15" hidden="1">
      <c r="B414" s="210" t="s">
        <v>2</v>
      </c>
      <c r="C414" s="34" t="s">
        <v>53</v>
      </c>
      <c r="D414" s="35" t="s">
        <v>2</v>
      </c>
      <c r="E414" s="36">
        <f t="shared" ref="E414:L414" si="203">E415+E416</f>
        <v>0</v>
      </c>
      <c r="F414" s="37">
        <f t="shared" si="203"/>
        <v>0</v>
      </c>
      <c r="G414" s="38">
        <f t="shared" si="203"/>
        <v>0</v>
      </c>
      <c r="H414" s="39">
        <f t="shared" si="203"/>
        <v>0</v>
      </c>
      <c r="I414" s="37">
        <f t="shared" si="203"/>
        <v>0</v>
      </c>
      <c r="J414" s="37">
        <f t="shared" si="203"/>
        <v>0</v>
      </c>
      <c r="K414" s="37">
        <f t="shared" si="203"/>
        <v>0</v>
      </c>
      <c r="L414" s="92">
        <f t="shared" si="203"/>
        <v>0</v>
      </c>
      <c r="M414" s="202" t="s">
        <v>2</v>
      </c>
      <c r="N414" s="235"/>
    </row>
    <row r="415" spans="1:14" ht="15" hidden="1">
      <c r="B415" s="210" t="s">
        <v>2</v>
      </c>
      <c r="C415" s="13" t="s">
        <v>3</v>
      </c>
      <c r="D415" s="30"/>
      <c r="E415" s="26"/>
      <c r="F415" s="9"/>
      <c r="G415" s="27"/>
      <c r="H415" s="18"/>
      <c r="I415" s="9"/>
      <c r="J415" s="9"/>
      <c r="K415" s="9"/>
      <c r="L415" s="91"/>
      <c r="M415" s="203"/>
      <c r="N415" s="235"/>
    </row>
    <row r="416" spans="1:14" ht="15" hidden="1">
      <c r="B416" s="210" t="s">
        <v>2</v>
      </c>
      <c r="C416" s="13" t="s">
        <v>5</v>
      </c>
      <c r="D416" s="30"/>
      <c r="E416" s="26"/>
      <c r="F416" s="9"/>
      <c r="G416" s="27"/>
      <c r="H416" s="18"/>
      <c r="I416" s="9"/>
      <c r="J416" s="9"/>
      <c r="K416" s="9"/>
      <c r="L416" s="91"/>
      <c r="M416" s="203"/>
      <c r="N416" s="235"/>
    </row>
    <row r="417" spans="1:14" ht="15">
      <c r="B417" s="212"/>
      <c r="C417" s="41" t="s">
        <v>6</v>
      </c>
      <c r="D417" s="42" t="s">
        <v>2</v>
      </c>
      <c r="E417" s="43">
        <f t="shared" ref="E417:L417" si="204">E418+E419+E420</f>
        <v>300000</v>
      </c>
      <c r="F417" s="44">
        <f t="shared" si="204"/>
        <v>200000</v>
      </c>
      <c r="G417" s="45">
        <f t="shared" si="204"/>
        <v>150000</v>
      </c>
      <c r="H417" s="46">
        <f t="shared" si="204"/>
        <v>0</v>
      </c>
      <c r="I417" s="44">
        <f t="shared" si="204"/>
        <v>0</v>
      </c>
      <c r="J417" s="44">
        <f t="shared" si="204"/>
        <v>0</v>
      </c>
      <c r="K417" s="44">
        <f t="shared" si="204"/>
        <v>0</v>
      </c>
      <c r="L417" s="90">
        <f t="shared" si="204"/>
        <v>0</v>
      </c>
      <c r="M417" s="208" t="s">
        <v>2</v>
      </c>
      <c r="N417" s="233"/>
    </row>
    <row r="418" spans="1:14" ht="15">
      <c r="B418" s="212"/>
      <c r="C418" s="13" t="s">
        <v>3</v>
      </c>
      <c r="D418" s="30"/>
      <c r="E418" s="26"/>
      <c r="F418" s="9"/>
      <c r="G418" s="27"/>
      <c r="H418" s="18"/>
      <c r="I418" s="9"/>
      <c r="J418" s="9"/>
      <c r="K418" s="9"/>
      <c r="L418" s="91"/>
      <c r="M418" s="203"/>
      <c r="N418" s="233"/>
    </row>
    <row r="419" spans="1:14" ht="15">
      <c r="B419" s="212"/>
      <c r="C419" s="13" t="s">
        <v>4</v>
      </c>
      <c r="D419" s="30"/>
      <c r="E419" s="26"/>
      <c r="F419" s="9"/>
      <c r="G419" s="27"/>
      <c r="H419" s="18"/>
      <c r="I419" s="9"/>
      <c r="J419" s="9"/>
      <c r="K419" s="9"/>
      <c r="L419" s="91"/>
      <c r="M419" s="203"/>
      <c r="N419" s="233"/>
    </row>
    <row r="420" spans="1:14" ht="64.5" customHeight="1" thickBot="1">
      <c r="B420" s="212"/>
      <c r="C420" s="13" t="s">
        <v>5</v>
      </c>
      <c r="D420" s="30" t="s">
        <v>60</v>
      </c>
      <c r="E420" s="26">
        <v>300000</v>
      </c>
      <c r="F420" s="9">
        <v>200000</v>
      </c>
      <c r="G420" s="27">
        <v>150000</v>
      </c>
      <c r="H420" s="18"/>
      <c r="I420" s="9"/>
      <c r="J420" s="9"/>
      <c r="K420" s="9"/>
      <c r="L420" s="91"/>
      <c r="M420" s="203">
        <v>2028</v>
      </c>
      <c r="N420" s="233"/>
    </row>
    <row r="421" spans="1:14" ht="15.5" hidden="1" thickBot="1">
      <c r="B421" s="210" t="s">
        <v>2</v>
      </c>
      <c r="C421" s="34" t="s">
        <v>7</v>
      </c>
      <c r="D421" s="35" t="s">
        <v>2</v>
      </c>
      <c r="E421" s="36">
        <f t="shared" ref="E421:L421" si="205">E422+E423</f>
        <v>0</v>
      </c>
      <c r="F421" s="37">
        <f t="shared" si="205"/>
        <v>0</v>
      </c>
      <c r="G421" s="38">
        <f t="shared" si="205"/>
        <v>0</v>
      </c>
      <c r="H421" s="39">
        <f t="shared" si="205"/>
        <v>0</v>
      </c>
      <c r="I421" s="37">
        <f t="shared" si="205"/>
        <v>0</v>
      </c>
      <c r="J421" s="37">
        <f t="shared" si="205"/>
        <v>0</v>
      </c>
      <c r="K421" s="37">
        <f t="shared" si="205"/>
        <v>0</v>
      </c>
      <c r="L421" s="92">
        <f t="shared" si="205"/>
        <v>0</v>
      </c>
      <c r="M421" s="202" t="s">
        <v>2</v>
      </c>
      <c r="N421" s="235"/>
    </row>
    <row r="422" spans="1:14" ht="15.5" hidden="1" thickBot="1">
      <c r="B422" s="210" t="s">
        <v>2</v>
      </c>
      <c r="C422" s="13" t="s">
        <v>3</v>
      </c>
      <c r="D422" s="30"/>
      <c r="E422" s="26"/>
      <c r="F422" s="9"/>
      <c r="G422" s="27"/>
      <c r="H422" s="18"/>
      <c r="I422" s="9"/>
      <c r="J422" s="9"/>
      <c r="K422" s="9"/>
      <c r="L422" s="91"/>
      <c r="M422" s="203"/>
      <c r="N422" s="235"/>
    </row>
    <row r="423" spans="1:14" ht="15.5" hidden="1" thickBot="1">
      <c r="B423" s="210" t="s">
        <v>2</v>
      </c>
      <c r="C423" s="13" t="s">
        <v>5</v>
      </c>
      <c r="D423" s="30"/>
      <c r="E423" s="26"/>
      <c r="F423" s="9"/>
      <c r="G423" s="27"/>
      <c r="H423" s="18"/>
      <c r="I423" s="9"/>
      <c r="J423" s="9"/>
      <c r="K423" s="9"/>
      <c r="L423" s="91"/>
      <c r="M423" s="203"/>
      <c r="N423" s="235"/>
    </row>
    <row r="424" spans="1:14" ht="15.5" hidden="1" thickBot="1">
      <c r="B424" s="210" t="s">
        <v>2</v>
      </c>
      <c r="C424" s="40" t="s">
        <v>8</v>
      </c>
      <c r="D424" s="35" t="s">
        <v>2</v>
      </c>
      <c r="E424" s="36">
        <f t="shared" ref="E424:L424" si="206">E425+E426</f>
        <v>0</v>
      </c>
      <c r="F424" s="37">
        <f t="shared" si="206"/>
        <v>0</v>
      </c>
      <c r="G424" s="38">
        <f t="shared" si="206"/>
        <v>0</v>
      </c>
      <c r="H424" s="39">
        <f t="shared" si="206"/>
        <v>0</v>
      </c>
      <c r="I424" s="37">
        <f t="shared" si="206"/>
        <v>0</v>
      </c>
      <c r="J424" s="37">
        <f t="shared" si="206"/>
        <v>0</v>
      </c>
      <c r="K424" s="37">
        <f t="shared" si="206"/>
        <v>0</v>
      </c>
      <c r="L424" s="92">
        <f t="shared" si="206"/>
        <v>0</v>
      </c>
      <c r="M424" s="202" t="s">
        <v>2</v>
      </c>
      <c r="N424" s="235"/>
    </row>
    <row r="425" spans="1:14" ht="15.5" hidden="1" thickBot="1">
      <c r="B425" s="210" t="s">
        <v>2</v>
      </c>
      <c r="C425" s="13" t="s">
        <v>3</v>
      </c>
      <c r="D425" s="30"/>
      <c r="E425" s="26"/>
      <c r="F425" s="9"/>
      <c r="G425" s="27"/>
      <c r="H425" s="18"/>
      <c r="I425" s="9"/>
      <c r="J425" s="9"/>
      <c r="K425" s="9"/>
      <c r="L425" s="91"/>
      <c r="M425" s="203"/>
      <c r="N425" s="235"/>
    </row>
    <row r="426" spans="1:14" ht="15.5" hidden="1" thickBot="1">
      <c r="B426" s="210" t="s">
        <v>2</v>
      </c>
      <c r="C426" s="14" t="s">
        <v>5</v>
      </c>
      <c r="D426" s="31"/>
      <c r="E426" s="28"/>
      <c r="F426" s="10"/>
      <c r="G426" s="29"/>
      <c r="H426" s="19"/>
      <c r="I426" s="10"/>
      <c r="J426" s="10"/>
      <c r="K426" s="10"/>
      <c r="L426" s="93"/>
      <c r="M426" s="205"/>
      <c r="N426" s="236"/>
    </row>
    <row r="427" spans="1:14" s="62" customFormat="1" ht="45.5">
      <c r="A427" s="61">
        <v>19</v>
      </c>
      <c r="B427" s="212"/>
      <c r="C427" s="53" t="s">
        <v>68</v>
      </c>
      <c r="D427" s="55" t="s">
        <v>16</v>
      </c>
      <c r="E427" s="56">
        <f>E428+E429</f>
        <v>0</v>
      </c>
      <c r="F427" s="57">
        <f t="shared" ref="F427:L427" si="207">F428+F429</f>
        <v>0</v>
      </c>
      <c r="G427" s="58">
        <f t="shared" si="207"/>
        <v>0</v>
      </c>
      <c r="H427" s="59">
        <f t="shared" si="207"/>
        <v>0</v>
      </c>
      <c r="I427" s="57">
        <f t="shared" si="207"/>
        <v>0</v>
      </c>
      <c r="J427" s="57">
        <f t="shared" si="207"/>
        <v>0</v>
      </c>
      <c r="K427" s="57">
        <f t="shared" si="207"/>
        <v>0</v>
      </c>
      <c r="L427" s="82">
        <f t="shared" si="207"/>
        <v>0</v>
      </c>
      <c r="M427" s="206" t="s">
        <v>2</v>
      </c>
      <c r="N427" s="232" t="s">
        <v>78</v>
      </c>
    </row>
    <row r="428" spans="1:14" ht="15">
      <c r="B428" s="212"/>
      <c r="C428" s="11" t="s">
        <v>1</v>
      </c>
      <c r="D428" s="32" t="s">
        <v>2</v>
      </c>
      <c r="E428" s="20"/>
      <c r="F428" s="6"/>
      <c r="G428" s="21"/>
      <c r="H428" s="15"/>
      <c r="I428" s="6"/>
      <c r="J428" s="6"/>
      <c r="K428" s="6"/>
      <c r="L428" s="89"/>
      <c r="M428" s="207"/>
      <c r="N428" s="233"/>
    </row>
    <row r="429" spans="1:14" ht="15">
      <c r="B429" s="212"/>
      <c r="C429" s="11" t="s">
        <v>9</v>
      </c>
      <c r="D429" s="32" t="s">
        <v>2</v>
      </c>
      <c r="E429" s="22">
        <f t="shared" ref="E429:L429" si="208">E430+E431+E432</f>
        <v>0</v>
      </c>
      <c r="F429" s="7">
        <f t="shared" si="208"/>
        <v>0</v>
      </c>
      <c r="G429" s="23">
        <f t="shared" si="208"/>
        <v>0</v>
      </c>
      <c r="H429" s="16">
        <f t="shared" si="208"/>
        <v>0</v>
      </c>
      <c r="I429" s="7">
        <f t="shared" si="208"/>
        <v>0</v>
      </c>
      <c r="J429" s="7">
        <f t="shared" si="208"/>
        <v>0</v>
      </c>
      <c r="K429" s="7">
        <f t="shared" si="208"/>
        <v>0</v>
      </c>
      <c r="L429" s="83">
        <f t="shared" si="208"/>
        <v>0</v>
      </c>
      <c r="M429" s="195" t="s">
        <v>2</v>
      </c>
      <c r="N429" s="233"/>
    </row>
    <row r="430" spans="1:14" ht="15">
      <c r="B430" s="212"/>
      <c r="C430" s="12" t="s">
        <v>3</v>
      </c>
      <c r="D430" s="33" t="s">
        <v>2</v>
      </c>
      <c r="E430" s="24">
        <f>E440+E444+E447+E437+E434</f>
        <v>0</v>
      </c>
      <c r="F430" s="8">
        <f t="shared" ref="F430:L430" si="209">F440+F444+F447+F437+F434</f>
        <v>0</v>
      </c>
      <c r="G430" s="24">
        <f t="shared" si="209"/>
        <v>0</v>
      </c>
      <c r="H430" s="24">
        <f t="shared" si="209"/>
        <v>0</v>
      </c>
      <c r="I430" s="8">
        <f t="shared" si="209"/>
        <v>0</v>
      </c>
      <c r="J430" s="8">
        <f t="shared" si="209"/>
        <v>0</v>
      </c>
      <c r="K430" s="8">
        <f t="shared" si="209"/>
        <v>0</v>
      </c>
      <c r="L430" s="24">
        <f t="shared" si="209"/>
        <v>0</v>
      </c>
      <c r="M430" s="196" t="s">
        <v>2</v>
      </c>
      <c r="N430" s="233"/>
    </row>
    <row r="431" spans="1:14" ht="15">
      <c r="B431" s="212"/>
      <c r="C431" s="12" t="s">
        <v>4</v>
      </c>
      <c r="D431" s="33" t="s">
        <v>2</v>
      </c>
      <c r="E431" s="24">
        <f>E441</f>
        <v>0</v>
      </c>
      <c r="F431" s="8">
        <f t="shared" ref="F431:L431" si="210">F441</f>
        <v>0</v>
      </c>
      <c r="G431" s="25">
        <f t="shared" si="210"/>
        <v>0</v>
      </c>
      <c r="H431" s="17">
        <f t="shared" si="210"/>
        <v>0</v>
      </c>
      <c r="I431" s="8">
        <f t="shared" si="210"/>
        <v>0</v>
      </c>
      <c r="J431" s="8">
        <f t="shared" si="210"/>
        <v>0</v>
      </c>
      <c r="K431" s="8">
        <f t="shared" si="210"/>
        <v>0</v>
      </c>
      <c r="L431" s="84">
        <f t="shared" si="210"/>
        <v>0</v>
      </c>
      <c r="M431" s="196" t="s">
        <v>2</v>
      </c>
      <c r="N431" s="233"/>
    </row>
    <row r="432" spans="1:14" ht="15">
      <c r="B432" s="212"/>
      <c r="C432" s="47" t="s">
        <v>5</v>
      </c>
      <c r="D432" s="48" t="s">
        <v>2</v>
      </c>
      <c r="E432" s="49">
        <f>E442+E445+E448+E435+E438</f>
        <v>0</v>
      </c>
      <c r="F432" s="50">
        <f t="shared" ref="F432:L432" si="211">F442+F445+F448+F435+F438</f>
        <v>0</v>
      </c>
      <c r="G432" s="51">
        <f t="shared" si="211"/>
        <v>0</v>
      </c>
      <c r="H432" s="52">
        <f t="shared" si="211"/>
        <v>0</v>
      </c>
      <c r="I432" s="50">
        <f t="shared" si="211"/>
        <v>0</v>
      </c>
      <c r="J432" s="50">
        <f t="shared" si="211"/>
        <v>0</v>
      </c>
      <c r="K432" s="50">
        <f t="shared" si="211"/>
        <v>0</v>
      </c>
      <c r="L432" s="85">
        <f t="shared" si="211"/>
        <v>0</v>
      </c>
      <c r="M432" s="197" t="s">
        <v>2</v>
      </c>
      <c r="N432" s="233"/>
    </row>
    <row r="433" spans="2:14" ht="15" hidden="1">
      <c r="B433" s="210" t="s">
        <v>2</v>
      </c>
      <c r="C433" s="34" t="s">
        <v>54</v>
      </c>
      <c r="D433" s="35" t="s">
        <v>2</v>
      </c>
      <c r="E433" s="36">
        <f t="shared" ref="E433:L433" si="212">E434+E435</f>
        <v>0</v>
      </c>
      <c r="F433" s="37">
        <f t="shared" si="212"/>
        <v>0</v>
      </c>
      <c r="G433" s="38">
        <f t="shared" si="212"/>
        <v>0</v>
      </c>
      <c r="H433" s="39">
        <f t="shared" si="212"/>
        <v>0</v>
      </c>
      <c r="I433" s="37">
        <f t="shared" si="212"/>
        <v>0</v>
      </c>
      <c r="J433" s="37">
        <f t="shared" si="212"/>
        <v>0</v>
      </c>
      <c r="K433" s="37">
        <f t="shared" si="212"/>
        <v>0</v>
      </c>
      <c r="L433" s="92">
        <f t="shared" si="212"/>
        <v>0</v>
      </c>
      <c r="M433" s="202" t="s">
        <v>2</v>
      </c>
      <c r="N433" s="233"/>
    </row>
    <row r="434" spans="2:14" ht="15" hidden="1">
      <c r="B434" s="210" t="s">
        <v>2</v>
      </c>
      <c r="C434" s="13" t="s">
        <v>3</v>
      </c>
      <c r="D434" s="30"/>
      <c r="E434" s="26"/>
      <c r="F434" s="9"/>
      <c r="G434" s="27"/>
      <c r="H434" s="18"/>
      <c r="I434" s="9"/>
      <c r="J434" s="9"/>
      <c r="K434" s="9"/>
      <c r="L434" s="91"/>
      <c r="M434" s="203"/>
      <c r="N434" s="233"/>
    </row>
    <row r="435" spans="2:14" ht="15" hidden="1">
      <c r="B435" s="210" t="s">
        <v>2</v>
      </c>
      <c r="C435" s="13" t="s">
        <v>5</v>
      </c>
      <c r="D435" s="30"/>
      <c r="E435" s="26"/>
      <c r="F435" s="9"/>
      <c r="G435" s="27"/>
      <c r="H435" s="18"/>
      <c r="I435" s="9"/>
      <c r="J435" s="9"/>
      <c r="K435" s="9"/>
      <c r="L435" s="91"/>
      <c r="M435" s="203"/>
      <c r="N435" s="233"/>
    </row>
    <row r="436" spans="2:14" ht="15" hidden="1">
      <c r="B436" s="210" t="s">
        <v>2</v>
      </c>
      <c r="C436" s="34" t="s">
        <v>53</v>
      </c>
      <c r="D436" s="35" t="s">
        <v>2</v>
      </c>
      <c r="E436" s="36">
        <f t="shared" ref="E436:L436" si="213">E437+E438</f>
        <v>0</v>
      </c>
      <c r="F436" s="37">
        <f t="shared" si="213"/>
        <v>0</v>
      </c>
      <c r="G436" s="38">
        <f t="shared" si="213"/>
        <v>0</v>
      </c>
      <c r="H436" s="39">
        <f t="shared" si="213"/>
        <v>0</v>
      </c>
      <c r="I436" s="37">
        <f t="shared" si="213"/>
        <v>0</v>
      </c>
      <c r="J436" s="37">
        <f t="shared" si="213"/>
        <v>0</v>
      </c>
      <c r="K436" s="37">
        <f t="shared" si="213"/>
        <v>0</v>
      </c>
      <c r="L436" s="92">
        <f t="shared" si="213"/>
        <v>0</v>
      </c>
      <c r="M436" s="202" t="s">
        <v>2</v>
      </c>
      <c r="N436" s="233"/>
    </row>
    <row r="437" spans="2:14" ht="15" hidden="1">
      <c r="B437" s="210" t="s">
        <v>2</v>
      </c>
      <c r="C437" s="13" t="s">
        <v>3</v>
      </c>
      <c r="D437" s="30"/>
      <c r="E437" s="26"/>
      <c r="F437" s="9"/>
      <c r="G437" s="27"/>
      <c r="H437" s="18"/>
      <c r="I437" s="9"/>
      <c r="J437" s="9"/>
      <c r="K437" s="9"/>
      <c r="L437" s="91"/>
      <c r="M437" s="203"/>
      <c r="N437" s="233"/>
    </row>
    <row r="438" spans="2:14" ht="15" hidden="1">
      <c r="B438" s="210" t="s">
        <v>2</v>
      </c>
      <c r="C438" s="13" t="s">
        <v>5</v>
      </c>
      <c r="D438" s="30"/>
      <c r="E438" s="26"/>
      <c r="F438" s="9"/>
      <c r="G438" s="27"/>
      <c r="H438" s="18"/>
      <c r="I438" s="9"/>
      <c r="J438" s="9"/>
      <c r="K438" s="9"/>
      <c r="L438" s="91"/>
      <c r="M438" s="203"/>
      <c r="N438" s="233"/>
    </row>
    <row r="439" spans="2:14" ht="15">
      <c r="B439" s="212"/>
      <c r="C439" s="41" t="s">
        <v>6</v>
      </c>
      <c r="D439" s="42" t="s">
        <v>2</v>
      </c>
      <c r="E439" s="43">
        <f t="shared" ref="E439:L439" si="214">E440+E441+E442</f>
        <v>0</v>
      </c>
      <c r="F439" s="44">
        <f t="shared" si="214"/>
        <v>0</v>
      </c>
      <c r="G439" s="45">
        <f t="shared" si="214"/>
        <v>0</v>
      </c>
      <c r="H439" s="46">
        <f t="shared" si="214"/>
        <v>0</v>
      </c>
      <c r="I439" s="44">
        <f t="shared" si="214"/>
        <v>0</v>
      </c>
      <c r="J439" s="44">
        <f t="shared" si="214"/>
        <v>0</v>
      </c>
      <c r="K439" s="44">
        <f t="shared" si="214"/>
        <v>0</v>
      </c>
      <c r="L439" s="90">
        <f t="shared" si="214"/>
        <v>0</v>
      </c>
      <c r="M439" s="208" t="s">
        <v>2</v>
      </c>
      <c r="N439" s="233"/>
    </row>
    <row r="440" spans="2:14" ht="39">
      <c r="B440" s="212"/>
      <c r="C440" s="13" t="s">
        <v>3</v>
      </c>
      <c r="D440" s="30" t="s">
        <v>36</v>
      </c>
      <c r="E440" s="26"/>
      <c r="F440" s="9"/>
      <c r="G440" s="27"/>
      <c r="H440" s="18"/>
      <c r="I440" s="9"/>
      <c r="J440" s="9"/>
      <c r="K440" s="9"/>
      <c r="L440" s="91"/>
      <c r="M440" s="203"/>
      <c r="N440" s="233"/>
    </row>
    <row r="441" spans="2:14" ht="15">
      <c r="B441" s="212"/>
      <c r="C441" s="13" t="s">
        <v>4</v>
      </c>
      <c r="D441" s="30"/>
      <c r="E441" s="26"/>
      <c r="F441" s="9"/>
      <c r="G441" s="27"/>
      <c r="H441" s="18"/>
      <c r="I441" s="9"/>
      <c r="J441" s="9"/>
      <c r="K441" s="9"/>
      <c r="L441" s="91"/>
      <c r="M441" s="203"/>
      <c r="N441" s="233"/>
    </row>
    <row r="442" spans="2:14" ht="15">
      <c r="B442" s="212"/>
      <c r="C442" s="13" t="s">
        <v>5</v>
      </c>
      <c r="D442" s="30"/>
      <c r="E442" s="26"/>
      <c r="F442" s="9"/>
      <c r="G442" s="27"/>
      <c r="H442" s="18"/>
      <c r="I442" s="9"/>
      <c r="J442" s="9"/>
      <c r="K442" s="9"/>
      <c r="L442" s="91"/>
      <c r="M442" s="203"/>
      <c r="N442" s="233"/>
    </row>
    <row r="443" spans="2:14" ht="15" hidden="1">
      <c r="B443" s="210" t="s">
        <v>2</v>
      </c>
      <c r="C443" s="34" t="s">
        <v>7</v>
      </c>
      <c r="D443" s="35" t="s">
        <v>2</v>
      </c>
      <c r="E443" s="36">
        <f t="shared" ref="E443:L443" si="215">E444+E445</f>
        <v>0</v>
      </c>
      <c r="F443" s="37">
        <f t="shared" si="215"/>
        <v>0</v>
      </c>
      <c r="G443" s="38">
        <f t="shared" si="215"/>
        <v>0</v>
      </c>
      <c r="H443" s="39">
        <f t="shared" si="215"/>
        <v>0</v>
      </c>
      <c r="I443" s="37">
        <f t="shared" si="215"/>
        <v>0</v>
      </c>
      <c r="J443" s="37">
        <f t="shared" si="215"/>
        <v>0</v>
      </c>
      <c r="K443" s="37">
        <f t="shared" si="215"/>
        <v>0</v>
      </c>
      <c r="L443" s="92">
        <f t="shared" si="215"/>
        <v>0</v>
      </c>
      <c r="M443" s="202" t="s">
        <v>2</v>
      </c>
      <c r="N443" s="233"/>
    </row>
    <row r="444" spans="2:14" ht="15" hidden="1">
      <c r="B444" s="210" t="s">
        <v>2</v>
      </c>
      <c r="C444" s="13" t="s">
        <v>3</v>
      </c>
      <c r="D444" s="30"/>
      <c r="E444" s="26"/>
      <c r="F444" s="9"/>
      <c r="G444" s="27"/>
      <c r="H444" s="18"/>
      <c r="I444" s="9"/>
      <c r="J444" s="9"/>
      <c r="K444" s="9"/>
      <c r="L444" s="91"/>
      <c r="M444" s="203"/>
      <c r="N444" s="233"/>
    </row>
    <row r="445" spans="2:14" ht="15" hidden="1">
      <c r="B445" s="210" t="s">
        <v>2</v>
      </c>
      <c r="C445" s="13" t="s">
        <v>5</v>
      </c>
      <c r="D445" s="30"/>
      <c r="E445" s="26"/>
      <c r="F445" s="9"/>
      <c r="G445" s="27"/>
      <c r="H445" s="18"/>
      <c r="I445" s="9"/>
      <c r="J445" s="9"/>
      <c r="K445" s="9"/>
      <c r="L445" s="91"/>
      <c r="M445" s="203"/>
      <c r="N445" s="233"/>
    </row>
    <row r="446" spans="2:14" ht="15">
      <c r="B446" s="212"/>
      <c r="C446" s="40" t="s">
        <v>8</v>
      </c>
      <c r="D446" s="35" t="s">
        <v>2</v>
      </c>
      <c r="E446" s="36">
        <f t="shared" ref="E446:L446" si="216">E447+E448</f>
        <v>0</v>
      </c>
      <c r="F446" s="37">
        <f t="shared" si="216"/>
        <v>0</v>
      </c>
      <c r="G446" s="38">
        <f t="shared" si="216"/>
        <v>0</v>
      </c>
      <c r="H446" s="39">
        <f t="shared" si="216"/>
        <v>0</v>
      </c>
      <c r="I446" s="37">
        <f t="shared" si="216"/>
        <v>0</v>
      </c>
      <c r="J446" s="37">
        <f t="shared" si="216"/>
        <v>0</v>
      </c>
      <c r="K446" s="37">
        <f t="shared" si="216"/>
        <v>0</v>
      </c>
      <c r="L446" s="92">
        <f t="shared" si="216"/>
        <v>0</v>
      </c>
      <c r="M446" s="202" t="s">
        <v>2</v>
      </c>
      <c r="N446" s="233"/>
    </row>
    <row r="447" spans="2:14" ht="42" customHeight="1">
      <c r="B447" s="212"/>
      <c r="C447" s="13" t="s">
        <v>3</v>
      </c>
      <c r="D447" s="30" t="s">
        <v>57</v>
      </c>
      <c r="E447" s="26"/>
      <c r="F447" s="9"/>
      <c r="G447" s="27"/>
      <c r="H447" s="18"/>
      <c r="I447" s="9"/>
      <c r="J447" s="9"/>
      <c r="K447" s="9"/>
      <c r="L447" s="91"/>
      <c r="M447" s="203"/>
      <c r="N447" s="233"/>
    </row>
    <row r="448" spans="2:14" ht="15.5" thickBot="1">
      <c r="B448" s="212"/>
      <c r="C448" s="14" t="s">
        <v>5</v>
      </c>
      <c r="D448" s="31"/>
      <c r="E448" s="28"/>
      <c r="F448" s="10"/>
      <c r="G448" s="29"/>
      <c r="H448" s="19"/>
      <c r="I448" s="10"/>
      <c r="J448" s="10"/>
      <c r="K448" s="10"/>
      <c r="L448" s="93"/>
      <c r="M448" s="205"/>
      <c r="N448" s="234"/>
    </row>
    <row r="449" spans="1:14" s="62" customFormat="1" ht="37.5" customHeight="1">
      <c r="A449" s="61">
        <v>20</v>
      </c>
      <c r="B449" s="212"/>
      <c r="C449" s="53" t="s">
        <v>69</v>
      </c>
      <c r="D449" s="55" t="s">
        <v>16</v>
      </c>
      <c r="E449" s="56">
        <f>E450+E451</f>
        <v>0</v>
      </c>
      <c r="F449" s="57">
        <f t="shared" ref="F449:L449" si="217">F450+F451</f>
        <v>0</v>
      </c>
      <c r="G449" s="58">
        <f t="shared" si="217"/>
        <v>0</v>
      </c>
      <c r="H449" s="59">
        <f t="shared" si="217"/>
        <v>0</v>
      </c>
      <c r="I449" s="57">
        <f t="shared" si="217"/>
        <v>0</v>
      </c>
      <c r="J449" s="57">
        <f t="shared" si="217"/>
        <v>0</v>
      </c>
      <c r="K449" s="57">
        <f t="shared" si="217"/>
        <v>0</v>
      </c>
      <c r="L449" s="82">
        <f t="shared" si="217"/>
        <v>0</v>
      </c>
      <c r="M449" s="206" t="s">
        <v>2</v>
      </c>
      <c r="N449" s="232" t="s">
        <v>78</v>
      </c>
    </row>
    <row r="450" spans="1:14" ht="15">
      <c r="B450" s="212"/>
      <c r="C450" s="11" t="s">
        <v>1</v>
      </c>
      <c r="D450" s="32" t="s">
        <v>2</v>
      </c>
      <c r="E450" s="20"/>
      <c r="F450" s="6"/>
      <c r="G450" s="21"/>
      <c r="H450" s="15"/>
      <c r="I450" s="6"/>
      <c r="J450" s="6"/>
      <c r="K450" s="6"/>
      <c r="L450" s="89"/>
      <c r="M450" s="207"/>
      <c r="N450" s="233"/>
    </row>
    <row r="451" spans="1:14" ht="15">
      <c r="B451" s="212"/>
      <c r="C451" s="11" t="s">
        <v>9</v>
      </c>
      <c r="D451" s="32" t="s">
        <v>2</v>
      </c>
      <c r="E451" s="22">
        <f t="shared" ref="E451:L451" si="218">E452+E453+E454</f>
        <v>0</v>
      </c>
      <c r="F451" s="7">
        <f t="shared" si="218"/>
        <v>0</v>
      </c>
      <c r="G451" s="23">
        <f t="shared" si="218"/>
        <v>0</v>
      </c>
      <c r="H451" s="16">
        <f t="shared" si="218"/>
        <v>0</v>
      </c>
      <c r="I451" s="7">
        <f t="shared" si="218"/>
        <v>0</v>
      </c>
      <c r="J451" s="7">
        <f t="shared" si="218"/>
        <v>0</v>
      </c>
      <c r="K451" s="7">
        <f t="shared" si="218"/>
        <v>0</v>
      </c>
      <c r="L451" s="83">
        <f t="shared" si="218"/>
        <v>0</v>
      </c>
      <c r="M451" s="195" t="s">
        <v>2</v>
      </c>
      <c r="N451" s="233"/>
    </row>
    <row r="452" spans="1:14" ht="15">
      <c r="B452" s="212"/>
      <c r="C452" s="12" t="s">
        <v>3</v>
      </c>
      <c r="D452" s="33" t="s">
        <v>2</v>
      </c>
      <c r="E452" s="24">
        <f>E462+E466+E469+E459+E456</f>
        <v>0</v>
      </c>
      <c r="F452" s="8">
        <f t="shared" ref="F452:L452" si="219">F462+F466+F469+F459+F456</f>
        <v>0</v>
      </c>
      <c r="G452" s="24">
        <f t="shared" si="219"/>
        <v>0</v>
      </c>
      <c r="H452" s="24">
        <f t="shared" si="219"/>
        <v>0</v>
      </c>
      <c r="I452" s="8">
        <f t="shared" si="219"/>
        <v>0</v>
      </c>
      <c r="J452" s="8">
        <f t="shared" si="219"/>
        <v>0</v>
      </c>
      <c r="K452" s="8">
        <f t="shared" si="219"/>
        <v>0</v>
      </c>
      <c r="L452" s="24">
        <f t="shared" si="219"/>
        <v>0</v>
      </c>
      <c r="M452" s="196" t="s">
        <v>2</v>
      </c>
      <c r="N452" s="233"/>
    </row>
    <row r="453" spans="1:14" ht="15">
      <c r="B453" s="212"/>
      <c r="C453" s="12" t="s">
        <v>4</v>
      </c>
      <c r="D453" s="33" t="s">
        <v>2</v>
      </c>
      <c r="E453" s="24">
        <f>E463</f>
        <v>0</v>
      </c>
      <c r="F453" s="8">
        <f t="shared" ref="F453:L453" si="220">F463</f>
        <v>0</v>
      </c>
      <c r="G453" s="25">
        <f t="shared" si="220"/>
        <v>0</v>
      </c>
      <c r="H453" s="17">
        <f t="shared" si="220"/>
        <v>0</v>
      </c>
      <c r="I453" s="8">
        <f t="shared" si="220"/>
        <v>0</v>
      </c>
      <c r="J453" s="8">
        <f t="shared" si="220"/>
        <v>0</v>
      </c>
      <c r="K453" s="8">
        <f t="shared" si="220"/>
        <v>0</v>
      </c>
      <c r="L453" s="84">
        <f t="shared" si="220"/>
        <v>0</v>
      </c>
      <c r="M453" s="196" t="s">
        <v>2</v>
      </c>
      <c r="N453" s="233"/>
    </row>
    <row r="454" spans="1:14" ht="15">
      <c r="B454" s="212"/>
      <c r="C454" s="47" t="s">
        <v>5</v>
      </c>
      <c r="D454" s="48" t="s">
        <v>2</v>
      </c>
      <c r="E454" s="49">
        <f>E464+E467+E470+E457+E460</f>
        <v>0</v>
      </c>
      <c r="F454" s="50">
        <f t="shared" ref="F454:L454" si="221">F464+F467+F470+F457+F460</f>
        <v>0</v>
      </c>
      <c r="G454" s="51">
        <f t="shared" si="221"/>
        <v>0</v>
      </c>
      <c r="H454" s="52">
        <f t="shared" si="221"/>
        <v>0</v>
      </c>
      <c r="I454" s="50">
        <f t="shared" si="221"/>
        <v>0</v>
      </c>
      <c r="J454" s="50">
        <f t="shared" si="221"/>
        <v>0</v>
      </c>
      <c r="K454" s="50">
        <f t="shared" si="221"/>
        <v>0</v>
      </c>
      <c r="L454" s="85">
        <f t="shared" si="221"/>
        <v>0</v>
      </c>
      <c r="M454" s="197" t="s">
        <v>2</v>
      </c>
      <c r="N454" s="233"/>
    </row>
    <row r="455" spans="1:14" ht="15" hidden="1">
      <c r="B455" s="210" t="s">
        <v>2</v>
      </c>
      <c r="C455" s="34" t="s">
        <v>54</v>
      </c>
      <c r="D455" s="35" t="s">
        <v>2</v>
      </c>
      <c r="E455" s="36">
        <f t="shared" ref="E455:L455" si="222">E456+E457</f>
        <v>0</v>
      </c>
      <c r="F455" s="37">
        <f t="shared" si="222"/>
        <v>0</v>
      </c>
      <c r="G455" s="38">
        <f t="shared" si="222"/>
        <v>0</v>
      </c>
      <c r="H455" s="39">
        <f t="shared" si="222"/>
        <v>0</v>
      </c>
      <c r="I455" s="37">
        <f t="shared" si="222"/>
        <v>0</v>
      </c>
      <c r="J455" s="37">
        <f t="shared" si="222"/>
        <v>0</v>
      </c>
      <c r="K455" s="37">
        <f t="shared" si="222"/>
        <v>0</v>
      </c>
      <c r="L455" s="92">
        <f t="shared" si="222"/>
        <v>0</v>
      </c>
      <c r="M455" s="202" t="s">
        <v>2</v>
      </c>
      <c r="N455" s="233"/>
    </row>
    <row r="456" spans="1:14" ht="15" hidden="1">
      <c r="B456" s="210" t="s">
        <v>2</v>
      </c>
      <c r="C456" s="13" t="s">
        <v>3</v>
      </c>
      <c r="D456" s="30"/>
      <c r="E456" s="26"/>
      <c r="F456" s="9"/>
      <c r="G456" s="27"/>
      <c r="H456" s="18"/>
      <c r="I456" s="9"/>
      <c r="J456" s="9"/>
      <c r="K456" s="9"/>
      <c r="L456" s="91"/>
      <c r="M456" s="203"/>
      <c r="N456" s="233"/>
    </row>
    <row r="457" spans="1:14" ht="15" hidden="1">
      <c r="B457" s="210" t="s">
        <v>2</v>
      </c>
      <c r="C457" s="13" t="s">
        <v>5</v>
      </c>
      <c r="D457" s="30"/>
      <c r="E457" s="26"/>
      <c r="F457" s="9"/>
      <c r="G457" s="27"/>
      <c r="H457" s="18"/>
      <c r="I457" s="9"/>
      <c r="J457" s="9"/>
      <c r="K457" s="9"/>
      <c r="L457" s="91"/>
      <c r="M457" s="203"/>
      <c r="N457" s="233"/>
    </row>
    <row r="458" spans="1:14" ht="15" hidden="1">
      <c r="B458" s="210" t="s">
        <v>2</v>
      </c>
      <c r="C458" s="34" t="s">
        <v>53</v>
      </c>
      <c r="D458" s="35" t="s">
        <v>2</v>
      </c>
      <c r="E458" s="36">
        <f t="shared" ref="E458:L458" si="223">E459+E460</f>
        <v>0</v>
      </c>
      <c r="F458" s="37">
        <f t="shared" si="223"/>
        <v>0</v>
      </c>
      <c r="G458" s="38">
        <f t="shared" si="223"/>
        <v>0</v>
      </c>
      <c r="H458" s="39">
        <f t="shared" si="223"/>
        <v>0</v>
      </c>
      <c r="I458" s="37">
        <f t="shared" si="223"/>
        <v>0</v>
      </c>
      <c r="J458" s="37">
        <f t="shared" si="223"/>
        <v>0</v>
      </c>
      <c r="K458" s="37">
        <f t="shared" si="223"/>
        <v>0</v>
      </c>
      <c r="L458" s="92">
        <f t="shared" si="223"/>
        <v>0</v>
      </c>
      <c r="M458" s="202" t="s">
        <v>2</v>
      </c>
      <c r="N458" s="233"/>
    </row>
    <row r="459" spans="1:14" ht="15" hidden="1">
      <c r="B459" s="210" t="s">
        <v>2</v>
      </c>
      <c r="C459" s="13" t="s">
        <v>3</v>
      </c>
      <c r="D459" s="30"/>
      <c r="E459" s="26"/>
      <c r="F459" s="9"/>
      <c r="G459" s="27"/>
      <c r="H459" s="18"/>
      <c r="I459" s="9"/>
      <c r="J459" s="9"/>
      <c r="K459" s="9"/>
      <c r="L459" s="91"/>
      <c r="M459" s="203"/>
      <c r="N459" s="233"/>
    </row>
    <row r="460" spans="1:14" ht="15" hidden="1">
      <c r="B460" s="210" t="s">
        <v>2</v>
      </c>
      <c r="C460" s="13" t="s">
        <v>5</v>
      </c>
      <c r="D460" s="30"/>
      <c r="E460" s="26"/>
      <c r="F460" s="9"/>
      <c r="G460" s="27"/>
      <c r="H460" s="18"/>
      <c r="I460" s="9"/>
      <c r="J460" s="9"/>
      <c r="K460" s="9"/>
      <c r="L460" s="91"/>
      <c r="M460" s="203"/>
      <c r="N460" s="233"/>
    </row>
    <row r="461" spans="1:14" ht="15">
      <c r="B461" s="212"/>
      <c r="C461" s="41" t="s">
        <v>6</v>
      </c>
      <c r="D461" s="42" t="s">
        <v>2</v>
      </c>
      <c r="E461" s="43">
        <f t="shared" ref="E461:L461" si="224">E462+E463+E464</f>
        <v>0</v>
      </c>
      <c r="F461" s="44">
        <f t="shared" si="224"/>
        <v>0</v>
      </c>
      <c r="G461" s="45">
        <f t="shared" si="224"/>
        <v>0</v>
      </c>
      <c r="H461" s="46">
        <f t="shared" si="224"/>
        <v>0</v>
      </c>
      <c r="I461" s="44">
        <f t="shared" si="224"/>
        <v>0</v>
      </c>
      <c r="J461" s="44">
        <f t="shared" si="224"/>
        <v>0</v>
      </c>
      <c r="K461" s="44">
        <f t="shared" si="224"/>
        <v>0</v>
      </c>
      <c r="L461" s="90">
        <f t="shared" si="224"/>
        <v>0</v>
      </c>
      <c r="M461" s="208" t="s">
        <v>2</v>
      </c>
      <c r="N461" s="233"/>
    </row>
    <row r="462" spans="1:14" ht="41.5" customHeight="1">
      <c r="B462" s="212"/>
      <c r="C462" s="13" t="s">
        <v>3</v>
      </c>
      <c r="D462" s="30" t="s">
        <v>36</v>
      </c>
      <c r="E462" s="26"/>
      <c r="F462" s="9"/>
      <c r="G462" s="27"/>
      <c r="H462" s="18"/>
      <c r="I462" s="9"/>
      <c r="J462" s="9"/>
      <c r="K462" s="9"/>
      <c r="L462" s="91"/>
      <c r="M462" s="203"/>
      <c r="N462" s="233"/>
    </row>
    <row r="463" spans="1:14" ht="15">
      <c r="B463" s="212"/>
      <c r="C463" s="13" t="s">
        <v>4</v>
      </c>
      <c r="D463" s="30"/>
      <c r="E463" s="26"/>
      <c r="F463" s="9"/>
      <c r="G463" s="27"/>
      <c r="H463" s="18"/>
      <c r="I463" s="9"/>
      <c r="J463" s="9"/>
      <c r="K463" s="9"/>
      <c r="L463" s="91"/>
      <c r="M463" s="203"/>
      <c r="N463" s="233"/>
    </row>
    <row r="464" spans="1:14" ht="15.5" thickBot="1">
      <c r="B464" s="212"/>
      <c r="C464" s="13" t="s">
        <v>5</v>
      </c>
      <c r="D464" s="30"/>
      <c r="E464" s="26"/>
      <c r="F464" s="9"/>
      <c r="G464" s="27"/>
      <c r="H464" s="18"/>
      <c r="I464" s="9"/>
      <c r="J464" s="9"/>
      <c r="K464" s="9"/>
      <c r="L464" s="91"/>
      <c r="M464" s="203"/>
      <c r="N464" s="233"/>
    </row>
    <row r="465" spans="1:14" ht="15.5" hidden="1" thickBot="1">
      <c r="B465" s="210" t="s">
        <v>2</v>
      </c>
      <c r="C465" s="34" t="s">
        <v>7</v>
      </c>
      <c r="D465" s="35" t="s">
        <v>2</v>
      </c>
      <c r="E465" s="36">
        <f t="shared" ref="E465:L465" si="225">E466+E467</f>
        <v>0</v>
      </c>
      <c r="F465" s="37">
        <f t="shared" si="225"/>
        <v>0</v>
      </c>
      <c r="G465" s="38">
        <f t="shared" si="225"/>
        <v>0</v>
      </c>
      <c r="H465" s="39">
        <f t="shared" si="225"/>
        <v>0</v>
      </c>
      <c r="I465" s="37">
        <f t="shared" si="225"/>
        <v>0</v>
      </c>
      <c r="J465" s="37">
        <f t="shared" si="225"/>
        <v>0</v>
      </c>
      <c r="K465" s="37">
        <f t="shared" si="225"/>
        <v>0</v>
      </c>
      <c r="L465" s="92">
        <f t="shared" si="225"/>
        <v>0</v>
      </c>
      <c r="M465" s="202" t="s">
        <v>2</v>
      </c>
      <c r="N465" s="233"/>
    </row>
    <row r="466" spans="1:14" ht="15.5" hidden="1" thickBot="1">
      <c r="B466" s="210" t="s">
        <v>2</v>
      </c>
      <c r="C466" s="13" t="s">
        <v>3</v>
      </c>
      <c r="D466" s="30"/>
      <c r="E466" s="26"/>
      <c r="F466" s="9"/>
      <c r="G466" s="27"/>
      <c r="H466" s="18"/>
      <c r="I466" s="9"/>
      <c r="J466" s="9"/>
      <c r="K466" s="9"/>
      <c r="L466" s="91"/>
      <c r="M466" s="203"/>
      <c r="N466" s="233"/>
    </row>
    <row r="467" spans="1:14" ht="15.5" hidden="1" thickBot="1">
      <c r="B467" s="210" t="s">
        <v>2</v>
      </c>
      <c r="C467" s="13" t="s">
        <v>5</v>
      </c>
      <c r="D467" s="30"/>
      <c r="E467" s="26"/>
      <c r="F467" s="9"/>
      <c r="G467" s="27"/>
      <c r="H467" s="18"/>
      <c r="I467" s="9"/>
      <c r="J467" s="9"/>
      <c r="K467" s="9"/>
      <c r="L467" s="91"/>
      <c r="M467" s="203"/>
      <c r="N467" s="233"/>
    </row>
    <row r="468" spans="1:14" ht="15.5" hidden="1" thickBot="1">
      <c r="B468" s="210" t="s">
        <v>2</v>
      </c>
      <c r="C468" s="40" t="s">
        <v>8</v>
      </c>
      <c r="D468" s="35" t="s">
        <v>2</v>
      </c>
      <c r="E468" s="36">
        <f t="shared" ref="E468:L468" si="226">E469+E470</f>
        <v>0</v>
      </c>
      <c r="F468" s="37">
        <f t="shared" si="226"/>
        <v>0</v>
      </c>
      <c r="G468" s="38">
        <f t="shared" si="226"/>
        <v>0</v>
      </c>
      <c r="H468" s="39">
        <f t="shared" si="226"/>
        <v>0</v>
      </c>
      <c r="I468" s="37">
        <f t="shared" si="226"/>
        <v>0</v>
      </c>
      <c r="J468" s="37">
        <f t="shared" si="226"/>
        <v>0</v>
      </c>
      <c r="K468" s="37">
        <f t="shared" si="226"/>
        <v>0</v>
      </c>
      <c r="L468" s="92">
        <f t="shared" si="226"/>
        <v>0</v>
      </c>
      <c r="M468" s="202" t="s">
        <v>2</v>
      </c>
      <c r="N468" s="233"/>
    </row>
    <row r="469" spans="1:14" ht="15.5" hidden="1" thickBot="1">
      <c r="B469" s="210" t="s">
        <v>2</v>
      </c>
      <c r="C469" s="13" t="s">
        <v>3</v>
      </c>
      <c r="D469" s="30"/>
      <c r="E469" s="26"/>
      <c r="F469" s="9"/>
      <c r="G469" s="27"/>
      <c r="H469" s="18"/>
      <c r="I469" s="9"/>
      <c r="J469" s="9"/>
      <c r="K469" s="9"/>
      <c r="L469" s="91"/>
      <c r="M469" s="203"/>
      <c r="N469" s="233"/>
    </row>
    <row r="470" spans="1:14" ht="15.5" hidden="1" thickBot="1">
      <c r="B470" s="210" t="s">
        <v>2</v>
      </c>
      <c r="C470" s="14" t="s">
        <v>5</v>
      </c>
      <c r="D470" s="31"/>
      <c r="E470" s="28"/>
      <c r="F470" s="10"/>
      <c r="G470" s="29"/>
      <c r="H470" s="19"/>
      <c r="I470" s="10"/>
      <c r="J470" s="10"/>
      <c r="K470" s="10"/>
      <c r="L470" s="93"/>
      <c r="M470" s="205"/>
      <c r="N470" s="234"/>
    </row>
    <row r="471" spans="1:14" s="62" customFormat="1" ht="30.5">
      <c r="A471" s="61">
        <v>21</v>
      </c>
      <c r="B471" s="212"/>
      <c r="C471" s="53" t="s">
        <v>70</v>
      </c>
      <c r="D471" s="55" t="s">
        <v>16</v>
      </c>
      <c r="E471" s="56">
        <f>E472+E473</f>
        <v>0</v>
      </c>
      <c r="F471" s="57">
        <f t="shared" ref="F471:L471" si="227">F472+F473</f>
        <v>0</v>
      </c>
      <c r="G471" s="58">
        <f t="shared" si="227"/>
        <v>0</v>
      </c>
      <c r="H471" s="59">
        <f t="shared" si="227"/>
        <v>0</v>
      </c>
      <c r="I471" s="57">
        <f t="shared" si="227"/>
        <v>0</v>
      </c>
      <c r="J471" s="57">
        <f t="shared" si="227"/>
        <v>0</v>
      </c>
      <c r="K471" s="57">
        <f t="shared" si="227"/>
        <v>0</v>
      </c>
      <c r="L471" s="82">
        <f t="shared" si="227"/>
        <v>0</v>
      </c>
      <c r="M471" s="206" t="s">
        <v>2</v>
      </c>
      <c r="N471" s="232" t="s">
        <v>78</v>
      </c>
    </row>
    <row r="472" spans="1:14" ht="15">
      <c r="B472" s="212"/>
      <c r="C472" s="11" t="s">
        <v>1</v>
      </c>
      <c r="D472" s="32" t="s">
        <v>2</v>
      </c>
      <c r="E472" s="20"/>
      <c r="F472" s="6"/>
      <c r="G472" s="21"/>
      <c r="H472" s="15"/>
      <c r="I472" s="6"/>
      <c r="J472" s="6"/>
      <c r="K472" s="6"/>
      <c r="L472" s="89"/>
      <c r="M472" s="207"/>
      <c r="N472" s="233"/>
    </row>
    <row r="473" spans="1:14" ht="15">
      <c r="B473" s="212"/>
      <c r="C473" s="11" t="s">
        <v>9</v>
      </c>
      <c r="D473" s="32" t="s">
        <v>2</v>
      </c>
      <c r="E473" s="22">
        <f t="shared" ref="E473:L473" si="228">E474+E475+E476</f>
        <v>0</v>
      </c>
      <c r="F473" s="7">
        <f t="shared" si="228"/>
        <v>0</v>
      </c>
      <c r="G473" s="23">
        <f t="shared" si="228"/>
        <v>0</v>
      </c>
      <c r="H473" s="16">
        <f t="shared" si="228"/>
        <v>0</v>
      </c>
      <c r="I473" s="7">
        <f t="shared" si="228"/>
        <v>0</v>
      </c>
      <c r="J473" s="7">
        <f t="shared" si="228"/>
        <v>0</v>
      </c>
      <c r="K473" s="7">
        <f t="shared" si="228"/>
        <v>0</v>
      </c>
      <c r="L473" s="83">
        <f t="shared" si="228"/>
        <v>0</v>
      </c>
      <c r="M473" s="195" t="s">
        <v>2</v>
      </c>
      <c r="N473" s="233"/>
    </row>
    <row r="474" spans="1:14" ht="15">
      <c r="B474" s="212"/>
      <c r="C474" s="12" t="s">
        <v>3</v>
      </c>
      <c r="D474" s="33" t="s">
        <v>2</v>
      </c>
      <c r="E474" s="24">
        <f>E484+E488+E491+E481+E478</f>
        <v>0</v>
      </c>
      <c r="F474" s="8">
        <f t="shared" ref="F474:L474" si="229">F484+F488+F491+F481+F478</f>
        <v>0</v>
      </c>
      <c r="G474" s="24">
        <f t="shared" si="229"/>
        <v>0</v>
      </c>
      <c r="H474" s="24">
        <f t="shared" si="229"/>
        <v>0</v>
      </c>
      <c r="I474" s="8">
        <f t="shared" si="229"/>
        <v>0</v>
      </c>
      <c r="J474" s="8">
        <f t="shared" si="229"/>
        <v>0</v>
      </c>
      <c r="K474" s="8">
        <f t="shared" si="229"/>
        <v>0</v>
      </c>
      <c r="L474" s="24">
        <f t="shared" si="229"/>
        <v>0</v>
      </c>
      <c r="M474" s="196" t="s">
        <v>2</v>
      </c>
      <c r="N474" s="233"/>
    </row>
    <row r="475" spans="1:14" ht="15">
      <c r="B475" s="212"/>
      <c r="C475" s="12" t="s">
        <v>4</v>
      </c>
      <c r="D475" s="33" t="s">
        <v>2</v>
      </c>
      <c r="E475" s="24">
        <f>E485</f>
        <v>0</v>
      </c>
      <c r="F475" s="8">
        <f t="shared" ref="F475:L475" si="230">F485</f>
        <v>0</v>
      </c>
      <c r="G475" s="25">
        <f t="shared" si="230"/>
        <v>0</v>
      </c>
      <c r="H475" s="17">
        <f t="shared" si="230"/>
        <v>0</v>
      </c>
      <c r="I475" s="8">
        <f t="shared" si="230"/>
        <v>0</v>
      </c>
      <c r="J475" s="8">
        <f t="shared" si="230"/>
        <v>0</v>
      </c>
      <c r="K475" s="8">
        <f t="shared" si="230"/>
        <v>0</v>
      </c>
      <c r="L475" s="84">
        <f t="shared" si="230"/>
        <v>0</v>
      </c>
      <c r="M475" s="196" t="s">
        <v>2</v>
      </c>
      <c r="N475" s="233"/>
    </row>
    <row r="476" spans="1:14" ht="15">
      <c r="B476" s="212"/>
      <c r="C476" s="47" t="s">
        <v>5</v>
      </c>
      <c r="D476" s="48" t="s">
        <v>2</v>
      </c>
      <c r="E476" s="49">
        <f>E486+E489+E492+E479+E482</f>
        <v>0</v>
      </c>
      <c r="F476" s="50">
        <f t="shared" ref="F476:L476" si="231">F486+F489+F492+F479+F482</f>
        <v>0</v>
      </c>
      <c r="G476" s="51">
        <f t="shared" si="231"/>
        <v>0</v>
      </c>
      <c r="H476" s="52">
        <f t="shared" si="231"/>
        <v>0</v>
      </c>
      <c r="I476" s="50">
        <f t="shared" si="231"/>
        <v>0</v>
      </c>
      <c r="J476" s="50">
        <f t="shared" si="231"/>
        <v>0</v>
      </c>
      <c r="K476" s="50">
        <f t="shared" si="231"/>
        <v>0</v>
      </c>
      <c r="L476" s="85">
        <f t="shared" si="231"/>
        <v>0</v>
      </c>
      <c r="M476" s="197" t="s">
        <v>2</v>
      </c>
      <c r="N476" s="233"/>
    </row>
    <row r="477" spans="1:14" ht="15" hidden="1">
      <c r="B477" s="210" t="s">
        <v>2</v>
      </c>
      <c r="C477" s="34" t="s">
        <v>54</v>
      </c>
      <c r="D477" s="35" t="s">
        <v>2</v>
      </c>
      <c r="E477" s="36">
        <f t="shared" ref="E477:L477" si="232">E478+E479</f>
        <v>0</v>
      </c>
      <c r="F477" s="37">
        <f t="shared" si="232"/>
        <v>0</v>
      </c>
      <c r="G477" s="38">
        <f t="shared" si="232"/>
        <v>0</v>
      </c>
      <c r="H477" s="39">
        <f t="shared" si="232"/>
        <v>0</v>
      </c>
      <c r="I477" s="37">
        <f t="shared" si="232"/>
        <v>0</v>
      </c>
      <c r="J477" s="37">
        <f t="shared" si="232"/>
        <v>0</v>
      </c>
      <c r="K477" s="37">
        <f t="shared" si="232"/>
        <v>0</v>
      </c>
      <c r="L477" s="92">
        <f t="shared" si="232"/>
        <v>0</v>
      </c>
      <c r="M477" s="202" t="s">
        <v>2</v>
      </c>
      <c r="N477" s="233"/>
    </row>
    <row r="478" spans="1:14" ht="15" hidden="1">
      <c r="B478" s="210" t="s">
        <v>2</v>
      </c>
      <c r="C478" s="13" t="s">
        <v>3</v>
      </c>
      <c r="D478" s="30"/>
      <c r="E478" s="26"/>
      <c r="F478" s="9"/>
      <c r="G478" s="27"/>
      <c r="H478" s="18"/>
      <c r="I478" s="9"/>
      <c r="J478" s="9"/>
      <c r="K478" s="9"/>
      <c r="L478" s="91"/>
      <c r="M478" s="203"/>
      <c r="N478" s="233"/>
    </row>
    <row r="479" spans="1:14" ht="15" hidden="1">
      <c r="B479" s="210" t="s">
        <v>2</v>
      </c>
      <c r="C479" s="13" t="s">
        <v>5</v>
      </c>
      <c r="D479" s="30"/>
      <c r="E479" s="26"/>
      <c r="F479" s="9"/>
      <c r="G479" s="27"/>
      <c r="H479" s="18"/>
      <c r="I479" s="9"/>
      <c r="J479" s="9"/>
      <c r="K479" s="9"/>
      <c r="L479" s="91"/>
      <c r="M479" s="203"/>
      <c r="N479" s="233"/>
    </row>
    <row r="480" spans="1:14" ht="15" hidden="1">
      <c r="B480" s="210" t="s">
        <v>2</v>
      </c>
      <c r="C480" s="34" t="s">
        <v>53</v>
      </c>
      <c r="D480" s="35" t="s">
        <v>2</v>
      </c>
      <c r="E480" s="36">
        <f t="shared" ref="E480:L480" si="233">E481+E482</f>
        <v>0</v>
      </c>
      <c r="F480" s="37">
        <f t="shared" si="233"/>
        <v>0</v>
      </c>
      <c r="G480" s="38">
        <f t="shared" si="233"/>
        <v>0</v>
      </c>
      <c r="H480" s="39">
        <f t="shared" si="233"/>
        <v>0</v>
      </c>
      <c r="I480" s="37">
        <f t="shared" si="233"/>
        <v>0</v>
      </c>
      <c r="J480" s="37">
        <f t="shared" si="233"/>
        <v>0</v>
      </c>
      <c r="K480" s="37">
        <f t="shared" si="233"/>
        <v>0</v>
      </c>
      <c r="L480" s="92">
        <f t="shared" si="233"/>
        <v>0</v>
      </c>
      <c r="M480" s="202" t="s">
        <v>2</v>
      </c>
      <c r="N480" s="233"/>
    </row>
    <row r="481" spans="1:14" ht="15" hidden="1">
      <c r="B481" s="210" t="s">
        <v>2</v>
      </c>
      <c r="C481" s="13" t="s">
        <v>3</v>
      </c>
      <c r="D481" s="30"/>
      <c r="E481" s="26"/>
      <c r="F481" s="9"/>
      <c r="G481" s="27"/>
      <c r="H481" s="18"/>
      <c r="I481" s="9"/>
      <c r="J481" s="9"/>
      <c r="K481" s="9"/>
      <c r="L481" s="91"/>
      <c r="M481" s="203"/>
      <c r="N481" s="233"/>
    </row>
    <row r="482" spans="1:14" ht="15" hidden="1">
      <c r="B482" s="210" t="s">
        <v>2</v>
      </c>
      <c r="C482" s="13" t="s">
        <v>5</v>
      </c>
      <c r="D482" s="30"/>
      <c r="E482" s="26"/>
      <c r="F482" s="9"/>
      <c r="G482" s="27"/>
      <c r="H482" s="18"/>
      <c r="I482" s="9"/>
      <c r="J482" s="9"/>
      <c r="K482" s="9"/>
      <c r="L482" s="91"/>
      <c r="M482" s="203"/>
      <c r="N482" s="233"/>
    </row>
    <row r="483" spans="1:14" ht="15">
      <c r="B483" s="212"/>
      <c r="C483" s="41" t="s">
        <v>6</v>
      </c>
      <c r="D483" s="42" t="s">
        <v>2</v>
      </c>
      <c r="E483" s="43">
        <f t="shared" ref="E483:L483" si="234">E484+E485+E486</f>
        <v>0</v>
      </c>
      <c r="F483" s="44">
        <f t="shared" si="234"/>
        <v>0</v>
      </c>
      <c r="G483" s="45">
        <f t="shared" si="234"/>
        <v>0</v>
      </c>
      <c r="H483" s="46">
        <f t="shared" si="234"/>
        <v>0</v>
      </c>
      <c r="I483" s="44">
        <f t="shared" si="234"/>
        <v>0</v>
      </c>
      <c r="J483" s="44">
        <f t="shared" si="234"/>
        <v>0</v>
      </c>
      <c r="K483" s="44">
        <f t="shared" si="234"/>
        <v>0</v>
      </c>
      <c r="L483" s="90">
        <f t="shared" si="234"/>
        <v>0</v>
      </c>
      <c r="M483" s="208" t="s">
        <v>2</v>
      </c>
      <c r="N483" s="233"/>
    </row>
    <row r="484" spans="1:14" ht="39">
      <c r="B484" s="212"/>
      <c r="C484" s="13" t="s">
        <v>3</v>
      </c>
      <c r="D484" s="30" t="s">
        <v>36</v>
      </c>
      <c r="E484" s="26"/>
      <c r="F484" s="9"/>
      <c r="G484" s="27"/>
      <c r="H484" s="18"/>
      <c r="I484" s="9"/>
      <c r="J484" s="9"/>
      <c r="K484" s="9"/>
      <c r="L484" s="91"/>
      <c r="M484" s="203"/>
      <c r="N484" s="233"/>
    </row>
    <row r="485" spans="1:14" ht="15">
      <c r="B485" s="212"/>
      <c r="C485" s="13" t="s">
        <v>4</v>
      </c>
      <c r="D485" s="30"/>
      <c r="E485" s="26"/>
      <c r="F485" s="9"/>
      <c r="G485" s="27"/>
      <c r="H485" s="18"/>
      <c r="I485" s="9"/>
      <c r="J485" s="9"/>
      <c r="K485" s="9"/>
      <c r="L485" s="91"/>
      <c r="M485" s="203"/>
      <c r="N485" s="233"/>
    </row>
    <row r="486" spans="1:14" ht="15.5" thickBot="1">
      <c r="B486" s="212"/>
      <c r="C486" s="13" t="s">
        <v>5</v>
      </c>
      <c r="D486" s="30"/>
      <c r="E486" s="26"/>
      <c r="F486" s="9"/>
      <c r="G486" s="27"/>
      <c r="H486" s="18"/>
      <c r="I486" s="9"/>
      <c r="J486" s="9"/>
      <c r="K486" s="9"/>
      <c r="L486" s="91"/>
      <c r="M486" s="203"/>
      <c r="N486" s="233"/>
    </row>
    <row r="487" spans="1:14" ht="15.5" hidden="1" thickBot="1">
      <c r="B487" s="210" t="s">
        <v>2</v>
      </c>
      <c r="C487" s="34" t="s">
        <v>7</v>
      </c>
      <c r="D487" s="35" t="s">
        <v>2</v>
      </c>
      <c r="E487" s="36">
        <f t="shared" ref="E487:L487" si="235">E488+E489</f>
        <v>0</v>
      </c>
      <c r="F487" s="37">
        <f t="shared" si="235"/>
        <v>0</v>
      </c>
      <c r="G487" s="38">
        <f t="shared" si="235"/>
        <v>0</v>
      </c>
      <c r="H487" s="39">
        <f t="shared" si="235"/>
        <v>0</v>
      </c>
      <c r="I487" s="37">
        <f t="shared" si="235"/>
        <v>0</v>
      </c>
      <c r="J487" s="37">
        <f t="shared" si="235"/>
        <v>0</v>
      </c>
      <c r="K487" s="37">
        <f t="shared" si="235"/>
        <v>0</v>
      </c>
      <c r="L487" s="92">
        <f t="shared" si="235"/>
        <v>0</v>
      </c>
      <c r="M487" s="202" t="s">
        <v>2</v>
      </c>
      <c r="N487" s="233"/>
    </row>
    <row r="488" spans="1:14" ht="15.5" hidden="1" thickBot="1">
      <c r="B488" s="210" t="s">
        <v>2</v>
      </c>
      <c r="C488" s="13" t="s">
        <v>3</v>
      </c>
      <c r="D488" s="30"/>
      <c r="E488" s="26"/>
      <c r="F488" s="9"/>
      <c r="G488" s="27"/>
      <c r="H488" s="18"/>
      <c r="I488" s="9"/>
      <c r="J488" s="9"/>
      <c r="K488" s="9"/>
      <c r="L488" s="91"/>
      <c r="M488" s="203"/>
      <c r="N488" s="233"/>
    </row>
    <row r="489" spans="1:14" ht="15.5" hidden="1" thickBot="1">
      <c r="B489" s="210" t="s">
        <v>2</v>
      </c>
      <c r="C489" s="13" t="s">
        <v>5</v>
      </c>
      <c r="D489" s="30"/>
      <c r="E489" s="26"/>
      <c r="F489" s="9"/>
      <c r="G489" s="27"/>
      <c r="H489" s="18"/>
      <c r="I489" s="9"/>
      <c r="J489" s="9"/>
      <c r="K489" s="9"/>
      <c r="L489" s="91"/>
      <c r="M489" s="203"/>
      <c r="N489" s="233"/>
    </row>
    <row r="490" spans="1:14" ht="15.5" hidden="1" thickBot="1">
      <c r="B490" s="210" t="s">
        <v>2</v>
      </c>
      <c r="C490" s="40" t="s">
        <v>8</v>
      </c>
      <c r="D490" s="35" t="s">
        <v>2</v>
      </c>
      <c r="E490" s="36">
        <f t="shared" ref="E490:L490" si="236">E491+E492</f>
        <v>0</v>
      </c>
      <c r="F490" s="37">
        <f t="shared" si="236"/>
        <v>0</v>
      </c>
      <c r="G490" s="38">
        <f t="shared" si="236"/>
        <v>0</v>
      </c>
      <c r="H490" s="39">
        <f t="shared" si="236"/>
        <v>0</v>
      </c>
      <c r="I490" s="37">
        <f t="shared" si="236"/>
        <v>0</v>
      </c>
      <c r="J490" s="37">
        <f t="shared" si="236"/>
        <v>0</v>
      </c>
      <c r="K490" s="37">
        <f t="shared" si="236"/>
        <v>0</v>
      </c>
      <c r="L490" s="92">
        <f t="shared" si="236"/>
        <v>0</v>
      </c>
      <c r="M490" s="202" t="s">
        <v>2</v>
      </c>
      <c r="N490" s="233"/>
    </row>
    <row r="491" spans="1:14" ht="15.5" hidden="1" thickBot="1">
      <c r="B491" s="210" t="s">
        <v>2</v>
      </c>
      <c r="C491" s="13" t="s">
        <v>3</v>
      </c>
      <c r="D491" s="30"/>
      <c r="E491" s="26"/>
      <c r="F491" s="9"/>
      <c r="G491" s="27"/>
      <c r="H491" s="18"/>
      <c r="I491" s="9"/>
      <c r="J491" s="9"/>
      <c r="K491" s="9"/>
      <c r="L491" s="91"/>
      <c r="M491" s="203"/>
      <c r="N491" s="233"/>
    </row>
    <row r="492" spans="1:14" ht="15.5" hidden="1" thickBot="1">
      <c r="B492" s="210" t="s">
        <v>2</v>
      </c>
      <c r="C492" s="14" t="s">
        <v>5</v>
      </c>
      <c r="D492" s="31"/>
      <c r="E492" s="28"/>
      <c r="F492" s="10"/>
      <c r="G492" s="29"/>
      <c r="H492" s="19"/>
      <c r="I492" s="10"/>
      <c r="J492" s="10"/>
      <c r="K492" s="10"/>
      <c r="L492" s="93"/>
      <c r="M492" s="205"/>
      <c r="N492" s="234"/>
    </row>
    <row r="493" spans="1:14" s="62" customFormat="1" ht="30.5">
      <c r="A493" s="61">
        <v>22</v>
      </c>
      <c r="B493" s="212"/>
      <c r="C493" s="53" t="s">
        <v>30</v>
      </c>
      <c r="D493" s="55" t="s">
        <v>16</v>
      </c>
      <c r="E493" s="56">
        <f>E494+E495</f>
        <v>80000</v>
      </c>
      <c r="F493" s="57">
        <f t="shared" ref="F493:L493" si="237">F494+F495</f>
        <v>0</v>
      </c>
      <c r="G493" s="58">
        <f t="shared" si="237"/>
        <v>0</v>
      </c>
      <c r="H493" s="59">
        <f t="shared" si="237"/>
        <v>0</v>
      </c>
      <c r="I493" s="57">
        <f t="shared" si="237"/>
        <v>0</v>
      </c>
      <c r="J493" s="57">
        <f t="shared" si="237"/>
        <v>0</v>
      </c>
      <c r="K493" s="57">
        <f t="shared" si="237"/>
        <v>0</v>
      </c>
      <c r="L493" s="82">
        <f t="shared" si="237"/>
        <v>0</v>
      </c>
      <c r="M493" s="206" t="s">
        <v>2</v>
      </c>
      <c r="N493" s="232" t="s">
        <v>88</v>
      </c>
    </row>
    <row r="494" spans="1:14" ht="15">
      <c r="B494" s="212"/>
      <c r="C494" s="11" t="s">
        <v>1</v>
      </c>
      <c r="D494" s="32" t="s">
        <v>2</v>
      </c>
      <c r="E494" s="20"/>
      <c r="F494" s="6"/>
      <c r="G494" s="21"/>
      <c r="H494" s="15"/>
      <c r="I494" s="6"/>
      <c r="J494" s="6"/>
      <c r="K494" s="6"/>
      <c r="L494" s="89"/>
      <c r="M494" s="207"/>
      <c r="N494" s="233"/>
    </row>
    <row r="495" spans="1:14" ht="15">
      <c r="B495" s="212"/>
      <c r="C495" s="11" t="s">
        <v>9</v>
      </c>
      <c r="D495" s="32" t="s">
        <v>2</v>
      </c>
      <c r="E495" s="22">
        <f t="shared" ref="E495:L495" si="238">E496+E497+E498</f>
        <v>80000</v>
      </c>
      <c r="F495" s="7">
        <f t="shared" si="238"/>
        <v>0</v>
      </c>
      <c r="G495" s="23">
        <f t="shared" si="238"/>
        <v>0</v>
      </c>
      <c r="H495" s="16">
        <f t="shared" si="238"/>
        <v>0</v>
      </c>
      <c r="I495" s="7">
        <f t="shared" si="238"/>
        <v>0</v>
      </c>
      <c r="J495" s="7">
        <f t="shared" si="238"/>
        <v>0</v>
      </c>
      <c r="K495" s="7">
        <f t="shared" si="238"/>
        <v>0</v>
      </c>
      <c r="L495" s="83">
        <f t="shared" si="238"/>
        <v>0</v>
      </c>
      <c r="M495" s="195" t="s">
        <v>2</v>
      </c>
      <c r="N495" s="233"/>
    </row>
    <row r="496" spans="1:14" ht="15">
      <c r="B496" s="212"/>
      <c r="C496" s="12" t="s">
        <v>3</v>
      </c>
      <c r="D496" s="33" t="s">
        <v>2</v>
      </c>
      <c r="E496" s="24">
        <f>E506+E510+E513+E503+E500</f>
        <v>0</v>
      </c>
      <c r="F496" s="8">
        <f t="shared" ref="F496:L496" si="239">F506+F510+F513+F503+F500</f>
        <v>0</v>
      </c>
      <c r="G496" s="24">
        <f t="shared" si="239"/>
        <v>0</v>
      </c>
      <c r="H496" s="24">
        <f t="shared" si="239"/>
        <v>0</v>
      </c>
      <c r="I496" s="8">
        <f t="shared" si="239"/>
        <v>0</v>
      </c>
      <c r="J496" s="8">
        <f t="shared" si="239"/>
        <v>0</v>
      </c>
      <c r="K496" s="8">
        <f t="shared" si="239"/>
        <v>0</v>
      </c>
      <c r="L496" s="24">
        <f t="shared" si="239"/>
        <v>0</v>
      </c>
      <c r="M496" s="196" t="s">
        <v>2</v>
      </c>
      <c r="N496" s="233"/>
    </row>
    <row r="497" spans="2:14" ht="15">
      <c r="B497" s="212"/>
      <c r="C497" s="12" t="s">
        <v>4</v>
      </c>
      <c r="D497" s="33" t="s">
        <v>2</v>
      </c>
      <c r="E497" s="24">
        <f>E507</f>
        <v>0</v>
      </c>
      <c r="F497" s="8">
        <f t="shared" ref="F497:L497" si="240">F507</f>
        <v>0</v>
      </c>
      <c r="G497" s="25">
        <f t="shared" si="240"/>
        <v>0</v>
      </c>
      <c r="H497" s="17">
        <f t="shared" si="240"/>
        <v>0</v>
      </c>
      <c r="I497" s="8">
        <f t="shared" si="240"/>
        <v>0</v>
      </c>
      <c r="J497" s="8">
        <f t="shared" si="240"/>
        <v>0</v>
      </c>
      <c r="K497" s="8">
        <f t="shared" si="240"/>
        <v>0</v>
      </c>
      <c r="L497" s="84">
        <f t="shared" si="240"/>
        <v>0</v>
      </c>
      <c r="M497" s="196" t="s">
        <v>2</v>
      </c>
      <c r="N497" s="233"/>
    </row>
    <row r="498" spans="2:14" ht="15">
      <c r="B498" s="212"/>
      <c r="C498" s="47" t="s">
        <v>5</v>
      </c>
      <c r="D498" s="48" t="s">
        <v>2</v>
      </c>
      <c r="E498" s="49">
        <f>E508+E511+E514+E501+E504</f>
        <v>80000</v>
      </c>
      <c r="F498" s="50">
        <f t="shared" ref="F498:L498" si="241">F508+F511+F514+F501+F504</f>
        <v>0</v>
      </c>
      <c r="G498" s="51">
        <f t="shared" si="241"/>
        <v>0</v>
      </c>
      <c r="H498" s="52">
        <f t="shared" si="241"/>
        <v>0</v>
      </c>
      <c r="I498" s="50">
        <f t="shared" si="241"/>
        <v>0</v>
      </c>
      <c r="J498" s="50">
        <f t="shared" si="241"/>
        <v>0</v>
      </c>
      <c r="K498" s="50">
        <f t="shared" si="241"/>
        <v>0</v>
      </c>
      <c r="L498" s="85">
        <f t="shared" si="241"/>
        <v>0</v>
      </c>
      <c r="M498" s="197" t="s">
        <v>2</v>
      </c>
      <c r="N498" s="233"/>
    </row>
    <row r="499" spans="2:14" ht="15" hidden="1">
      <c r="B499" s="210" t="s">
        <v>2</v>
      </c>
      <c r="C499" s="34" t="s">
        <v>54</v>
      </c>
      <c r="D499" s="35" t="s">
        <v>2</v>
      </c>
      <c r="E499" s="36">
        <f t="shared" ref="E499:L499" si="242">E500+E501</f>
        <v>0</v>
      </c>
      <c r="F499" s="37">
        <f t="shared" si="242"/>
        <v>0</v>
      </c>
      <c r="G499" s="38">
        <f t="shared" si="242"/>
        <v>0</v>
      </c>
      <c r="H499" s="39">
        <f t="shared" si="242"/>
        <v>0</v>
      </c>
      <c r="I499" s="37">
        <f t="shared" si="242"/>
        <v>0</v>
      </c>
      <c r="J499" s="37">
        <f t="shared" si="242"/>
        <v>0</v>
      </c>
      <c r="K499" s="37">
        <f t="shared" si="242"/>
        <v>0</v>
      </c>
      <c r="L499" s="92">
        <f t="shared" si="242"/>
        <v>0</v>
      </c>
      <c r="M499" s="202" t="s">
        <v>2</v>
      </c>
      <c r="N499" s="233"/>
    </row>
    <row r="500" spans="2:14" ht="15" hidden="1">
      <c r="B500" s="210" t="s">
        <v>2</v>
      </c>
      <c r="C500" s="13" t="s">
        <v>3</v>
      </c>
      <c r="D500" s="30"/>
      <c r="E500" s="26"/>
      <c r="F500" s="9"/>
      <c r="G500" s="27"/>
      <c r="H500" s="18"/>
      <c r="I500" s="9"/>
      <c r="J500" s="9"/>
      <c r="K500" s="9"/>
      <c r="L500" s="91"/>
      <c r="M500" s="203"/>
      <c r="N500" s="233"/>
    </row>
    <row r="501" spans="2:14" ht="15" hidden="1">
      <c r="B501" s="210" t="s">
        <v>2</v>
      </c>
      <c r="C501" s="13" t="s">
        <v>5</v>
      </c>
      <c r="D501" s="30"/>
      <c r="E501" s="26"/>
      <c r="F501" s="9"/>
      <c r="G501" s="27"/>
      <c r="H501" s="18"/>
      <c r="I501" s="9"/>
      <c r="J501" s="9"/>
      <c r="K501" s="9"/>
      <c r="L501" s="91"/>
      <c r="M501" s="203"/>
      <c r="N501" s="233"/>
    </row>
    <row r="502" spans="2:14" ht="15" hidden="1">
      <c r="B502" s="210" t="s">
        <v>2</v>
      </c>
      <c r="C502" s="34" t="s">
        <v>53</v>
      </c>
      <c r="D502" s="35" t="s">
        <v>2</v>
      </c>
      <c r="E502" s="36">
        <f t="shared" ref="E502:L502" si="243">E503+E504</f>
        <v>0</v>
      </c>
      <c r="F502" s="37">
        <f t="shared" si="243"/>
        <v>0</v>
      </c>
      <c r="G502" s="38">
        <f t="shared" si="243"/>
        <v>0</v>
      </c>
      <c r="H502" s="39">
        <f t="shared" si="243"/>
        <v>0</v>
      </c>
      <c r="I502" s="37">
        <f t="shared" si="243"/>
        <v>0</v>
      </c>
      <c r="J502" s="37">
        <f t="shared" si="243"/>
        <v>0</v>
      </c>
      <c r="K502" s="37">
        <f t="shared" si="243"/>
        <v>0</v>
      </c>
      <c r="L502" s="92">
        <f t="shared" si="243"/>
        <v>0</v>
      </c>
      <c r="M502" s="202" t="s">
        <v>2</v>
      </c>
      <c r="N502" s="233"/>
    </row>
    <row r="503" spans="2:14" ht="15" hidden="1">
      <c r="B503" s="210" t="s">
        <v>2</v>
      </c>
      <c r="C503" s="13" t="s">
        <v>3</v>
      </c>
      <c r="D503" s="30"/>
      <c r="E503" s="26"/>
      <c r="F503" s="9"/>
      <c r="G503" s="27"/>
      <c r="H503" s="18"/>
      <c r="I503" s="9"/>
      <c r="J503" s="9"/>
      <c r="K503" s="9"/>
      <c r="L503" s="91"/>
      <c r="M503" s="203"/>
      <c r="N503" s="233"/>
    </row>
    <row r="504" spans="2:14" ht="15" hidden="1">
      <c r="B504" s="210" t="s">
        <v>2</v>
      </c>
      <c r="C504" s="13" t="s">
        <v>5</v>
      </c>
      <c r="D504" s="30"/>
      <c r="E504" s="26"/>
      <c r="F504" s="9"/>
      <c r="G504" s="27"/>
      <c r="H504" s="18"/>
      <c r="I504" s="9"/>
      <c r="J504" s="9"/>
      <c r="K504" s="9"/>
      <c r="L504" s="91"/>
      <c r="M504" s="203"/>
      <c r="N504" s="233"/>
    </row>
    <row r="505" spans="2:14" ht="15">
      <c r="B505" s="212"/>
      <c r="C505" s="41" t="s">
        <v>6</v>
      </c>
      <c r="D505" s="42" t="s">
        <v>2</v>
      </c>
      <c r="E505" s="43">
        <f t="shared" ref="E505:L505" si="244">E506+E507+E508</f>
        <v>80000</v>
      </c>
      <c r="F505" s="44">
        <f t="shared" si="244"/>
        <v>0</v>
      </c>
      <c r="G505" s="45">
        <f t="shared" si="244"/>
        <v>0</v>
      </c>
      <c r="H505" s="46">
        <f t="shared" si="244"/>
        <v>0</v>
      </c>
      <c r="I505" s="44">
        <f t="shared" si="244"/>
        <v>0</v>
      </c>
      <c r="J505" s="44">
        <f t="shared" si="244"/>
        <v>0</v>
      </c>
      <c r="K505" s="44">
        <f t="shared" si="244"/>
        <v>0</v>
      </c>
      <c r="L505" s="90">
        <f t="shared" si="244"/>
        <v>0</v>
      </c>
      <c r="M505" s="208" t="s">
        <v>2</v>
      </c>
      <c r="N505" s="233"/>
    </row>
    <row r="506" spans="2:14" ht="15">
      <c r="B506" s="212"/>
      <c r="C506" s="13" t="s">
        <v>3</v>
      </c>
      <c r="D506" s="30"/>
      <c r="E506" s="26"/>
      <c r="F506" s="9"/>
      <c r="G506" s="27"/>
      <c r="H506" s="18"/>
      <c r="I506" s="9"/>
      <c r="J506" s="9"/>
      <c r="K506" s="9"/>
      <c r="L506" s="91"/>
      <c r="M506" s="203"/>
      <c r="N506" s="233"/>
    </row>
    <row r="507" spans="2:14" ht="15">
      <c r="B507" s="212"/>
      <c r="C507" s="13" t="s">
        <v>4</v>
      </c>
      <c r="D507" s="30"/>
      <c r="E507" s="26"/>
      <c r="F507" s="9"/>
      <c r="G507" s="27"/>
      <c r="H507" s="18"/>
      <c r="I507" s="9"/>
      <c r="J507" s="9"/>
      <c r="K507" s="9"/>
      <c r="L507" s="91"/>
      <c r="M507" s="203"/>
      <c r="N507" s="233"/>
    </row>
    <row r="508" spans="2:14" ht="66" customHeight="1" thickBot="1">
      <c r="B508" s="212"/>
      <c r="C508" s="13" t="s">
        <v>5</v>
      </c>
      <c r="D508" s="30" t="s">
        <v>52</v>
      </c>
      <c r="E508" s="26">
        <v>80000</v>
      </c>
      <c r="F508" s="9"/>
      <c r="G508" s="27"/>
      <c r="H508" s="18"/>
      <c r="I508" s="9"/>
      <c r="J508" s="9"/>
      <c r="K508" s="9"/>
      <c r="L508" s="91"/>
      <c r="M508" s="203">
        <v>2024</v>
      </c>
      <c r="N508" s="233"/>
    </row>
    <row r="509" spans="2:14" ht="15.5" hidden="1" thickBot="1">
      <c r="B509" s="210" t="s">
        <v>2</v>
      </c>
      <c r="C509" s="34" t="s">
        <v>7</v>
      </c>
      <c r="D509" s="35" t="s">
        <v>2</v>
      </c>
      <c r="E509" s="36">
        <f t="shared" ref="E509:L509" si="245">E510+E511</f>
        <v>0</v>
      </c>
      <c r="F509" s="37">
        <f t="shared" si="245"/>
        <v>0</v>
      </c>
      <c r="G509" s="38">
        <f t="shared" si="245"/>
        <v>0</v>
      </c>
      <c r="H509" s="39">
        <f t="shared" si="245"/>
        <v>0</v>
      </c>
      <c r="I509" s="37">
        <f t="shared" si="245"/>
        <v>0</v>
      </c>
      <c r="J509" s="37">
        <f t="shared" si="245"/>
        <v>0</v>
      </c>
      <c r="K509" s="37">
        <f t="shared" si="245"/>
        <v>0</v>
      </c>
      <c r="L509" s="92">
        <f t="shared" si="245"/>
        <v>0</v>
      </c>
      <c r="M509" s="202" t="s">
        <v>2</v>
      </c>
      <c r="N509" s="233"/>
    </row>
    <row r="510" spans="2:14" ht="15.5" hidden="1" thickBot="1">
      <c r="B510" s="210" t="s">
        <v>2</v>
      </c>
      <c r="C510" s="13" t="s">
        <v>3</v>
      </c>
      <c r="D510" s="30"/>
      <c r="E510" s="26"/>
      <c r="F510" s="9"/>
      <c r="G510" s="27"/>
      <c r="H510" s="18"/>
      <c r="I510" s="9"/>
      <c r="J510" s="9"/>
      <c r="K510" s="9"/>
      <c r="L510" s="91"/>
      <c r="M510" s="203"/>
      <c r="N510" s="233"/>
    </row>
    <row r="511" spans="2:14" ht="15.5" hidden="1" thickBot="1">
      <c r="B511" s="210" t="s">
        <v>2</v>
      </c>
      <c r="C511" s="13" t="s">
        <v>5</v>
      </c>
      <c r="D511" s="30"/>
      <c r="E511" s="26"/>
      <c r="F511" s="9"/>
      <c r="G511" s="27"/>
      <c r="H511" s="18"/>
      <c r="I511" s="9"/>
      <c r="J511" s="9"/>
      <c r="K511" s="9"/>
      <c r="L511" s="91"/>
      <c r="M511" s="203"/>
      <c r="N511" s="233"/>
    </row>
    <row r="512" spans="2:14" ht="15.5" hidden="1" thickBot="1">
      <c r="B512" s="210" t="s">
        <v>2</v>
      </c>
      <c r="C512" s="40" t="s">
        <v>8</v>
      </c>
      <c r="D512" s="35" t="s">
        <v>2</v>
      </c>
      <c r="E512" s="36">
        <f t="shared" ref="E512:L512" si="246">E513+E514</f>
        <v>0</v>
      </c>
      <c r="F512" s="37">
        <f t="shared" si="246"/>
        <v>0</v>
      </c>
      <c r="G512" s="38">
        <f t="shared" si="246"/>
        <v>0</v>
      </c>
      <c r="H512" s="39">
        <f t="shared" si="246"/>
        <v>0</v>
      </c>
      <c r="I512" s="37">
        <f t="shared" si="246"/>
        <v>0</v>
      </c>
      <c r="J512" s="37">
        <f t="shared" si="246"/>
        <v>0</v>
      </c>
      <c r="K512" s="37">
        <f t="shared" si="246"/>
        <v>0</v>
      </c>
      <c r="L512" s="92">
        <f t="shared" si="246"/>
        <v>0</v>
      </c>
      <c r="M512" s="202" t="s">
        <v>2</v>
      </c>
      <c r="N512" s="233"/>
    </row>
    <row r="513" spans="1:14" ht="15.5" hidden="1" thickBot="1">
      <c r="B513" s="210" t="s">
        <v>2</v>
      </c>
      <c r="C513" s="13" t="s">
        <v>3</v>
      </c>
      <c r="D513" s="30"/>
      <c r="E513" s="26"/>
      <c r="F513" s="9"/>
      <c r="G513" s="27"/>
      <c r="H513" s="18"/>
      <c r="I513" s="9"/>
      <c r="J513" s="9"/>
      <c r="K513" s="9"/>
      <c r="L513" s="91"/>
      <c r="M513" s="203"/>
      <c r="N513" s="233"/>
    </row>
    <row r="514" spans="1:14" ht="15.5" hidden="1" thickBot="1">
      <c r="B514" s="210" t="s">
        <v>2</v>
      </c>
      <c r="C514" s="14" t="s">
        <v>5</v>
      </c>
      <c r="D514" s="31"/>
      <c r="E514" s="28"/>
      <c r="F514" s="10"/>
      <c r="G514" s="29"/>
      <c r="H514" s="19"/>
      <c r="I514" s="10"/>
      <c r="J514" s="10"/>
      <c r="K514" s="10"/>
      <c r="L514" s="93"/>
      <c r="M514" s="205"/>
      <c r="N514" s="234"/>
    </row>
    <row r="515" spans="1:14" s="62" customFormat="1" ht="30.5">
      <c r="A515" s="61">
        <v>23</v>
      </c>
      <c r="B515" s="212"/>
      <c r="C515" s="53" t="s">
        <v>71</v>
      </c>
      <c r="D515" s="55" t="s">
        <v>16</v>
      </c>
      <c r="E515" s="56">
        <f>E516+E517</f>
        <v>0</v>
      </c>
      <c r="F515" s="57">
        <f t="shared" ref="F515:L515" si="247">F516+F517</f>
        <v>0</v>
      </c>
      <c r="G515" s="58">
        <f t="shared" si="247"/>
        <v>0</v>
      </c>
      <c r="H515" s="59">
        <f t="shared" si="247"/>
        <v>0</v>
      </c>
      <c r="I515" s="57">
        <f t="shared" si="247"/>
        <v>0</v>
      </c>
      <c r="J515" s="57">
        <f t="shared" si="247"/>
        <v>0</v>
      </c>
      <c r="K515" s="57">
        <f t="shared" si="247"/>
        <v>0</v>
      </c>
      <c r="L515" s="82">
        <f t="shared" si="247"/>
        <v>0</v>
      </c>
      <c r="M515" s="206" t="s">
        <v>2</v>
      </c>
      <c r="N515" s="232" t="s">
        <v>78</v>
      </c>
    </row>
    <row r="516" spans="1:14" ht="15">
      <c r="B516" s="212"/>
      <c r="C516" s="11" t="s">
        <v>1</v>
      </c>
      <c r="D516" s="32" t="s">
        <v>2</v>
      </c>
      <c r="E516" s="20"/>
      <c r="F516" s="6"/>
      <c r="G516" s="21"/>
      <c r="H516" s="15"/>
      <c r="I516" s="6"/>
      <c r="J516" s="6"/>
      <c r="K516" s="6"/>
      <c r="L516" s="89"/>
      <c r="M516" s="207"/>
      <c r="N516" s="233"/>
    </row>
    <row r="517" spans="1:14" ht="15">
      <c r="B517" s="212"/>
      <c r="C517" s="11" t="s">
        <v>9</v>
      </c>
      <c r="D517" s="32" t="s">
        <v>2</v>
      </c>
      <c r="E517" s="22">
        <f t="shared" ref="E517:L517" si="248">E518+E519+E520</f>
        <v>0</v>
      </c>
      <c r="F517" s="7">
        <f t="shared" si="248"/>
        <v>0</v>
      </c>
      <c r="G517" s="23">
        <f t="shared" si="248"/>
        <v>0</v>
      </c>
      <c r="H517" s="16">
        <f t="shared" si="248"/>
        <v>0</v>
      </c>
      <c r="I517" s="7">
        <f t="shared" si="248"/>
        <v>0</v>
      </c>
      <c r="J517" s="7">
        <f t="shared" si="248"/>
        <v>0</v>
      </c>
      <c r="K517" s="7">
        <f t="shared" si="248"/>
        <v>0</v>
      </c>
      <c r="L517" s="83">
        <f t="shared" si="248"/>
        <v>0</v>
      </c>
      <c r="M517" s="195" t="s">
        <v>2</v>
      </c>
      <c r="N517" s="233"/>
    </row>
    <row r="518" spans="1:14" ht="15">
      <c r="B518" s="212"/>
      <c r="C518" s="12" t="s">
        <v>3</v>
      </c>
      <c r="D518" s="33" t="s">
        <v>2</v>
      </c>
      <c r="E518" s="24">
        <f>E528+E532+E535+E525+E522</f>
        <v>0</v>
      </c>
      <c r="F518" s="8">
        <f t="shared" ref="F518:L518" si="249">F528+F532+F535+F525+F522</f>
        <v>0</v>
      </c>
      <c r="G518" s="24">
        <f t="shared" si="249"/>
        <v>0</v>
      </c>
      <c r="H518" s="24">
        <f t="shared" si="249"/>
        <v>0</v>
      </c>
      <c r="I518" s="8">
        <f t="shared" si="249"/>
        <v>0</v>
      </c>
      <c r="J518" s="8">
        <f t="shared" si="249"/>
        <v>0</v>
      </c>
      <c r="K518" s="8">
        <f t="shared" si="249"/>
        <v>0</v>
      </c>
      <c r="L518" s="24">
        <f t="shared" si="249"/>
        <v>0</v>
      </c>
      <c r="M518" s="196" t="s">
        <v>2</v>
      </c>
      <c r="N518" s="233"/>
    </row>
    <row r="519" spans="1:14" ht="15">
      <c r="B519" s="212"/>
      <c r="C519" s="12" t="s">
        <v>4</v>
      </c>
      <c r="D519" s="33" t="s">
        <v>2</v>
      </c>
      <c r="E519" s="24">
        <f>E529</f>
        <v>0</v>
      </c>
      <c r="F519" s="8">
        <f t="shared" ref="F519:L519" si="250">F529</f>
        <v>0</v>
      </c>
      <c r="G519" s="25">
        <f t="shared" si="250"/>
        <v>0</v>
      </c>
      <c r="H519" s="17">
        <f t="shared" si="250"/>
        <v>0</v>
      </c>
      <c r="I519" s="8">
        <f t="shared" si="250"/>
        <v>0</v>
      </c>
      <c r="J519" s="8">
        <f t="shared" si="250"/>
        <v>0</v>
      </c>
      <c r="K519" s="8">
        <f t="shared" si="250"/>
        <v>0</v>
      </c>
      <c r="L519" s="84">
        <f t="shared" si="250"/>
        <v>0</v>
      </c>
      <c r="M519" s="196" t="s">
        <v>2</v>
      </c>
      <c r="N519" s="233"/>
    </row>
    <row r="520" spans="1:14" ht="15">
      <c r="B520" s="212"/>
      <c r="C520" s="47" t="s">
        <v>5</v>
      </c>
      <c r="D520" s="48" t="s">
        <v>2</v>
      </c>
      <c r="E520" s="49">
        <f>E530+E533+E536+E523+E526</f>
        <v>0</v>
      </c>
      <c r="F520" s="50">
        <f t="shared" ref="F520:L520" si="251">F530+F533+F536+F523+F526</f>
        <v>0</v>
      </c>
      <c r="G520" s="51">
        <f t="shared" si="251"/>
        <v>0</v>
      </c>
      <c r="H520" s="52">
        <f t="shared" si="251"/>
        <v>0</v>
      </c>
      <c r="I520" s="50">
        <f t="shared" si="251"/>
        <v>0</v>
      </c>
      <c r="J520" s="50">
        <f t="shared" si="251"/>
        <v>0</v>
      </c>
      <c r="K520" s="50">
        <f t="shared" si="251"/>
        <v>0</v>
      </c>
      <c r="L520" s="85">
        <f t="shared" si="251"/>
        <v>0</v>
      </c>
      <c r="M520" s="197" t="s">
        <v>2</v>
      </c>
      <c r="N520" s="233"/>
    </row>
    <row r="521" spans="1:14" ht="15" hidden="1">
      <c r="B521" s="210" t="s">
        <v>2</v>
      </c>
      <c r="C521" s="34" t="s">
        <v>54</v>
      </c>
      <c r="D521" s="35" t="s">
        <v>2</v>
      </c>
      <c r="E521" s="36">
        <f t="shared" ref="E521:L521" si="252">E522+E523</f>
        <v>0</v>
      </c>
      <c r="F521" s="37">
        <f t="shared" si="252"/>
        <v>0</v>
      </c>
      <c r="G521" s="38">
        <f t="shared" si="252"/>
        <v>0</v>
      </c>
      <c r="H521" s="39">
        <f t="shared" si="252"/>
        <v>0</v>
      </c>
      <c r="I521" s="37">
        <f t="shared" si="252"/>
        <v>0</v>
      </c>
      <c r="J521" s="37">
        <f t="shared" si="252"/>
        <v>0</v>
      </c>
      <c r="K521" s="37">
        <f t="shared" si="252"/>
        <v>0</v>
      </c>
      <c r="L521" s="92">
        <f t="shared" si="252"/>
        <v>0</v>
      </c>
      <c r="M521" s="202" t="s">
        <v>2</v>
      </c>
      <c r="N521" s="233"/>
    </row>
    <row r="522" spans="1:14" ht="15" hidden="1">
      <c r="B522" s="210" t="s">
        <v>2</v>
      </c>
      <c r="C522" s="13" t="s">
        <v>3</v>
      </c>
      <c r="D522" s="30"/>
      <c r="E522" s="26"/>
      <c r="F522" s="9"/>
      <c r="G522" s="27"/>
      <c r="H522" s="18"/>
      <c r="I522" s="9"/>
      <c r="J522" s="9"/>
      <c r="K522" s="9"/>
      <c r="L522" s="91"/>
      <c r="M522" s="203"/>
      <c r="N522" s="233"/>
    </row>
    <row r="523" spans="1:14" ht="15" hidden="1">
      <c r="B523" s="210" t="s">
        <v>2</v>
      </c>
      <c r="C523" s="13" t="s">
        <v>5</v>
      </c>
      <c r="D523" s="30"/>
      <c r="E523" s="26"/>
      <c r="F523" s="9"/>
      <c r="G523" s="27"/>
      <c r="H523" s="18"/>
      <c r="I523" s="9"/>
      <c r="J523" s="9"/>
      <c r="K523" s="9"/>
      <c r="L523" s="91"/>
      <c r="M523" s="203"/>
      <c r="N523" s="233"/>
    </row>
    <row r="524" spans="1:14" ht="15" hidden="1">
      <c r="B524" s="210" t="s">
        <v>2</v>
      </c>
      <c r="C524" s="34" t="s">
        <v>53</v>
      </c>
      <c r="D524" s="35" t="s">
        <v>2</v>
      </c>
      <c r="E524" s="36">
        <f t="shared" ref="E524:L524" si="253">E525+E526</f>
        <v>0</v>
      </c>
      <c r="F524" s="37">
        <f t="shared" si="253"/>
        <v>0</v>
      </c>
      <c r="G524" s="38">
        <f t="shared" si="253"/>
        <v>0</v>
      </c>
      <c r="H524" s="39">
        <f t="shared" si="253"/>
        <v>0</v>
      </c>
      <c r="I524" s="37">
        <f t="shared" si="253"/>
        <v>0</v>
      </c>
      <c r="J524" s="37">
        <f t="shared" si="253"/>
        <v>0</v>
      </c>
      <c r="K524" s="37">
        <f t="shared" si="253"/>
        <v>0</v>
      </c>
      <c r="L524" s="92">
        <f t="shared" si="253"/>
        <v>0</v>
      </c>
      <c r="M524" s="202" t="s">
        <v>2</v>
      </c>
      <c r="N524" s="233"/>
    </row>
    <row r="525" spans="1:14" ht="15" hidden="1">
      <c r="B525" s="210" t="s">
        <v>2</v>
      </c>
      <c r="C525" s="13" t="s">
        <v>3</v>
      </c>
      <c r="D525" s="30"/>
      <c r="E525" s="26"/>
      <c r="F525" s="9"/>
      <c r="G525" s="27"/>
      <c r="H525" s="18"/>
      <c r="I525" s="9"/>
      <c r="J525" s="9"/>
      <c r="K525" s="9"/>
      <c r="L525" s="91"/>
      <c r="M525" s="203"/>
      <c r="N525" s="233"/>
    </row>
    <row r="526" spans="1:14" ht="15" hidden="1">
      <c r="B526" s="210" t="s">
        <v>2</v>
      </c>
      <c r="C526" s="13" t="s">
        <v>5</v>
      </c>
      <c r="D526" s="30"/>
      <c r="E526" s="26"/>
      <c r="F526" s="9"/>
      <c r="G526" s="27"/>
      <c r="H526" s="18"/>
      <c r="I526" s="9"/>
      <c r="J526" s="9"/>
      <c r="K526" s="9"/>
      <c r="L526" s="91"/>
      <c r="M526" s="203"/>
      <c r="N526" s="233"/>
    </row>
    <row r="527" spans="1:14" ht="15">
      <c r="B527" s="212"/>
      <c r="C527" s="41" t="s">
        <v>6</v>
      </c>
      <c r="D527" s="42" t="s">
        <v>2</v>
      </c>
      <c r="E527" s="43">
        <f t="shared" ref="E527:L527" si="254">E528+E529+E530</f>
        <v>0</v>
      </c>
      <c r="F527" s="44">
        <f t="shared" si="254"/>
        <v>0</v>
      </c>
      <c r="G527" s="45">
        <f t="shared" si="254"/>
        <v>0</v>
      </c>
      <c r="H527" s="46">
        <f t="shared" si="254"/>
        <v>0</v>
      </c>
      <c r="I527" s="44">
        <f t="shared" si="254"/>
        <v>0</v>
      </c>
      <c r="J527" s="44">
        <f t="shared" si="254"/>
        <v>0</v>
      </c>
      <c r="K527" s="44">
        <f t="shared" si="254"/>
        <v>0</v>
      </c>
      <c r="L527" s="90">
        <f t="shared" si="254"/>
        <v>0</v>
      </c>
      <c r="M527" s="208" t="s">
        <v>2</v>
      </c>
      <c r="N527" s="233"/>
    </row>
    <row r="528" spans="1:14" ht="43.5" customHeight="1">
      <c r="B528" s="212"/>
      <c r="C528" s="13" t="s">
        <v>3</v>
      </c>
      <c r="D528" s="30" t="s">
        <v>36</v>
      </c>
      <c r="E528" s="26"/>
      <c r="F528" s="9"/>
      <c r="G528" s="27"/>
      <c r="H528" s="18"/>
      <c r="I528" s="9"/>
      <c r="J528" s="9"/>
      <c r="K528" s="9"/>
      <c r="L528" s="91"/>
      <c r="M528" s="203"/>
      <c r="N528" s="233"/>
    </row>
    <row r="529" spans="1:14" ht="15">
      <c r="B529" s="212"/>
      <c r="C529" s="13" t="s">
        <v>4</v>
      </c>
      <c r="D529" s="30"/>
      <c r="E529" s="26"/>
      <c r="F529" s="9"/>
      <c r="G529" s="27"/>
      <c r="H529" s="18"/>
      <c r="I529" s="9"/>
      <c r="J529" s="9"/>
      <c r="K529" s="9"/>
      <c r="L529" s="91"/>
      <c r="M529" s="203"/>
      <c r="N529" s="233"/>
    </row>
    <row r="530" spans="1:14" ht="15.5" thickBot="1">
      <c r="B530" s="212"/>
      <c r="C530" s="13" t="s">
        <v>5</v>
      </c>
      <c r="D530" s="30"/>
      <c r="E530" s="26"/>
      <c r="F530" s="9"/>
      <c r="G530" s="27"/>
      <c r="H530" s="18"/>
      <c r="I530" s="9"/>
      <c r="J530" s="9"/>
      <c r="K530" s="9"/>
      <c r="L530" s="91"/>
      <c r="M530" s="203"/>
      <c r="N530" s="233"/>
    </row>
    <row r="531" spans="1:14" ht="15.5" hidden="1" thickBot="1">
      <c r="B531" s="210" t="s">
        <v>2</v>
      </c>
      <c r="C531" s="34" t="s">
        <v>7</v>
      </c>
      <c r="D531" s="35" t="s">
        <v>2</v>
      </c>
      <c r="E531" s="36">
        <f t="shared" ref="E531:L531" si="255">E532+E533</f>
        <v>0</v>
      </c>
      <c r="F531" s="37">
        <f t="shared" si="255"/>
        <v>0</v>
      </c>
      <c r="G531" s="38">
        <f t="shared" si="255"/>
        <v>0</v>
      </c>
      <c r="H531" s="39">
        <f t="shared" si="255"/>
        <v>0</v>
      </c>
      <c r="I531" s="37">
        <f t="shared" si="255"/>
        <v>0</v>
      </c>
      <c r="J531" s="37">
        <f t="shared" si="255"/>
        <v>0</v>
      </c>
      <c r="K531" s="37">
        <f t="shared" si="255"/>
        <v>0</v>
      </c>
      <c r="L531" s="92">
        <f t="shared" si="255"/>
        <v>0</v>
      </c>
      <c r="M531" s="202" t="s">
        <v>2</v>
      </c>
      <c r="N531" s="233"/>
    </row>
    <row r="532" spans="1:14" ht="15.5" hidden="1" thickBot="1">
      <c r="B532" s="210" t="s">
        <v>2</v>
      </c>
      <c r="C532" s="13" t="s">
        <v>3</v>
      </c>
      <c r="D532" s="30"/>
      <c r="E532" s="26"/>
      <c r="F532" s="9"/>
      <c r="G532" s="27"/>
      <c r="H532" s="18"/>
      <c r="I532" s="9"/>
      <c r="J532" s="9"/>
      <c r="K532" s="9"/>
      <c r="L532" s="91"/>
      <c r="M532" s="203"/>
      <c r="N532" s="233"/>
    </row>
    <row r="533" spans="1:14" ht="15.5" hidden="1" thickBot="1">
      <c r="B533" s="210" t="s">
        <v>2</v>
      </c>
      <c r="C533" s="13" t="s">
        <v>5</v>
      </c>
      <c r="D533" s="30"/>
      <c r="E533" s="26"/>
      <c r="F533" s="9"/>
      <c r="G533" s="27"/>
      <c r="H533" s="18"/>
      <c r="I533" s="9"/>
      <c r="J533" s="9"/>
      <c r="K533" s="9"/>
      <c r="L533" s="91"/>
      <c r="M533" s="203"/>
      <c r="N533" s="233"/>
    </row>
    <row r="534" spans="1:14" ht="15.5" hidden="1" thickBot="1">
      <c r="B534" s="210" t="s">
        <v>2</v>
      </c>
      <c r="C534" s="40" t="s">
        <v>8</v>
      </c>
      <c r="D534" s="35" t="s">
        <v>2</v>
      </c>
      <c r="E534" s="36">
        <f t="shared" ref="E534:L534" si="256">E535+E536</f>
        <v>0</v>
      </c>
      <c r="F534" s="37">
        <f t="shared" si="256"/>
        <v>0</v>
      </c>
      <c r="G534" s="38">
        <f t="shared" si="256"/>
        <v>0</v>
      </c>
      <c r="H534" s="39">
        <f t="shared" si="256"/>
        <v>0</v>
      </c>
      <c r="I534" s="37">
        <f t="shared" si="256"/>
        <v>0</v>
      </c>
      <c r="J534" s="37">
        <f t="shared" si="256"/>
        <v>0</v>
      </c>
      <c r="K534" s="37">
        <f t="shared" si="256"/>
        <v>0</v>
      </c>
      <c r="L534" s="92">
        <f t="shared" si="256"/>
        <v>0</v>
      </c>
      <c r="M534" s="202" t="s">
        <v>2</v>
      </c>
      <c r="N534" s="233"/>
    </row>
    <row r="535" spans="1:14" ht="15.5" hidden="1" thickBot="1">
      <c r="B535" s="210" t="s">
        <v>2</v>
      </c>
      <c r="C535" s="13" t="s">
        <v>3</v>
      </c>
      <c r="D535" s="30"/>
      <c r="E535" s="26"/>
      <c r="F535" s="9"/>
      <c r="G535" s="27"/>
      <c r="H535" s="18"/>
      <c r="I535" s="9"/>
      <c r="J535" s="9"/>
      <c r="K535" s="9"/>
      <c r="L535" s="91"/>
      <c r="M535" s="203"/>
      <c r="N535" s="233"/>
    </row>
    <row r="536" spans="1:14" ht="15.5" hidden="1" thickBot="1">
      <c r="B536" s="210" t="s">
        <v>2</v>
      </c>
      <c r="C536" s="14" t="s">
        <v>5</v>
      </c>
      <c r="D536" s="31"/>
      <c r="E536" s="28"/>
      <c r="F536" s="10"/>
      <c r="G536" s="29"/>
      <c r="H536" s="19"/>
      <c r="I536" s="10"/>
      <c r="J536" s="10"/>
      <c r="K536" s="10"/>
      <c r="L536" s="93"/>
      <c r="M536" s="205"/>
      <c r="N536" s="234"/>
    </row>
    <row r="537" spans="1:14" s="62" customFormat="1" ht="45.5">
      <c r="A537" s="61">
        <v>24</v>
      </c>
      <c r="B537" s="212"/>
      <c r="C537" s="53" t="s">
        <v>72</v>
      </c>
      <c r="D537" s="55" t="s">
        <v>16</v>
      </c>
      <c r="E537" s="56">
        <f>E538+E539</f>
        <v>0</v>
      </c>
      <c r="F537" s="57">
        <f t="shared" ref="F537:L537" si="257">F538+F539</f>
        <v>0</v>
      </c>
      <c r="G537" s="58">
        <f t="shared" si="257"/>
        <v>0</v>
      </c>
      <c r="H537" s="59">
        <f t="shared" si="257"/>
        <v>0</v>
      </c>
      <c r="I537" s="57">
        <f t="shared" si="257"/>
        <v>0</v>
      </c>
      <c r="J537" s="57">
        <f t="shared" si="257"/>
        <v>0</v>
      </c>
      <c r="K537" s="57">
        <f t="shared" si="257"/>
        <v>0</v>
      </c>
      <c r="L537" s="82">
        <f t="shared" si="257"/>
        <v>0</v>
      </c>
      <c r="M537" s="206" t="s">
        <v>2</v>
      </c>
      <c r="N537" s="232" t="s">
        <v>78</v>
      </c>
    </row>
    <row r="538" spans="1:14" ht="15">
      <c r="B538" s="212"/>
      <c r="C538" s="11" t="s">
        <v>1</v>
      </c>
      <c r="D538" s="32" t="s">
        <v>2</v>
      </c>
      <c r="E538" s="20"/>
      <c r="F538" s="6"/>
      <c r="G538" s="21"/>
      <c r="H538" s="15"/>
      <c r="I538" s="6"/>
      <c r="J538" s="6"/>
      <c r="K538" s="6"/>
      <c r="L538" s="89"/>
      <c r="M538" s="207"/>
      <c r="N538" s="233"/>
    </row>
    <row r="539" spans="1:14" ht="15">
      <c r="B539" s="212"/>
      <c r="C539" s="11" t="s">
        <v>9</v>
      </c>
      <c r="D539" s="32" t="s">
        <v>2</v>
      </c>
      <c r="E539" s="22">
        <f t="shared" ref="E539:L539" si="258">E540+E541+E542</f>
        <v>0</v>
      </c>
      <c r="F539" s="7">
        <f t="shared" si="258"/>
        <v>0</v>
      </c>
      <c r="G539" s="23">
        <f t="shared" si="258"/>
        <v>0</v>
      </c>
      <c r="H539" s="16">
        <f t="shared" si="258"/>
        <v>0</v>
      </c>
      <c r="I539" s="7">
        <f t="shared" si="258"/>
        <v>0</v>
      </c>
      <c r="J539" s="7">
        <f t="shared" si="258"/>
        <v>0</v>
      </c>
      <c r="K539" s="7">
        <f t="shared" si="258"/>
        <v>0</v>
      </c>
      <c r="L539" s="83">
        <f t="shared" si="258"/>
        <v>0</v>
      </c>
      <c r="M539" s="195" t="s">
        <v>2</v>
      </c>
      <c r="N539" s="233"/>
    </row>
    <row r="540" spans="1:14" ht="15">
      <c r="B540" s="212"/>
      <c r="C540" s="12" t="s">
        <v>3</v>
      </c>
      <c r="D540" s="33" t="s">
        <v>2</v>
      </c>
      <c r="E540" s="24">
        <f>E550+E554+E557+E547+E544</f>
        <v>0</v>
      </c>
      <c r="F540" s="8">
        <f t="shared" ref="F540:L540" si="259">F550+F554+F557+F547+F544</f>
        <v>0</v>
      </c>
      <c r="G540" s="24">
        <f t="shared" si="259"/>
        <v>0</v>
      </c>
      <c r="H540" s="24">
        <f t="shared" si="259"/>
        <v>0</v>
      </c>
      <c r="I540" s="8">
        <f t="shared" si="259"/>
        <v>0</v>
      </c>
      <c r="J540" s="8">
        <f t="shared" si="259"/>
        <v>0</v>
      </c>
      <c r="K540" s="8">
        <f t="shared" si="259"/>
        <v>0</v>
      </c>
      <c r="L540" s="24">
        <f t="shared" si="259"/>
        <v>0</v>
      </c>
      <c r="M540" s="196" t="s">
        <v>2</v>
      </c>
      <c r="N540" s="233"/>
    </row>
    <row r="541" spans="1:14" ht="15">
      <c r="B541" s="212"/>
      <c r="C541" s="12" t="s">
        <v>4</v>
      </c>
      <c r="D541" s="33" t="s">
        <v>2</v>
      </c>
      <c r="E541" s="24">
        <f>E551</f>
        <v>0</v>
      </c>
      <c r="F541" s="8">
        <f t="shared" ref="F541:L541" si="260">F551</f>
        <v>0</v>
      </c>
      <c r="G541" s="25">
        <f t="shared" si="260"/>
        <v>0</v>
      </c>
      <c r="H541" s="17">
        <f t="shared" si="260"/>
        <v>0</v>
      </c>
      <c r="I541" s="8">
        <f t="shared" si="260"/>
        <v>0</v>
      </c>
      <c r="J541" s="8">
        <f t="shared" si="260"/>
        <v>0</v>
      </c>
      <c r="K541" s="8">
        <f t="shared" si="260"/>
        <v>0</v>
      </c>
      <c r="L541" s="84">
        <f t="shared" si="260"/>
        <v>0</v>
      </c>
      <c r="M541" s="196" t="s">
        <v>2</v>
      </c>
      <c r="N541" s="233"/>
    </row>
    <row r="542" spans="1:14" ht="15">
      <c r="B542" s="212"/>
      <c r="C542" s="47" t="s">
        <v>5</v>
      </c>
      <c r="D542" s="48" t="s">
        <v>2</v>
      </c>
      <c r="E542" s="49">
        <f>E552+E555+E558+E545+E548</f>
        <v>0</v>
      </c>
      <c r="F542" s="50">
        <f t="shared" ref="F542:L542" si="261">F552+F555+F558+F545+F548</f>
        <v>0</v>
      </c>
      <c r="G542" s="51">
        <f t="shared" si="261"/>
        <v>0</v>
      </c>
      <c r="H542" s="52">
        <f t="shared" si="261"/>
        <v>0</v>
      </c>
      <c r="I542" s="50">
        <f t="shared" si="261"/>
        <v>0</v>
      </c>
      <c r="J542" s="50">
        <f t="shared" si="261"/>
        <v>0</v>
      </c>
      <c r="K542" s="50">
        <f t="shared" si="261"/>
        <v>0</v>
      </c>
      <c r="L542" s="85">
        <f t="shared" si="261"/>
        <v>0</v>
      </c>
      <c r="M542" s="197" t="s">
        <v>2</v>
      </c>
      <c r="N542" s="233"/>
    </row>
    <row r="543" spans="1:14" ht="15" hidden="1">
      <c r="B543" s="210" t="s">
        <v>2</v>
      </c>
      <c r="C543" s="34" t="s">
        <v>54</v>
      </c>
      <c r="D543" s="35" t="s">
        <v>2</v>
      </c>
      <c r="E543" s="36">
        <f t="shared" ref="E543:L543" si="262">E544+E545</f>
        <v>0</v>
      </c>
      <c r="F543" s="37">
        <f t="shared" si="262"/>
        <v>0</v>
      </c>
      <c r="G543" s="38">
        <f t="shared" si="262"/>
        <v>0</v>
      </c>
      <c r="H543" s="39">
        <f t="shared" si="262"/>
        <v>0</v>
      </c>
      <c r="I543" s="37">
        <f t="shared" si="262"/>
        <v>0</v>
      </c>
      <c r="J543" s="37">
        <f t="shared" si="262"/>
        <v>0</v>
      </c>
      <c r="K543" s="37">
        <f t="shared" si="262"/>
        <v>0</v>
      </c>
      <c r="L543" s="92">
        <f t="shared" si="262"/>
        <v>0</v>
      </c>
      <c r="M543" s="202" t="s">
        <v>2</v>
      </c>
      <c r="N543" s="233"/>
    </row>
    <row r="544" spans="1:14" ht="15" hidden="1">
      <c r="B544" s="210" t="s">
        <v>2</v>
      </c>
      <c r="C544" s="13" t="s">
        <v>3</v>
      </c>
      <c r="D544" s="30"/>
      <c r="E544" s="26"/>
      <c r="F544" s="9"/>
      <c r="G544" s="27"/>
      <c r="H544" s="18"/>
      <c r="I544" s="9"/>
      <c r="J544" s="9"/>
      <c r="K544" s="9"/>
      <c r="L544" s="91"/>
      <c r="M544" s="203"/>
      <c r="N544" s="233"/>
    </row>
    <row r="545" spans="1:14" ht="15" hidden="1">
      <c r="B545" s="210" t="s">
        <v>2</v>
      </c>
      <c r="C545" s="13" t="s">
        <v>5</v>
      </c>
      <c r="D545" s="30"/>
      <c r="E545" s="26"/>
      <c r="F545" s="9"/>
      <c r="G545" s="27"/>
      <c r="H545" s="18"/>
      <c r="I545" s="9"/>
      <c r="J545" s="9"/>
      <c r="K545" s="9"/>
      <c r="L545" s="91"/>
      <c r="M545" s="203"/>
      <c r="N545" s="233"/>
    </row>
    <row r="546" spans="1:14" ht="15" hidden="1">
      <c r="B546" s="210" t="s">
        <v>2</v>
      </c>
      <c r="C546" s="34" t="s">
        <v>53</v>
      </c>
      <c r="D546" s="35" t="s">
        <v>2</v>
      </c>
      <c r="E546" s="36">
        <f t="shared" ref="E546:L546" si="263">E547+E548</f>
        <v>0</v>
      </c>
      <c r="F546" s="37">
        <f t="shared" si="263"/>
        <v>0</v>
      </c>
      <c r="G546" s="38">
        <f t="shared" si="263"/>
        <v>0</v>
      </c>
      <c r="H546" s="39">
        <f t="shared" si="263"/>
        <v>0</v>
      </c>
      <c r="I546" s="37">
        <f t="shared" si="263"/>
        <v>0</v>
      </c>
      <c r="J546" s="37">
        <f t="shared" si="263"/>
        <v>0</v>
      </c>
      <c r="K546" s="37">
        <f t="shared" si="263"/>
        <v>0</v>
      </c>
      <c r="L546" s="92">
        <f t="shared" si="263"/>
        <v>0</v>
      </c>
      <c r="M546" s="202" t="s">
        <v>2</v>
      </c>
      <c r="N546" s="233"/>
    </row>
    <row r="547" spans="1:14" ht="15" hidden="1">
      <c r="B547" s="210" t="s">
        <v>2</v>
      </c>
      <c r="C547" s="13" t="s">
        <v>3</v>
      </c>
      <c r="D547" s="30"/>
      <c r="E547" s="26"/>
      <c r="F547" s="9"/>
      <c r="G547" s="27"/>
      <c r="H547" s="18"/>
      <c r="I547" s="9"/>
      <c r="J547" s="9"/>
      <c r="K547" s="9"/>
      <c r="L547" s="91"/>
      <c r="M547" s="203"/>
      <c r="N547" s="233"/>
    </row>
    <row r="548" spans="1:14" ht="15" hidden="1">
      <c r="B548" s="210" t="s">
        <v>2</v>
      </c>
      <c r="C548" s="13" t="s">
        <v>5</v>
      </c>
      <c r="D548" s="30"/>
      <c r="E548" s="26"/>
      <c r="F548" s="9"/>
      <c r="G548" s="27"/>
      <c r="H548" s="18"/>
      <c r="I548" s="9"/>
      <c r="J548" s="9"/>
      <c r="K548" s="9"/>
      <c r="L548" s="91"/>
      <c r="M548" s="203"/>
      <c r="N548" s="233"/>
    </row>
    <row r="549" spans="1:14" ht="15">
      <c r="B549" s="212"/>
      <c r="C549" s="41" t="s">
        <v>6</v>
      </c>
      <c r="D549" s="42" t="s">
        <v>2</v>
      </c>
      <c r="E549" s="43">
        <f t="shared" ref="E549:L549" si="264">E550+E551+E552</f>
        <v>0</v>
      </c>
      <c r="F549" s="44">
        <f t="shared" si="264"/>
        <v>0</v>
      </c>
      <c r="G549" s="45">
        <f t="shared" si="264"/>
        <v>0</v>
      </c>
      <c r="H549" s="46">
        <f t="shared" si="264"/>
        <v>0</v>
      </c>
      <c r="I549" s="44">
        <f t="shared" si="264"/>
        <v>0</v>
      </c>
      <c r="J549" s="44">
        <f t="shared" si="264"/>
        <v>0</v>
      </c>
      <c r="K549" s="44">
        <f t="shared" si="264"/>
        <v>0</v>
      </c>
      <c r="L549" s="90">
        <f t="shared" si="264"/>
        <v>0</v>
      </c>
      <c r="M549" s="208" t="s">
        <v>2</v>
      </c>
      <c r="N549" s="233"/>
    </row>
    <row r="550" spans="1:14" ht="39">
      <c r="B550" s="212"/>
      <c r="C550" s="13" t="s">
        <v>3</v>
      </c>
      <c r="D550" s="30" t="s">
        <v>36</v>
      </c>
      <c r="E550" s="26"/>
      <c r="F550" s="9"/>
      <c r="G550" s="27"/>
      <c r="H550" s="18"/>
      <c r="I550" s="9"/>
      <c r="J550" s="9"/>
      <c r="K550" s="9"/>
      <c r="L550" s="91"/>
      <c r="M550" s="203"/>
      <c r="N550" s="233"/>
    </row>
    <row r="551" spans="1:14" ht="15">
      <c r="B551" s="212"/>
      <c r="C551" s="13" t="s">
        <v>4</v>
      </c>
      <c r="D551" s="30"/>
      <c r="E551" s="26"/>
      <c r="F551" s="9"/>
      <c r="G551" s="27"/>
      <c r="H551" s="18"/>
      <c r="I551" s="9"/>
      <c r="J551" s="9"/>
      <c r="K551" s="9"/>
      <c r="L551" s="91"/>
      <c r="M551" s="203"/>
      <c r="N551" s="233"/>
    </row>
    <row r="552" spans="1:14" ht="15.5" thickBot="1">
      <c r="B552" s="212"/>
      <c r="C552" s="13" t="s">
        <v>5</v>
      </c>
      <c r="D552" s="30"/>
      <c r="E552" s="26"/>
      <c r="F552" s="9"/>
      <c r="G552" s="27"/>
      <c r="H552" s="18"/>
      <c r="I552" s="9"/>
      <c r="J552" s="9"/>
      <c r="K552" s="9"/>
      <c r="L552" s="91"/>
      <c r="M552" s="203"/>
      <c r="N552" s="233"/>
    </row>
    <row r="553" spans="1:14" ht="15.5" hidden="1" thickBot="1">
      <c r="B553" s="210" t="s">
        <v>2</v>
      </c>
      <c r="C553" s="34" t="s">
        <v>7</v>
      </c>
      <c r="D553" s="35" t="s">
        <v>2</v>
      </c>
      <c r="E553" s="36">
        <f t="shared" ref="E553:L553" si="265">E554+E555</f>
        <v>0</v>
      </c>
      <c r="F553" s="37">
        <f t="shared" si="265"/>
        <v>0</v>
      </c>
      <c r="G553" s="38">
        <f t="shared" si="265"/>
        <v>0</v>
      </c>
      <c r="H553" s="39">
        <f t="shared" si="265"/>
        <v>0</v>
      </c>
      <c r="I553" s="37">
        <f t="shared" si="265"/>
        <v>0</v>
      </c>
      <c r="J553" s="37">
        <f t="shared" si="265"/>
        <v>0</v>
      </c>
      <c r="K553" s="37">
        <f t="shared" si="265"/>
        <v>0</v>
      </c>
      <c r="L553" s="92">
        <f t="shared" si="265"/>
        <v>0</v>
      </c>
      <c r="M553" s="202" t="s">
        <v>2</v>
      </c>
      <c r="N553" s="233"/>
    </row>
    <row r="554" spans="1:14" ht="15.5" hidden="1" thickBot="1">
      <c r="B554" s="210" t="s">
        <v>2</v>
      </c>
      <c r="C554" s="13" t="s">
        <v>3</v>
      </c>
      <c r="D554" s="30"/>
      <c r="E554" s="26"/>
      <c r="F554" s="9"/>
      <c r="G554" s="27"/>
      <c r="H554" s="18"/>
      <c r="I554" s="9"/>
      <c r="J554" s="9"/>
      <c r="K554" s="9"/>
      <c r="L554" s="91"/>
      <c r="M554" s="203"/>
      <c r="N554" s="233"/>
    </row>
    <row r="555" spans="1:14" ht="15.5" hidden="1" thickBot="1">
      <c r="B555" s="210" t="s">
        <v>2</v>
      </c>
      <c r="C555" s="13" t="s">
        <v>5</v>
      </c>
      <c r="D555" s="30"/>
      <c r="E555" s="26"/>
      <c r="F555" s="9"/>
      <c r="G555" s="27"/>
      <c r="H555" s="18"/>
      <c r="I555" s="9"/>
      <c r="J555" s="9"/>
      <c r="K555" s="9"/>
      <c r="L555" s="91"/>
      <c r="M555" s="203"/>
      <c r="N555" s="233"/>
    </row>
    <row r="556" spans="1:14" ht="15.5" hidden="1" thickBot="1">
      <c r="B556" s="210" t="s">
        <v>2</v>
      </c>
      <c r="C556" s="40" t="s">
        <v>8</v>
      </c>
      <c r="D556" s="35" t="s">
        <v>2</v>
      </c>
      <c r="E556" s="36">
        <f t="shared" ref="E556:L556" si="266">E557+E558</f>
        <v>0</v>
      </c>
      <c r="F556" s="37">
        <f t="shared" si="266"/>
        <v>0</v>
      </c>
      <c r="G556" s="38">
        <f t="shared" si="266"/>
        <v>0</v>
      </c>
      <c r="H556" s="39">
        <f t="shared" si="266"/>
        <v>0</v>
      </c>
      <c r="I556" s="37">
        <f t="shared" si="266"/>
        <v>0</v>
      </c>
      <c r="J556" s="37">
        <f t="shared" si="266"/>
        <v>0</v>
      </c>
      <c r="K556" s="37">
        <f t="shared" si="266"/>
        <v>0</v>
      </c>
      <c r="L556" s="92">
        <f t="shared" si="266"/>
        <v>0</v>
      </c>
      <c r="M556" s="202" t="s">
        <v>2</v>
      </c>
      <c r="N556" s="233"/>
    </row>
    <row r="557" spans="1:14" ht="15.5" hidden="1" thickBot="1">
      <c r="B557" s="210" t="s">
        <v>2</v>
      </c>
      <c r="C557" s="13" t="s">
        <v>3</v>
      </c>
      <c r="D557" s="30"/>
      <c r="E557" s="26"/>
      <c r="F557" s="9"/>
      <c r="G557" s="27"/>
      <c r="H557" s="18"/>
      <c r="I557" s="9"/>
      <c r="J557" s="9"/>
      <c r="K557" s="9"/>
      <c r="L557" s="91"/>
      <c r="M557" s="203"/>
      <c r="N557" s="233"/>
    </row>
    <row r="558" spans="1:14" ht="15.5" hidden="1" thickBot="1">
      <c r="B558" s="210" t="s">
        <v>2</v>
      </c>
      <c r="C558" s="14" t="s">
        <v>5</v>
      </c>
      <c r="D558" s="31"/>
      <c r="E558" s="28"/>
      <c r="F558" s="10"/>
      <c r="G558" s="29"/>
      <c r="H558" s="19"/>
      <c r="I558" s="10"/>
      <c r="J558" s="10"/>
      <c r="K558" s="10"/>
      <c r="L558" s="93"/>
      <c r="M558" s="205"/>
      <c r="N558" s="234"/>
    </row>
    <row r="559" spans="1:14" s="62" customFormat="1" ht="30.5">
      <c r="A559" s="61">
        <v>25</v>
      </c>
      <c r="B559" s="212"/>
      <c r="C559" s="53" t="s">
        <v>73</v>
      </c>
      <c r="D559" s="55" t="s">
        <v>16</v>
      </c>
      <c r="E559" s="56">
        <f>E560+E561</f>
        <v>0</v>
      </c>
      <c r="F559" s="57">
        <f t="shared" ref="F559:L559" si="267">F560+F561</f>
        <v>0</v>
      </c>
      <c r="G559" s="58">
        <f t="shared" si="267"/>
        <v>0</v>
      </c>
      <c r="H559" s="59">
        <f t="shared" si="267"/>
        <v>0</v>
      </c>
      <c r="I559" s="57">
        <f t="shared" si="267"/>
        <v>0</v>
      </c>
      <c r="J559" s="57">
        <f t="shared" si="267"/>
        <v>0</v>
      </c>
      <c r="K559" s="57">
        <f t="shared" si="267"/>
        <v>0</v>
      </c>
      <c r="L559" s="82">
        <f t="shared" si="267"/>
        <v>0</v>
      </c>
      <c r="M559" s="206" t="s">
        <v>2</v>
      </c>
      <c r="N559" s="232" t="s">
        <v>78</v>
      </c>
    </row>
    <row r="560" spans="1:14" ht="15">
      <c r="B560" s="212"/>
      <c r="C560" s="11" t="s">
        <v>1</v>
      </c>
      <c r="D560" s="32" t="s">
        <v>2</v>
      </c>
      <c r="E560" s="20"/>
      <c r="F560" s="6"/>
      <c r="G560" s="21"/>
      <c r="H560" s="15"/>
      <c r="I560" s="6"/>
      <c r="J560" s="6"/>
      <c r="K560" s="6"/>
      <c r="L560" s="89"/>
      <c r="M560" s="207"/>
      <c r="N560" s="233"/>
    </row>
    <row r="561" spans="2:14" ht="15">
      <c r="B561" s="212"/>
      <c r="C561" s="11" t="s">
        <v>9</v>
      </c>
      <c r="D561" s="32" t="s">
        <v>2</v>
      </c>
      <c r="E561" s="22">
        <f t="shared" ref="E561:L561" si="268">E562+E563+E564</f>
        <v>0</v>
      </c>
      <c r="F561" s="7">
        <f t="shared" si="268"/>
        <v>0</v>
      </c>
      <c r="G561" s="23">
        <f t="shared" si="268"/>
        <v>0</v>
      </c>
      <c r="H561" s="16">
        <f t="shared" si="268"/>
        <v>0</v>
      </c>
      <c r="I561" s="7">
        <f t="shared" si="268"/>
        <v>0</v>
      </c>
      <c r="J561" s="7">
        <f t="shared" si="268"/>
        <v>0</v>
      </c>
      <c r="K561" s="7">
        <f t="shared" si="268"/>
        <v>0</v>
      </c>
      <c r="L561" s="83">
        <f t="shared" si="268"/>
        <v>0</v>
      </c>
      <c r="M561" s="195" t="s">
        <v>2</v>
      </c>
      <c r="N561" s="233"/>
    </row>
    <row r="562" spans="2:14" ht="15">
      <c r="B562" s="212"/>
      <c r="C562" s="12" t="s">
        <v>3</v>
      </c>
      <c r="D562" s="33" t="s">
        <v>2</v>
      </c>
      <c r="E562" s="24">
        <f>E572+E576+E579+E569+E566</f>
        <v>0</v>
      </c>
      <c r="F562" s="8">
        <f t="shared" ref="F562:L562" si="269">F572+F576+F579+F569+F566</f>
        <v>0</v>
      </c>
      <c r="G562" s="24">
        <f t="shared" si="269"/>
        <v>0</v>
      </c>
      <c r="H562" s="24">
        <f t="shared" si="269"/>
        <v>0</v>
      </c>
      <c r="I562" s="8">
        <f t="shared" si="269"/>
        <v>0</v>
      </c>
      <c r="J562" s="8">
        <f t="shared" si="269"/>
        <v>0</v>
      </c>
      <c r="K562" s="8">
        <f t="shared" si="269"/>
        <v>0</v>
      </c>
      <c r="L562" s="24">
        <f t="shared" si="269"/>
        <v>0</v>
      </c>
      <c r="M562" s="196" t="s">
        <v>2</v>
      </c>
      <c r="N562" s="233"/>
    </row>
    <row r="563" spans="2:14" ht="15">
      <c r="B563" s="212"/>
      <c r="C563" s="12" t="s">
        <v>4</v>
      </c>
      <c r="D563" s="33" t="s">
        <v>2</v>
      </c>
      <c r="E563" s="24">
        <f>E573</f>
        <v>0</v>
      </c>
      <c r="F563" s="8">
        <f t="shared" ref="F563:L563" si="270">F573</f>
        <v>0</v>
      </c>
      <c r="G563" s="25">
        <f t="shared" si="270"/>
        <v>0</v>
      </c>
      <c r="H563" s="17">
        <f t="shared" si="270"/>
        <v>0</v>
      </c>
      <c r="I563" s="8">
        <f t="shared" si="270"/>
        <v>0</v>
      </c>
      <c r="J563" s="8">
        <f t="shared" si="270"/>
        <v>0</v>
      </c>
      <c r="K563" s="8">
        <f t="shared" si="270"/>
        <v>0</v>
      </c>
      <c r="L563" s="84">
        <f t="shared" si="270"/>
        <v>0</v>
      </c>
      <c r="M563" s="196" t="s">
        <v>2</v>
      </c>
      <c r="N563" s="233"/>
    </row>
    <row r="564" spans="2:14" ht="15">
      <c r="B564" s="212"/>
      <c r="C564" s="47" t="s">
        <v>5</v>
      </c>
      <c r="D564" s="48" t="s">
        <v>2</v>
      </c>
      <c r="E564" s="49">
        <f>E574+E577+E580+E567+E570</f>
        <v>0</v>
      </c>
      <c r="F564" s="50">
        <f t="shared" ref="F564:L564" si="271">F574+F577+F580+F567+F570</f>
        <v>0</v>
      </c>
      <c r="G564" s="51">
        <f t="shared" si="271"/>
        <v>0</v>
      </c>
      <c r="H564" s="52">
        <f t="shared" si="271"/>
        <v>0</v>
      </c>
      <c r="I564" s="50">
        <f t="shared" si="271"/>
        <v>0</v>
      </c>
      <c r="J564" s="50">
        <f t="shared" si="271"/>
        <v>0</v>
      </c>
      <c r="K564" s="50">
        <f t="shared" si="271"/>
        <v>0</v>
      </c>
      <c r="L564" s="85">
        <f t="shared" si="271"/>
        <v>0</v>
      </c>
      <c r="M564" s="197" t="s">
        <v>2</v>
      </c>
      <c r="N564" s="233"/>
    </row>
    <row r="565" spans="2:14" ht="15" hidden="1">
      <c r="B565" s="210" t="s">
        <v>2</v>
      </c>
      <c r="C565" s="34" t="s">
        <v>54</v>
      </c>
      <c r="D565" s="35" t="s">
        <v>2</v>
      </c>
      <c r="E565" s="36">
        <f t="shared" ref="E565:L565" si="272">E566+E567</f>
        <v>0</v>
      </c>
      <c r="F565" s="37">
        <f t="shared" si="272"/>
        <v>0</v>
      </c>
      <c r="G565" s="38">
        <f t="shared" si="272"/>
        <v>0</v>
      </c>
      <c r="H565" s="39">
        <f t="shared" si="272"/>
        <v>0</v>
      </c>
      <c r="I565" s="37">
        <f t="shared" si="272"/>
        <v>0</v>
      </c>
      <c r="J565" s="37">
        <f t="shared" si="272"/>
        <v>0</v>
      </c>
      <c r="K565" s="37">
        <f t="shared" si="272"/>
        <v>0</v>
      </c>
      <c r="L565" s="92">
        <f t="shared" si="272"/>
        <v>0</v>
      </c>
      <c r="M565" s="202" t="s">
        <v>2</v>
      </c>
      <c r="N565" s="233"/>
    </row>
    <row r="566" spans="2:14" ht="15" hidden="1">
      <c r="B566" s="210" t="s">
        <v>2</v>
      </c>
      <c r="C566" s="13" t="s">
        <v>3</v>
      </c>
      <c r="D566" s="30"/>
      <c r="E566" s="26"/>
      <c r="F566" s="9"/>
      <c r="G566" s="27"/>
      <c r="H566" s="18"/>
      <c r="I566" s="9"/>
      <c r="J566" s="9"/>
      <c r="K566" s="9"/>
      <c r="L566" s="91"/>
      <c r="M566" s="203"/>
      <c r="N566" s="233"/>
    </row>
    <row r="567" spans="2:14" ht="15" hidden="1">
      <c r="B567" s="210" t="s">
        <v>2</v>
      </c>
      <c r="C567" s="13" t="s">
        <v>5</v>
      </c>
      <c r="D567" s="30"/>
      <c r="E567" s="26"/>
      <c r="F567" s="9"/>
      <c r="G567" s="27"/>
      <c r="H567" s="18"/>
      <c r="I567" s="9"/>
      <c r="J567" s="9"/>
      <c r="K567" s="9"/>
      <c r="L567" s="91"/>
      <c r="M567" s="203"/>
      <c r="N567" s="233"/>
    </row>
    <row r="568" spans="2:14" ht="15" hidden="1">
      <c r="B568" s="210" t="s">
        <v>2</v>
      </c>
      <c r="C568" s="34" t="s">
        <v>53</v>
      </c>
      <c r="D568" s="35" t="s">
        <v>2</v>
      </c>
      <c r="E568" s="36">
        <f t="shared" ref="E568:L568" si="273">E569+E570</f>
        <v>0</v>
      </c>
      <c r="F568" s="37">
        <f t="shared" si="273"/>
        <v>0</v>
      </c>
      <c r="G568" s="38">
        <f t="shared" si="273"/>
        <v>0</v>
      </c>
      <c r="H568" s="39">
        <f t="shared" si="273"/>
        <v>0</v>
      </c>
      <c r="I568" s="37">
        <f t="shared" si="273"/>
        <v>0</v>
      </c>
      <c r="J568" s="37">
        <f t="shared" si="273"/>
        <v>0</v>
      </c>
      <c r="K568" s="37">
        <f t="shared" si="273"/>
        <v>0</v>
      </c>
      <c r="L568" s="92">
        <f t="shared" si="273"/>
        <v>0</v>
      </c>
      <c r="M568" s="202" t="s">
        <v>2</v>
      </c>
      <c r="N568" s="233"/>
    </row>
    <row r="569" spans="2:14" ht="15" hidden="1">
      <c r="B569" s="210" t="s">
        <v>2</v>
      </c>
      <c r="C569" s="13" t="s">
        <v>3</v>
      </c>
      <c r="D569" s="30"/>
      <c r="E569" s="26"/>
      <c r="F569" s="9"/>
      <c r="G569" s="27"/>
      <c r="H569" s="18"/>
      <c r="I569" s="9"/>
      <c r="J569" s="9"/>
      <c r="K569" s="9"/>
      <c r="L569" s="91"/>
      <c r="M569" s="203"/>
      <c r="N569" s="233"/>
    </row>
    <row r="570" spans="2:14" ht="15" hidden="1">
      <c r="B570" s="210" t="s">
        <v>2</v>
      </c>
      <c r="C570" s="13" t="s">
        <v>5</v>
      </c>
      <c r="D570" s="30"/>
      <c r="E570" s="26"/>
      <c r="F570" s="9"/>
      <c r="G570" s="27"/>
      <c r="H570" s="18"/>
      <c r="I570" s="9"/>
      <c r="J570" s="9"/>
      <c r="K570" s="9"/>
      <c r="L570" s="91"/>
      <c r="M570" s="203"/>
      <c r="N570" s="233"/>
    </row>
    <row r="571" spans="2:14" ht="15">
      <c r="B571" s="212"/>
      <c r="C571" s="41" t="s">
        <v>6</v>
      </c>
      <c r="D571" s="42" t="s">
        <v>2</v>
      </c>
      <c r="E571" s="43">
        <f t="shared" ref="E571:L571" si="274">E572+E573+E574</f>
        <v>0</v>
      </c>
      <c r="F571" s="44">
        <f t="shared" si="274"/>
        <v>0</v>
      </c>
      <c r="G571" s="45">
        <f t="shared" si="274"/>
        <v>0</v>
      </c>
      <c r="H571" s="46">
        <f t="shared" si="274"/>
        <v>0</v>
      </c>
      <c r="I571" s="44">
        <f t="shared" si="274"/>
        <v>0</v>
      </c>
      <c r="J571" s="44">
        <f t="shared" si="274"/>
        <v>0</v>
      </c>
      <c r="K571" s="44">
        <f t="shared" si="274"/>
        <v>0</v>
      </c>
      <c r="L571" s="90">
        <f t="shared" si="274"/>
        <v>0</v>
      </c>
      <c r="M571" s="208" t="s">
        <v>2</v>
      </c>
      <c r="N571" s="233"/>
    </row>
    <row r="572" spans="2:14" ht="44.5" customHeight="1">
      <c r="B572" s="212"/>
      <c r="C572" s="13" t="s">
        <v>3</v>
      </c>
      <c r="D572" s="30" t="s">
        <v>36</v>
      </c>
      <c r="E572" s="26"/>
      <c r="F572" s="9"/>
      <c r="G572" s="27"/>
      <c r="H572" s="18"/>
      <c r="I572" s="9"/>
      <c r="J572" s="9"/>
      <c r="K572" s="9"/>
      <c r="L572" s="91"/>
      <c r="M572" s="203"/>
      <c r="N572" s="233"/>
    </row>
    <row r="573" spans="2:14" ht="15">
      <c r="B573" s="212"/>
      <c r="C573" s="13" t="s">
        <v>4</v>
      </c>
      <c r="D573" s="30"/>
      <c r="E573" s="26"/>
      <c r="F573" s="9"/>
      <c r="G573" s="27"/>
      <c r="H573" s="18"/>
      <c r="I573" s="9"/>
      <c r="J573" s="9"/>
      <c r="K573" s="9"/>
      <c r="L573" s="91"/>
      <c r="M573" s="203"/>
      <c r="N573" s="233"/>
    </row>
    <row r="574" spans="2:14" ht="15.5" thickBot="1">
      <c r="B574" s="212"/>
      <c r="C574" s="13" t="s">
        <v>5</v>
      </c>
      <c r="D574" s="30"/>
      <c r="E574" s="26"/>
      <c r="F574" s="9"/>
      <c r="G574" s="27"/>
      <c r="H574" s="18"/>
      <c r="I574" s="9"/>
      <c r="J574" s="9"/>
      <c r="K574" s="9"/>
      <c r="L574" s="91"/>
      <c r="M574" s="203"/>
      <c r="N574" s="233"/>
    </row>
    <row r="575" spans="2:14" ht="15.5" hidden="1" thickBot="1">
      <c r="B575" s="210" t="s">
        <v>2</v>
      </c>
      <c r="C575" s="34" t="s">
        <v>7</v>
      </c>
      <c r="D575" s="35" t="s">
        <v>2</v>
      </c>
      <c r="E575" s="36">
        <f t="shared" ref="E575:L575" si="275">E576+E577</f>
        <v>0</v>
      </c>
      <c r="F575" s="37">
        <f t="shared" si="275"/>
        <v>0</v>
      </c>
      <c r="G575" s="38">
        <f t="shared" si="275"/>
        <v>0</v>
      </c>
      <c r="H575" s="39">
        <f t="shared" si="275"/>
        <v>0</v>
      </c>
      <c r="I575" s="37">
        <f t="shared" si="275"/>
        <v>0</v>
      </c>
      <c r="J575" s="37">
        <f t="shared" si="275"/>
        <v>0</v>
      </c>
      <c r="K575" s="37">
        <f t="shared" si="275"/>
        <v>0</v>
      </c>
      <c r="L575" s="92">
        <f t="shared" si="275"/>
        <v>0</v>
      </c>
      <c r="M575" s="202" t="s">
        <v>2</v>
      </c>
      <c r="N575" s="233"/>
    </row>
    <row r="576" spans="2:14" ht="15.5" hidden="1" thickBot="1">
      <c r="B576" s="210" t="s">
        <v>2</v>
      </c>
      <c r="C576" s="13" t="s">
        <v>3</v>
      </c>
      <c r="D576" s="30"/>
      <c r="E576" s="26"/>
      <c r="F576" s="9"/>
      <c r="G576" s="27"/>
      <c r="H576" s="18"/>
      <c r="I576" s="9"/>
      <c r="J576" s="9"/>
      <c r="K576" s="9"/>
      <c r="L576" s="91"/>
      <c r="M576" s="203"/>
      <c r="N576" s="233"/>
    </row>
    <row r="577" spans="1:14" ht="15.5" hidden="1" thickBot="1">
      <c r="B577" s="210" t="s">
        <v>2</v>
      </c>
      <c r="C577" s="13" t="s">
        <v>5</v>
      </c>
      <c r="D577" s="30"/>
      <c r="E577" s="26"/>
      <c r="F577" s="9"/>
      <c r="G577" s="27"/>
      <c r="H577" s="18"/>
      <c r="I577" s="9"/>
      <c r="J577" s="9"/>
      <c r="K577" s="9"/>
      <c r="L577" s="91"/>
      <c r="M577" s="203"/>
      <c r="N577" s="233"/>
    </row>
    <row r="578" spans="1:14" ht="15.5" hidden="1" thickBot="1">
      <c r="B578" s="210" t="s">
        <v>2</v>
      </c>
      <c r="C578" s="40" t="s">
        <v>8</v>
      </c>
      <c r="D578" s="35" t="s">
        <v>2</v>
      </c>
      <c r="E578" s="36">
        <f t="shared" ref="E578:L578" si="276">E579+E580</f>
        <v>0</v>
      </c>
      <c r="F578" s="37">
        <f t="shared" si="276"/>
        <v>0</v>
      </c>
      <c r="G578" s="38">
        <f t="shared" si="276"/>
        <v>0</v>
      </c>
      <c r="H578" s="39">
        <f t="shared" si="276"/>
        <v>0</v>
      </c>
      <c r="I578" s="37">
        <f t="shared" si="276"/>
        <v>0</v>
      </c>
      <c r="J578" s="37">
        <f t="shared" si="276"/>
        <v>0</v>
      </c>
      <c r="K578" s="37">
        <f t="shared" si="276"/>
        <v>0</v>
      </c>
      <c r="L578" s="92">
        <f t="shared" si="276"/>
        <v>0</v>
      </c>
      <c r="M578" s="202" t="s">
        <v>2</v>
      </c>
      <c r="N578" s="233"/>
    </row>
    <row r="579" spans="1:14" ht="15.5" hidden="1" thickBot="1">
      <c r="B579" s="210" t="s">
        <v>2</v>
      </c>
      <c r="C579" s="13" t="s">
        <v>3</v>
      </c>
      <c r="D579" s="30"/>
      <c r="E579" s="26"/>
      <c r="F579" s="9"/>
      <c r="G579" s="27"/>
      <c r="H579" s="18"/>
      <c r="I579" s="9"/>
      <c r="J579" s="9"/>
      <c r="K579" s="9"/>
      <c r="L579" s="91"/>
      <c r="M579" s="203"/>
      <c r="N579" s="233"/>
    </row>
    <row r="580" spans="1:14" ht="15.5" hidden="1" thickBot="1">
      <c r="B580" s="210" t="s">
        <v>2</v>
      </c>
      <c r="C580" s="14" t="s">
        <v>5</v>
      </c>
      <c r="D580" s="31"/>
      <c r="E580" s="28"/>
      <c r="F580" s="10"/>
      <c r="G580" s="29"/>
      <c r="H580" s="19"/>
      <c r="I580" s="10"/>
      <c r="J580" s="10"/>
      <c r="K580" s="10"/>
      <c r="L580" s="93"/>
      <c r="M580" s="205"/>
      <c r="N580" s="234"/>
    </row>
    <row r="581" spans="1:14" s="60" customFormat="1" ht="118.5" customHeight="1">
      <c r="A581" s="54">
        <v>26</v>
      </c>
      <c r="B581" s="212"/>
      <c r="C581" s="53" t="s">
        <v>31</v>
      </c>
      <c r="D581" s="55" t="s">
        <v>16</v>
      </c>
      <c r="E581" s="56">
        <f>E582+E583</f>
        <v>0</v>
      </c>
      <c r="F581" s="57">
        <f t="shared" ref="F581:L581" si="277">F582+F583</f>
        <v>0</v>
      </c>
      <c r="G581" s="58">
        <f t="shared" si="277"/>
        <v>0</v>
      </c>
      <c r="H581" s="59">
        <f t="shared" si="277"/>
        <v>1355000</v>
      </c>
      <c r="I581" s="57">
        <f t="shared" si="277"/>
        <v>1145000</v>
      </c>
      <c r="J581" s="57">
        <f t="shared" si="277"/>
        <v>3700000</v>
      </c>
      <c r="K581" s="57">
        <f t="shared" si="277"/>
        <v>0</v>
      </c>
      <c r="L581" s="82">
        <f t="shared" si="277"/>
        <v>0</v>
      </c>
      <c r="M581" s="206" t="s">
        <v>2</v>
      </c>
      <c r="N581" s="232" t="s">
        <v>91</v>
      </c>
    </row>
    <row r="582" spans="1:14" ht="15">
      <c r="B582" s="212"/>
      <c r="C582" s="11" t="s">
        <v>1</v>
      </c>
      <c r="D582" s="32" t="s">
        <v>2</v>
      </c>
      <c r="E582" s="20"/>
      <c r="F582" s="6"/>
      <c r="G582" s="21"/>
      <c r="H582" s="15"/>
      <c r="I582" s="6"/>
      <c r="J582" s="6"/>
      <c r="K582" s="6"/>
      <c r="L582" s="89"/>
      <c r="M582" s="207"/>
      <c r="N582" s="233"/>
    </row>
    <row r="583" spans="1:14" ht="15">
      <c r="B583" s="212"/>
      <c r="C583" s="11" t="s">
        <v>9</v>
      </c>
      <c r="D583" s="32" t="s">
        <v>2</v>
      </c>
      <c r="E583" s="22">
        <f t="shared" ref="E583:L583" si="278">E584+E585+E586</f>
        <v>0</v>
      </c>
      <c r="F583" s="7">
        <f t="shared" si="278"/>
        <v>0</v>
      </c>
      <c r="G583" s="23">
        <f t="shared" si="278"/>
        <v>0</v>
      </c>
      <c r="H583" s="16">
        <f t="shared" si="278"/>
        <v>1355000</v>
      </c>
      <c r="I583" s="7">
        <f t="shared" si="278"/>
        <v>1145000</v>
      </c>
      <c r="J583" s="7">
        <f t="shared" si="278"/>
        <v>3700000</v>
      </c>
      <c r="K583" s="7">
        <f t="shared" si="278"/>
        <v>0</v>
      </c>
      <c r="L583" s="83">
        <f t="shared" si="278"/>
        <v>0</v>
      </c>
      <c r="M583" s="195" t="s">
        <v>2</v>
      </c>
      <c r="N583" s="233"/>
    </row>
    <row r="584" spans="1:14" ht="15">
      <c r="B584" s="212"/>
      <c r="C584" s="12" t="s">
        <v>3</v>
      </c>
      <c r="D584" s="33" t="s">
        <v>2</v>
      </c>
      <c r="E584" s="24">
        <f>E594+E598+E601+E591+E588</f>
        <v>0</v>
      </c>
      <c r="F584" s="8">
        <f t="shared" ref="F584:L584" si="279">F594+F598+F601+F591+F588</f>
        <v>0</v>
      </c>
      <c r="G584" s="24">
        <f t="shared" si="279"/>
        <v>0</v>
      </c>
      <c r="H584" s="24">
        <f t="shared" si="279"/>
        <v>0</v>
      </c>
      <c r="I584" s="8">
        <f t="shared" si="279"/>
        <v>0</v>
      </c>
      <c r="J584" s="8">
        <f t="shared" si="279"/>
        <v>0</v>
      </c>
      <c r="K584" s="8">
        <f t="shared" si="279"/>
        <v>0</v>
      </c>
      <c r="L584" s="24">
        <f t="shared" si="279"/>
        <v>0</v>
      </c>
      <c r="M584" s="196" t="s">
        <v>2</v>
      </c>
      <c r="N584" s="233"/>
    </row>
    <row r="585" spans="1:14" ht="15">
      <c r="B585" s="212"/>
      <c r="C585" s="12" t="s">
        <v>4</v>
      </c>
      <c r="D585" s="33" t="s">
        <v>2</v>
      </c>
      <c r="E585" s="24">
        <f>E595</f>
        <v>0</v>
      </c>
      <c r="F585" s="8">
        <f t="shared" ref="F585:L585" si="280">F595</f>
        <v>0</v>
      </c>
      <c r="G585" s="25">
        <f t="shared" si="280"/>
        <v>0</v>
      </c>
      <c r="H585" s="17">
        <f t="shared" si="280"/>
        <v>0</v>
      </c>
      <c r="I585" s="8">
        <f t="shared" si="280"/>
        <v>0</v>
      </c>
      <c r="J585" s="8">
        <f t="shared" si="280"/>
        <v>0</v>
      </c>
      <c r="K585" s="8">
        <f t="shared" si="280"/>
        <v>0</v>
      </c>
      <c r="L585" s="84">
        <f t="shared" si="280"/>
        <v>0</v>
      </c>
      <c r="M585" s="196" t="s">
        <v>2</v>
      </c>
      <c r="N585" s="233"/>
    </row>
    <row r="586" spans="1:14" ht="15">
      <c r="B586" s="212"/>
      <c r="C586" s="47" t="s">
        <v>5</v>
      </c>
      <c r="D586" s="48" t="s">
        <v>2</v>
      </c>
      <c r="E586" s="49">
        <f>E596+E599+E602+E589+E592</f>
        <v>0</v>
      </c>
      <c r="F586" s="50">
        <f t="shared" ref="F586:L586" si="281">F596+F599+F602+F589+F592</f>
        <v>0</v>
      </c>
      <c r="G586" s="51">
        <f t="shared" si="281"/>
        <v>0</v>
      </c>
      <c r="H586" s="52">
        <f t="shared" si="281"/>
        <v>1355000</v>
      </c>
      <c r="I586" s="50">
        <f t="shared" si="281"/>
        <v>1145000</v>
      </c>
      <c r="J586" s="50">
        <f t="shared" si="281"/>
        <v>3700000</v>
      </c>
      <c r="K586" s="50">
        <f t="shared" si="281"/>
        <v>0</v>
      </c>
      <c r="L586" s="85">
        <f t="shared" si="281"/>
        <v>0</v>
      </c>
      <c r="M586" s="197" t="s">
        <v>2</v>
      </c>
      <c r="N586" s="233"/>
    </row>
    <row r="587" spans="1:14" ht="15" hidden="1">
      <c r="B587" s="210" t="s">
        <v>2</v>
      </c>
      <c r="C587" s="34" t="s">
        <v>54</v>
      </c>
      <c r="D587" s="35" t="s">
        <v>2</v>
      </c>
      <c r="E587" s="36">
        <f t="shared" ref="E587:L587" si="282">E588+E589</f>
        <v>0</v>
      </c>
      <c r="F587" s="37">
        <f t="shared" si="282"/>
        <v>0</v>
      </c>
      <c r="G587" s="38">
        <f t="shared" si="282"/>
        <v>0</v>
      </c>
      <c r="H587" s="39">
        <f t="shared" si="282"/>
        <v>0</v>
      </c>
      <c r="I587" s="37">
        <f t="shared" si="282"/>
        <v>0</v>
      </c>
      <c r="J587" s="37">
        <f t="shared" si="282"/>
        <v>0</v>
      </c>
      <c r="K587" s="37">
        <f t="shared" si="282"/>
        <v>0</v>
      </c>
      <c r="L587" s="92">
        <f t="shared" si="282"/>
        <v>0</v>
      </c>
      <c r="M587" s="202" t="s">
        <v>2</v>
      </c>
      <c r="N587" s="235"/>
    </row>
    <row r="588" spans="1:14" ht="15" hidden="1">
      <c r="B588" s="210" t="s">
        <v>2</v>
      </c>
      <c r="C588" s="13" t="s">
        <v>3</v>
      </c>
      <c r="D588" s="30"/>
      <c r="E588" s="26"/>
      <c r="F588" s="9"/>
      <c r="G588" s="27"/>
      <c r="H588" s="18"/>
      <c r="I588" s="9"/>
      <c r="J588" s="9"/>
      <c r="K588" s="9"/>
      <c r="L588" s="91"/>
      <c r="M588" s="203"/>
      <c r="N588" s="235"/>
    </row>
    <row r="589" spans="1:14" ht="15" hidden="1">
      <c r="B589" s="210" t="s">
        <v>2</v>
      </c>
      <c r="C589" s="13" t="s">
        <v>5</v>
      </c>
      <c r="D589" s="30"/>
      <c r="E589" s="26"/>
      <c r="F589" s="9"/>
      <c r="G589" s="27"/>
      <c r="H589" s="18"/>
      <c r="I589" s="9"/>
      <c r="J589" s="9"/>
      <c r="K589" s="9"/>
      <c r="L589" s="91"/>
      <c r="M589" s="203"/>
      <c r="N589" s="235"/>
    </row>
    <row r="590" spans="1:14" ht="15" hidden="1">
      <c r="B590" s="210" t="s">
        <v>2</v>
      </c>
      <c r="C590" s="34" t="s">
        <v>53</v>
      </c>
      <c r="D590" s="35" t="s">
        <v>2</v>
      </c>
      <c r="E590" s="36">
        <f t="shared" ref="E590:L590" si="283">E591+E592</f>
        <v>0</v>
      </c>
      <c r="F590" s="37">
        <f t="shared" si="283"/>
        <v>0</v>
      </c>
      <c r="G590" s="38">
        <f t="shared" si="283"/>
        <v>0</v>
      </c>
      <c r="H590" s="39">
        <f t="shared" si="283"/>
        <v>0</v>
      </c>
      <c r="I590" s="37">
        <f t="shared" si="283"/>
        <v>0</v>
      </c>
      <c r="J590" s="37">
        <f t="shared" si="283"/>
        <v>0</v>
      </c>
      <c r="K590" s="37">
        <f t="shared" si="283"/>
        <v>0</v>
      </c>
      <c r="L590" s="92">
        <f t="shared" si="283"/>
        <v>0</v>
      </c>
      <c r="M590" s="202" t="s">
        <v>2</v>
      </c>
      <c r="N590" s="235"/>
    </row>
    <row r="591" spans="1:14" ht="15" hidden="1">
      <c r="B591" s="210" t="s">
        <v>2</v>
      </c>
      <c r="C591" s="13" t="s">
        <v>3</v>
      </c>
      <c r="D591" s="30"/>
      <c r="E591" s="26"/>
      <c r="F591" s="9"/>
      <c r="G591" s="27"/>
      <c r="H591" s="18"/>
      <c r="I591" s="9"/>
      <c r="J591" s="9"/>
      <c r="K591" s="9"/>
      <c r="L591" s="91"/>
      <c r="M591" s="203"/>
      <c r="N591" s="235"/>
    </row>
    <row r="592" spans="1:14" ht="15" hidden="1">
      <c r="B592" s="210" t="s">
        <v>2</v>
      </c>
      <c r="C592" s="13" t="s">
        <v>5</v>
      </c>
      <c r="D592" s="30"/>
      <c r="E592" s="26"/>
      <c r="F592" s="9"/>
      <c r="G592" s="27"/>
      <c r="H592" s="18"/>
      <c r="I592" s="9"/>
      <c r="J592" s="9"/>
      <c r="K592" s="9"/>
      <c r="L592" s="91"/>
      <c r="M592" s="203"/>
      <c r="N592" s="235"/>
    </row>
    <row r="593" spans="1:14" ht="15">
      <c r="B593" s="212"/>
      <c r="C593" s="41" t="s">
        <v>6</v>
      </c>
      <c r="D593" s="42" t="s">
        <v>2</v>
      </c>
      <c r="E593" s="43">
        <f t="shared" ref="E593:L593" si="284">E594+E595+E596</f>
        <v>0</v>
      </c>
      <c r="F593" s="44">
        <f t="shared" si="284"/>
        <v>0</v>
      </c>
      <c r="G593" s="45">
        <f t="shared" si="284"/>
        <v>0</v>
      </c>
      <c r="H593" s="46">
        <f t="shared" si="284"/>
        <v>1355000</v>
      </c>
      <c r="I593" s="44">
        <f t="shared" si="284"/>
        <v>1145000</v>
      </c>
      <c r="J593" s="44">
        <f t="shared" si="284"/>
        <v>3700000</v>
      </c>
      <c r="K593" s="44">
        <f t="shared" si="284"/>
        <v>0</v>
      </c>
      <c r="L593" s="90">
        <f t="shared" si="284"/>
        <v>0</v>
      </c>
      <c r="M593" s="208" t="s">
        <v>2</v>
      </c>
      <c r="N593" s="233"/>
    </row>
    <row r="594" spans="1:14" ht="15">
      <c r="B594" s="212"/>
      <c r="C594" s="13" t="s">
        <v>3</v>
      </c>
      <c r="D594" s="30"/>
      <c r="E594" s="26"/>
      <c r="F594" s="9"/>
      <c r="G594" s="27"/>
      <c r="H594" s="18"/>
      <c r="I594" s="9"/>
      <c r="J594" s="9"/>
      <c r="K594" s="9"/>
      <c r="L594" s="91"/>
      <c r="M594" s="203"/>
      <c r="N594" s="233"/>
    </row>
    <row r="595" spans="1:14" ht="15">
      <c r="B595" s="212"/>
      <c r="C595" s="13" t="s">
        <v>4</v>
      </c>
      <c r="D595" s="30"/>
      <c r="E595" s="26"/>
      <c r="F595" s="9"/>
      <c r="G595" s="27"/>
      <c r="H595" s="18"/>
      <c r="I595" s="9"/>
      <c r="J595" s="9"/>
      <c r="K595" s="9"/>
      <c r="L595" s="91"/>
      <c r="M595" s="203"/>
      <c r="N595" s="233"/>
    </row>
    <row r="596" spans="1:14" ht="15.5" thickBot="1">
      <c r="B596" s="212"/>
      <c r="C596" s="13" t="s">
        <v>5</v>
      </c>
      <c r="D596" s="30" t="s">
        <v>45</v>
      </c>
      <c r="E596" s="26"/>
      <c r="F596" s="9"/>
      <c r="G596" s="27"/>
      <c r="H596" s="18">
        <v>1355000</v>
      </c>
      <c r="I596" s="9">
        <v>1145000</v>
      </c>
      <c r="J596" s="9">
        <v>3700000</v>
      </c>
      <c r="K596" s="9"/>
      <c r="L596" s="91"/>
      <c r="M596" s="203">
        <v>2028</v>
      </c>
      <c r="N596" s="233"/>
    </row>
    <row r="597" spans="1:14" ht="15.5" hidden="1" thickBot="1">
      <c r="B597" s="210" t="s">
        <v>2</v>
      </c>
      <c r="C597" s="34" t="s">
        <v>7</v>
      </c>
      <c r="D597" s="35" t="s">
        <v>2</v>
      </c>
      <c r="E597" s="36">
        <f t="shared" ref="E597:L597" si="285">E598+E599</f>
        <v>0</v>
      </c>
      <c r="F597" s="37">
        <f t="shared" si="285"/>
        <v>0</v>
      </c>
      <c r="G597" s="38">
        <f t="shared" si="285"/>
        <v>0</v>
      </c>
      <c r="H597" s="39">
        <f t="shared" si="285"/>
        <v>0</v>
      </c>
      <c r="I597" s="37">
        <f t="shared" si="285"/>
        <v>0</v>
      </c>
      <c r="J597" s="37">
        <f t="shared" si="285"/>
        <v>0</v>
      </c>
      <c r="K597" s="37">
        <f t="shared" si="285"/>
        <v>0</v>
      </c>
      <c r="L597" s="92">
        <f t="shared" si="285"/>
        <v>0</v>
      </c>
      <c r="M597" s="202" t="s">
        <v>2</v>
      </c>
      <c r="N597" s="235"/>
    </row>
    <row r="598" spans="1:14" ht="15.5" hidden="1" thickBot="1">
      <c r="B598" s="210" t="s">
        <v>2</v>
      </c>
      <c r="C598" s="13" t="s">
        <v>3</v>
      </c>
      <c r="D598" s="30"/>
      <c r="E598" s="26"/>
      <c r="F598" s="9"/>
      <c r="G598" s="27"/>
      <c r="H598" s="18"/>
      <c r="I598" s="9"/>
      <c r="J598" s="9"/>
      <c r="K598" s="9"/>
      <c r="L598" s="91"/>
      <c r="M598" s="203"/>
      <c r="N598" s="235"/>
    </row>
    <row r="599" spans="1:14" ht="15.5" hidden="1" thickBot="1">
      <c r="B599" s="210" t="s">
        <v>2</v>
      </c>
      <c r="C599" s="13" t="s">
        <v>5</v>
      </c>
      <c r="D599" s="30"/>
      <c r="E599" s="26"/>
      <c r="F599" s="9"/>
      <c r="G599" s="27"/>
      <c r="H599" s="18"/>
      <c r="I599" s="9"/>
      <c r="J599" s="9"/>
      <c r="K599" s="9"/>
      <c r="L599" s="91"/>
      <c r="M599" s="203"/>
      <c r="N599" s="235"/>
    </row>
    <row r="600" spans="1:14" ht="15.5" hidden="1" thickBot="1">
      <c r="B600" s="210" t="s">
        <v>2</v>
      </c>
      <c r="C600" s="40" t="s">
        <v>8</v>
      </c>
      <c r="D600" s="35" t="s">
        <v>2</v>
      </c>
      <c r="E600" s="36">
        <f t="shared" ref="E600:L600" si="286">E601+E602</f>
        <v>0</v>
      </c>
      <c r="F600" s="37">
        <f t="shared" si="286"/>
        <v>0</v>
      </c>
      <c r="G600" s="38">
        <f t="shared" si="286"/>
        <v>0</v>
      </c>
      <c r="H600" s="39">
        <f t="shared" si="286"/>
        <v>0</v>
      </c>
      <c r="I600" s="37">
        <f t="shared" si="286"/>
        <v>0</v>
      </c>
      <c r="J600" s="37">
        <f t="shared" si="286"/>
        <v>0</v>
      </c>
      <c r="K600" s="37">
        <f t="shared" si="286"/>
        <v>0</v>
      </c>
      <c r="L600" s="92">
        <f t="shared" si="286"/>
        <v>0</v>
      </c>
      <c r="M600" s="202" t="s">
        <v>2</v>
      </c>
      <c r="N600" s="235"/>
    </row>
    <row r="601" spans="1:14" ht="15.5" hidden="1" thickBot="1">
      <c r="B601" s="210" t="s">
        <v>2</v>
      </c>
      <c r="C601" s="13" t="s">
        <v>3</v>
      </c>
      <c r="D601" s="30"/>
      <c r="E601" s="26"/>
      <c r="F601" s="9"/>
      <c r="G601" s="27"/>
      <c r="H601" s="18"/>
      <c r="I601" s="9"/>
      <c r="J601" s="9"/>
      <c r="K601" s="9"/>
      <c r="L601" s="91"/>
      <c r="M601" s="203"/>
      <c r="N601" s="235"/>
    </row>
    <row r="602" spans="1:14" ht="15.5" hidden="1" thickBot="1">
      <c r="B602" s="210" t="s">
        <v>2</v>
      </c>
      <c r="C602" s="14" t="s">
        <v>5</v>
      </c>
      <c r="D602" s="31"/>
      <c r="E602" s="28"/>
      <c r="F602" s="10"/>
      <c r="G602" s="29"/>
      <c r="H602" s="19"/>
      <c r="I602" s="10"/>
      <c r="J602" s="10"/>
      <c r="K602" s="10"/>
      <c r="L602" s="93"/>
      <c r="M602" s="205"/>
      <c r="N602" s="236"/>
    </row>
    <row r="603" spans="1:14" s="62" customFormat="1" ht="45.65" customHeight="1">
      <c r="A603" s="61">
        <v>27</v>
      </c>
      <c r="B603" s="212"/>
      <c r="C603" s="53" t="s">
        <v>74</v>
      </c>
      <c r="D603" s="55" t="s">
        <v>16</v>
      </c>
      <c r="E603" s="56">
        <f>E604+E605</f>
        <v>0</v>
      </c>
      <c r="F603" s="57">
        <f t="shared" ref="F603:L603" si="287">F604+F605</f>
        <v>0</v>
      </c>
      <c r="G603" s="58">
        <f t="shared" si="287"/>
        <v>0</v>
      </c>
      <c r="H603" s="59">
        <f t="shared" si="287"/>
        <v>0</v>
      </c>
      <c r="I603" s="57">
        <f t="shared" si="287"/>
        <v>0</v>
      </c>
      <c r="J603" s="57">
        <f t="shared" si="287"/>
        <v>0</v>
      </c>
      <c r="K603" s="57">
        <f t="shared" si="287"/>
        <v>0</v>
      </c>
      <c r="L603" s="82">
        <f t="shared" si="287"/>
        <v>0</v>
      </c>
      <c r="M603" s="206" t="s">
        <v>2</v>
      </c>
      <c r="N603" s="232" t="s">
        <v>84</v>
      </c>
    </row>
    <row r="604" spans="1:14" ht="15">
      <c r="B604" s="212"/>
      <c r="C604" s="11" t="s">
        <v>1</v>
      </c>
      <c r="D604" s="32" t="s">
        <v>2</v>
      </c>
      <c r="E604" s="20"/>
      <c r="F604" s="6"/>
      <c r="G604" s="21"/>
      <c r="H604" s="15"/>
      <c r="I604" s="6"/>
      <c r="J604" s="6"/>
      <c r="K604" s="6"/>
      <c r="L604" s="89"/>
      <c r="M604" s="207"/>
      <c r="N604" s="233"/>
    </row>
    <row r="605" spans="1:14" ht="15">
      <c r="B605" s="212"/>
      <c r="C605" s="11" t="s">
        <v>9</v>
      </c>
      <c r="D605" s="32" t="s">
        <v>2</v>
      </c>
      <c r="E605" s="22">
        <f t="shared" ref="E605:L605" si="288">E606+E607+E608</f>
        <v>0</v>
      </c>
      <c r="F605" s="7">
        <f t="shared" si="288"/>
        <v>0</v>
      </c>
      <c r="G605" s="23">
        <f t="shared" si="288"/>
        <v>0</v>
      </c>
      <c r="H605" s="16">
        <f t="shared" si="288"/>
        <v>0</v>
      </c>
      <c r="I605" s="7">
        <f t="shared" si="288"/>
        <v>0</v>
      </c>
      <c r="J605" s="7">
        <f t="shared" si="288"/>
        <v>0</v>
      </c>
      <c r="K605" s="7">
        <f t="shared" si="288"/>
        <v>0</v>
      </c>
      <c r="L605" s="83">
        <f t="shared" si="288"/>
        <v>0</v>
      </c>
      <c r="M605" s="195" t="s">
        <v>2</v>
      </c>
      <c r="N605" s="233"/>
    </row>
    <row r="606" spans="1:14" ht="15">
      <c r="B606" s="212"/>
      <c r="C606" s="12" t="s">
        <v>3</v>
      </c>
      <c r="D606" s="33" t="s">
        <v>2</v>
      </c>
      <c r="E606" s="24">
        <f>E616+E620+E623+E613+E610</f>
        <v>0</v>
      </c>
      <c r="F606" s="8">
        <f t="shared" ref="F606:L606" si="289">F616+F620+F623+F613+F610</f>
        <v>0</v>
      </c>
      <c r="G606" s="24">
        <f t="shared" si="289"/>
        <v>0</v>
      </c>
      <c r="H606" s="24">
        <f t="shared" si="289"/>
        <v>0</v>
      </c>
      <c r="I606" s="8">
        <f t="shared" si="289"/>
        <v>0</v>
      </c>
      <c r="J606" s="8">
        <f t="shared" si="289"/>
        <v>0</v>
      </c>
      <c r="K606" s="8">
        <f t="shared" si="289"/>
        <v>0</v>
      </c>
      <c r="L606" s="24">
        <f t="shared" si="289"/>
        <v>0</v>
      </c>
      <c r="M606" s="196" t="s">
        <v>2</v>
      </c>
      <c r="N606" s="233"/>
    </row>
    <row r="607" spans="1:14" ht="15">
      <c r="B607" s="212"/>
      <c r="C607" s="12" t="s">
        <v>4</v>
      </c>
      <c r="D607" s="33" t="s">
        <v>2</v>
      </c>
      <c r="E607" s="24">
        <f>E617</f>
        <v>0</v>
      </c>
      <c r="F607" s="8">
        <f t="shared" ref="F607:L607" si="290">F617</f>
        <v>0</v>
      </c>
      <c r="G607" s="25">
        <f t="shared" si="290"/>
        <v>0</v>
      </c>
      <c r="H607" s="17">
        <f t="shared" si="290"/>
        <v>0</v>
      </c>
      <c r="I607" s="8">
        <f t="shared" si="290"/>
        <v>0</v>
      </c>
      <c r="J607" s="8">
        <f t="shared" si="290"/>
        <v>0</v>
      </c>
      <c r="K607" s="8">
        <f t="shared" si="290"/>
        <v>0</v>
      </c>
      <c r="L607" s="84">
        <f t="shared" si="290"/>
        <v>0</v>
      </c>
      <c r="M607" s="196" t="s">
        <v>2</v>
      </c>
      <c r="N607" s="233"/>
    </row>
    <row r="608" spans="1:14" ht="15">
      <c r="B608" s="212"/>
      <c r="C608" s="47" t="s">
        <v>5</v>
      </c>
      <c r="D608" s="48" t="s">
        <v>2</v>
      </c>
      <c r="E608" s="49">
        <f>E618+E621+E624+E611+E614</f>
        <v>0</v>
      </c>
      <c r="F608" s="50">
        <f t="shared" ref="F608:L608" si="291">F618+F621+F624+F611+F614</f>
        <v>0</v>
      </c>
      <c r="G608" s="51">
        <f t="shared" si="291"/>
        <v>0</v>
      </c>
      <c r="H608" s="52">
        <f t="shared" si="291"/>
        <v>0</v>
      </c>
      <c r="I608" s="50">
        <f t="shared" si="291"/>
        <v>0</v>
      </c>
      <c r="J608" s="50">
        <f t="shared" si="291"/>
        <v>0</v>
      </c>
      <c r="K608" s="50">
        <f t="shared" si="291"/>
        <v>0</v>
      </c>
      <c r="L608" s="85">
        <f t="shared" si="291"/>
        <v>0</v>
      </c>
      <c r="M608" s="197" t="s">
        <v>2</v>
      </c>
      <c r="N608" s="233"/>
    </row>
    <row r="609" spans="2:14" ht="15" hidden="1">
      <c r="B609" s="210" t="s">
        <v>2</v>
      </c>
      <c r="C609" s="34" t="s">
        <v>54</v>
      </c>
      <c r="D609" s="35" t="s">
        <v>2</v>
      </c>
      <c r="E609" s="36">
        <f t="shared" ref="E609:L609" si="292">E610+E611</f>
        <v>0</v>
      </c>
      <c r="F609" s="37">
        <f t="shared" si="292"/>
        <v>0</v>
      </c>
      <c r="G609" s="38">
        <f t="shared" si="292"/>
        <v>0</v>
      </c>
      <c r="H609" s="39">
        <f t="shared" si="292"/>
        <v>0</v>
      </c>
      <c r="I609" s="37">
        <f t="shared" si="292"/>
        <v>0</v>
      </c>
      <c r="J609" s="37">
        <f t="shared" si="292"/>
        <v>0</v>
      </c>
      <c r="K609" s="37">
        <f t="shared" si="292"/>
        <v>0</v>
      </c>
      <c r="L609" s="92">
        <f t="shared" si="292"/>
        <v>0</v>
      </c>
      <c r="M609" s="202" t="s">
        <v>2</v>
      </c>
      <c r="N609" s="235"/>
    </row>
    <row r="610" spans="2:14" ht="15" hidden="1">
      <c r="B610" s="210" t="s">
        <v>2</v>
      </c>
      <c r="C610" s="13" t="s">
        <v>3</v>
      </c>
      <c r="D610" s="30"/>
      <c r="E610" s="26"/>
      <c r="F610" s="9"/>
      <c r="G610" s="27"/>
      <c r="H610" s="18"/>
      <c r="I610" s="9"/>
      <c r="J610" s="9"/>
      <c r="K610" s="9"/>
      <c r="L610" s="91"/>
      <c r="M610" s="203"/>
      <c r="N610" s="235"/>
    </row>
    <row r="611" spans="2:14" ht="15" hidden="1">
      <c r="B611" s="210" t="s">
        <v>2</v>
      </c>
      <c r="C611" s="13" t="s">
        <v>5</v>
      </c>
      <c r="D611" s="30"/>
      <c r="E611" s="26"/>
      <c r="F611" s="9"/>
      <c r="G611" s="27"/>
      <c r="H611" s="18"/>
      <c r="I611" s="9"/>
      <c r="J611" s="9"/>
      <c r="K611" s="9"/>
      <c r="L611" s="91"/>
      <c r="M611" s="203"/>
      <c r="N611" s="235"/>
    </row>
    <row r="612" spans="2:14" ht="15" hidden="1">
      <c r="B612" s="210" t="s">
        <v>2</v>
      </c>
      <c r="C612" s="34" t="s">
        <v>53</v>
      </c>
      <c r="D612" s="35" t="s">
        <v>2</v>
      </c>
      <c r="E612" s="36">
        <f t="shared" ref="E612:L612" si="293">E613+E614</f>
        <v>0</v>
      </c>
      <c r="F612" s="37">
        <f t="shared" si="293"/>
        <v>0</v>
      </c>
      <c r="G612" s="38">
        <f t="shared" si="293"/>
        <v>0</v>
      </c>
      <c r="H612" s="39">
        <f t="shared" si="293"/>
        <v>0</v>
      </c>
      <c r="I612" s="37">
        <f t="shared" si="293"/>
        <v>0</v>
      </c>
      <c r="J612" s="37">
        <f t="shared" si="293"/>
        <v>0</v>
      </c>
      <c r="K612" s="37">
        <f t="shared" si="293"/>
        <v>0</v>
      </c>
      <c r="L612" s="92">
        <f t="shared" si="293"/>
        <v>0</v>
      </c>
      <c r="M612" s="202" t="s">
        <v>2</v>
      </c>
      <c r="N612" s="235"/>
    </row>
    <row r="613" spans="2:14" ht="15" hidden="1">
      <c r="B613" s="210" t="s">
        <v>2</v>
      </c>
      <c r="C613" s="13" t="s">
        <v>3</v>
      </c>
      <c r="D613" s="30"/>
      <c r="E613" s="26"/>
      <c r="F613" s="9"/>
      <c r="G613" s="27"/>
      <c r="H613" s="18"/>
      <c r="I613" s="9"/>
      <c r="J613" s="9"/>
      <c r="K613" s="9"/>
      <c r="L613" s="91"/>
      <c r="M613" s="203"/>
      <c r="N613" s="235"/>
    </row>
    <row r="614" spans="2:14" ht="15" hidden="1">
      <c r="B614" s="210" t="s">
        <v>2</v>
      </c>
      <c r="C614" s="13" t="s">
        <v>5</v>
      </c>
      <c r="D614" s="30"/>
      <c r="E614" s="26"/>
      <c r="F614" s="9"/>
      <c r="G614" s="27"/>
      <c r="H614" s="18"/>
      <c r="I614" s="9"/>
      <c r="J614" s="9"/>
      <c r="K614" s="9"/>
      <c r="L614" s="91"/>
      <c r="M614" s="203"/>
      <c r="N614" s="235"/>
    </row>
    <row r="615" spans="2:14" ht="15">
      <c r="B615" s="212"/>
      <c r="C615" s="41" t="s">
        <v>6</v>
      </c>
      <c r="D615" s="42" t="s">
        <v>2</v>
      </c>
      <c r="E615" s="43">
        <f t="shared" ref="E615:L615" si="294">E616+E617+E618</f>
        <v>0</v>
      </c>
      <c r="F615" s="44">
        <f t="shared" si="294"/>
        <v>0</v>
      </c>
      <c r="G615" s="45">
        <f t="shared" si="294"/>
        <v>0</v>
      </c>
      <c r="H615" s="46">
        <f t="shared" si="294"/>
        <v>0</v>
      </c>
      <c r="I615" s="44">
        <f t="shared" si="294"/>
        <v>0</v>
      </c>
      <c r="J615" s="44">
        <f t="shared" si="294"/>
        <v>0</v>
      </c>
      <c r="K615" s="44">
        <f t="shared" si="294"/>
        <v>0</v>
      </c>
      <c r="L615" s="90">
        <f t="shared" si="294"/>
        <v>0</v>
      </c>
      <c r="M615" s="208" t="s">
        <v>2</v>
      </c>
      <c r="N615" s="233"/>
    </row>
    <row r="616" spans="2:14" ht="15">
      <c r="B616" s="212"/>
      <c r="C616" s="13" t="s">
        <v>3</v>
      </c>
      <c r="D616" s="30"/>
      <c r="E616" s="26"/>
      <c r="F616" s="9"/>
      <c r="G616" s="27"/>
      <c r="H616" s="18"/>
      <c r="I616" s="9"/>
      <c r="J616" s="9"/>
      <c r="K616" s="9"/>
      <c r="L616" s="91"/>
      <c r="M616" s="203"/>
      <c r="N616" s="233"/>
    </row>
    <row r="617" spans="2:14" ht="15">
      <c r="B617" s="212"/>
      <c r="C617" s="13" t="s">
        <v>4</v>
      </c>
      <c r="D617" s="30"/>
      <c r="E617" s="26"/>
      <c r="F617" s="9"/>
      <c r="G617" s="27"/>
      <c r="H617" s="18"/>
      <c r="I617" s="9"/>
      <c r="J617" s="9"/>
      <c r="K617" s="9"/>
      <c r="L617" s="91"/>
      <c r="M617" s="203"/>
      <c r="N617" s="233"/>
    </row>
    <row r="618" spans="2:14" ht="83.15" customHeight="1" thickBot="1">
      <c r="B618" s="212"/>
      <c r="C618" s="13" t="s">
        <v>5</v>
      </c>
      <c r="D618" s="30" t="str">
        <f>D376</f>
        <v>63.08.00 “Eiropas Sociālā fonda Plus (ESF+) projektu un pasākumu īstenošana (2021.-2027.)” (pasākumaam finansējums iekļauts 9. pasākuma izdevumos)</v>
      </c>
      <c r="E618" s="26"/>
      <c r="F618" s="9"/>
      <c r="G618" s="27"/>
      <c r="H618" s="18"/>
      <c r="I618" s="9"/>
      <c r="J618" s="9"/>
      <c r="K618" s="9"/>
      <c r="L618" s="91"/>
      <c r="M618" s="203"/>
      <c r="N618" s="233"/>
    </row>
    <row r="619" spans="2:14" ht="15.5" hidden="1" thickBot="1">
      <c r="B619" s="210" t="s">
        <v>2</v>
      </c>
      <c r="C619" s="34" t="s">
        <v>7</v>
      </c>
      <c r="D619" s="35" t="s">
        <v>2</v>
      </c>
      <c r="E619" s="36">
        <f t="shared" ref="E619:L619" si="295">E620+E621</f>
        <v>0</v>
      </c>
      <c r="F619" s="37">
        <f t="shared" si="295"/>
        <v>0</v>
      </c>
      <c r="G619" s="38">
        <f t="shared" si="295"/>
        <v>0</v>
      </c>
      <c r="H619" s="39">
        <f t="shared" si="295"/>
        <v>0</v>
      </c>
      <c r="I619" s="37">
        <f t="shared" si="295"/>
        <v>0</v>
      </c>
      <c r="J619" s="37">
        <f t="shared" si="295"/>
        <v>0</v>
      </c>
      <c r="K619" s="37">
        <f t="shared" si="295"/>
        <v>0</v>
      </c>
      <c r="L619" s="92">
        <f t="shared" si="295"/>
        <v>0</v>
      </c>
      <c r="M619" s="202" t="s">
        <v>2</v>
      </c>
      <c r="N619" s="235"/>
    </row>
    <row r="620" spans="2:14" ht="15.5" hidden="1" thickBot="1">
      <c r="B620" s="210" t="s">
        <v>2</v>
      </c>
      <c r="C620" s="13" t="s">
        <v>3</v>
      </c>
      <c r="D620" s="30"/>
      <c r="E620" s="26"/>
      <c r="F620" s="9"/>
      <c r="G620" s="27"/>
      <c r="H620" s="18"/>
      <c r="I620" s="9"/>
      <c r="J620" s="9"/>
      <c r="K620" s="9"/>
      <c r="L620" s="91"/>
      <c r="M620" s="203"/>
      <c r="N620" s="235"/>
    </row>
    <row r="621" spans="2:14" ht="15.5" hidden="1" thickBot="1">
      <c r="B621" s="210" t="s">
        <v>2</v>
      </c>
      <c r="C621" s="13" t="s">
        <v>5</v>
      </c>
      <c r="D621" s="30"/>
      <c r="E621" s="26"/>
      <c r="F621" s="9"/>
      <c r="G621" s="27"/>
      <c r="H621" s="18"/>
      <c r="I621" s="9"/>
      <c r="J621" s="9"/>
      <c r="K621" s="9"/>
      <c r="L621" s="91"/>
      <c r="M621" s="203"/>
      <c r="N621" s="235"/>
    </row>
    <row r="622" spans="2:14" ht="15.5" hidden="1" thickBot="1">
      <c r="B622" s="210" t="s">
        <v>2</v>
      </c>
      <c r="C622" s="40" t="s">
        <v>8</v>
      </c>
      <c r="D622" s="35" t="s">
        <v>2</v>
      </c>
      <c r="E622" s="36">
        <f t="shared" ref="E622:L622" si="296">E623+E624</f>
        <v>0</v>
      </c>
      <c r="F622" s="37">
        <f t="shared" si="296"/>
        <v>0</v>
      </c>
      <c r="G622" s="38">
        <f t="shared" si="296"/>
        <v>0</v>
      </c>
      <c r="H622" s="39">
        <f t="shared" si="296"/>
        <v>0</v>
      </c>
      <c r="I622" s="37">
        <f t="shared" si="296"/>
        <v>0</v>
      </c>
      <c r="J622" s="37">
        <f t="shared" si="296"/>
        <v>0</v>
      </c>
      <c r="K622" s="37">
        <f t="shared" si="296"/>
        <v>0</v>
      </c>
      <c r="L622" s="92">
        <f t="shared" si="296"/>
        <v>0</v>
      </c>
      <c r="M622" s="202" t="s">
        <v>2</v>
      </c>
      <c r="N622" s="235"/>
    </row>
    <row r="623" spans="2:14" ht="15.5" hidden="1" thickBot="1">
      <c r="B623" s="210" t="s">
        <v>2</v>
      </c>
      <c r="C623" s="13" t="s">
        <v>3</v>
      </c>
      <c r="D623" s="30"/>
      <c r="E623" s="26"/>
      <c r="F623" s="9"/>
      <c r="G623" s="27"/>
      <c r="H623" s="18"/>
      <c r="I623" s="9"/>
      <c r="J623" s="9"/>
      <c r="K623" s="9"/>
      <c r="L623" s="91"/>
      <c r="M623" s="203"/>
      <c r="N623" s="235"/>
    </row>
    <row r="624" spans="2:14" ht="15.5" hidden="1" thickBot="1">
      <c r="B624" s="210" t="s">
        <v>2</v>
      </c>
      <c r="C624" s="14" t="s">
        <v>5</v>
      </c>
      <c r="D624" s="31"/>
      <c r="E624" s="28"/>
      <c r="F624" s="10"/>
      <c r="G624" s="29"/>
      <c r="H624" s="19"/>
      <c r="I624" s="10"/>
      <c r="J624" s="10"/>
      <c r="K624" s="10"/>
      <c r="L624" s="93"/>
      <c r="M624" s="205"/>
      <c r="N624" s="236"/>
    </row>
    <row r="625" spans="1:14" s="62" customFormat="1" ht="45.5">
      <c r="A625" s="61">
        <v>28</v>
      </c>
      <c r="B625" s="212"/>
      <c r="C625" s="53" t="s">
        <v>75</v>
      </c>
      <c r="D625" s="55" t="s">
        <v>16</v>
      </c>
      <c r="E625" s="56">
        <f>E626+E627</f>
        <v>0</v>
      </c>
      <c r="F625" s="57">
        <f t="shared" ref="F625:L625" si="297">F626+F627</f>
        <v>0</v>
      </c>
      <c r="G625" s="58">
        <f t="shared" si="297"/>
        <v>0</v>
      </c>
      <c r="H625" s="59">
        <f t="shared" si="297"/>
        <v>0</v>
      </c>
      <c r="I625" s="57">
        <f t="shared" si="297"/>
        <v>0</v>
      </c>
      <c r="J625" s="57">
        <f t="shared" si="297"/>
        <v>0</v>
      </c>
      <c r="K625" s="57">
        <f t="shared" si="297"/>
        <v>0</v>
      </c>
      <c r="L625" s="82">
        <f t="shared" si="297"/>
        <v>0</v>
      </c>
      <c r="M625" s="206" t="s">
        <v>2</v>
      </c>
      <c r="N625" s="232" t="s">
        <v>78</v>
      </c>
    </row>
    <row r="626" spans="1:14" ht="15">
      <c r="B626" s="212"/>
      <c r="C626" s="11" t="s">
        <v>1</v>
      </c>
      <c r="D626" s="32" t="s">
        <v>2</v>
      </c>
      <c r="E626" s="20"/>
      <c r="F626" s="6"/>
      <c r="G626" s="21"/>
      <c r="H626" s="15"/>
      <c r="I626" s="6"/>
      <c r="J626" s="6"/>
      <c r="K626" s="6"/>
      <c r="L626" s="89"/>
      <c r="M626" s="207"/>
      <c r="N626" s="233"/>
    </row>
    <row r="627" spans="1:14" ht="15">
      <c r="B627" s="212"/>
      <c r="C627" s="11" t="s">
        <v>9</v>
      </c>
      <c r="D627" s="32" t="s">
        <v>2</v>
      </c>
      <c r="E627" s="22">
        <f t="shared" ref="E627:L627" si="298">E628+E629+E630</f>
        <v>0</v>
      </c>
      <c r="F627" s="7">
        <f t="shared" si="298"/>
        <v>0</v>
      </c>
      <c r="G627" s="23">
        <f t="shared" si="298"/>
        <v>0</v>
      </c>
      <c r="H627" s="16">
        <f t="shared" si="298"/>
        <v>0</v>
      </c>
      <c r="I627" s="7">
        <f t="shared" si="298"/>
        <v>0</v>
      </c>
      <c r="J627" s="7">
        <f t="shared" si="298"/>
        <v>0</v>
      </c>
      <c r="K627" s="7">
        <f t="shared" si="298"/>
        <v>0</v>
      </c>
      <c r="L627" s="83">
        <f t="shared" si="298"/>
        <v>0</v>
      </c>
      <c r="M627" s="195" t="s">
        <v>2</v>
      </c>
      <c r="N627" s="233"/>
    </row>
    <row r="628" spans="1:14" ht="15">
      <c r="B628" s="212"/>
      <c r="C628" s="12" t="s">
        <v>3</v>
      </c>
      <c r="D628" s="33" t="s">
        <v>2</v>
      </c>
      <c r="E628" s="24">
        <f>E638+E642+E645+E635+E632</f>
        <v>0</v>
      </c>
      <c r="F628" s="8">
        <f t="shared" ref="F628:L628" si="299">F638+F642+F645+F635+F632</f>
        <v>0</v>
      </c>
      <c r="G628" s="24">
        <f t="shared" si="299"/>
        <v>0</v>
      </c>
      <c r="H628" s="24">
        <f t="shared" si="299"/>
        <v>0</v>
      </c>
      <c r="I628" s="8">
        <f t="shared" si="299"/>
        <v>0</v>
      </c>
      <c r="J628" s="8">
        <f t="shared" si="299"/>
        <v>0</v>
      </c>
      <c r="K628" s="8">
        <f t="shared" si="299"/>
        <v>0</v>
      </c>
      <c r="L628" s="24">
        <f t="shared" si="299"/>
        <v>0</v>
      </c>
      <c r="M628" s="196" t="s">
        <v>2</v>
      </c>
      <c r="N628" s="233"/>
    </row>
    <row r="629" spans="1:14" ht="15">
      <c r="B629" s="212"/>
      <c r="C629" s="12" t="s">
        <v>4</v>
      </c>
      <c r="D629" s="33" t="s">
        <v>2</v>
      </c>
      <c r="E629" s="24">
        <f>E639</f>
        <v>0</v>
      </c>
      <c r="F629" s="8">
        <f t="shared" ref="F629:L629" si="300">F639</f>
        <v>0</v>
      </c>
      <c r="G629" s="25">
        <f t="shared" si="300"/>
        <v>0</v>
      </c>
      <c r="H629" s="17">
        <f t="shared" si="300"/>
        <v>0</v>
      </c>
      <c r="I629" s="8">
        <f t="shared" si="300"/>
        <v>0</v>
      </c>
      <c r="J629" s="8">
        <f t="shared" si="300"/>
        <v>0</v>
      </c>
      <c r="K629" s="8">
        <f t="shared" si="300"/>
        <v>0</v>
      </c>
      <c r="L629" s="84">
        <f t="shared" si="300"/>
        <v>0</v>
      </c>
      <c r="M629" s="196" t="s">
        <v>2</v>
      </c>
      <c r="N629" s="233"/>
    </row>
    <row r="630" spans="1:14" ht="15">
      <c r="B630" s="212"/>
      <c r="C630" s="47" t="s">
        <v>5</v>
      </c>
      <c r="D630" s="48" t="s">
        <v>2</v>
      </c>
      <c r="E630" s="49">
        <f>E640+E643+E646+E633+E636</f>
        <v>0</v>
      </c>
      <c r="F630" s="50">
        <f t="shared" ref="F630:L630" si="301">F640+F643+F646+F633+F636</f>
        <v>0</v>
      </c>
      <c r="G630" s="51">
        <f t="shared" si="301"/>
        <v>0</v>
      </c>
      <c r="H630" s="52">
        <f t="shared" si="301"/>
        <v>0</v>
      </c>
      <c r="I630" s="50">
        <f t="shared" si="301"/>
        <v>0</v>
      </c>
      <c r="J630" s="50">
        <f t="shared" si="301"/>
        <v>0</v>
      </c>
      <c r="K630" s="50">
        <f t="shared" si="301"/>
        <v>0</v>
      </c>
      <c r="L630" s="85">
        <f t="shared" si="301"/>
        <v>0</v>
      </c>
      <c r="M630" s="197" t="s">
        <v>2</v>
      </c>
      <c r="N630" s="233"/>
    </row>
    <row r="631" spans="1:14" ht="15" hidden="1">
      <c r="B631" s="210" t="s">
        <v>2</v>
      </c>
      <c r="C631" s="34" t="s">
        <v>54</v>
      </c>
      <c r="D631" s="35" t="s">
        <v>2</v>
      </c>
      <c r="E631" s="36">
        <f t="shared" ref="E631:L631" si="302">E632+E633</f>
        <v>0</v>
      </c>
      <c r="F631" s="37">
        <f t="shared" si="302"/>
        <v>0</v>
      </c>
      <c r="G631" s="38">
        <f t="shared" si="302"/>
        <v>0</v>
      </c>
      <c r="H631" s="39">
        <f t="shared" si="302"/>
        <v>0</v>
      </c>
      <c r="I631" s="37">
        <f t="shared" si="302"/>
        <v>0</v>
      </c>
      <c r="J631" s="37">
        <f t="shared" si="302"/>
        <v>0</v>
      </c>
      <c r="K631" s="37">
        <f t="shared" si="302"/>
        <v>0</v>
      </c>
      <c r="L631" s="92">
        <f t="shared" si="302"/>
        <v>0</v>
      </c>
      <c r="M631" s="202" t="s">
        <v>2</v>
      </c>
      <c r="N631" s="233"/>
    </row>
    <row r="632" spans="1:14" ht="15" hidden="1">
      <c r="B632" s="210" t="s">
        <v>2</v>
      </c>
      <c r="C632" s="13" t="s">
        <v>3</v>
      </c>
      <c r="D632" s="30"/>
      <c r="E632" s="26"/>
      <c r="F632" s="9"/>
      <c r="G632" s="27"/>
      <c r="H632" s="18"/>
      <c r="I632" s="9"/>
      <c r="J632" s="9"/>
      <c r="K632" s="9"/>
      <c r="L632" s="91"/>
      <c r="M632" s="203"/>
      <c r="N632" s="233"/>
    </row>
    <row r="633" spans="1:14" ht="15" hidden="1">
      <c r="B633" s="210" t="s">
        <v>2</v>
      </c>
      <c r="C633" s="13" t="s">
        <v>5</v>
      </c>
      <c r="D633" s="30"/>
      <c r="E633" s="26"/>
      <c r="F633" s="9"/>
      <c r="G633" s="27"/>
      <c r="H633" s="18"/>
      <c r="I633" s="9"/>
      <c r="J633" s="9"/>
      <c r="K633" s="9"/>
      <c r="L633" s="91"/>
      <c r="M633" s="203"/>
      <c r="N633" s="233"/>
    </row>
    <row r="634" spans="1:14" ht="15" hidden="1">
      <c r="B634" s="210" t="s">
        <v>2</v>
      </c>
      <c r="C634" s="34" t="s">
        <v>53</v>
      </c>
      <c r="D634" s="35" t="s">
        <v>2</v>
      </c>
      <c r="E634" s="36">
        <f t="shared" ref="E634:L634" si="303">E635+E636</f>
        <v>0</v>
      </c>
      <c r="F634" s="37">
        <f t="shared" si="303"/>
        <v>0</v>
      </c>
      <c r="G634" s="38">
        <f t="shared" si="303"/>
        <v>0</v>
      </c>
      <c r="H634" s="39">
        <f t="shared" si="303"/>
        <v>0</v>
      </c>
      <c r="I634" s="37">
        <f t="shared" si="303"/>
        <v>0</v>
      </c>
      <c r="J634" s="37">
        <f t="shared" si="303"/>
        <v>0</v>
      </c>
      <c r="K634" s="37">
        <f t="shared" si="303"/>
        <v>0</v>
      </c>
      <c r="L634" s="92">
        <f t="shared" si="303"/>
        <v>0</v>
      </c>
      <c r="M634" s="202" t="s">
        <v>2</v>
      </c>
      <c r="N634" s="233"/>
    </row>
    <row r="635" spans="1:14" ht="15" hidden="1">
      <c r="B635" s="210" t="s">
        <v>2</v>
      </c>
      <c r="C635" s="13" t="s">
        <v>3</v>
      </c>
      <c r="D635" s="30"/>
      <c r="E635" s="26"/>
      <c r="F635" s="9"/>
      <c r="G635" s="27"/>
      <c r="H635" s="18"/>
      <c r="I635" s="9"/>
      <c r="J635" s="9"/>
      <c r="K635" s="9"/>
      <c r="L635" s="91"/>
      <c r="M635" s="203"/>
      <c r="N635" s="233"/>
    </row>
    <row r="636" spans="1:14" ht="15" hidden="1">
      <c r="B636" s="210" t="s">
        <v>2</v>
      </c>
      <c r="C636" s="13" t="s">
        <v>5</v>
      </c>
      <c r="D636" s="30"/>
      <c r="E636" s="26"/>
      <c r="F636" s="9"/>
      <c r="G636" s="27"/>
      <c r="H636" s="18"/>
      <c r="I636" s="9"/>
      <c r="J636" s="9"/>
      <c r="K636" s="9"/>
      <c r="L636" s="91"/>
      <c r="M636" s="203"/>
      <c r="N636" s="233"/>
    </row>
    <row r="637" spans="1:14" ht="15">
      <c r="B637" s="212"/>
      <c r="C637" s="41" t="s">
        <v>6</v>
      </c>
      <c r="D637" s="42" t="s">
        <v>2</v>
      </c>
      <c r="E637" s="43">
        <f t="shared" ref="E637:L637" si="304">E638+E639+E640</f>
        <v>0</v>
      </c>
      <c r="F637" s="44">
        <f t="shared" si="304"/>
        <v>0</v>
      </c>
      <c r="G637" s="45">
        <f t="shared" si="304"/>
        <v>0</v>
      </c>
      <c r="H637" s="46">
        <f t="shared" si="304"/>
        <v>0</v>
      </c>
      <c r="I637" s="44">
        <f t="shared" si="304"/>
        <v>0</v>
      </c>
      <c r="J637" s="44">
        <f t="shared" si="304"/>
        <v>0</v>
      </c>
      <c r="K637" s="44">
        <f t="shared" si="304"/>
        <v>0</v>
      </c>
      <c r="L637" s="90">
        <f t="shared" si="304"/>
        <v>0</v>
      </c>
      <c r="M637" s="208" t="s">
        <v>2</v>
      </c>
      <c r="N637" s="233"/>
    </row>
    <row r="638" spans="1:14" ht="46.5" customHeight="1">
      <c r="B638" s="212"/>
      <c r="C638" s="13" t="s">
        <v>3</v>
      </c>
      <c r="D638" s="30" t="s">
        <v>36</v>
      </c>
      <c r="E638" s="26"/>
      <c r="F638" s="9"/>
      <c r="G638" s="27"/>
      <c r="H638" s="18"/>
      <c r="I638" s="9"/>
      <c r="J638" s="9"/>
      <c r="K638" s="9"/>
      <c r="L638" s="91"/>
      <c r="M638" s="203"/>
      <c r="N638" s="233"/>
    </row>
    <row r="639" spans="1:14" ht="15">
      <c r="B639" s="212"/>
      <c r="C639" s="13" t="s">
        <v>4</v>
      </c>
      <c r="D639" s="30"/>
      <c r="E639" s="26"/>
      <c r="F639" s="9"/>
      <c r="G639" s="27"/>
      <c r="H639" s="18"/>
      <c r="I639" s="9"/>
      <c r="J639" s="9"/>
      <c r="K639" s="9"/>
      <c r="L639" s="91"/>
      <c r="M639" s="203"/>
      <c r="N639" s="233"/>
    </row>
    <row r="640" spans="1:14" ht="15.5" thickBot="1">
      <c r="B640" s="212"/>
      <c r="C640" s="13" t="s">
        <v>5</v>
      </c>
      <c r="D640" s="30"/>
      <c r="E640" s="26"/>
      <c r="F640" s="9"/>
      <c r="G640" s="27"/>
      <c r="H640" s="18"/>
      <c r="I640" s="9"/>
      <c r="J640" s="9"/>
      <c r="K640" s="9"/>
      <c r="L640" s="91"/>
      <c r="M640" s="203"/>
      <c r="N640" s="233"/>
    </row>
    <row r="641" spans="1:14" ht="15.5" hidden="1" thickBot="1">
      <c r="B641" s="210" t="s">
        <v>2</v>
      </c>
      <c r="C641" s="34" t="s">
        <v>7</v>
      </c>
      <c r="D641" s="35" t="s">
        <v>2</v>
      </c>
      <c r="E641" s="36">
        <f t="shared" ref="E641:L641" si="305">E642+E643</f>
        <v>0</v>
      </c>
      <c r="F641" s="37">
        <f t="shared" si="305"/>
        <v>0</v>
      </c>
      <c r="G641" s="38">
        <f t="shared" si="305"/>
        <v>0</v>
      </c>
      <c r="H641" s="39">
        <f t="shared" si="305"/>
        <v>0</v>
      </c>
      <c r="I641" s="37">
        <f t="shared" si="305"/>
        <v>0</v>
      </c>
      <c r="J641" s="37">
        <f t="shared" si="305"/>
        <v>0</v>
      </c>
      <c r="K641" s="37">
        <f t="shared" si="305"/>
        <v>0</v>
      </c>
      <c r="L641" s="92">
        <f t="shared" si="305"/>
        <v>0</v>
      </c>
      <c r="M641" s="202" t="s">
        <v>2</v>
      </c>
      <c r="N641" s="233"/>
    </row>
    <row r="642" spans="1:14" ht="15.5" hidden="1" thickBot="1">
      <c r="B642" s="210" t="s">
        <v>2</v>
      </c>
      <c r="C642" s="13" t="s">
        <v>3</v>
      </c>
      <c r="D642" s="30"/>
      <c r="E642" s="26"/>
      <c r="F642" s="9"/>
      <c r="G642" s="27"/>
      <c r="H642" s="18"/>
      <c r="I642" s="9"/>
      <c r="J642" s="9"/>
      <c r="K642" s="9"/>
      <c r="L642" s="91"/>
      <c r="M642" s="203"/>
      <c r="N642" s="233"/>
    </row>
    <row r="643" spans="1:14" ht="15.5" hidden="1" thickBot="1">
      <c r="B643" s="210" t="s">
        <v>2</v>
      </c>
      <c r="C643" s="13" t="s">
        <v>5</v>
      </c>
      <c r="D643" s="30"/>
      <c r="E643" s="26"/>
      <c r="F643" s="9"/>
      <c r="G643" s="27"/>
      <c r="H643" s="18"/>
      <c r="I643" s="9"/>
      <c r="J643" s="9"/>
      <c r="K643" s="9"/>
      <c r="L643" s="91"/>
      <c r="M643" s="203"/>
      <c r="N643" s="233"/>
    </row>
    <row r="644" spans="1:14" ht="15.5" hidden="1" thickBot="1">
      <c r="B644" s="210" t="s">
        <v>2</v>
      </c>
      <c r="C644" s="40" t="s">
        <v>8</v>
      </c>
      <c r="D644" s="35" t="s">
        <v>2</v>
      </c>
      <c r="E644" s="36">
        <f t="shared" ref="E644:L644" si="306">E645+E646</f>
        <v>0</v>
      </c>
      <c r="F644" s="37">
        <f t="shared" si="306"/>
        <v>0</v>
      </c>
      <c r="G644" s="38">
        <f t="shared" si="306"/>
        <v>0</v>
      </c>
      <c r="H644" s="39">
        <f t="shared" si="306"/>
        <v>0</v>
      </c>
      <c r="I644" s="37">
        <f t="shared" si="306"/>
        <v>0</v>
      </c>
      <c r="J644" s="37">
        <f t="shared" si="306"/>
        <v>0</v>
      </c>
      <c r="K644" s="37">
        <f t="shared" si="306"/>
        <v>0</v>
      </c>
      <c r="L644" s="92">
        <f t="shared" si="306"/>
        <v>0</v>
      </c>
      <c r="M644" s="202" t="s">
        <v>2</v>
      </c>
      <c r="N644" s="233"/>
    </row>
    <row r="645" spans="1:14" ht="15.5" hidden="1" thickBot="1">
      <c r="B645" s="210" t="s">
        <v>2</v>
      </c>
      <c r="C645" s="13" t="s">
        <v>3</v>
      </c>
      <c r="D645" s="30"/>
      <c r="E645" s="26"/>
      <c r="F645" s="9"/>
      <c r="G645" s="27"/>
      <c r="H645" s="18"/>
      <c r="I645" s="9"/>
      <c r="J645" s="9"/>
      <c r="K645" s="9"/>
      <c r="L645" s="91"/>
      <c r="M645" s="203"/>
      <c r="N645" s="233"/>
    </row>
    <row r="646" spans="1:14" ht="15.5" hidden="1" thickBot="1">
      <c r="B646" s="210" t="s">
        <v>2</v>
      </c>
      <c r="C646" s="14" t="s">
        <v>5</v>
      </c>
      <c r="D646" s="31"/>
      <c r="E646" s="28"/>
      <c r="F646" s="10"/>
      <c r="G646" s="29"/>
      <c r="H646" s="19"/>
      <c r="I646" s="10"/>
      <c r="J646" s="10"/>
      <c r="K646" s="10"/>
      <c r="L646" s="93"/>
      <c r="M646" s="205"/>
      <c r="N646" s="234"/>
    </row>
    <row r="647" spans="1:14" s="62" customFormat="1" ht="30.5">
      <c r="A647" s="61">
        <v>29</v>
      </c>
      <c r="B647" s="212"/>
      <c r="C647" s="53" t="s">
        <v>76</v>
      </c>
      <c r="D647" s="55" t="s">
        <v>16</v>
      </c>
      <c r="E647" s="56">
        <f>E648+E649</f>
        <v>0</v>
      </c>
      <c r="F647" s="57">
        <f t="shared" ref="F647:L647" si="307">F648+F649</f>
        <v>0</v>
      </c>
      <c r="G647" s="58">
        <f t="shared" si="307"/>
        <v>0</v>
      </c>
      <c r="H647" s="59">
        <f t="shared" si="307"/>
        <v>0</v>
      </c>
      <c r="I647" s="57">
        <f t="shared" si="307"/>
        <v>0</v>
      </c>
      <c r="J647" s="57">
        <f t="shared" si="307"/>
        <v>0</v>
      </c>
      <c r="K647" s="57">
        <f t="shared" si="307"/>
        <v>0</v>
      </c>
      <c r="L647" s="82">
        <f t="shared" si="307"/>
        <v>0</v>
      </c>
      <c r="M647" s="206" t="s">
        <v>2</v>
      </c>
      <c r="N647" s="232" t="s">
        <v>78</v>
      </c>
    </row>
    <row r="648" spans="1:14" ht="15">
      <c r="B648" s="212"/>
      <c r="C648" s="11" t="s">
        <v>1</v>
      </c>
      <c r="D648" s="32" t="s">
        <v>2</v>
      </c>
      <c r="E648" s="20"/>
      <c r="F648" s="6"/>
      <c r="G648" s="21"/>
      <c r="H648" s="15"/>
      <c r="I648" s="6"/>
      <c r="J648" s="6"/>
      <c r="K648" s="6"/>
      <c r="L648" s="89"/>
      <c r="M648" s="207"/>
      <c r="N648" s="233"/>
    </row>
    <row r="649" spans="1:14" ht="15">
      <c r="B649" s="212"/>
      <c r="C649" s="11" t="s">
        <v>9</v>
      </c>
      <c r="D649" s="32" t="s">
        <v>2</v>
      </c>
      <c r="E649" s="22">
        <f t="shared" ref="E649:L649" si="308">E650+E651+E652</f>
        <v>0</v>
      </c>
      <c r="F649" s="7">
        <f t="shared" si="308"/>
        <v>0</v>
      </c>
      <c r="G649" s="23">
        <f t="shared" si="308"/>
        <v>0</v>
      </c>
      <c r="H649" s="16">
        <f t="shared" si="308"/>
        <v>0</v>
      </c>
      <c r="I649" s="7">
        <f t="shared" si="308"/>
        <v>0</v>
      </c>
      <c r="J649" s="7">
        <f t="shared" si="308"/>
        <v>0</v>
      </c>
      <c r="K649" s="7">
        <f t="shared" si="308"/>
        <v>0</v>
      </c>
      <c r="L649" s="83">
        <f t="shared" si="308"/>
        <v>0</v>
      </c>
      <c r="M649" s="195" t="s">
        <v>2</v>
      </c>
      <c r="N649" s="233"/>
    </row>
    <row r="650" spans="1:14" ht="15">
      <c r="B650" s="212"/>
      <c r="C650" s="12" t="s">
        <v>3</v>
      </c>
      <c r="D650" s="33" t="s">
        <v>2</v>
      </c>
      <c r="E650" s="24">
        <f>E660+E664+E667+E657+E654</f>
        <v>0</v>
      </c>
      <c r="F650" s="8">
        <f t="shared" ref="F650:L650" si="309">F660+F664+F667+F657+F654</f>
        <v>0</v>
      </c>
      <c r="G650" s="24">
        <f t="shared" si="309"/>
        <v>0</v>
      </c>
      <c r="H650" s="24">
        <f t="shared" si="309"/>
        <v>0</v>
      </c>
      <c r="I650" s="8">
        <f t="shared" si="309"/>
        <v>0</v>
      </c>
      <c r="J650" s="8">
        <f t="shared" si="309"/>
        <v>0</v>
      </c>
      <c r="K650" s="8">
        <f t="shared" si="309"/>
        <v>0</v>
      </c>
      <c r="L650" s="24">
        <f t="shared" si="309"/>
        <v>0</v>
      </c>
      <c r="M650" s="196" t="s">
        <v>2</v>
      </c>
      <c r="N650" s="233"/>
    </row>
    <row r="651" spans="1:14" ht="15">
      <c r="B651" s="212"/>
      <c r="C651" s="12" t="s">
        <v>4</v>
      </c>
      <c r="D651" s="33" t="s">
        <v>2</v>
      </c>
      <c r="E651" s="24">
        <f>E661</f>
        <v>0</v>
      </c>
      <c r="F651" s="8">
        <f t="shared" ref="F651:L651" si="310">F661</f>
        <v>0</v>
      </c>
      <c r="G651" s="25">
        <f t="shared" si="310"/>
        <v>0</v>
      </c>
      <c r="H651" s="17">
        <f t="shared" si="310"/>
        <v>0</v>
      </c>
      <c r="I651" s="8">
        <f t="shared" si="310"/>
        <v>0</v>
      </c>
      <c r="J651" s="8">
        <f t="shared" si="310"/>
        <v>0</v>
      </c>
      <c r="K651" s="8">
        <f t="shared" si="310"/>
        <v>0</v>
      </c>
      <c r="L651" s="84">
        <f t="shared" si="310"/>
        <v>0</v>
      </c>
      <c r="M651" s="196" t="s">
        <v>2</v>
      </c>
      <c r="N651" s="233"/>
    </row>
    <row r="652" spans="1:14" ht="15">
      <c r="B652" s="212"/>
      <c r="C652" s="47" t="s">
        <v>5</v>
      </c>
      <c r="D652" s="48" t="s">
        <v>2</v>
      </c>
      <c r="E652" s="49">
        <f>E662+E665+E668+E655+E658</f>
        <v>0</v>
      </c>
      <c r="F652" s="50">
        <f t="shared" ref="F652:L652" si="311">F662+F665+F668+F655+F658</f>
        <v>0</v>
      </c>
      <c r="G652" s="51">
        <f t="shared" si="311"/>
        <v>0</v>
      </c>
      <c r="H652" s="52">
        <f t="shared" si="311"/>
        <v>0</v>
      </c>
      <c r="I652" s="50">
        <f t="shared" si="311"/>
        <v>0</v>
      </c>
      <c r="J652" s="50">
        <f t="shared" si="311"/>
        <v>0</v>
      </c>
      <c r="K652" s="50">
        <f t="shared" si="311"/>
        <v>0</v>
      </c>
      <c r="L652" s="85">
        <f t="shared" si="311"/>
        <v>0</v>
      </c>
      <c r="M652" s="197" t="s">
        <v>2</v>
      </c>
      <c r="N652" s="233"/>
    </row>
    <row r="653" spans="1:14" ht="15" hidden="1">
      <c r="B653" s="210" t="s">
        <v>2</v>
      </c>
      <c r="C653" s="34" t="s">
        <v>54</v>
      </c>
      <c r="D653" s="35" t="s">
        <v>2</v>
      </c>
      <c r="E653" s="36">
        <f t="shared" ref="E653:L653" si="312">E654+E655</f>
        <v>0</v>
      </c>
      <c r="F653" s="37">
        <f t="shared" si="312"/>
        <v>0</v>
      </c>
      <c r="G653" s="38">
        <f t="shared" si="312"/>
        <v>0</v>
      </c>
      <c r="H653" s="39">
        <f t="shared" si="312"/>
        <v>0</v>
      </c>
      <c r="I653" s="37">
        <f t="shared" si="312"/>
        <v>0</v>
      </c>
      <c r="J653" s="37">
        <f t="shared" si="312"/>
        <v>0</v>
      </c>
      <c r="K653" s="37">
        <f t="shared" si="312"/>
        <v>0</v>
      </c>
      <c r="L653" s="92">
        <f t="shared" si="312"/>
        <v>0</v>
      </c>
      <c r="M653" s="202" t="s">
        <v>2</v>
      </c>
      <c r="N653" s="233"/>
    </row>
    <row r="654" spans="1:14" ht="15" hidden="1">
      <c r="B654" s="210" t="s">
        <v>2</v>
      </c>
      <c r="C654" s="13" t="s">
        <v>3</v>
      </c>
      <c r="D654" s="30"/>
      <c r="E654" s="26"/>
      <c r="F654" s="9"/>
      <c r="G654" s="27"/>
      <c r="H654" s="18"/>
      <c r="I654" s="9"/>
      <c r="J654" s="9"/>
      <c r="K654" s="9"/>
      <c r="L654" s="91"/>
      <c r="M654" s="203"/>
      <c r="N654" s="233"/>
    </row>
    <row r="655" spans="1:14" ht="15" hidden="1">
      <c r="B655" s="210" t="s">
        <v>2</v>
      </c>
      <c r="C655" s="13" t="s">
        <v>5</v>
      </c>
      <c r="D655" s="30"/>
      <c r="E655" s="26"/>
      <c r="F655" s="9"/>
      <c r="G655" s="27"/>
      <c r="H655" s="18"/>
      <c r="I655" s="9"/>
      <c r="J655" s="9"/>
      <c r="K655" s="9"/>
      <c r="L655" s="91"/>
      <c r="M655" s="203"/>
      <c r="N655" s="233"/>
    </row>
    <row r="656" spans="1:14" ht="15" hidden="1">
      <c r="B656" s="210" t="s">
        <v>2</v>
      </c>
      <c r="C656" s="34" t="s">
        <v>53</v>
      </c>
      <c r="D656" s="35" t="s">
        <v>2</v>
      </c>
      <c r="E656" s="36">
        <f t="shared" ref="E656:L656" si="313">E657+E658</f>
        <v>0</v>
      </c>
      <c r="F656" s="37">
        <f t="shared" si="313"/>
        <v>0</v>
      </c>
      <c r="G656" s="38">
        <f t="shared" si="313"/>
        <v>0</v>
      </c>
      <c r="H656" s="39">
        <f t="shared" si="313"/>
        <v>0</v>
      </c>
      <c r="I656" s="37">
        <f t="shared" si="313"/>
        <v>0</v>
      </c>
      <c r="J656" s="37">
        <f t="shared" si="313"/>
        <v>0</v>
      </c>
      <c r="K656" s="37">
        <f t="shared" si="313"/>
        <v>0</v>
      </c>
      <c r="L656" s="92">
        <f t="shared" si="313"/>
        <v>0</v>
      </c>
      <c r="M656" s="202" t="s">
        <v>2</v>
      </c>
      <c r="N656" s="233"/>
    </row>
    <row r="657" spans="1:14" ht="15" hidden="1">
      <c r="B657" s="210" t="s">
        <v>2</v>
      </c>
      <c r="C657" s="13" t="s">
        <v>3</v>
      </c>
      <c r="D657" s="30"/>
      <c r="E657" s="26"/>
      <c r="F657" s="9"/>
      <c r="G657" s="27"/>
      <c r="H657" s="18"/>
      <c r="I657" s="9"/>
      <c r="J657" s="9"/>
      <c r="K657" s="9"/>
      <c r="L657" s="91"/>
      <c r="M657" s="203"/>
      <c r="N657" s="233"/>
    </row>
    <row r="658" spans="1:14" ht="15" hidden="1">
      <c r="B658" s="210" t="s">
        <v>2</v>
      </c>
      <c r="C658" s="13" t="s">
        <v>5</v>
      </c>
      <c r="D658" s="30"/>
      <c r="E658" s="26"/>
      <c r="F658" s="9"/>
      <c r="G658" s="27"/>
      <c r="H658" s="18"/>
      <c r="I658" s="9"/>
      <c r="J658" s="9"/>
      <c r="K658" s="9"/>
      <c r="L658" s="91"/>
      <c r="M658" s="203"/>
      <c r="N658" s="233"/>
    </row>
    <row r="659" spans="1:14" ht="15">
      <c r="B659" s="212"/>
      <c r="C659" s="41" t="s">
        <v>6</v>
      </c>
      <c r="D659" s="42" t="s">
        <v>2</v>
      </c>
      <c r="E659" s="43">
        <f t="shared" ref="E659:L659" si="314">E660+E661+E662</f>
        <v>0</v>
      </c>
      <c r="F659" s="44">
        <f t="shared" si="314"/>
        <v>0</v>
      </c>
      <c r="G659" s="45">
        <f t="shared" si="314"/>
        <v>0</v>
      </c>
      <c r="H659" s="46">
        <f t="shared" si="314"/>
        <v>0</v>
      </c>
      <c r="I659" s="44">
        <f t="shared" si="314"/>
        <v>0</v>
      </c>
      <c r="J659" s="44">
        <f t="shared" si="314"/>
        <v>0</v>
      </c>
      <c r="K659" s="44">
        <f t="shared" si="314"/>
        <v>0</v>
      </c>
      <c r="L659" s="90">
        <f t="shared" si="314"/>
        <v>0</v>
      </c>
      <c r="M659" s="208" t="s">
        <v>2</v>
      </c>
      <c r="N659" s="233"/>
    </row>
    <row r="660" spans="1:14" ht="46.5" customHeight="1">
      <c r="B660" s="212"/>
      <c r="C660" s="13" t="s">
        <v>3</v>
      </c>
      <c r="D660" s="30" t="s">
        <v>36</v>
      </c>
      <c r="E660" s="26"/>
      <c r="F660" s="9"/>
      <c r="G660" s="27"/>
      <c r="H660" s="18"/>
      <c r="I660" s="9"/>
      <c r="J660" s="9"/>
      <c r="K660" s="9"/>
      <c r="L660" s="91"/>
      <c r="M660" s="203"/>
      <c r="N660" s="233"/>
    </row>
    <row r="661" spans="1:14" ht="15">
      <c r="B661" s="212"/>
      <c r="C661" s="13" t="s">
        <v>4</v>
      </c>
      <c r="D661" s="30"/>
      <c r="E661" s="26"/>
      <c r="F661" s="9"/>
      <c r="G661" s="27"/>
      <c r="H661" s="18"/>
      <c r="I661" s="9"/>
      <c r="J661" s="9"/>
      <c r="K661" s="9"/>
      <c r="L661" s="91"/>
      <c r="M661" s="203"/>
      <c r="N661" s="233"/>
    </row>
    <row r="662" spans="1:14" ht="15.5" thickBot="1">
      <c r="B662" s="212"/>
      <c r="C662" s="13" t="s">
        <v>5</v>
      </c>
      <c r="D662" s="30"/>
      <c r="E662" s="26"/>
      <c r="F662" s="9"/>
      <c r="G662" s="27"/>
      <c r="H662" s="18"/>
      <c r="I662" s="9"/>
      <c r="J662" s="9"/>
      <c r="K662" s="9"/>
      <c r="L662" s="91"/>
      <c r="M662" s="203"/>
      <c r="N662" s="233"/>
    </row>
    <row r="663" spans="1:14" ht="15.5" hidden="1" thickBot="1">
      <c r="B663" s="210" t="s">
        <v>2</v>
      </c>
      <c r="C663" s="34" t="s">
        <v>7</v>
      </c>
      <c r="D663" s="35" t="s">
        <v>2</v>
      </c>
      <c r="E663" s="36">
        <f t="shared" ref="E663:L663" si="315">E664+E665</f>
        <v>0</v>
      </c>
      <c r="F663" s="37">
        <f t="shared" si="315"/>
        <v>0</v>
      </c>
      <c r="G663" s="38">
        <f t="shared" si="315"/>
        <v>0</v>
      </c>
      <c r="H663" s="39">
        <f t="shared" si="315"/>
        <v>0</v>
      </c>
      <c r="I663" s="37">
        <f t="shared" si="315"/>
        <v>0</v>
      </c>
      <c r="J663" s="37">
        <f t="shared" si="315"/>
        <v>0</v>
      </c>
      <c r="K663" s="37">
        <f t="shared" si="315"/>
        <v>0</v>
      </c>
      <c r="L663" s="92">
        <f t="shared" si="315"/>
        <v>0</v>
      </c>
      <c r="M663" s="202" t="s">
        <v>2</v>
      </c>
      <c r="N663" s="233"/>
    </row>
    <row r="664" spans="1:14" ht="15.5" hidden="1" thickBot="1">
      <c r="B664" s="210" t="s">
        <v>2</v>
      </c>
      <c r="C664" s="13" t="s">
        <v>3</v>
      </c>
      <c r="D664" s="30"/>
      <c r="E664" s="26"/>
      <c r="F664" s="9"/>
      <c r="G664" s="27"/>
      <c r="H664" s="18"/>
      <c r="I664" s="9"/>
      <c r="J664" s="9"/>
      <c r="K664" s="9"/>
      <c r="L664" s="91"/>
      <c r="M664" s="203"/>
      <c r="N664" s="233"/>
    </row>
    <row r="665" spans="1:14" ht="15.5" hidden="1" thickBot="1">
      <c r="B665" s="210" t="s">
        <v>2</v>
      </c>
      <c r="C665" s="13" t="s">
        <v>5</v>
      </c>
      <c r="D665" s="30"/>
      <c r="E665" s="26"/>
      <c r="F665" s="9"/>
      <c r="G665" s="27"/>
      <c r="H665" s="18"/>
      <c r="I665" s="9"/>
      <c r="J665" s="9"/>
      <c r="K665" s="9"/>
      <c r="L665" s="91"/>
      <c r="M665" s="203"/>
      <c r="N665" s="233"/>
    </row>
    <row r="666" spans="1:14" ht="15.5" hidden="1" thickBot="1">
      <c r="B666" s="210" t="s">
        <v>2</v>
      </c>
      <c r="C666" s="40" t="s">
        <v>8</v>
      </c>
      <c r="D666" s="35" t="s">
        <v>2</v>
      </c>
      <c r="E666" s="36">
        <f t="shared" ref="E666:L666" si="316">E667+E668</f>
        <v>0</v>
      </c>
      <c r="F666" s="37">
        <f t="shared" si="316"/>
        <v>0</v>
      </c>
      <c r="G666" s="38">
        <f t="shared" si="316"/>
        <v>0</v>
      </c>
      <c r="H666" s="39">
        <f t="shared" si="316"/>
        <v>0</v>
      </c>
      <c r="I666" s="37">
        <f t="shared" si="316"/>
        <v>0</v>
      </c>
      <c r="J666" s="37">
        <f t="shared" si="316"/>
        <v>0</v>
      </c>
      <c r="K666" s="37">
        <f t="shared" si="316"/>
        <v>0</v>
      </c>
      <c r="L666" s="92">
        <f t="shared" si="316"/>
        <v>0</v>
      </c>
      <c r="M666" s="202" t="s">
        <v>2</v>
      </c>
      <c r="N666" s="233"/>
    </row>
    <row r="667" spans="1:14" ht="15.5" hidden="1" thickBot="1">
      <c r="B667" s="210" t="s">
        <v>2</v>
      </c>
      <c r="C667" s="13" t="s">
        <v>3</v>
      </c>
      <c r="D667" s="30"/>
      <c r="E667" s="26"/>
      <c r="F667" s="9"/>
      <c r="G667" s="27"/>
      <c r="H667" s="18"/>
      <c r="I667" s="9"/>
      <c r="J667" s="9"/>
      <c r="K667" s="9"/>
      <c r="L667" s="91"/>
      <c r="M667" s="203"/>
      <c r="N667" s="233"/>
    </row>
    <row r="668" spans="1:14" ht="15.5" hidden="1" thickBot="1">
      <c r="B668" s="210" t="s">
        <v>2</v>
      </c>
      <c r="C668" s="14" t="s">
        <v>5</v>
      </c>
      <c r="D668" s="31"/>
      <c r="E668" s="28"/>
      <c r="F668" s="10"/>
      <c r="G668" s="29"/>
      <c r="H668" s="19"/>
      <c r="I668" s="10"/>
      <c r="J668" s="10"/>
      <c r="K668" s="10"/>
      <c r="L668" s="93"/>
      <c r="M668" s="205"/>
      <c r="N668" s="234"/>
    </row>
    <row r="669" spans="1:14" s="62" customFormat="1" ht="30.5">
      <c r="A669" s="61">
        <v>30</v>
      </c>
      <c r="B669" s="212"/>
      <c r="C669" s="53" t="s">
        <v>77</v>
      </c>
      <c r="D669" s="55" t="s">
        <v>16</v>
      </c>
      <c r="E669" s="56">
        <f>E670+E671</f>
        <v>0</v>
      </c>
      <c r="F669" s="57">
        <f t="shared" ref="F669:L669" si="317">F670+F671</f>
        <v>0</v>
      </c>
      <c r="G669" s="58">
        <f t="shared" si="317"/>
        <v>0</v>
      </c>
      <c r="H669" s="59">
        <f t="shared" si="317"/>
        <v>0</v>
      </c>
      <c r="I669" s="57">
        <f t="shared" si="317"/>
        <v>0</v>
      </c>
      <c r="J669" s="57">
        <f t="shared" si="317"/>
        <v>0</v>
      </c>
      <c r="K669" s="57">
        <f t="shared" si="317"/>
        <v>0</v>
      </c>
      <c r="L669" s="82">
        <f t="shared" si="317"/>
        <v>0</v>
      </c>
      <c r="M669" s="206" t="s">
        <v>2</v>
      </c>
      <c r="N669" s="232" t="s">
        <v>78</v>
      </c>
    </row>
    <row r="670" spans="1:14" ht="15">
      <c r="B670" s="212"/>
      <c r="C670" s="11" t="s">
        <v>1</v>
      </c>
      <c r="D670" s="32" t="s">
        <v>2</v>
      </c>
      <c r="E670" s="20"/>
      <c r="F670" s="6"/>
      <c r="G670" s="21"/>
      <c r="H670" s="15"/>
      <c r="I670" s="6"/>
      <c r="J670" s="6"/>
      <c r="K670" s="6"/>
      <c r="L670" s="89"/>
      <c r="M670" s="207"/>
      <c r="N670" s="233"/>
    </row>
    <row r="671" spans="1:14" ht="15">
      <c r="B671" s="212"/>
      <c r="C671" s="11" t="s">
        <v>9</v>
      </c>
      <c r="D671" s="32" t="s">
        <v>2</v>
      </c>
      <c r="E671" s="22">
        <f t="shared" ref="E671:L671" si="318">E672+E673+E674</f>
        <v>0</v>
      </c>
      <c r="F671" s="7">
        <f t="shared" si="318"/>
        <v>0</v>
      </c>
      <c r="G671" s="23">
        <f t="shared" si="318"/>
        <v>0</v>
      </c>
      <c r="H671" s="16">
        <f t="shared" si="318"/>
        <v>0</v>
      </c>
      <c r="I671" s="7">
        <f t="shared" si="318"/>
        <v>0</v>
      </c>
      <c r="J671" s="7">
        <f t="shared" si="318"/>
        <v>0</v>
      </c>
      <c r="K671" s="7">
        <f t="shared" si="318"/>
        <v>0</v>
      </c>
      <c r="L671" s="83">
        <f t="shared" si="318"/>
        <v>0</v>
      </c>
      <c r="M671" s="195" t="s">
        <v>2</v>
      </c>
      <c r="N671" s="233"/>
    </row>
    <row r="672" spans="1:14" ht="15">
      <c r="B672" s="212"/>
      <c r="C672" s="12" t="s">
        <v>3</v>
      </c>
      <c r="D672" s="33" t="s">
        <v>2</v>
      </c>
      <c r="E672" s="24">
        <f>E682+E686+E689+E679+E676</f>
        <v>0</v>
      </c>
      <c r="F672" s="8">
        <f t="shared" ref="F672:L672" si="319">F682+F686+F689+F679+F676</f>
        <v>0</v>
      </c>
      <c r="G672" s="24">
        <f t="shared" si="319"/>
        <v>0</v>
      </c>
      <c r="H672" s="24">
        <f t="shared" si="319"/>
        <v>0</v>
      </c>
      <c r="I672" s="8">
        <f t="shared" si="319"/>
        <v>0</v>
      </c>
      <c r="J672" s="8">
        <f t="shared" si="319"/>
        <v>0</v>
      </c>
      <c r="K672" s="8">
        <f t="shared" si="319"/>
        <v>0</v>
      </c>
      <c r="L672" s="24">
        <f t="shared" si="319"/>
        <v>0</v>
      </c>
      <c r="M672" s="196" t="s">
        <v>2</v>
      </c>
      <c r="N672" s="233"/>
    </row>
    <row r="673" spans="2:14" ht="15">
      <c r="B673" s="212"/>
      <c r="C673" s="12" t="s">
        <v>4</v>
      </c>
      <c r="D673" s="33" t="s">
        <v>2</v>
      </c>
      <c r="E673" s="24">
        <f>E683</f>
        <v>0</v>
      </c>
      <c r="F673" s="8">
        <f t="shared" ref="F673:L673" si="320">F683</f>
        <v>0</v>
      </c>
      <c r="G673" s="25">
        <f t="shared" si="320"/>
        <v>0</v>
      </c>
      <c r="H673" s="17">
        <f t="shared" si="320"/>
        <v>0</v>
      </c>
      <c r="I673" s="8">
        <f t="shared" si="320"/>
        <v>0</v>
      </c>
      <c r="J673" s="8">
        <f t="shared" si="320"/>
        <v>0</v>
      </c>
      <c r="K673" s="8">
        <f t="shared" si="320"/>
        <v>0</v>
      </c>
      <c r="L673" s="84">
        <f t="shared" si="320"/>
        <v>0</v>
      </c>
      <c r="M673" s="196" t="s">
        <v>2</v>
      </c>
      <c r="N673" s="233"/>
    </row>
    <row r="674" spans="2:14" ht="15">
      <c r="B674" s="212"/>
      <c r="C674" s="47" t="s">
        <v>5</v>
      </c>
      <c r="D674" s="48" t="s">
        <v>2</v>
      </c>
      <c r="E674" s="49">
        <f>E684+E687+E690+E677+E680</f>
        <v>0</v>
      </c>
      <c r="F674" s="50">
        <f t="shared" ref="F674:L674" si="321">F684+F687+F690+F677+F680</f>
        <v>0</v>
      </c>
      <c r="G674" s="51">
        <f t="shared" si="321"/>
        <v>0</v>
      </c>
      <c r="H674" s="52">
        <f t="shared" si="321"/>
        <v>0</v>
      </c>
      <c r="I674" s="50">
        <f t="shared" si="321"/>
        <v>0</v>
      </c>
      <c r="J674" s="50">
        <f t="shared" si="321"/>
        <v>0</v>
      </c>
      <c r="K674" s="50">
        <f t="shared" si="321"/>
        <v>0</v>
      </c>
      <c r="L674" s="85">
        <f t="shared" si="321"/>
        <v>0</v>
      </c>
      <c r="M674" s="197" t="s">
        <v>2</v>
      </c>
      <c r="N674" s="233"/>
    </row>
    <row r="675" spans="2:14" ht="15" hidden="1">
      <c r="B675" s="210" t="s">
        <v>2</v>
      </c>
      <c r="C675" s="34" t="s">
        <v>54</v>
      </c>
      <c r="D675" s="35" t="s">
        <v>2</v>
      </c>
      <c r="E675" s="36">
        <f t="shared" ref="E675:L675" si="322">E676+E677</f>
        <v>0</v>
      </c>
      <c r="F675" s="37">
        <f t="shared" si="322"/>
        <v>0</v>
      </c>
      <c r="G675" s="38">
        <f t="shared" si="322"/>
        <v>0</v>
      </c>
      <c r="H675" s="39">
        <f t="shared" si="322"/>
        <v>0</v>
      </c>
      <c r="I675" s="37">
        <f t="shared" si="322"/>
        <v>0</v>
      </c>
      <c r="J675" s="37">
        <f t="shared" si="322"/>
        <v>0</v>
      </c>
      <c r="K675" s="37">
        <f t="shared" si="322"/>
        <v>0</v>
      </c>
      <c r="L675" s="92">
        <f t="shared" si="322"/>
        <v>0</v>
      </c>
      <c r="M675" s="202" t="s">
        <v>2</v>
      </c>
      <c r="N675" s="233"/>
    </row>
    <row r="676" spans="2:14" ht="15" hidden="1">
      <c r="B676" s="210" t="s">
        <v>2</v>
      </c>
      <c r="C676" s="13" t="s">
        <v>3</v>
      </c>
      <c r="D676" s="30"/>
      <c r="E676" s="26"/>
      <c r="F676" s="9"/>
      <c r="G676" s="27"/>
      <c r="H676" s="18"/>
      <c r="I676" s="9"/>
      <c r="J676" s="9"/>
      <c r="K676" s="9"/>
      <c r="L676" s="91"/>
      <c r="M676" s="203"/>
      <c r="N676" s="233"/>
    </row>
    <row r="677" spans="2:14" ht="15" hidden="1">
      <c r="B677" s="210" t="s">
        <v>2</v>
      </c>
      <c r="C677" s="13" t="s">
        <v>5</v>
      </c>
      <c r="D677" s="30"/>
      <c r="E677" s="26"/>
      <c r="F677" s="9"/>
      <c r="G677" s="27"/>
      <c r="H677" s="18"/>
      <c r="I677" s="9"/>
      <c r="J677" s="9"/>
      <c r="K677" s="9"/>
      <c r="L677" s="91"/>
      <c r="M677" s="203"/>
      <c r="N677" s="233"/>
    </row>
    <row r="678" spans="2:14" ht="15" hidden="1">
      <c r="B678" s="210" t="s">
        <v>2</v>
      </c>
      <c r="C678" s="34" t="s">
        <v>53</v>
      </c>
      <c r="D678" s="35" t="s">
        <v>2</v>
      </c>
      <c r="E678" s="36">
        <f t="shared" ref="E678:L678" si="323">E679+E680</f>
        <v>0</v>
      </c>
      <c r="F678" s="37">
        <f t="shared" si="323"/>
        <v>0</v>
      </c>
      <c r="G678" s="38">
        <f t="shared" si="323"/>
        <v>0</v>
      </c>
      <c r="H678" s="39">
        <f t="shared" si="323"/>
        <v>0</v>
      </c>
      <c r="I678" s="37">
        <f t="shared" si="323"/>
        <v>0</v>
      </c>
      <c r="J678" s="37">
        <f t="shared" si="323"/>
        <v>0</v>
      </c>
      <c r="K678" s="37">
        <f t="shared" si="323"/>
        <v>0</v>
      </c>
      <c r="L678" s="92">
        <f t="shared" si="323"/>
        <v>0</v>
      </c>
      <c r="M678" s="202" t="s">
        <v>2</v>
      </c>
      <c r="N678" s="233"/>
    </row>
    <row r="679" spans="2:14" ht="15" hidden="1">
      <c r="B679" s="210" t="s">
        <v>2</v>
      </c>
      <c r="C679" s="13" t="s">
        <v>3</v>
      </c>
      <c r="D679" s="30"/>
      <c r="E679" s="26"/>
      <c r="F679" s="9"/>
      <c r="G679" s="27"/>
      <c r="H679" s="18"/>
      <c r="I679" s="9"/>
      <c r="J679" s="9"/>
      <c r="K679" s="9"/>
      <c r="L679" s="91"/>
      <c r="M679" s="203"/>
      <c r="N679" s="233"/>
    </row>
    <row r="680" spans="2:14" ht="15" hidden="1">
      <c r="B680" s="210" t="s">
        <v>2</v>
      </c>
      <c r="C680" s="13" t="s">
        <v>5</v>
      </c>
      <c r="D680" s="30"/>
      <c r="E680" s="26"/>
      <c r="F680" s="9"/>
      <c r="G680" s="27"/>
      <c r="H680" s="18"/>
      <c r="I680" s="9"/>
      <c r="J680" s="9"/>
      <c r="K680" s="9"/>
      <c r="L680" s="91"/>
      <c r="M680" s="203"/>
      <c r="N680" s="233"/>
    </row>
    <row r="681" spans="2:14" ht="15">
      <c r="B681" s="212"/>
      <c r="C681" s="41" t="s">
        <v>6</v>
      </c>
      <c r="D681" s="42" t="s">
        <v>2</v>
      </c>
      <c r="E681" s="43">
        <f t="shared" ref="E681:L681" si="324">E682+E683+E684</f>
        <v>0</v>
      </c>
      <c r="F681" s="44">
        <f t="shared" si="324"/>
        <v>0</v>
      </c>
      <c r="G681" s="45">
        <f t="shared" si="324"/>
        <v>0</v>
      </c>
      <c r="H681" s="46">
        <f t="shared" si="324"/>
        <v>0</v>
      </c>
      <c r="I681" s="44">
        <f t="shared" si="324"/>
        <v>0</v>
      </c>
      <c r="J681" s="44">
        <f t="shared" si="324"/>
        <v>0</v>
      </c>
      <c r="K681" s="44">
        <f t="shared" si="324"/>
        <v>0</v>
      </c>
      <c r="L681" s="90">
        <f t="shared" si="324"/>
        <v>0</v>
      </c>
      <c r="M681" s="208" t="s">
        <v>2</v>
      </c>
      <c r="N681" s="233"/>
    </row>
    <row r="682" spans="2:14" ht="39">
      <c r="B682" s="212"/>
      <c r="C682" s="13" t="s">
        <v>3</v>
      </c>
      <c r="D682" s="30" t="s">
        <v>36</v>
      </c>
      <c r="E682" s="26"/>
      <c r="F682" s="9"/>
      <c r="G682" s="27"/>
      <c r="H682" s="18"/>
      <c r="I682" s="9"/>
      <c r="J682" s="9"/>
      <c r="K682" s="9"/>
      <c r="L682" s="91"/>
      <c r="M682" s="203"/>
      <c r="N682" s="233"/>
    </row>
    <row r="683" spans="2:14" ht="15">
      <c r="B683" s="212"/>
      <c r="C683" s="13" t="s">
        <v>4</v>
      </c>
      <c r="D683" s="30"/>
      <c r="E683" s="26"/>
      <c r="F683" s="9"/>
      <c r="G683" s="27"/>
      <c r="H683" s="18"/>
      <c r="I683" s="9"/>
      <c r="J683" s="9"/>
      <c r="K683" s="9"/>
      <c r="L683" s="91"/>
      <c r="M683" s="203"/>
      <c r="N683" s="233"/>
    </row>
    <row r="684" spans="2:14" ht="15.5" thickBot="1">
      <c r="B684" s="212"/>
      <c r="C684" s="13" t="s">
        <v>5</v>
      </c>
      <c r="D684" s="30"/>
      <c r="E684" s="26"/>
      <c r="F684" s="9"/>
      <c r="G684" s="27"/>
      <c r="H684" s="18"/>
      <c r="I684" s="9"/>
      <c r="J684" s="9"/>
      <c r="K684" s="9"/>
      <c r="L684" s="91"/>
      <c r="M684" s="203"/>
      <c r="N684" s="233"/>
    </row>
    <row r="685" spans="2:14" ht="15" hidden="1">
      <c r="B685" s="210" t="s">
        <v>2</v>
      </c>
      <c r="C685" s="34" t="s">
        <v>7</v>
      </c>
      <c r="D685" s="35" t="s">
        <v>2</v>
      </c>
      <c r="E685" s="36">
        <f t="shared" ref="E685:L685" si="325">E686+E687</f>
        <v>0</v>
      </c>
      <c r="F685" s="37">
        <f t="shared" si="325"/>
        <v>0</v>
      </c>
      <c r="G685" s="38">
        <f t="shared" si="325"/>
        <v>0</v>
      </c>
      <c r="H685" s="39">
        <f t="shared" si="325"/>
        <v>0</v>
      </c>
      <c r="I685" s="37">
        <f t="shared" si="325"/>
        <v>0</v>
      </c>
      <c r="J685" s="37">
        <f t="shared" si="325"/>
        <v>0</v>
      </c>
      <c r="K685" s="37">
        <f t="shared" si="325"/>
        <v>0</v>
      </c>
      <c r="L685" s="92">
        <f t="shared" si="325"/>
        <v>0</v>
      </c>
      <c r="M685" s="202" t="s">
        <v>2</v>
      </c>
      <c r="N685" s="233"/>
    </row>
    <row r="686" spans="2:14" ht="15" hidden="1">
      <c r="B686" s="210" t="s">
        <v>2</v>
      </c>
      <c r="C686" s="13" t="s">
        <v>3</v>
      </c>
      <c r="D686" s="30"/>
      <c r="E686" s="26"/>
      <c r="F686" s="9"/>
      <c r="G686" s="27"/>
      <c r="H686" s="18"/>
      <c r="I686" s="9"/>
      <c r="J686" s="9"/>
      <c r="K686" s="9"/>
      <c r="L686" s="91"/>
      <c r="M686" s="203"/>
      <c r="N686" s="233"/>
    </row>
    <row r="687" spans="2:14" ht="15" hidden="1">
      <c r="B687" s="210" t="s">
        <v>2</v>
      </c>
      <c r="C687" s="13" t="s">
        <v>5</v>
      </c>
      <c r="D687" s="30"/>
      <c r="E687" s="26"/>
      <c r="F687" s="9"/>
      <c r="G687" s="27"/>
      <c r="H687" s="18"/>
      <c r="I687" s="9"/>
      <c r="J687" s="9"/>
      <c r="K687" s="9"/>
      <c r="L687" s="91"/>
      <c r="M687" s="203"/>
      <c r="N687" s="233"/>
    </row>
    <row r="688" spans="2:14" ht="15" hidden="1">
      <c r="B688" s="210" t="s">
        <v>2</v>
      </c>
      <c r="C688" s="40" t="s">
        <v>8</v>
      </c>
      <c r="D688" s="35" t="s">
        <v>2</v>
      </c>
      <c r="E688" s="36">
        <f t="shared" ref="E688:L688" si="326">E689+E690</f>
        <v>0</v>
      </c>
      <c r="F688" s="37">
        <f t="shared" si="326"/>
        <v>0</v>
      </c>
      <c r="G688" s="38">
        <f t="shared" si="326"/>
        <v>0</v>
      </c>
      <c r="H688" s="39">
        <f t="shared" si="326"/>
        <v>0</v>
      </c>
      <c r="I688" s="37">
        <f t="shared" si="326"/>
        <v>0</v>
      </c>
      <c r="J688" s="37">
        <f t="shared" si="326"/>
        <v>0</v>
      </c>
      <c r="K688" s="37">
        <f t="shared" si="326"/>
        <v>0</v>
      </c>
      <c r="L688" s="92">
        <f t="shared" si="326"/>
        <v>0</v>
      </c>
      <c r="M688" s="202" t="s">
        <v>2</v>
      </c>
      <c r="N688" s="233"/>
    </row>
    <row r="689" spans="2:14" ht="15" hidden="1">
      <c r="B689" s="210" t="s">
        <v>2</v>
      </c>
      <c r="C689" s="13" t="s">
        <v>3</v>
      </c>
      <c r="D689" s="30"/>
      <c r="E689" s="26"/>
      <c r="F689" s="9"/>
      <c r="G689" s="27"/>
      <c r="H689" s="18"/>
      <c r="I689" s="9"/>
      <c r="J689" s="9"/>
      <c r="K689" s="9"/>
      <c r="L689" s="91"/>
      <c r="M689" s="203"/>
      <c r="N689" s="233"/>
    </row>
    <row r="690" spans="2:14" ht="15.5" hidden="1" thickBot="1">
      <c r="B690" s="210" t="s">
        <v>2</v>
      </c>
      <c r="C690" s="14" t="s">
        <v>5</v>
      </c>
      <c r="D690" s="31"/>
      <c r="E690" s="28"/>
      <c r="F690" s="10"/>
      <c r="G690" s="29"/>
      <c r="H690" s="19"/>
      <c r="I690" s="10"/>
      <c r="J690" s="10"/>
      <c r="K690" s="10"/>
      <c r="L690" s="93"/>
      <c r="M690" s="205"/>
      <c r="N690" s="234"/>
    </row>
    <row r="691" spans="2:14" ht="20.5" customHeight="1">
      <c r="B691" s="212"/>
      <c r="C691" s="228" t="s">
        <v>48</v>
      </c>
      <c r="D691" s="228"/>
      <c r="E691" s="228"/>
      <c r="F691" s="228"/>
      <c r="G691" s="228"/>
      <c r="H691" s="228"/>
      <c r="I691" s="228"/>
      <c r="J691" s="228"/>
      <c r="K691" s="228"/>
      <c r="L691" s="228"/>
      <c r="M691" s="228"/>
      <c r="N691" s="229"/>
    </row>
    <row r="692" spans="2:14" ht="21" customHeight="1">
      <c r="B692" s="212"/>
      <c r="C692" s="230" t="s">
        <v>47</v>
      </c>
      <c r="D692" s="230"/>
      <c r="E692" s="230"/>
      <c r="F692" s="230"/>
      <c r="G692" s="230"/>
      <c r="H692" s="230"/>
      <c r="I692" s="230"/>
      <c r="J692" s="230"/>
      <c r="K692" s="230"/>
      <c r="L692" s="230"/>
      <c r="M692" s="230"/>
      <c r="N692" s="231"/>
    </row>
    <row r="693" spans="2:14" ht="50.15" customHeight="1">
      <c r="B693" s="212"/>
      <c r="C693" s="230" t="s">
        <v>49</v>
      </c>
      <c r="D693" s="230"/>
      <c r="E693" s="230"/>
      <c r="F693" s="230"/>
      <c r="G693" s="230"/>
      <c r="H693" s="230"/>
      <c r="I693" s="230"/>
      <c r="J693" s="230"/>
      <c r="K693" s="230"/>
      <c r="L693" s="230"/>
      <c r="M693" s="230"/>
      <c r="N693" s="231"/>
    </row>
    <row r="694" spans="2:14" ht="45.65" customHeight="1">
      <c r="B694" s="212"/>
      <c r="C694" s="231" t="s">
        <v>32</v>
      </c>
      <c r="D694" s="231"/>
      <c r="E694" s="231"/>
      <c r="F694" s="231"/>
      <c r="G694" s="231"/>
      <c r="H694" s="231"/>
      <c r="I694" s="231"/>
      <c r="J694" s="231"/>
      <c r="K694" s="231"/>
      <c r="L694" s="231"/>
      <c r="M694" s="231"/>
      <c r="N694" s="231"/>
    </row>
  </sheetData>
  <sheetProtection autoFilter="0"/>
  <autoFilter ref="A7:N694" xr:uid="{5D46C7C2-763B-4796-8426-F8EB90440E98}">
    <filterColumn colId="1">
      <filters blank="1"/>
    </filterColumn>
  </autoFilter>
  <mergeCells count="45">
    <mergeCell ref="C1:N1"/>
    <mergeCell ref="C2:N2"/>
    <mergeCell ref="C3:N3"/>
    <mergeCell ref="C4:N4"/>
    <mergeCell ref="N8:N30"/>
    <mergeCell ref="N5:N6"/>
    <mergeCell ref="C5:C6"/>
    <mergeCell ref="E5:G5"/>
    <mergeCell ref="H5:L5"/>
    <mergeCell ref="D5:D6"/>
    <mergeCell ref="M5:M6"/>
    <mergeCell ref="N31:N52"/>
    <mergeCell ref="N97:N118"/>
    <mergeCell ref="N119:N140"/>
    <mergeCell ref="N141:N162"/>
    <mergeCell ref="N185:N206"/>
    <mergeCell ref="N53:N74"/>
    <mergeCell ref="N75:N96"/>
    <mergeCell ref="N163:N184"/>
    <mergeCell ref="N427:N448"/>
    <mergeCell ref="N493:N514"/>
    <mergeCell ref="N515:N536"/>
    <mergeCell ref="N537:N558"/>
    <mergeCell ref="N669:N690"/>
    <mergeCell ref="N625:N646"/>
    <mergeCell ref="N647:N668"/>
    <mergeCell ref="N449:N470"/>
    <mergeCell ref="N581:N602"/>
    <mergeCell ref="N603:N624"/>
    <mergeCell ref="N471:N492"/>
    <mergeCell ref="N383:N404"/>
    <mergeCell ref="N251:N272"/>
    <mergeCell ref="N317:N338"/>
    <mergeCell ref="N361:N382"/>
    <mergeCell ref="N405:N426"/>
    <mergeCell ref="N207:N228"/>
    <mergeCell ref="N229:N250"/>
    <mergeCell ref="N273:N294"/>
    <mergeCell ref="N295:N316"/>
    <mergeCell ref="N339:N360"/>
    <mergeCell ref="C691:N691"/>
    <mergeCell ref="C692:N692"/>
    <mergeCell ref="C693:N693"/>
    <mergeCell ref="C694:N694"/>
    <mergeCell ref="N559:N580"/>
  </mergeCells>
  <hyperlinks>
    <hyperlink ref="N185" r:id="rId1" display="https://tapportals.mk.gov.lv/annotation/4c184433-7d5d-4abc-b092-154f4f1d2c3c_x000a__x000a_" xr:uid="{CAE98A6C-27AC-4595-8D44-D56AF79B774F}"/>
  </hyperlinks>
  <pageMargins left="0.31496062992125984" right="0.31496062992125984" top="0.98425196850393704" bottom="0.74803149606299213" header="0.31496062992125984" footer="0.31496062992125984"/>
  <pageSetup scale="45" orientation="landscape" r:id="rId2"/>
  <headerFooter>
    <oddFoote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PIELIKUMS</vt:lpstr>
      <vt:lpstr>tabula</vt:lpstr>
      <vt:lpstr>PIELIKUMS!Print_Area</vt:lpstr>
      <vt:lpstr>PIELIKUMS!Print_Titles</vt:lpstr>
      <vt:lpstr>tabula!Print_Titles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2024-03-06T06:56:38Z</dcterms:modified>
</cp:coreProperties>
</file>