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rts-my.sharepoint.com/personal/kk1601_ts_gov_lv/Documents/VISI_DOKUMENTI/Dokumenti/Likumdosana/Informat_zinojumi/2023/konvojs/5dienam/"/>
    </mc:Choice>
  </mc:AlternateContent>
  <xr:revisionPtr revIDLastSave="0" documentId="8_{42F4D3BB-D392-48DA-8E19-C3834859E4A3}" xr6:coauthVersionLast="47" xr6:coauthVersionMax="47" xr10:uidLastSave="{00000000-0000-0000-0000-000000000000}"/>
  <bookViews>
    <workbookView xWindow="-120" yWindow="-120" windowWidth="29040" windowHeight="15720" tabRatio="690" activeTab="2" xr2:uid="{B0B2308B-3047-4191-942E-3C1A713832EA}"/>
  </bookViews>
  <sheets>
    <sheet name="Komand.uz Rīgu un arpus Rigas" sheetId="1" r:id="rId1"/>
    <sheet name="cela izdevumu aprekins" sheetId="2" r:id="rId2"/>
    <sheet name="Vid.izpeļnas aprēķins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0" i="1" l="1"/>
  <c r="J20" i="1"/>
  <c r="J19" i="1"/>
  <c r="R10" i="1"/>
  <c r="R9" i="1"/>
  <c r="J9" i="1"/>
  <c r="J8" i="1"/>
  <c r="H7" i="2"/>
  <c r="C9" i="2"/>
  <c r="G6" i="2"/>
  <c r="I6" i="2" s="1"/>
  <c r="P19" i="1"/>
  <c r="P8" i="1"/>
  <c r="F5" i="6"/>
  <c r="F7" i="6" s="1"/>
  <c r="G5" i="2"/>
  <c r="I5" i="2" s="1"/>
  <c r="I7" i="2" s="1"/>
  <c r="B8" i="2"/>
  <c r="D8" i="2" s="1"/>
  <c r="B7" i="2"/>
  <c r="D7" i="2" s="1"/>
  <c r="B6" i="2"/>
  <c r="D6" i="2" s="1"/>
  <c r="B5" i="2"/>
  <c r="D5" i="2" s="1"/>
  <c r="D9" i="2" s="1"/>
  <c r="D10" i="2" s="1"/>
  <c r="D14" i="2" s="1"/>
  <c r="D16" i="2" s="1"/>
  <c r="R21" i="1"/>
  <c r="J21" i="1"/>
  <c r="N19" i="1"/>
  <c r="M19" i="1"/>
  <c r="L19" i="1"/>
  <c r="J10" i="1"/>
  <c r="M8" i="1"/>
  <c r="N8" i="1"/>
  <c r="L8" i="1"/>
  <c r="J11" i="1" l="1"/>
  <c r="R8" i="1"/>
  <c r="R11" i="1"/>
  <c r="I8" i="2"/>
  <c r="I11" i="2" s="1"/>
  <c r="I13" i="2" s="1"/>
  <c r="R19" i="1"/>
  <c r="R22" i="1" s="1"/>
  <c r="J22" i="1"/>
</calcChain>
</file>

<file path=xl/sharedStrings.xml><?xml version="1.0" encoding="utf-8"?>
<sst xmlns="http://schemas.openxmlformats.org/spreadsheetml/2006/main" count="82" uniqueCount="43">
  <si>
    <t>tiesneša palīgs</t>
  </si>
  <si>
    <t>tiesas sēžu sekretārs</t>
  </si>
  <si>
    <t>viens liecinieks</t>
  </si>
  <si>
    <t>tiesnesis</t>
  </si>
  <si>
    <t>advokāts</t>
  </si>
  <si>
    <t>Ceļa izdevumi</t>
  </si>
  <si>
    <t>Komandējuma izdevumi viena diena (EUR)</t>
  </si>
  <si>
    <t>Kopā:</t>
  </si>
  <si>
    <t>Izdevumi kopā:</t>
  </si>
  <si>
    <t>Komandējuma izdevumi konceptuālajam ziņojumam "Par ieslodzīto konvojēšanas funkcijas pārdales īstenošanas plānu"</t>
  </si>
  <si>
    <t>vidējie degvielas izdevumi*</t>
  </si>
  <si>
    <t>Degvielas patēriņa norma (litros uz 100 km)</t>
  </si>
  <si>
    <t>no Cēsīm</t>
  </si>
  <si>
    <t>Vidēji viens brauciens (km):</t>
  </si>
  <si>
    <t>Cena EUR/l ar PVN (DD)</t>
  </si>
  <si>
    <t>*saskaņā ar IeM prezentācijā norādītajiem statistikas datiem par procesu norises vietām</t>
  </si>
  <si>
    <t>Personu skaits*</t>
  </si>
  <si>
    <r>
      <t xml:space="preserve">Attālums </t>
    </r>
    <r>
      <rPr>
        <sz val="11"/>
        <color theme="1"/>
        <rFont val="Calibri"/>
        <family val="2"/>
        <charset val="186"/>
      </rPr>
      <t>~</t>
    </r>
    <r>
      <rPr>
        <sz val="11"/>
        <color theme="1"/>
        <rFont val="Times New Roman"/>
        <family val="1"/>
        <charset val="186"/>
      </rPr>
      <t>km (turp un atpakaļ)</t>
    </r>
  </si>
  <si>
    <t>Attālums kopā (km)</t>
  </si>
  <si>
    <t>Degvielas izdevumi (EUR)</t>
  </si>
  <si>
    <t>2021.gadā darba dienu skaits</t>
  </si>
  <si>
    <t>2021. gadā vidējā alga pirms nodokļu nomaksas gadā</t>
  </si>
  <si>
    <t>Vienas dienas vidējā alga pirms nodokļu nomaksas 2021.gadā</t>
  </si>
  <si>
    <t>Viesnīcas izdevumi saskaņā ar MK noteikto</t>
  </si>
  <si>
    <t>Kopā (EUR):</t>
  </si>
  <si>
    <t>Komandējuma izdevumi vienai dienai (EUR)</t>
  </si>
  <si>
    <t>Komandējuma izdevumi divām dienām (EUR)</t>
  </si>
  <si>
    <t>*saskaņā ar IeM prezentācijā norādītajiem statistikas datiem par procesu norises vietām 2021.gadā</t>
  </si>
  <si>
    <t>uz Rīgu</t>
  </si>
  <si>
    <t>no Daugavpils</t>
  </si>
  <si>
    <t>no Liepājas</t>
  </si>
  <si>
    <t>no Jēkabpils</t>
  </si>
  <si>
    <t>uz Cēsīm</t>
  </si>
  <si>
    <t>no Rīga</t>
  </si>
  <si>
    <t>Vidēji patērētie litri vienam braucienam</t>
  </si>
  <si>
    <t>Komandējums uz Rīgu (pēc statistikas datiem no Liepājas, Daugavpils, Cēsīm, Jēkabpils*)</t>
  </si>
  <si>
    <t>Komandējums no Rīgas un ārpus Rīgas (pēc statistikas datiem uz Cēsīm*)</t>
  </si>
  <si>
    <t>Dienas nauda saskaņā ar MK noteikto/ vidējās izpeļnas atlīdzība</t>
  </si>
  <si>
    <t>Ceļa izdevumu aprēķins</t>
  </si>
  <si>
    <t>Vidējās izpeļņas aprēķins</t>
  </si>
  <si>
    <t>2021. gadā vidējā alga pirms nodokļu nomaksas mēnesī</t>
  </si>
  <si>
    <t>prokuros</t>
  </si>
  <si>
    <t>5.pielikums konceptuālajam ziņojumam par ieslodzīto konvojēšanas funkcijas pārdales īstenošanas plānu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</si>
</sst>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sz val="11"/>
      <color theme="1"/>
      <name val="Calibri"/>
      <family val="2"/>
      <charset val="186"/>
    </font>
    <font>
      <sz val="8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b/>
      <sz val="14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9" xfId="0" applyFont="1" applyBorder="1" applyAlignment="1">
      <alignment horizontal="center" vertical="center" wrapText="1"/>
    </xf>
    <xf numFmtId="0" fontId="4" fillId="0" borderId="1" xfId="0" applyFont="1" applyBorder="1"/>
    <xf numFmtId="0" fontId="5" fillId="0" borderId="0" xfId="0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4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1" fontId="6" fillId="0" borderId="1" xfId="0" applyNumberFormat="1" applyFont="1" applyBorder="1"/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3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1" fontId="5" fillId="0" borderId="1" xfId="0" applyNumberFormat="1" applyFont="1" applyBorder="1"/>
    <xf numFmtId="0" fontId="3" fillId="0" borderId="3" xfId="0" applyFont="1" applyBorder="1" applyAlignment="1">
      <alignment horizontal="center" vertical="center"/>
    </xf>
    <xf numFmtId="0" fontId="11" fillId="0" borderId="1" xfId="0" applyFont="1" applyBorder="1"/>
    <xf numFmtId="1" fontId="13" fillId="0" borderId="1" xfId="0" applyNumberFormat="1" applyFont="1" applyBorder="1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0" fillId="0" borderId="1" xfId="0" applyBorder="1"/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right" wrapText="1"/>
    </xf>
    <xf numFmtId="0" fontId="0" fillId="0" borderId="13" xfId="0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2" fillId="0" borderId="3" xfId="0" applyFont="1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11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A3741-0EC8-4E44-8A69-426C46278293}">
  <dimension ref="A1:R25"/>
  <sheetViews>
    <sheetView zoomScale="90" zoomScaleNormal="90" workbookViewId="0">
      <selection activeCell="I7" sqref="I7"/>
    </sheetView>
  </sheetViews>
  <sheetFormatPr defaultColWidth="8.7109375" defaultRowHeight="15.75" x14ac:dyDescent="0.25"/>
  <cols>
    <col min="1" max="1" width="11.42578125" style="5" customWidth="1"/>
    <col min="2" max="2" width="6.140625" style="5" customWidth="1"/>
    <col min="3" max="3" width="24.7109375" style="5" customWidth="1"/>
    <col min="4" max="4" width="8.42578125" style="5" customWidth="1"/>
    <col min="5" max="5" width="8.140625" style="5" customWidth="1"/>
    <col min="6" max="6" width="10.5703125" style="5" customWidth="1"/>
    <col min="7" max="8" width="9.7109375" style="5" customWidth="1"/>
    <col min="9" max="9" width="9.85546875" style="5" customWidth="1"/>
    <col min="10" max="10" width="8.140625" style="5" customWidth="1"/>
    <col min="11" max="11" width="4.28515625" style="5" customWidth="1"/>
    <col min="12" max="12" width="8.42578125" style="5" customWidth="1"/>
    <col min="13" max="13" width="8.140625" style="5" customWidth="1"/>
    <col min="14" max="14" width="10.5703125" style="5" customWidth="1"/>
    <col min="15" max="15" width="9.28515625" style="5" customWidth="1"/>
    <col min="16" max="16" width="9.5703125" style="5" customWidth="1"/>
    <col min="17" max="17" width="8.7109375" style="5"/>
    <col min="18" max="18" width="7.85546875" style="5" customWidth="1"/>
    <col min="19" max="16384" width="8.7109375" style="5"/>
  </cols>
  <sheetData>
    <row r="1" spans="1:18" x14ac:dyDescent="0.25">
      <c r="L1" s="60" t="s">
        <v>42</v>
      </c>
      <c r="M1" s="61"/>
      <c r="N1" s="61"/>
      <c r="O1" s="61"/>
      <c r="P1" s="61"/>
      <c r="Q1" s="61"/>
      <c r="R1" s="61"/>
    </row>
    <row r="2" spans="1:18" x14ac:dyDescent="0.25">
      <c r="L2" s="61"/>
      <c r="M2" s="61"/>
      <c r="N2" s="61"/>
      <c r="O2" s="61"/>
      <c r="P2" s="61"/>
      <c r="Q2" s="61"/>
      <c r="R2" s="61"/>
    </row>
    <row r="3" spans="1:18" ht="18.75" x14ac:dyDescent="0.25">
      <c r="A3" s="62" t="s">
        <v>9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</row>
    <row r="6" spans="1:18" x14ac:dyDescent="0.25">
      <c r="A6" s="51" t="s">
        <v>35</v>
      </c>
      <c r="B6" s="52"/>
      <c r="C6" s="53"/>
      <c r="D6" s="56" t="s">
        <v>25</v>
      </c>
      <c r="E6" s="56"/>
      <c r="F6" s="56"/>
      <c r="G6" s="56"/>
      <c r="H6" s="56"/>
      <c r="I6" s="37"/>
      <c r="J6" s="57" t="s">
        <v>24</v>
      </c>
      <c r="K6" s="12"/>
      <c r="L6" s="59" t="s">
        <v>26</v>
      </c>
      <c r="M6" s="56"/>
      <c r="N6" s="56"/>
      <c r="O6" s="56"/>
      <c r="P6" s="56"/>
      <c r="Q6" s="56"/>
      <c r="R6" s="57" t="s">
        <v>24</v>
      </c>
    </row>
    <row r="7" spans="1:18" ht="38.450000000000003" customHeight="1" x14ac:dyDescent="0.25">
      <c r="A7" s="54"/>
      <c r="B7" s="54"/>
      <c r="C7" s="55"/>
      <c r="D7" s="7" t="s">
        <v>3</v>
      </c>
      <c r="E7" s="6" t="s">
        <v>0</v>
      </c>
      <c r="F7" s="6" t="s">
        <v>1</v>
      </c>
      <c r="G7" s="6" t="s">
        <v>41</v>
      </c>
      <c r="H7" s="6" t="s">
        <v>2</v>
      </c>
      <c r="I7" s="9" t="s">
        <v>4</v>
      </c>
      <c r="J7" s="58"/>
      <c r="K7" s="12"/>
      <c r="L7" s="11" t="s">
        <v>3</v>
      </c>
      <c r="M7" s="6" t="s">
        <v>0</v>
      </c>
      <c r="N7" s="6" t="s">
        <v>1</v>
      </c>
      <c r="O7" s="6" t="s">
        <v>41</v>
      </c>
      <c r="P7" s="6" t="s">
        <v>2</v>
      </c>
      <c r="Q7" s="6" t="s">
        <v>4</v>
      </c>
      <c r="R7" s="58"/>
    </row>
    <row r="8" spans="1:18" ht="32.1" customHeight="1" x14ac:dyDescent="0.25">
      <c r="A8" s="43" t="s">
        <v>37</v>
      </c>
      <c r="B8" s="44"/>
      <c r="C8" s="45"/>
      <c r="D8" s="6">
        <v>8</v>
      </c>
      <c r="E8" s="6">
        <v>8</v>
      </c>
      <c r="F8" s="6">
        <v>8</v>
      </c>
      <c r="G8" s="6">
        <v>8</v>
      </c>
      <c r="H8" s="6">
        <v>61</v>
      </c>
      <c r="I8" s="9"/>
      <c r="J8" s="9">
        <f>SUM(D8:I8)</f>
        <v>93</v>
      </c>
      <c r="K8" s="12"/>
      <c r="L8" s="10">
        <f>8*2</f>
        <v>16</v>
      </c>
      <c r="M8" s="6">
        <f t="shared" ref="M8:N8" si="0">8*2</f>
        <v>16</v>
      </c>
      <c r="N8" s="6">
        <f t="shared" si="0"/>
        <v>16</v>
      </c>
      <c r="O8" s="6">
        <v>16</v>
      </c>
      <c r="P8" s="6">
        <f>61*2</f>
        <v>122</v>
      </c>
      <c r="Q8" s="6"/>
      <c r="R8" s="6">
        <f>SUM(L8:Q8)</f>
        <v>186</v>
      </c>
    </row>
    <row r="9" spans="1:18" x14ac:dyDescent="0.25">
      <c r="A9" s="46" t="s">
        <v>5</v>
      </c>
      <c r="B9" s="46"/>
      <c r="C9" s="8" t="s">
        <v>10</v>
      </c>
      <c r="D9" s="37">
        <v>103</v>
      </c>
      <c r="E9" s="38"/>
      <c r="F9" s="39"/>
      <c r="G9" s="7">
        <v>103</v>
      </c>
      <c r="H9" s="7">
        <v>103</v>
      </c>
      <c r="I9" s="32">
        <v>103</v>
      </c>
      <c r="J9" s="6">
        <f>SUM(D9:I9)</f>
        <v>412</v>
      </c>
      <c r="L9" s="40">
        <v>103</v>
      </c>
      <c r="M9" s="41"/>
      <c r="N9" s="42"/>
      <c r="O9" s="7">
        <v>103</v>
      </c>
      <c r="P9" s="7">
        <v>103</v>
      </c>
      <c r="Q9" s="7">
        <v>103</v>
      </c>
      <c r="R9" s="6">
        <f>SUM(L9:Q9)</f>
        <v>412</v>
      </c>
    </row>
    <row r="10" spans="1:18" x14ac:dyDescent="0.25">
      <c r="A10" s="46" t="s">
        <v>23</v>
      </c>
      <c r="B10" s="46"/>
      <c r="C10" s="47"/>
      <c r="D10" s="6"/>
      <c r="E10" s="6"/>
      <c r="F10" s="6"/>
      <c r="G10" s="6"/>
      <c r="H10" s="6"/>
      <c r="I10" s="9"/>
      <c r="J10" s="6">
        <f t="shared" ref="J10" si="1">SUM(D10:I10)</f>
        <v>0</v>
      </c>
      <c r="L10" s="6">
        <v>120</v>
      </c>
      <c r="M10" s="6">
        <v>120</v>
      </c>
      <c r="N10" s="6">
        <v>120</v>
      </c>
      <c r="O10" s="6">
        <v>120</v>
      </c>
      <c r="P10" s="6">
        <v>120</v>
      </c>
      <c r="Q10" s="6">
        <v>120</v>
      </c>
      <c r="R10" s="6">
        <f>SUM(L10:Q10)</f>
        <v>720</v>
      </c>
    </row>
    <row r="11" spans="1:18" x14ac:dyDescent="0.25">
      <c r="A11" s="48" t="s">
        <v>8</v>
      </c>
      <c r="B11" s="49"/>
      <c r="C11" s="49"/>
      <c r="D11" s="49"/>
      <c r="E11" s="49"/>
      <c r="F11" s="49"/>
      <c r="G11" s="49"/>
      <c r="H11" s="49"/>
      <c r="I11" s="50"/>
      <c r="J11" s="15">
        <f>SUM(J8:J10)</f>
        <v>505</v>
      </c>
      <c r="L11" s="48" t="s">
        <v>8</v>
      </c>
      <c r="M11" s="49"/>
      <c r="N11" s="49"/>
      <c r="O11" s="49"/>
      <c r="P11" s="49"/>
      <c r="Q11" s="49"/>
      <c r="R11" s="15">
        <f>SUM(R8:R10)</f>
        <v>1318</v>
      </c>
    </row>
    <row r="12" spans="1:18" x14ac:dyDescent="0.25">
      <c r="A12" s="16"/>
      <c r="B12" s="17"/>
      <c r="C12" s="17"/>
      <c r="D12" s="17"/>
      <c r="E12" s="17"/>
      <c r="F12" s="17"/>
      <c r="G12" s="17"/>
      <c r="H12" s="17"/>
      <c r="I12"/>
      <c r="J12" s="18"/>
      <c r="L12" s="16"/>
      <c r="M12" s="17"/>
      <c r="N12" s="17"/>
      <c r="O12" s="17"/>
      <c r="P12" s="17"/>
      <c r="Q12" s="17"/>
      <c r="R12" s="18"/>
    </row>
    <row r="13" spans="1:18" x14ac:dyDescent="0.25">
      <c r="A13" s="16"/>
      <c r="B13" s="17"/>
      <c r="C13" s="17"/>
      <c r="D13" s="17"/>
      <c r="E13" s="17"/>
      <c r="F13" s="17"/>
      <c r="G13" s="17"/>
      <c r="H13" s="17"/>
      <c r="I13"/>
      <c r="J13" s="18"/>
      <c r="L13" s="16"/>
      <c r="M13" s="17"/>
      <c r="N13" s="17"/>
      <c r="O13" s="17"/>
      <c r="P13" s="17"/>
      <c r="Q13" s="17"/>
      <c r="R13" s="18"/>
    </row>
    <row r="16" spans="1:18" ht="15.6" customHeight="1" x14ac:dyDescent="0.25"/>
    <row r="17" spans="1:18" x14ac:dyDescent="0.25">
      <c r="A17" s="51" t="s">
        <v>36</v>
      </c>
      <c r="B17" s="52"/>
      <c r="C17" s="53"/>
      <c r="D17" s="56" t="s">
        <v>6</v>
      </c>
      <c r="E17" s="56"/>
      <c r="F17" s="56"/>
      <c r="G17" s="56"/>
      <c r="H17" s="56"/>
      <c r="I17" s="37"/>
      <c r="J17" s="57" t="s">
        <v>24</v>
      </c>
      <c r="K17" s="12"/>
      <c r="L17" s="59" t="s">
        <v>26</v>
      </c>
      <c r="M17" s="56"/>
      <c r="N17" s="56"/>
      <c r="O17" s="56"/>
      <c r="P17" s="56"/>
      <c r="Q17" s="56"/>
      <c r="R17" s="57" t="s">
        <v>24</v>
      </c>
    </row>
    <row r="18" spans="1:18" ht="35.450000000000003" customHeight="1" x14ac:dyDescent="0.25">
      <c r="A18" s="54"/>
      <c r="B18" s="54"/>
      <c r="C18" s="55"/>
      <c r="D18" s="7" t="s">
        <v>3</v>
      </c>
      <c r="E18" s="6" t="s">
        <v>0</v>
      </c>
      <c r="F18" s="6" t="s">
        <v>1</v>
      </c>
      <c r="G18" s="6" t="s">
        <v>41</v>
      </c>
      <c r="H18" s="6" t="s">
        <v>2</v>
      </c>
      <c r="I18" s="9" t="s">
        <v>4</v>
      </c>
      <c r="J18" s="58"/>
      <c r="K18" s="12"/>
      <c r="L18" s="11" t="s">
        <v>3</v>
      </c>
      <c r="M18" s="6" t="s">
        <v>0</v>
      </c>
      <c r="N18" s="6" t="s">
        <v>1</v>
      </c>
      <c r="O18" s="6" t="s">
        <v>41</v>
      </c>
      <c r="P18" s="6" t="s">
        <v>2</v>
      </c>
      <c r="Q18" s="6" t="s">
        <v>4</v>
      </c>
      <c r="R18" s="58"/>
    </row>
    <row r="19" spans="1:18" ht="23.45" customHeight="1" x14ac:dyDescent="0.25">
      <c r="A19" s="43" t="s">
        <v>37</v>
      </c>
      <c r="B19" s="44"/>
      <c r="C19" s="45"/>
      <c r="D19" s="6">
        <v>8</v>
      </c>
      <c r="E19" s="6">
        <v>8</v>
      </c>
      <c r="F19" s="6">
        <v>8</v>
      </c>
      <c r="G19" s="6">
        <v>8</v>
      </c>
      <c r="H19" s="6">
        <v>61</v>
      </c>
      <c r="I19" s="9"/>
      <c r="J19" s="9">
        <f>SUM(D19:I19)</f>
        <v>93</v>
      </c>
      <c r="K19" s="12"/>
      <c r="L19" s="10">
        <f>8*2</f>
        <v>16</v>
      </c>
      <c r="M19" s="6">
        <f t="shared" ref="M19:N19" si="2">8*2</f>
        <v>16</v>
      </c>
      <c r="N19" s="6">
        <f t="shared" si="2"/>
        <v>16</v>
      </c>
      <c r="O19" s="6">
        <v>16</v>
      </c>
      <c r="P19" s="6">
        <f>61*2</f>
        <v>122</v>
      </c>
      <c r="Q19" s="6"/>
      <c r="R19" s="6">
        <f>SUM(L19:Q19)</f>
        <v>186</v>
      </c>
    </row>
    <row r="20" spans="1:18" ht="15.6" customHeight="1" x14ac:dyDescent="0.25">
      <c r="A20" s="46" t="s">
        <v>5</v>
      </c>
      <c r="B20" s="46"/>
      <c r="C20" s="8" t="s">
        <v>10</v>
      </c>
      <c r="D20" s="37">
        <v>79</v>
      </c>
      <c r="E20" s="38"/>
      <c r="F20" s="39"/>
      <c r="G20" s="7">
        <v>79</v>
      </c>
      <c r="H20" s="7">
        <v>79</v>
      </c>
      <c r="I20" s="32">
        <v>79</v>
      </c>
      <c r="J20" s="6">
        <f>SUM(D20:I20)</f>
        <v>316</v>
      </c>
      <c r="L20" s="40">
        <v>79</v>
      </c>
      <c r="M20" s="41"/>
      <c r="N20" s="42"/>
      <c r="O20" s="7">
        <v>79</v>
      </c>
      <c r="P20" s="7">
        <v>79</v>
      </c>
      <c r="Q20" s="7">
        <v>79</v>
      </c>
      <c r="R20" s="6">
        <f t="shared" ref="R20:R21" si="3">SUM(L20:Q20)</f>
        <v>316</v>
      </c>
    </row>
    <row r="21" spans="1:18" x14ac:dyDescent="0.25">
      <c r="A21" s="46" t="s">
        <v>23</v>
      </c>
      <c r="B21" s="46"/>
      <c r="C21" s="47"/>
      <c r="D21" s="6"/>
      <c r="E21" s="6"/>
      <c r="F21" s="6"/>
      <c r="G21" s="6"/>
      <c r="H21" s="6"/>
      <c r="I21" s="9"/>
      <c r="J21" s="6">
        <f t="shared" ref="J21" si="4">SUM(D21:I21)</f>
        <v>0</v>
      </c>
      <c r="L21" s="6">
        <v>60</v>
      </c>
      <c r="M21" s="6">
        <v>60</v>
      </c>
      <c r="N21" s="6">
        <v>60</v>
      </c>
      <c r="O21" s="6">
        <v>60</v>
      </c>
      <c r="P21" s="6">
        <v>60</v>
      </c>
      <c r="Q21" s="6">
        <v>60</v>
      </c>
      <c r="R21" s="6">
        <f t="shared" si="3"/>
        <v>360</v>
      </c>
    </row>
    <row r="22" spans="1:18" x14ac:dyDescent="0.25">
      <c r="A22" s="48" t="s">
        <v>8</v>
      </c>
      <c r="B22" s="49"/>
      <c r="C22" s="49"/>
      <c r="D22" s="49"/>
      <c r="E22" s="49"/>
      <c r="F22" s="49"/>
      <c r="G22" s="49"/>
      <c r="H22" s="49"/>
      <c r="I22" s="50"/>
      <c r="J22" s="15">
        <f>SUM(J19:J21)</f>
        <v>409</v>
      </c>
      <c r="L22" s="48" t="s">
        <v>8</v>
      </c>
      <c r="M22" s="49"/>
      <c r="N22" s="49"/>
      <c r="O22" s="49"/>
      <c r="P22" s="49"/>
      <c r="Q22" s="49"/>
      <c r="R22" s="15">
        <f>SUM(R19:R21)</f>
        <v>862</v>
      </c>
    </row>
    <row r="25" spans="1:18" x14ac:dyDescent="0.25">
      <c r="A25" s="35" t="s">
        <v>15</v>
      </c>
      <c r="B25" s="36"/>
      <c r="C25" s="36"/>
      <c r="D25" s="36"/>
      <c r="E25" s="36"/>
      <c r="F25" s="36"/>
      <c r="G25" s="36"/>
      <c r="H25" s="36"/>
      <c r="I25" s="36"/>
    </row>
  </sheetData>
  <mergeCells count="27">
    <mergeCell ref="L1:R2"/>
    <mergeCell ref="R17:R18"/>
    <mergeCell ref="R6:R7"/>
    <mergeCell ref="L11:Q11"/>
    <mergeCell ref="A11:I11"/>
    <mergeCell ref="A8:C8"/>
    <mergeCell ref="A10:C10"/>
    <mergeCell ref="A6:C7"/>
    <mergeCell ref="J6:J7"/>
    <mergeCell ref="A9:B9"/>
    <mergeCell ref="D6:I6"/>
    <mergeCell ref="L6:Q6"/>
    <mergeCell ref="A3:Q3"/>
    <mergeCell ref="A25:I25"/>
    <mergeCell ref="D9:F9"/>
    <mergeCell ref="L9:N9"/>
    <mergeCell ref="D20:F20"/>
    <mergeCell ref="L20:N20"/>
    <mergeCell ref="A19:C19"/>
    <mergeCell ref="A20:B20"/>
    <mergeCell ref="A21:C21"/>
    <mergeCell ref="A22:I22"/>
    <mergeCell ref="L22:Q22"/>
    <mergeCell ref="A17:C18"/>
    <mergeCell ref="D17:I17"/>
    <mergeCell ref="J17:J18"/>
    <mergeCell ref="L17:Q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96717-8D9E-4D4B-AC51-F053D952778D}">
  <dimension ref="A2:I19"/>
  <sheetViews>
    <sheetView zoomScaleNormal="100" workbookViewId="0">
      <selection activeCell="D13" sqref="D13"/>
    </sheetView>
  </sheetViews>
  <sheetFormatPr defaultColWidth="8.7109375" defaultRowHeight="15" x14ac:dyDescent="0.25"/>
  <cols>
    <col min="1" max="1" width="16.7109375" style="1" customWidth="1"/>
    <col min="2" max="2" width="13.85546875" style="1" customWidth="1"/>
    <col min="3" max="3" width="9.5703125" style="1" customWidth="1"/>
    <col min="4" max="4" width="10.85546875" style="1" customWidth="1"/>
    <col min="5" max="5" width="8.28515625" style="1" customWidth="1"/>
    <col min="6" max="6" width="12.140625" style="1" customWidth="1"/>
    <col min="7" max="7" width="14.7109375" style="1" customWidth="1"/>
    <col min="8" max="8" width="11.140625" style="1" customWidth="1"/>
    <col min="9" max="9" width="10.7109375" style="1" customWidth="1"/>
    <col min="10" max="16384" width="8.7109375" style="1"/>
  </cols>
  <sheetData>
    <row r="2" spans="1:9" ht="15.75" x14ac:dyDescent="0.25">
      <c r="A2" s="69" t="s">
        <v>38</v>
      </c>
      <c r="B2" s="70"/>
      <c r="C2" s="70"/>
      <c r="D2" s="70"/>
      <c r="E2" s="70"/>
      <c r="F2" s="70"/>
      <c r="G2" s="70"/>
      <c r="H2" s="70"/>
      <c r="I2" s="70"/>
    </row>
    <row r="4" spans="1:9" ht="39" customHeight="1" x14ac:dyDescent="0.25">
      <c r="A4" s="23" t="s">
        <v>28</v>
      </c>
      <c r="B4" s="2" t="s">
        <v>17</v>
      </c>
      <c r="C4" s="2" t="s">
        <v>16</v>
      </c>
      <c r="D4" s="2" t="s">
        <v>18</v>
      </c>
      <c r="F4" s="24" t="s">
        <v>32</v>
      </c>
      <c r="G4" s="2" t="s">
        <v>17</v>
      </c>
      <c r="H4" s="2" t="s">
        <v>16</v>
      </c>
      <c r="I4" s="2" t="s">
        <v>18</v>
      </c>
    </row>
    <row r="5" spans="1:9" ht="16.5" customHeight="1" x14ac:dyDescent="0.25">
      <c r="A5" s="19" t="s">
        <v>30</v>
      </c>
      <c r="B5" s="2">
        <f>213*2</f>
        <v>426</v>
      </c>
      <c r="C5" s="2">
        <v>1</v>
      </c>
      <c r="D5" s="14">
        <f>B5*C5</f>
        <v>426</v>
      </c>
      <c r="F5" s="13" t="s">
        <v>33</v>
      </c>
      <c r="G5" s="2">
        <f>96*2</f>
        <v>192</v>
      </c>
      <c r="H5" s="20">
        <v>2</v>
      </c>
      <c r="I5" s="2">
        <f>G5*H5</f>
        <v>384</v>
      </c>
    </row>
    <row r="6" spans="1:9" x14ac:dyDescent="0.25">
      <c r="A6" s="4" t="s">
        <v>29</v>
      </c>
      <c r="B6" s="2">
        <f>230*2</f>
        <v>460</v>
      </c>
      <c r="C6" s="3">
        <v>13</v>
      </c>
      <c r="D6" s="14">
        <f t="shared" ref="D6:D8" si="0">B6*C6</f>
        <v>5980</v>
      </c>
      <c r="F6" s="13" t="s">
        <v>29</v>
      </c>
      <c r="G6" s="20">
        <f>235*2</f>
        <v>470</v>
      </c>
      <c r="H6" s="20">
        <v>2</v>
      </c>
      <c r="I6" s="2">
        <f t="shared" ref="I6" si="1">G6*H6</f>
        <v>940</v>
      </c>
    </row>
    <row r="7" spans="1:9" ht="15.75" customHeight="1" x14ac:dyDescent="0.25">
      <c r="A7" s="4" t="s">
        <v>12</v>
      </c>
      <c r="B7" s="2">
        <f>96*2</f>
        <v>192</v>
      </c>
      <c r="C7" s="3">
        <v>1</v>
      </c>
      <c r="D7" s="14">
        <f t="shared" si="0"/>
        <v>192</v>
      </c>
      <c r="F7" s="78" t="s">
        <v>7</v>
      </c>
      <c r="G7" s="79"/>
      <c r="H7" s="13">
        <f>SUM(H5:H6)</f>
        <v>4</v>
      </c>
      <c r="I7" s="13">
        <f>SUM(I5:I6)</f>
        <v>1324</v>
      </c>
    </row>
    <row r="8" spans="1:9" ht="15.75" customHeight="1" x14ac:dyDescent="0.25">
      <c r="A8" s="4" t="s">
        <v>31</v>
      </c>
      <c r="B8" s="2">
        <f>138*2</f>
        <v>276</v>
      </c>
      <c r="C8" s="3">
        <v>1</v>
      </c>
      <c r="D8" s="14">
        <f t="shared" si="0"/>
        <v>276</v>
      </c>
      <c r="F8" s="71" t="s">
        <v>13</v>
      </c>
      <c r="G8" s="72"/>
      <c r="H8" s="73"/>
      <c r="I8" s="25">
        <f>I7/H7</f>
        <v>331</v>
      </c>
    </row>
    <row r="9" spans="1:9" ht="14.1" customHeight="1" x14ac:dyDescent="0.25">
      <c r="A9" s="26" t="s">
        <v>7</v>
      </c>
      <c r="B9" s="27"/>
      <c r="C9" s="13">
        <f>SUM(C5:C8)</f>
        <v>16</v>
      </c>
      <c r="D9" s="13">
        <f>SUM(D5:D8)</f>
        <v>6874</v>
      </c>
    </row>
    <row r="10" spans="1:9" ht="15" customHeight="1" x14ac:dyDescent="0.25">
      <c r="A10" s="71" t="s">
        <v>13</v>
      </c>
      <c r="B10" s="72"/>
      <c r="C10" s="73"/>
      <c r="D10" s="25">
        <f>D9/C9</f>
        <v>429.625</v>
      </c>
      <c r="F10" s="74" t="s">
        <v>11</v>
      </c>
      <c r="G10" s="75"/>
      <c r="H10" s="76"/>
      <c r="I10" s="13">
        <v>8.1999999999999993</v>
      </c>
    </row>
    <row r="11" spans="1:9" ht="15" customHeight="1" x14ac:dyDescent="0.25">
      <c r="F11" s="68" t="s">
        <v>34</v>
      </c>
      <c r="G11" s="68"/>
      <c r="H11" s="68"/>
      <c r="I11" s="21">
        <f>ROUND(I8/I10,0)</f>
        <v>40</v>
      </c>
    </row>
    <row r="12" spans="1:9" ht="15" customHeight="1" x14ac:dyDescent="0.25">
      <c r="F12" s="28" t="s">
        <v>14</v>
      </c>
      <c r="G12" s="29"/>
      <c r="H12" s="30"/>
      <c r="I12" s="22">
        <v>1.9770000000000001</v>
      </c>
    </row>
    <row r="13" spans="1:9" ht="15" customHeight="1" x14ac:dyDescent="0.25">
      <c r="A13" s="74" t="s">
        <v>11</v>
      </c>
      <c r="B13" s="75"/>
      <c r="C13" s="76"/>
      <c r="D13" s="13">
        <v>8.1999999999999993</v>
      </c>
      <c r="F13" s="77" t="s">
        <v>19</v>
      </c>
      <c r="G13" s="75"/>
      <c r="H13" s="76"/>
      <c r="I13" s="31">
        <f>ROUND(I11*I12,0)</f>
        <v>79</v>
      </c>
    </row>
    <row r="14" spans="1:9" x14ac:dyDescent="0.25">
      <c r="A14" s="68" t="s">
        <v>34</v>
      </c>
      <c r="B14" s="68"/>
      <c r="C14" s="68"/>
      <c r="D14" s="21">
        <f>ROUND(D10/D13,0)</f>
        <v>52</v>
      </c>
    </row>
    <row r="15" spans="1:9" x14ac:dyDescent="0.25">
      <c r="A15" s="65" t="s">
        <v>14</v>
      </c>
      <c r="B15" s="66"/>
      <c r="C15" s="67"/>
      <c r="D15" s="22">
        <v>1.9770000000000001</v>
      </c>
    </row>
    <row r="16" spans="1:9" ht="14.1" customHeight="1" x14ac:dyDescent="0.25">
      <c r="A16" s="64" t="s">
        <v>19</v>
      </c>
      <c r="B16" s="64"/>
      <c r="C16" s="64"/>
      <c r="D16" s="31">
        <f>ROUND(D14*D15,0)</f>
        <v>103</v>
      </c>
    </row>
    <row r="18" spans="1:1" ht="13.5" customHeight="1" x14ac:dyDescent="0.25"/>
    <row r="19" spans="1:1" ht="15.75" x14ac:dyDescent="0.25">
      <c r="A19" s="5" t="s">
        <v>27</v>
      </c>
    </row>
  </sheetData>
  <mergeCells count="11">
    <mergeCell ref="A16:C16"/>
    <mergeCell ref="A15:C15"/>
    <mergeCell ref="A14:C14"/>
    <mergeCell ref="A2:I2"/>
    <mergeCell ref="F8:H8"/>
    <mergeCell ref="F10:H10"/>
    <mergeCell ref="A13:C13"/>
    <mergeCell ref="A10:C10"/>
    <mergeCell ref="F13:H13"/>
    <mergeCell ref="F11:H11"/>
    <mergeCell ref="F7:G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38D5F-B153-47E8-A7E3-13C652213231}">
  <dimension ref="A2:G7"/>
  <sheetViews>
    <sheetView tabSelected="1" workbookViewId="0">
      <selection activeCell="A5" sqref="A5:E5"/>
    </sheetView>
  </sheetViews>
  <sheetFormatPr defaultRowHeight="15" x14ac:dyDescent="0.25"/>
  <cols>
    <col min="1" max="1" width="8.7109375" customWidth="1"/>
    <col min="2" max="2" width="9.42578125" customWidth="1"/>
    <col min="3" max="3" width="11.140625" customWidth="1"/>
    <col min="4" max="4" width="12.85546875" customWidth="1"/>
    <col min="5" max="5" width="13" customWidth="1"/>
  </cols>
  <sheetData>
    <row r="2" spans="1:7" ht="15.75" x14ac:dyDescent="0.25">
      <c r="A2" s="69" t="s">
        <v>39</v>
      </c>
      <c r="B2" s="69"/>
      <c r="C2" s="69"/>
      <c r="D2" s="69"/>
      <c r="E2" s="69"/>
      <c r="F2" s="69"/>
    </row>
    <row r="4" spans="1:7" ht="15.75" x14ac:dyDescent="0.25">
      <c r="A4" s="80" t="s">
        <v>40</v>
      </c>
      <c r="B4" s="81"/>
      <c r="C4" s="81"/>
      <c r="D4" s="81"/>
      <c r="E4" s="81"/>
      <c r="F4" s="33">
        <v>1277</v>
      </c>
    </row>
    <row r="5" spans="1:7" ht="15.75" x14ac:dyDescent="0.25">
      <c r="A5" s="80" t="s">
        <v>21</v>
      </c>
      <c r="B5" s="81"/>
      <c r="C5" s="81"/>
      <c r="D5" s="81"/>
      <c r="E5" s="81"/>
      <c r="F5" s="33">
        <f>1277*12</f>
        <v>15324</v>
      </c>
      <c r="G5" s="1"/>
    </row>
    <row r="6" spans="1:7" ht="15.75" x14ac:dyDescent="0.25">
      <c r="A6" s="80" t="s">
        <v>20</v>
      </c>
      <c r="B6" s="81"/>
      <c r="C6" s="81"/>
      <c r="D6" s="81"/>
      <c r="E6" s="81"/>
      <c r="F6" s="33">
        <v>252</v>
      </c>
    </row>
    <row r="7" spans="1:7" ht="15.75" x14ac:dyDescent="0.25">
      <c r="A7" s="80" t="s">
        <v>22</v>
      </c>
      <c r="B7" s="81"/>
      <c r="C7" s="81"/>
      <c r="D7" s="81"/>
      <c r="E7" s="81"/>
      <c r="F7" s="34">
        <f>ROUND(F5/F6,0)</f>
        <v>61</v>
      </c>
    </row>
  </sheetData>
  <mergeCells count="5">
    <mergeCell ref="A5:E5"/>
    <mergeCell ref="A6:E6"/>
    <mergeCell ref="A7:E7"/>
    <mergeCell ref="A2:F2"/>
    <mergeCell ref="A4:E4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Komand.uz Rīgu un arpus Rigas</vt:lpstr>
      <vt:lpstr>cela izdevumu aprekins</vt:lpstr>
      <vt:lpstr>Vid.izpeļnas aprēķins</vt:lpstr>
    </vt:vector>
  </TitlesOfParts>
  <Company>Tieslietu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Indikatīvi izdevumu aprēķini, ja tiesas sastāvs organizētu izbraukuma sēdi citā pilsētā</dc:title>
  <dc:subject>Konceptuālā ziņojuma 5.pielikums</dc:subject>
  <dc:creator>Katrīne Ielīte</dc:creator>
  <dc:description>67046132, katrine.ielite@tm.gov.lv</dc:description>
  <cp:lastModifiedBy>Kristīne Ķipēna</cp:lastModifiedBy>
  <dcterms:created xsi:type="dcterms:W3CDTF">2022-10-17T07:07:25Z</dcterms:created>
  <dcterms:modified xsi:type="dcterms:W3CDTF">2023-04-13T14:52:36Z</dcterms:modified>
</cp:coreProperties>
</file>