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jaunais\"/>
    </mc:Choice>
  </mc:AlternateContent>
  <xr:revisionPtr revIDLastSave="0" documentId="13_ncr:1_{35DB01C3-727E-4BE6-959D-B622530B7BC8}" xr6:coauthVersionLast="47" xr6:coauthVersionMax="47" xr10:uidLastSave="{00000000-0000-0000-0000-000000000000}"/>
  <bookViews>
    <workbookView xWindow="-110" yWindow="-110" windowWidth="19420" windowHeight="10300" xr2:uid="{00000000-000D-0000-FFFF-FFFF00000000}"/>
  </bookViews>
  <sheets>
    <sheet name="Kopsavil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 i="1" l="1"/>
  <c r="L14" i="1"/>
  <c r="M14" i="1"/>
  <c r="N14" i="1"/>
  <c r="O14" i="1"/>
  <c r="J14" i="1"/>
  <c r="K16" i="1"/>
  <c r="L16" i="1"/>
  <c r="M16" i="1"/>
  <c r="N16" i="1"/>
  <c r="O16" i="1"/>
  <c r="J16" i="1"/>
  <c r="F16" i="1"/>
  <c r="H16" i="1"/>
  <c r="D16" i="1"/>
  <c r="K11" i="1" l="1"/>
  <c r="L11" i="1"/>
  <c r="M11" i="1"/>
  <c r="N11" i="1"/>
  <c r="O11" i="1"/>
  <c r="J11" i="1"/>
  <c r="F11" i="1"/>
  <c r="H11" i="1"/>
  <c r="D11" i="1"/>
  <c r="O22" i="1" l="1"/>
  <c r="O21" i="1" s="1"/>
  <c r="N22" i="1"/>
  <c r="N21" i="1" s="1"/>
  <c r="L22" i="1"/>
  <c r="L21" i="1" s="1"/>
  <c r="K22" i="1"/>
  <c r="K21" i="1" s="1"/>
  <c r="J22" i="1"/>
  <c r="J21" i="1" s="1"/>
  <c r="I22" i="1"/>
  <c r="H22" i="1"/>
  <c r="H21" i="1" s="1"/>
  <c r="G22" i="1"/>
  <c r="F22" i="1"/>
  <c r="F21" i="1" s="1"/>
  <c r="E22" i="1"/>
  <c r="D22" i="1"/>
  <c r="D21" i="1" s="1"/>
  <c r="M22" i="1"/>
  <c r="M21" i="1" s="1"/>
  <c r="L13" i="1" l="1"/>
  <c r="O9" i="1"/>
  <c r="N9" i="1"/>
  <c r="M9" i="1"/>
  <c r="L9" i="1"/>
  <c r="J18" i="1" l="1"/>
  <c r="J19" i="1"/>
  <c r="J20" i="1"/>
  <c r="K20" i="1"/>
  <c r="L20" i="1"/>
  <c r="M20" i="1"/>
  <c r="N20" i="1"/>
  <c r="O20" i="1"/>
  <c r="L19" i="1"/>
  <c r="M19" i="1"/>
  <c r="N19" i="1"/>
  <c r="O19" i="1"/>
  <c r="K19" i="1"/>
  <c r="L18" i="1"/>
  <c r="M18" i="1"/>
  <c r="N18" i="1"/>
  <c r="O18" i="1"/>
  <c r="K18" i="1"/>
  <c r="K15" i="1"/>
  <c r="L15" i="1"/>
  <c r="M15" i="1"/>
  <c r="N15" i="1"/>
  <c r="O15" i="1"/>
  <c r="K13" i="1"/>
  <c r="K12" i="1" s="1"/>
  <c r="L12" i="1"/>
  <c r="M13" i="1"/>
  <c r="M12" i="1" s="1"/>
  <c r="N13" i="1"/>
  <c r="N12" i="1" s="1"/>
  <c r="O13" i="1"/>
  <c r="O12" i="1" s="1"/>
  <c r="K9" i="1"/>
  <c r="J9" i="1"/>
  <c r="K10" i="1"/>
  <c r="L10" i="1"/>
  <c r="M10" i="1"/>
  <c r="N10" i="1"/>
  <c r="O10" i="1"/>
  <c r="J10" i="1"/>
  <c r="F20" i="1"/>
  <c r="H20" i="1"/>
  <c r="D20" i="1"/>
  <c r="D19" i="1"/>
  <c r="D18" i="1"/>
  <c r="F15" i="1"/>
  <c r="H15" i="1"/>
  <c r="D15" i="1"/>
  <c r="O17" i="1" l="1"/>
  <c r="N17" i="1"/>
  <c r="M17" i="1"/>
  <c r="L17" i="1"/>
  <c r="J17" i="1"/>
  <c r="K17" i="1"/>
  <c r="F13" i="1" l="1"/>
  <c r="F12" i="1" s="1"/>
  <c r="H13" i="1"/>
  <c r="H12" i="1" s="1"/>
  <c r="D13" i="1"/>
  <c r="D12" i="1" s="1"/>
  <c r="F10" i="1"/>
  <c r="H10" i="1"/>
  <c r="D10" i="1"/>
  <c r="F9" i="1"/>
  <c r="H9" i="1"/>
  <c r="D9" i="1"/>
  <c r="J7" i="1"/>
  <c r="M7" i="1"/>
  <c r="M6" i="1" s="1"/>
  <c r="N7" i="1"/>
  <c r="N6" i="1" s="1"/>
  <c r="K8" i="1"/>
  <c r="J8" i="1"/>
  <c r="F8" i="1"/>
  <c r="H8" i="1"/>
  <c r="D8" i="1"/>
  <c r="F7" i="1"/>
  <c r="H7" i="1"/>
  <c r="J13" i="1" l="1"/>
  <c r="J12" i="1" s="1"/>
  <c r="M4" i="1"/>
  <c r="J45" i="1" l="1"/>
  <c r="D53" i="1"/>
  <c r="O47" i="1"/>
  <c r="L47" i="1"/>
  <c r="D47" i="1"/>
  <c r="L42" i="1"/>
  <c r="K42" i="1"/>
  <c r="L38" i="1"/>
  <c r="K33" i="1"/>
  <c r="H6" i="1"/>
  <c r="H4" i="1" s="1"/>
  <c r="F6" i="1"/>
  <c r="F4" i="1" s="1"/>
  <c r="L7" i="1" l="1"/>
  <c r="L6" i="1" s="1"/>
  <c r="O7" i="1"/>
  <c r="O6" i="1" s="1"/>
  <c r="O4" i="1" s="1"/>
  <c r="K7" i="1"/>
  <c r="K6" i="1" s="1"/>
  <c r="K4" i="1" s="1"/>
  <c r="J15" i="1"/>
  <c r="D7" i="1"/>
  <c r="N4" i="1"/>
  <c r="J6" i="1"/>
  <c r="D6" i="1" l="1"/>
  <c r="D4" i="1" s="1"/>
  <c r="J4" i="1"/>
  <c r="L4" i="1"/>
</calcChain>
</file>

<file path=xl/sharedStrings.xml><?xml version="1.0" encoding="utf-8"?>
<sst xmlns="http://schemas.openxmlformats.org/spreadsheetml/2006/main" count="104" uniqueCount="75">
  <si>
    <t>Kopsavilkums par Plāna pasākumu īstenošanai nepieciešamo valsts un pašvaldību budžeta finansējumu</t>
  </si>
  <si>
    <t>Budžeta resors;
budžeta programmas (apakšprogrammas) kods un nosaukums</t>
  </si>
  <si>
    <t>Vidēja termiņa budžeta ietvara likumā plānotais finansējums (euro)</t>
  </si>
  <si>
    <t>Nepieciešamais papildu finansējums (euro)</t>
  </si>
  <si>
    <t>Pasākuma īstenošanas gads (ja pasākuma īstenošana ir terminēta</t>
  </si>
  <si>
    <t>Finansējums Plāna realizācijai kopā</t>
  </si>
  <si>
    <t>t.sk., šādos resoros:</t>
  </si>
  <si>
    <t>18.LM</t>
  </si>
  <si>
    <t>22.02.00 Valsts programma bērnu un ģimenes stāvokļa uzlabošanai</t>
  </si>
  <si>
    <t xml:space="preserve">14. IeM </t>
  </si>
  <si>
    <t>22. KM</t>
  </si>
  <si>
    <t>Finansējuma sadalījums atbilstoši Plāna pasākumiem</t>
  </si>
  <si>
    <t>Pasākuma rezultāta nr.</t>
  </si>
  <si>
    <t xml:space="preserve">Darbības rezultāta nr. </t>
  </si>
  <si>
    <t>Budžeta resors;budžeta programmas (apakšprogrammas) kods un nosaukums</t>
  </si>
  <si>
    <t>Pasākuma īstenošanas gads (ja pasākuma īstenošana ir terminēta)</t>
  </si>
  <si>
    <t>1.1.</t>
  </si>
  <si>
    <t>2024 - 2029</t>
  </si>
  <si>
    <t>1.2.</t>
  </si>
  <si>
    <t>2.1.</t>
  </si>
  <si>
    <t>2026 - 2029</t>
  </si>
  <si>
    <t>2.2.</t>
  </si>
  <si>
    <t>3.2.</t>
  </si>
  <si>
    <t>3.3.</t>
  </si>
  <si>
    <t>3.6.</t>
  </si>
  <si>
    <t>3.8.</t>
  </si>
  <si>
    <t>3.10.</t>
  </si>
  <si>
    <t>3.11.</t>
  </si>
  <si>
    <t>3.14.</t>
  </si>
  <si>
    <t>2025-2029</t>
  </si>
  <si>
    <t>4.5.</t>
  </si>
  <si>
    <t>5.1.</t>
  </si>
  <si>
    <t>6.1.</t>
  </si>
  <si>
    <t>02.03.00. "Vienotās sakaru un informācijas sistēmas uzturēšana un vadība"</t>
  </si>
  <si>
    <t>06.01.00 "Valsts policija"</t>
  </si>
  <si>
    <t>KM 21.00.00  Kultūras mantojums</t>
  </si>
  <si>
    <t xml:space="preserve">KM  20.00.00 Kultūrizglītība </t>
  </si>
  <si>
    <t>KM 27.00.00  Mediju politikas īstenošana</t>
  </si>
  <si>
    <t>22. KM 21.00.00  Kultūras mantojums</t>
  </si>
  <si>
    <t>22. KM 27.00.00  Mediju politikas īstenošana</t>
  </si>
  <si>
    <t>22.01.00 Bērnu aizsardzības centra darbības nodrošināšana</t>
  </si>
  <si>
    <t>2027-2028</t>
  </si>
  <si>
    <t>2025-2028</t>
  </si>
  <si>
    <t>2024-2029</t>
  </si>
  <si>
    <t>2024-2026</t>
  </si>
  <si>
    <t>2026-2029</t>
  </si>
  <si>
    <t>2024-2027</t>
  </si>
  <si>
    <t>2025 - 2029</t>
  </si>
  <si>
    <t>9.1.</t>
  </si>
  <si>
    <t>8.6.</t>
  </si>
  <si>
    <t>10.4.</t>
  </si>
  <si>
    <t>05.01.00 Sociālās rehabilitācijas valsts programmas</t>
  </si>
  <si>
    <t xml:space="preserve">22.KM  20.00.00 Kultūrizglītība </t>
  </si>
  <si>
    <t>2024-2028</t>
  </si>
  <si>
    <t>18.LM 22.02.00 Valsts programma bērnu un ģimenes stāvokļa uzlabošanai (2024.g.)</t>
  </si>
  <si>
    <t>18.LM 05.01.00 Sociālās rehabilitācijas valsts programmas</t>
  </si>
  <si>
    <t>18.LM 22.01.00 Bērnu aizsardzības centra darbības nodrošināšana</t>
  </si>
  <si>
    <t>14. IeM 02.03.00. "Vienotās sakaru un informācijas sistēmas uzturēšana un vadība"</t>
  </si>
  <si>
    <t>14.IeM 06.01.00 Valsts policija</t>
  </si>
  <si>
    <t>63.08.00 Eiropas Sociālā fonda Plus (ESF+) projekta Nr.4.3.6.4/1/24/I/001 AIVĢM  īstenošana (2021-2027)</t>
  </si>
  <si>
    <t>18.LM 63.08.00 Eiropas Sociālā fonda Plus (ESF+) projekta Nr.4.3.6.4/1/24/I/001 AIVĢM  īstenošana (2021-2027)</t>
  </si>
  <si>
    <t>19. TM</t>
  </si>
  <si>
    <t xml:space="preserve">63.08.00 Eiropas Sociālā fonda Plus (ESF+) projekta Nr. 4.3.6.1/1/24/I/001 īstenošana (2021-2027) </t>
  </si>
  <si>
    <t xml:space="preserve"> 18.LM 63.08.00 Eiropas Sociālā fonda Plus (ESF+) projekta Nr. 4.3.6.1/1/24/I/001 īstenošana (2021-2027) </t>
  </si>
  <si>
    <t xml:space="preserve">19.TM 74.06.00 Atveseļošanas un noturības mehānisma (ANM) projekti un pasākumi Eiropas Savienības Atveseļošanas un noturības mehānisma plāna 6.2.1.3.i. investīcija. No 2026. gada 1. jūnija nepieciešams papildu finansējums, ko plānots rast Tieslietu akadēmijas budžeta ietvaros. </t>
  </si>
  <si>
    <t>74.06.00 Atveseļošanas un noturības mehānisma (ANM) projekti un pasākumi. Eiropas Savienības Atveseļošanas un noturības mehānisma plāna 6.2.1.3.i. investīcija</t>
  </si>
  <si>
    <t>19. TM 74.06.00 AF 6.2.1.3.i. investīcija</t>
  </si>
  <si>
    <t>2027-2029</t>
  </si>
  <si>
    <t>Piezīmes</t>
  </si>
  <si>
    <t xml:space="preserve"> Norādītais papildus finansējums tiek norādīts indikatīvi, ņemot vērā, ka uz Plāna saskaņošanas brīdi nav iespējams sniegt detalizētus aprēķinus. Attiecībā par 2026.un 2027.gadu nepieciešamo pasākumu īstenošanai VP un IeM pieprasīs mērķfinansējumu un gatavos 2025.gadā pieprasījumu prioritārajiem politikas pasākumiem</t>
  </si>
  <si>
    <t>Pamatojoties uz Ministra kabineta 2024. gada 19. septembra sēdes protokola Nr. 38 2. § 2. punktu, prioritārā pasākuma "Elektroniskās uzraudzības sistēmas ieviešana un uzturēšana" īstenošanai atbalstīts papildus finansējums 2025. gadam un turpmāk ikgadu 545 800 euro apmērā, tai skaitā 02.03.00 apakšprogrammā  "Vienotās sakaru un informācijas sistēmas uzturēšana un vadība" 105 800 euro apmērā un 06.01.00 apakšprogrammā "Valsts policija" 440 000 euro apmērā.</t>
  </si>
  <si>
    <t>no 2025.gada piešķirts finansējums saskaņā ar MK 20.08.2024. sēdes protokola Nr.32 61.§ 63.1.apakšpunktu</t>
  </si>
  <si>
    <t>12. EM</t>
  </si>
  <si>
    <t>12. EM  24.00.00  Statistiskās informācijas nodrošināšana</t>
  </si>
  <si>
    <t xml:space="preserve"> 24.00.00  Statistiskās informācijas nodrošināšana CSP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</si>
</sst>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2"/>
      <color theme="1"/>
      <name val="Calibri"/>
      <family val="2"/>
      <charset val="186"/>
      <scheme val="minor"/>
    </font>
    <font>
      <sz val="10"/>
      <color theme="1"/>
      <name val="Calibri Light"/>
      <family val="2"/>
      <charset val="186"/>
      <scheme val="major"/>
    </font>
    <font>
      <b/>
      <sz val="10"/>
      <color theme="1"/>
      <name val="Calibri"/>
      <family val="2"/>
      <scheme val="minor"/>
    </font>
    <font>
      <sz val="10"/>
      <color theme="1"/>
      <name val="Calibri"/>
      <family val="2"/>
      <scheme val="minor"/>
    </font>
    <font>
      <sz val="11"/>
      <color rgb="FF000000"/>
      <name val="Calibri"/>
      <family val="2"/>
      <charset val="186"/>
    </font>
    <font>
      <sz val="11"/>
      <name val="Calibri"/>
      <family val="2"/>
      <scheme val="minor"/>
    </font>
    <font>
      <sz val="8"/>
      <name val="Calibri"/>
      <family val="2"/>
      <scheme val="minor"/>
    </font>
    <font>
      <b/>
      <sz val="11"/>
      <name val="Calibri"/>
      <family val="2"/>
      <scheme val="minor"/>
    </font>
    <font>
      <sz val="10"/>
      <name val="Calibri"/>
      <family val="2"/>
      <scheme val="minor"/>
    </font>
    <font>
      <sz val="11"/>
      <name val="Calibri"/>
      <family val="2"/>
    </font>
  </fonts>
  <fills count="6">
    <fill>
      <patternFill patternType="none"/>
    </fill>
    <fill>
      <patternFill patternType="gray125"/>
    </fill>
    <fill>
      <patternFill patternType="solid">
        <fgColor theme="9" tint="0.79995117038483843"/>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s>
  <borders count="7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diagonal/>
    </border>
    <border>
      <left style="thin">
        <color rgb="FF000000"/>
      </left>
      <right/>
      <top style="thin">
        <color rgb="FF000000"/>
      </top>
      <bottom/>
      <diagonal/>
    </border>
    <border>
      <left style="thin">
        <color auto="1"/>
      </left>
      <right/>
      <top/>
      <bottom style="thin">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right/>
      <top style="thin">
        <color auto="1"/>
      </top>
      <bottom style="thin">
        <color auto="1"/>
      </bottom>
      <diagonal/>
    </border>
    <border>
      <left style="thin">
        <color rgb="FF000000"/>
      </left>
      <right style="thin">
        <color rgb="FF000000"/>
      </right>
      <top/>
      <bottom style="thin">
        <color rgb="FF000000"/>
      </bottom>
      <diagonal/>
    </border>
    <border>
      <left style="medium">
        <color auto="1"/>
      </left>
      <right style="thin">
        <color auto="1"/>
      </right>
      <top style="thin">
        <color auto="1"/>
      </top>
      <bottom/>
      <diagonal/>
    </border>
    <border>
      <left/>
      <right style="medium">
        <color auto="1"/>
      </right>
      <top style="thin">
        <color auto="1"/>
      </top>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medium">
        <color auto="1"/>
      </left>
      <right/>
      <top style="thin">
        <color auto="1"/>
      </top>
      <bottom/>
      <diagonal/>
    </border>
    <border>
      <left/>
      <right/>
      <top style="thin">
        <color rgb="FF000000"/>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top style="thin">
        <color auto="1"/>
      </top>
      <bottom style="medium">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medium">
        <color auto="1"/>
      </top>
      <bottom style="medium">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style="thin">
        <color auto="1"/>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indexed="64"/>
      </bottom>
      <diagonal/>
    </border>
    <border>
      <left style="medium">
        <color indexed="64"/>
      </left>
      <right/>
      <top/>
      <bottom style="medium">
        <color indexed="64"/>
      </bottom>
      <diagonal/>
    </border>
    <border>
      <left/>
      <right style="thin">
        <color auto="1"/>
      </right>
      <top/>
      <bottom style="medium">
        <color auto="1"/>
      </bottom>
      <diagonal/>
    </border>
    <border>
      <left/>
      <right style="medium">
        <color indexed="64"/>
      </right>
      <top/>
      <bottom style="medium">
        <color auto="1"/>
      </bottom>
      <diagonal/>
    </border>
    <border>
      <left style="thin">
        <color auto="1"/>
      </left>
      <right style="medium">
        <color auto="1"/>
      </right>
      <top/>
      <bottom style="medium">
        <color auto="1"/>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thin">
        <color auto="1"/>
      </left>
      <right/>
      <top/>
      <bottom/>
      <diagonal/>
    </border>
    <border>
      <left style="medium">
        <color indexed="64"/>
      </left>
      <right/>
      <top style="medium">
        <color indexed="64"/>
      </top>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s>
  <cellStyleXfs count="1">
    <xf numFmtId="0" fontId="0" fillId="0" borderId="0"/>
  </cellStyleXfs>
  <cellXfs count="309">
    <xf numFmtId="0" fontId="0" fillId="0" borderId="0" xfId="0"/>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xf numFmtId="0" fontId="4" fillId="0" borderId="6" xfId="0" applyFont="1" applyBorder="1" applyAlignment="1">
      <alignment horizontal="center" vertical="center"/>
    </xf>
    <xf numFmtId="0" fontId="7" fillId="0" borderId="6" xfId="0" applyFont="1" applyBorder="1"/>
    <xf numFmtId="0" fontId="8" fillId="0" borderId="0" xfId="0" applyFont="1"/>
    <xf numFmtId="4" fontId="0" fillId="0" borderId="0" xfId="0" applyNumberFormat="1"/>
    <xf numFmtId="0" fontId="4" fillId="0" borderId="6" xfId="0" applyFont="1" applyBorder="1" applyAlignment="1">
      <alignment vertical="center"/>
    </xf>
    <xf numFmtId="0" fontId="0" fillId="2" borderId="15" xfId="0" applyFill="1" applyBorder="1"/>
    <xf numFmtId="0" fontId="8" fillId="0" borderId="5" xfId="0" applyFont="1" applyBorder="1" applyAlignment="1">
      <alignment horizontal="center" vertical="center" wrapText="1"/>
    </xf>
    <xf numFmtId="0" fontId="0" fillId="0" borderId="0" xfId="0" applyAlignment="1">
      <alignment horizontal="center" vertical="center"/>
    </xf>
    <xf numFmtId="0" fontId="0" fillId="0" borderId="0" xfId="0"/>
    <xf numFmtId="0" fontId="0" fillId="0" borderId="0" xfId="0"/>
    <xf numFmtId="0" fontId="4" fillId="0" borderId="10" xfId="0" applyFont="1" applyBorder="1" applyAlignment="1">
      <alignment horizontal="center" vertical="center"/>
    </xf>
    <xf numFmtId="0" fontId="0" fillId="0" borderId="1" xfId="0" applyBorder="1"/>
    <xf numFmtId="0" fontId="4" fillId="0" borderId="1" xfId="0" applyFont="1" applyBorder="1" applyAlignment="1">
      <alignment horizontal="center" vertical="center"/>
    </xf>
    <xf numFmtId="0" fontId="0" fillId="0" borderId="2" xfId="0" applyBorder="1"/>
    <xf numFmtId="0" fontId="0" fillId="0" borderId="7" xfId="0" applyBorder="1"/>
    <xf numFmtId="0" fontId="8" fillId="0" borderId="5" xfId="0" applyFont="1" applyBorder="1" applyAlignment="1">
      <alignment horizontal="center" vertical="center" wrapText="1"/>
    </xf>
    <xf numFmtId="0" fontId="4" fillId="0" borderId="10" xfId="0" applyFont="1" applyBorder="1"/>
    <xf numFmtId="0" fontId="0" fillId="0" borderId="2" xfId="0" applyFill="1" applyBorder="1"/>
    <xf numFmtId="0" fontId="0" fillId="0" borderId="15" xfId="0" applyBorder="1"/>
    <xf numFmtId="0" fontId="0" fillId="0" borderId="15" xfId="0" applyFill="1" applyBorder="1"/>
    <xf numFmtId="0" fontId="0" fillId="0" borderId="16" xfId="0" applyFill="1" applyBorder="1"/>
    <xf numFmtId="0" fontId="7" fillId="0" borderId="6" xfId="0" applyFont="1" applyFill="1" applyBorder="1" applyAlignment="1">
      <alignment horizontal="center" vertical="center"/>
    </xf>
    <xf numFmtId="3" fontId="4" fillId="0" borderId="19" xfId="0" applyNumberFormat="1" applyFont="1" applyBorder="1" applyAlignment="1">
      <alignment horizontal="center" vertical="center" wrapText="1"/>
    </xf>
    <xf numFmtId="0" fontId="0" fillId="0" borderId="25" xfId="0" applyBorder="1"/>
    <xf numFmtId="0" fontId="0" fillId="0" borderId="47" xfId="0" applyBorder="1"/>
    <xf numFmtId="0" fontId="0" fillId="0" borderId="22" xfId="0" applyBorder="1"/>
    <xf numFmtId="0" fontId="0" fillId="0" borderId="21" xfId="0" applyBorder="1"/>
    <xf numFmtId="0" fontId="0" fillId="0" borderId="20" xfId="0" applyBorder="1"/>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8" fillId="4" borderId="5"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9" xfId="0" applyFont="1" applyFill="1" applyBorder="1" applyAlignment="1">
      <alignment horizontal="center" vertical="center" wrapText="1"/>
    </xf>
    <xf numFmtId="0" fontId="0" fillId="0" borderId="9" xfId="0" applyBorder="1" applyAlignment="1">
      <alignment horizontal="center" vertical="center" wrapText="1"/>
    </xf>
    <xf numFmtId="0" fontId="0" fillId="2" borderId="22" xfId="0" applyFill="1" applyBorder="1"/>
    <xf numFmtId="0" fontId="0" fillId="2" borderId="34" xfId="0" applyFill="1" applyBorder="1"/>
    <xf numFmtId="0" fontId="10" fillId="0" borderId="19" xfId="0" applyFont="1" applyFill="1" applyBorder="1" applyAlignment="1">
      <alignment horizontal="center" vertical="center"/>
    </xf>
    <xf numFmtId="0" fontId="0" fillId="4" borderId="19" xfId="0" applyFill="1" applyBorder="1"/>
    <xf numFmtId="1" fontId="0" fillId="0" borderId="58" xfId="0" applyNumberFormat="1" applyBorder="1"/>
    <xf numFmtId="0" fontId="0" fillId="0" borderId="21"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center" vertical="center"/>
    </xf>
    <xf numFmtId="0" fontId="0" fillId="0" borderId="1" xfId="0" applyFill="1" applyBorder="1" applyAlignment="1">
      <alignment horizontal="center" vertical="center"/>
    </xf>
    <xf numFmtId="0" fontId="0" fillId="0" borderId="5" xfId="0" applyFill="1" applyBorder="1" applyAlignment="1">
      <alignment horizontal="center" vertical="center"/>
    </xf>
    <xf numFmtId="0" fontId="14" fillId="0" borderId="6" xfId="0" applyFont="1" applyFill="1" applyBorder="1" applyAlignment="1">
      <alignment horizontal="center" vertical="center"/>
    </xf>
    <xf numFmtId="0" fontId="14" fillId="0" borderId="9" xfId="0" applyFont="1" applyFill="1"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8" fillId="0" borderId="51" xfId="0" applyFont="1" applyBorder="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35" xfId="0" applyBorder="1" applyAlignment="1">
      <alignment horizontal="center" vertical="center"/>
    </xf>
    <xf numFmtId="0" fontId="0" fillId="4" borderId="25" xfId="0" applyFill="1" applyBorder="1"/>
    <xf numFmtId="0" fontId="0" fillId="0" borderId="65" xfId="0" applyBorder="1" applyAlignment="1">
      <alignment horizontal="center"/>
    </xf>
    <xf numFmtId="0" fontId="0" fillId="0" borderId="65" xfId="0" applyBorder="1"/>
    <xf numFmtId="0" fontId="0" fillId="0" borderId="65" xfId="0" applyFill="1" applyBorder="1"/>
    <xf numFmtId="0" fontId="8" fillId="0" borderId="9" xfId="0" applyFont="1" applyFill="1" applyBorder="1" applyAlignment="1">
      <alignment horizontal="left" vertical="center" wrapText="1"/>
    </xf>
    <xf numFmtId="0" fontId="0" fillId="0" borderId="13" xfId="0" applyFill="1" applyBorder="1" applyAlignment="1">
      <alignment horizontal="center" wrapText="1"/>
    </xf>
    <xf numFmtId="0" fontId="0" fillId="0" borderId="31" xfId="0" applyFill="1" applyBorder="1" applyAlignment="1">
      <alignment horizontal="center" wrapText="1"/>
    </xf>
    <xf numFmtId="0" fontId="0" fillId="4" borderId="2" xfId="0" applyFill="1" applyBorder="1"/>
    <xf numFmtId="0" fontId="0" fillId="4" borderId="1" xfId="0" applyFill="1" applyBorder="1" applyAlignment="1">
      <alignment horizontal="center" vertical="center"/>
    </xf>
    <xf numFmtId="0" fontId="0" fillId="4" borderId="6" xfId="0" applyFill="1" applyBorder="1" applyAlignment="1">
      <alignment horizontal="center" vertical="center"/>
    </xf>
    <xf numFmtId="0" fontId="0" fillId="4" borderId="0" xfId="0" applyFill="1"/>
    <xf numFmtId="0" fontId="0" fillId="0" borderId="66" xfId="0" applyBorder="1"/>
    <xf numFmtId="0" fontId="0" fillId="5" borderId="15" xfId="0" applyFill="1" applyBorder="1"/>
    <xf numFmtId="0" fontId="0" fillId="4" borderId="5" xfId="0" applyFill="1" applyBorder="1" applyAlignment="1">
      <alignment horizontal="center" vertical="center"/>
    </xf>
    <xf numFmtId="0" fontId="9" fillId="4" borderId="0" xfId="0" applyFont="1" applyFill="1" applyBorder="1" applyAlignment="1">
      <alignment horizontal="center" vertical="center"/>
    </xf>
    <xf numFmtId="0" fontId="8" fillId="4" borderId="9" xfId="0" applyFont="1" applyFill="1" applyBorder="1" applyAlignment="1">
      <alignment horizontal="center" vertical="center" wrapText="1"/>
    </xf>
    <xf numFmtId="0" fontId="13" fillId="4" borderId="5" xfId="0" applyFont="1" applyFill="1" applyBorder="1" applyAlignment="1">
      <alignment horizontal="center" vertical="center" wrapText="1"/>
    </xf>
    <xf numFmtId="1" fontId="0" fillId="4" borderId="19" xfId="0" applyNumberFormat="1" applyFill="1" applyBorder="1"/>
    <xf numFmtId="1" fontId="0" fillId="4" borderId="25" xfId="0" applyNumberFormat="1" applyFill="1" applyBorder="1"/>
    <xf numFmtId="0" fontId="0" fillId="4" borderId="19" xfId="0" applyFill="1" applyBorder="1" applyAlignment="1">
      <alignment horizontal="center" vertical="center"/>
    </xf>
    <xf numFmtId="1" fontId="0" fillId="4" borderId="51" xfId="0" applyNumberFormat="1" applyFill="1" applyBorder="1" applyAlignment="1">
      <alignment horizontal="center" vertical="center"/>
    </xf>
    <xf numFmtId="1" fontId="0" fillId="4" borderId="6" xfId="0" applyNumberFormat="1" applyFill="1" applyBorder="1" applyAlignment="1">
      <alignment horizontal="center" vertical="center"/>
    </xf>
    <xf numFmtId="1" fontId="0" fillId="4" borderId="9" xfId="0" applyNumberFormat="1" applyFill="1" applyBorder="1" applyAlignment="1">
      <alignment horizontal="center" vertical="center"/>
    </xf>
    <xf numFmtId="0" fontId="0" fillId="4" borderId="51" xfId="0" applyFill="1" applyBorder="1" applyAlignment="1">
      <alignment horizontal="center" vertical="center"/>
    </xf>
    <xf numFmtId="0" fontId="0" fillId="4" borderId="9" xfId="0" applyFill="1" applyBorder="1" applyAlignment="1">
      <alignment horizontal="center" vertical="center"/>
    </xf>
    <xf numFmtId="0" fontId="0" fillId="4" borderId="9" xfId="0" applyFill="1" applyBorder="1" applyAlignment="1">
      <alignment horizontal="center" vertical="center" wrapText="1"/>
    </xf>
    <xf numFmtId="1" fontId="0" fillId="4" borderId="0" xfId="0" applyNumberFormat="1" applyFill="1"/>
    <xf numFmtId="0" fontId="0" fillId="0" borderId="0" xfId="0" applyBorder="1"/>
    <xf numFmtId="0" fontId="4" fillId="0" borderId="0" xfId="0" applyFont="1" applyBorder="1" applyAlignment="1">
      <alignment horizontal="center" vertical="center"/>
    </xf>
    <xf numFmtId="0" fontId="8" fillId="0" borderId="0" xfId="0" applyFont="1" applyBorder="1" applyAlignment="1">
      <alignment horizontal="center" vertical="center" wrapText="1"/>
    </xf>
    <xf numFmtId="0" fontId="0" fillId="0" borderId="0" xfId="0" applyBorder="1" applyAlignment="1">
      <alignment horizontal="center" vertical="center"/>
    </xf>
    <xf numFmtId="0" fontId="0" fillId="4" borderId="0" xfId="0" applyFill="1" applyBorder="1" applyAlignment="1">
      <alignment horizontal="center" vertical="center"/>
    </xf>
    <xf numFmtId="0" fontId="0" fillId="0" borderId="0" xfId="0" applyAlignment="1">
      <alignment horizontal="left" vertical="center"/>
    </xf>
    <xf numFmtId="0" fontId="4" fillId="0" borderId="0" xfId="0" applyFont="1"/>
    <xf numFmtId="0" fontId="0" fillId="0" borderId="25" xfId="0" applyFill="1" applyBorder="1"/>
    <xf numFmtId="0" fontId="0" fillId="0" borderId="5" xfId="0" applyBorder="1" applyAlignment="1">
      <alignment horizontal="center" vertical="center"/>
    </xf>
    <xf numFmtId="0" fontId="8" fillId="0" borderId="0" xfId="0" applyFont="1" applyBorder="1"/>
    <xf numFmtId="0" fontId="0" fillId="0" borderId="23" xfId="0" applyBorder="1"/>
    <xf numFmtId="0" fontId="0" fillId="4" borderId="23" xfId="0" applyFill="1" applyBorder="1"/>
    <xf numFmtId="0" fontId="0" fillId="0" borderId="5" xfId="0" applyBorder="1"/>
    <xf numFmtId="0" fontId="0" fillId="0" borderId="17" xfId="0" applyBorder="1" applyAlignment="1">
      <alignment vertical="center"/>
    </xf>
    <xf numFmtId="0" fontId="0" fillId="4" borderId="17" xfId="0" applyFill="1" applyBorder="1" applyAlignment="1">
      <alignment vertical="center"/>
    </xf>
    <xf numFmtId="0" fontId="10" fillId="0" borderId="29" xfId="0" applyFont="1" applyFill="1" applyBorder="1" applyAlignment="1">
      <alignment horizontal="center" vertical="center"/>
    </xf>
    <xf numFmtId="0" fontId="10" fillId="0" borderId="29" xfId="0" applyFont="1" applyFill="1" applyBorder="1" applyAlignment="1">
      <alignment vertical="center"/>
    </xf>
    <xf numFmtId="0" fontId="0" fillId="0" borderId="52" xfId="0" applyBorder="1" applyAlignment="1">
      <alignment vertical="center"/>
    </xf>
    <xf numFmtId="0" fontId="0" fillId="0" borderId="69" xfId="0" applyBorder="1" applyAlignment="1">
      <alignment horizontal="center" vertical="center"/>
    </xf>
    <xf numFmtId="0" fontId="8" fillId="0" borderId="70" xfId="0" applyFont="1" applyBorder="1" applyAlignment="1">
      <alignment horizontal="center" vertical="center"/>
    </xf>
    <xf numFmtId="0" fontId="8" fillId="4" borderId="52" xfId="0" applyFont="1" applyFill="1" applyBorder="1" applyAlignment="1">
      <alignment horizontal="center" vertical="center"/>
    </xf>
    <xf numFmtId="0" fontId="8" fillId="0" borderId="52" xfId="0" applyFont="1" applyBorder="1" applyAlignment="1">
      <alignment horizontal="center" vertical="center"/>
    </xf>
    <xf numFmtId="0" fontId="0" fillId="0" borderId="71" xfId="0" applyBorder="1" applyAlignment="1">
      <alignment horizontal="center" vertical="center"/>
    </xf>
    <xf numFmtId="0" fontId="0" fillId="0" borderId="55" xfId="0" applyBorder="1"/>
    <xf numFmtId="0" fontId="8" fillId="0" borderId="55" xfId="0" applyFont="1" applyBorder="1"/>
    <xf numFmtId="0" fontId="0" fillId="0" borderId="57" xfId="0" applyBorder="1"/>
    <xf numFmtId="0" fontId="8" fillId="0" borderId="55" xfId="0" applyFont="1" applyBorder="1" applyAlignment="1">
      <alignment wrapText="1"/>
    </xf>
    <xf numFmtId="1" fontId="0" fillId="0" borderId="0" xfId="0" applyNumberFormat="1"/>
    <xf numFmtId="0" fontId="0" fillId="0" borderId="55" xfId="0" applyBorder="1" applyAlignment="1">
      <alignment vertical="center" wrapText="1"/>
    </xf>
    <xf numFmtId="0" fontId="0" fillId="0" borderId="5" xfId="0" applyFill="1" applyBorder="1" applyAlignment="1">
      <alignment horizontal="center" vertical="center"/>
    </xf>
    <xf numFmtId="0" fontId="10" fillId="0" borderId="5" xfId="0" applyFont="1" applyFill="1" applyBorder="1" applyAlignment="1">
      <alignment horizontal="center" vertical="center"/>
    </xf>
    <xf numFmtId="0" fontId="0" fillId="0" borderId="19" xfId="0" applyFill="1" applyBorder="1" applyAlignment="1">
      <alignment horizontal="center" vertical="center"/>
    </xf>
    <xf numFmtId="0" fontId="0" fillId="0" borderId="1" xfId="0" applyFill="1" applyBorder="1" applyAlignment="1">
      <alignment horizontal="center" vertical="center"/>
    </xf>
    <xf numFmtId="0" fontId="0" fillId="5" borderId="68" xfId="0" applyFill="1" applyBorder="1" applyAlignment="1">
      <alignment horizontal="center" vertical="center" wrapText="1"/>
    </xf>
    <xf numFmtId="0" fontId="0" fillId="5" borderId="41" xfId="0" applyFill="1" applyBorder="1" applyAlignment="1">
      <alignment horizontal="center" vertical="center" wrapText="1"/>
    </xf>
    <xf numFmtId="0" fontId="10" fillId="0" borderId="19" xfId="0" applyFont="1" applyFill="1" applyBorder="1" applyAlignment="1">
      <alignment horizontal="center" vertical="center"/>
    </xf>
    <xf numFmtId="0" fontId="10" fillId="0" borderId="1" xfId="0" applyFont="1" applyFill="1" applyBorder="1" applyAlignment="1">
      <alignment horizontal="center" vertical="center"/>
    </xf>
    <xf numFmtId="0" fontId="0" fillId="0" borderId="1" xfId="0" applyBorder="1" applyAlignment="1">
      <alignment horizontal="center" vertical="center"/>
    </xf>
    <xf numFmtId="0" fontId="12" fillId="0" borderId="7" xfId="0" applyFont="1" applyFill="1" applyBorder="1" applyAlignment="1">
      <alignment horizontal="center" vertical="center"/>
    </xf>
    <xf numFmtId="0" fontId="12" fillId="0" borderId="2" xfId="0" applyFont="1" applyFill="1" applyBorder="1" applyAlignment="1">
      <alignment horizontal="center" vertical="center"/>
    </xf>
    <xf numFmtId="0" fontId="0" fillId="0" borderId="5" xfId="0" applyBorder="1" applyAlignment="1">
      <alignment horizontal="center" vertical="center"/>
    </xf>
    <xf numFmtId="0" fontId="0" fillId="0" borderId="18" xfId="0" applyBorder="1" applyAlignment="1">
      <alignment horizontal="center" vertical="center"/>
    </xf>
    <xf numFmtId="0" fontId="4" fillId="0" borderId="10" xfId="0" applyFont="1" applyBorder="1" applyAlignment="1">
      <alignment horizontal="center" vertical="center"/>
    </xf>
    <xf numFmtId="0" fontId="4" fillId="0" borderId="24" xfId="0" applyFont="1" applyBorder="1" applyAlignment="1">
      <alignment horizontal="center" vertical="center"/>
    </xf>
    <xf numFmtId="0" fontId="8" fillId="0" borderId="5" xfId="0" applyFont="1" applyBorder="1" applyAlignment="1">
      <alignment horizontal="center" vertical="center"/>
    </xf>
    <xf numFmtId="0" fontId="8" fillId="0" borderId="18" xfId="0" applyFont="1" applyBorder="1" applyAlignment="1">
      <alignment horizontal="center" vertical="center"/>
    </xf>
    <xf numFmtId="0" fontId="0" fillId="4" borderId="5" xfId="0" applyFill="1" applyBorder="1" applyAlignment="1">
      <alignment horizontal="center" vertical="center"/>
    </xf>
    <xf numFmtId="0" fontId="0" fillId="4" borderId="18" xfId="0" applyFill="1"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0" xfId="0" applyAlignment="1"/>
    <xf numFmtId="0" fontId="0" fillId="0" borderId="19" xfId="0"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4" borderId="4" xfId="0" applyFill="1" applyBorder="1" applyAlignment="1">
      <alignment horizontal="center" vertical="center"/>
    </xf>
    <xf numFmtId="0" fontId="0" fillId="4" borderId="17" xfId="0" applyFill="1" applyBorder="1" applyAlignment="1">
      <alignment horizontal="center" vertical="center"/>
    </xf>
    <xf numFmtId="0" fontId="0" fillId="0" borderId="50" xfId="0" applyBorder="1" applyAlignment="1">
      <alignment horizontal="center" vertical="center"/>
    </xf>
    <xf numFmtId="0" fontId="0" fillId="0" borderId="4" xfId="0" applyBorder="1" applyAlignment="1">
      <alignment horizontal="center" vertical="center"/>
    </xf>
    <xf numFmtId="0" fontId="0" fillId="0" borderId="17" xfId="0" applyFill="1" applyBorder="1" applyAlignment="1">
      <alignment horizontal="center" vertical="center"/>
    </xf>
    <xf numFmtId="0" fontId="0" fillId="0" borderId="4" xfId="0" applyFill="1" applyBorder="1" applyAlignment="1">
      <alignment horizontal="center" vertical="center"/>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0" fillId="0" borderId="32" xfId="0" applyBorder="1" applyAlignment="1">
      <alignment horizontal="center"/>
    </xf>
    <xf numFmtId="0" fontId="0" fillId="0" borderId="40" xfId="0" applyBorder="1" applyAlignment="1">
      <alignment horizontal="center"/>
    </xf>
    <xf numFmtId="0" fontId="0" fillId="4" borderId="1" xfId="0" applyFill="1" applyBorder="1" applyAlignment="1">
      <alignment horizontal="center" vertical="center"/>
    </xf>
    <xf numFmtId="0" fontId="0" fillId="4" borderId="19" xfId="0" applyFill="1" applyBorder="1" applyAlignment="1">
      <alignment horizontal="center" vertical="center"/>
    </xf>
    <xf numFmtId="0" fontId="0" fillId="0" borderId="14" xfId="0" applyBorder="1" applyAlignment="1">
      <alignment horizontal="center"/>
    </xf>
    <xf numFmtId="0" fontId="0" fillId="0" borderId="1" xfId="0" applyFill="1" applyBorder="1" applyAlignment="1">
      <alignment horizontal="center" vertical="center"/>
    </xf>
    <xf numFmtId="0" fontId="4" fillId="0" borderId="10" xfId="0" applyFont="1" applyBorder="1" applyAlignment="1">
      <alignment horizontal="center"/>
    </xf>
    <xf numFmtId="0" fontId="4" fillId="0" borderId="24" xfId="0" applyFont="1" applyBorder="1" applyAlignment="1">
      <alignment horizontal="center"/>
    </xf>
    <xf numFmtId="0" fontId="4" fillId="0" borderId="10" xfId="0" applyFont="1" applyBorder="1" applyAlignment="1">
      <alignment horizontal="center" vertical="center" wrapText="1"/>
    </xf>
    <xf numFmtId="0" fontId="4" fillId="0" borderId="24" xfId="0" applyFont="1" applyBorder="1" applyAlignment="1">
      <alignment horizontal="center" vertical="center" wrapText="1"/>
    </xf>
    <xf numFmtId="0" fontId="0" fillId="4" borderId="27" xfId="0" applyFont="1" applyFill="1" applyBorder="1" applyAlignment="1">
      <alignment horizontal="center" vertical="center" wrapText="1"/>
    </xf>
    <xf numFmtId="0" fontId="0" fillId="4" borderId="28" xfId="0" applyFont="1" applyFill="1" applyBorder="1" applyAlignment="1">
      <alignment horizontal="center" vertical="center" wrapText="1"/>
    </xf>
    <xf numFmtId="0" fontId="0" fillId="4" borderId="17" xfId="0" applyFill="1" applyBorder="1" applyAlignment="1">
      <alignment horizontal="center"/>
    </xf>
    <xf numFmtId="0" fontId="0" fillId="4" borderId="4" xfId="0" applyFill="1" applyBorder="1" applyAlignment="1">
      <alignment horizontal="center"/>
    </xf>
    <xf numFmtId="0" fontId="4" fillId="0" borderId="5" xfId="0" applyFont="1" applyBorder="1" applyAlignment="1">
      <alignment horizontal="center" vertical="center" wrapText="1"/>
    </xf>
    <xf numFmtId="0" fontId="4" fillId="0" borderId="2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4" fillId="0" borderId="7" xfId="0" applyFont="1" applyBorder="1" applyAlignment="1">
      <alignment horizontal="center" wrapText="1"/>
    </xf>
    <xf numFmtId="0" fontId="0" fillId="0" borderId="7" xfId="0" applyBorder="1" applyAlignment="1">
      <alignment horizontal="center"/>
    </xf>
    <xf numFmtId="0" fontId="0" fillId="0" borderId="11" xfId="0" applyBorder="1" applyAlignment="1">
      <alignment horizontal="center"/>
    </xf>
    <xf numFmtId="0" fontId="4" fillId="0" borderId="22" xfId="0" applyFont="1" applyBorder="1" applyAlignment="1">
      <alignment horizontal="center"/>
    </xf>
    <xf numFmtId="0" fontId="4" fillId="0" borderId="15" xfId="0" applyFont="1" applyBorder="1" applyAlignment="1">
      <alignment horizontal="center"/>
    </xf>
    <xf numFmtId="0" fontId="4" fillId="0" borderId="34" xfId="0" applyFont="1" applyBorder="1" applyAlignment="1">
      <alignment horizontal="center"/>
    </xf>
    <xf numFmtId="0" fontId="0" fillId="0" borderId="2" xfId="0" applyBorder="1" applyAlignment="1">
      <alignment horizontal="center" wrapText="1"/>
    </xf>
    <xf numFmtId="0" fontId="0" fillId="0" borderId="13" xfId="0" applyBorder="1" applyAlignment="1">
      <alignment horizont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1" fillId="4" borderId="22" xfId="0" applyFont="1" applyFill="1" applyBorder="1" applyAlignment="1">
      <alignment horizontal="center" wrapText="1"/>
    </xf>
    <xf numFmtId="0" fontId="4" fillId="4" borderId="15" xfId="0" applyFont="1" applyFill="1" applyBorder="1" applyAlignment="1">
      <alignment horizontal="center" wrapText="1"/>
    </xf>
    <xf numFmtId="0" fontId="4" fillId="4" borderId="34" xfId="0" applyFont="1" applyFill="1" applyBorder="1" applyAlignment="1">
      <alignment horizontal="center" wrapText="1"/>
    </xf>
    <xf numFmtId="0" fontId="0" fillId="0" borderId="11" xfId="0" applyFill="1" applyBorder="1" applyAlignment="1">
      <alignment horizontal="center" vertical="center" wrapText="1"/>
    </xf>
    <xf numFmtId="0" fontId="0" fillId="0" borderId="65" xfId="0" applyFill="1" applyBorder="1" applyAlignment="1">
      <alignment horizontal="center" vertical="center" wrapText="1"/>
    </xf>
    <xf numFmtId="0" fontId="0" fillId="4" borderId="23" xfId="0" applyFill="1" applyBorder="1" applyAlignment="1">
      <alignment horizontal="center" vertical="center" wrapText="1"/>
    </xf>
    <xf numFmtId="0" fontId="0" fillId="4" borderId="18" xfId="0" applyFill="1" applyBorder="1" applyAlignment="1">
      <alignment horizontal="center" vertical="center" wrapText="1"/>
    </xf>
    <xf numFmtId="0" fontId="0" fillId="0" borderId="2" xfId="0" applyBorder="1" applyAlignment="1">
      <alignment horizontal="center" vertical="center"/>
    </xf>
    <xf numFmtId="0" fontId="0" fillId="0" borderId="20" xfId="0" applyBorder="1" applyAlignment="1">
      <alignment horizontal="center" vertical="center"/>
    </xf>
    <xf numFmtId="0" fontId="10" fillId="0" borderId="5" xfId="0" applyFont="1" applyFill="1" applyBorder="1" applyAlignment="1">
      <alignment horizontal="center" vertical="center"/>
    </xf>
    <xf numFmtId="0" fontId="10" fillId="0" borderId="18" xfId="0" applyFont="1" applyFill="1" applyBorder="1" applyAlignment="1">
      <alignment horizontal="center" vertical="center"/>
    </xf>
    <xf numFmtId="0" fontId="6" fillId="2" borderId="1"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0" fillId="2" borderId="7" xfId="0" applyFill="1" applyBorder="1" applyAlignment="1">
      <alignment horizontal="center" wrapText="1"/>
    </xf>
    <xf numFmtId="0" fontId="0" fillId="2" borderId="7" xfId="0" applyFill="1" applyBorder="1" applyAlignment="1">
      <alignment horizontal="center"/>
    </xf>
    <xf numFmtId="0" fontId="0" fillId="2" borderId="11"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0" borderId="36" xfId="0" applyBorder="1" applyAlignment="1">
      <alignment horizontal="center" vertical="center"/>
    </xf>
    <xf numFmtId="0" fontId="0" fillId="0" borderId="37" xfId="0" applyBorder="1" applyAlignment="1">
      <alignment horizontal="center" vertical="center"/>
    </xf>
    <xf numFmtId="0" fontId="4" fillId="0" borderId="17"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9" xfId="0" applyBorder="1" applyAlignment="1">
      <alignment horizontal="center"/>
    </xf>
    <xf numFmtId="0" fontId="0" fillId="0" borderId="8" xfId="0" applyBorder="1" applyAlignment="1">
      <alignment horizontal="center"/>
    </xf>
    <xf numFmtId="0" fontId="0" fillId="0" borderId="32" xfId="0" applyFill="1" applyBorder="1" applyAlignment="1">
      <alignment horizontal="center"/>
    </xf>
    <xf numFmtId="0" fontId="0" fillId="0" borderId="14" xfId="0" applyFill="1" applyBorder="1" applyAlignment="1">
      <alignment horizontal="center"/>
    </xf>
    <xf numFmtId="0" fontId="0" fillId="0" borderId="41" xfId="0" applyBorder="1" applyAlignment="1">
      <alignment horizontal="center"/>
    </xf>
    <xf numFmtId="0" fontId="0" fillId="0" borderId="3" xfId="0" applyBorder="1" applyAlignment="1">
      <alignment horizontal="center"/>
    </xf>
    <xf numFmtId="0" fontId="0" fillId="0" borderId="38" xfId="0" applyBorder="1" applyAlignment="1">
      <alignment horizontal="center" vertical="center"/>
    </xf>
    <xf numFmtId="0" fontId="0" fillId="0" borderId="39" xfId="0" applyBorder="1" applyAlignment="1">
      <alignment horizontal="center" vertical="center"/>
    </xf>
    <xf numFmtId="0" fontId="0" fillId="4" borderId="25" xfId="0" applyFill="1" applyBorder="1" applyAlignment="1">
      <alignment horizontal="center" vertical="center"/>
    </xf>
    <xf numFmtId="0" fontId="0" fillId="4" borderId="7" xfId="0" applyFill="1" applyBorder="1" applyAlignment="1">
      <alignment horizontal="center" vertical="center"/>
    </xf>
    <xf numFmtId="0" fontId="0" fillId="4" borderId="29" xfId="0" applyFill="1" applyBorder="1" applyAlignment="1">
      <alignment horizontal="center"/>
    </xf>
    <xf numFmtId="0" fontId="0" fillId="4" borderId="8" xfId="0" applyFill="1" applyBorder="1" applyAlignment="1">
      <alignment horizontal="center"/>
    </xf>
    <xf numFmtId="0" fontId="0" fillId="0" borderId="19" xfId="0" applyFill="1" applyBorder="1" applyAlignment="1">
      <alignment horizontal="center" vertical="center"/>
    </xf>
    <xf numFmtId="0" fontId="0" fillId="0" borderId="21" xfId="0" applyBorder="1" applyAlignment="1">
      <alignment horizontal="center" vertical="center"/>
    </xf>
    <xf numFmtId="0" fontId="0" fillId="2" borderId="22" xfId="0" applyFill="1" applyBorder="1" applyAlignment="1">
      <alignment horizontal="center"/>
    </xf>
    <xf numFmtId="0" fontId="0" fillId="0" borderId="60" xfId="0" applyBorder="1" applyAlignment="1">
      <alignment horizontal="center"/>
    </xf>
    <xf numFmtId="0" fontId="0" fillId="0" borderId="62" xfId="0" applyBorder="1" applyAlignment="1">
      <alignment horizontal="center"/>
    </xf>
    <xf numFmtId="0" fontId="0" fillId="4" borderId="12" xfId="0" applyFont="1" applyFill="1" applyBorder="1" applyAlignment="1">
      <alignment horizontal="center" vertical="center"/>
    </xf>
    <xf numFmtId="0" fontId="0" fillId="4" borderId="30" xfId="0" applyFont="1" applyFill="1" applyBorder="1" applyAlignment="1">
      <alignment horizontal="center" vertical="center"/>
    </xf>
    <xf numFmtId="0" fontId="0" fillId="0" borderId="26" xfId="0" applyBorder="1" applyAlignment="1">
      <alignment horizontal="center"/>
    </xf>
    <xf numFmtId="0" fontId="0" fillId="0" borderId="63" xfId="0" applyBorder="1" applyAlignment="1">
      <alignment horizontal="center"/>
    </xf>
    <xf numFmtId="0" fontId="4" fillId="0" borderId="58" xfId="0" applyFont="1" applyBorder="1" applyAlignment="1">
      <alignment horizontal="center"/>
    </xf>
    <xf numFmtId="0" fontId="4" fillId="0" borderId="59" xfId="0" applyFont="1" applyBorder="1" applyAlignment="1">
      <alignment horizontal="center"/>
    </xf>
    <xf numFmtId="0" fontId="4" fillId="0" borderId="60" xfId="0" applyFont="1" applyBorder="1" applyAlignment="1">
      <alignment horizontal="center"/>
    </xf>
    <xf numFmtId="0" fontId="0" fillId="0" borderId="61" xfId="0" applyBorder="1" applyAlignment="1">
      <alignment horizontal="center"/>
    </xf>
    <xf numFmtId="0" fontId="4" fillId="3" borderId="67" xfId="0" applyFont="1" applyFill="1" applyBorder="1" applyAlignment="1">
      <alignment horizontal="center"/>
    </xf>
    <xf numFmtId="0" fontId="4" fillId="3" borderId="0" xfId="0" applyFont="1" applyFill="1" applyBorder="1" applyAlignment="1">
      <alignment horizontal="center"/>
    </xf>
    <xf numFmtId="0" fontId="4" fillId="0" borderId="72" xfId="0" applyFont="1" applyBorder="1" applyAlignment="1">
      <alignment horizontal="center" vertical="center"/>
    </xf>
    <xf numFmtId="0" fontId="0" fillId="0" borderId="55" xfId="0" applyBorder="1" applyAlignment="1">
      <alignment horizontal="center" vertical="center"/>
    </xf>
    <xf numFmtId="1" fontId="0" fillId="0" borderId="56" xfId="0" applyNumberFormat="1" applyFill="1" applyBorder="1" applyAlignment="1">
      <alignment horizontal="center" wrapText="1"/>
    </xf>
    <xf numFmtId="1" fontId="0" fillId="0" borderId="54" xfId="0" applyNumberFormat="1" applyFill="1" applyBorder="1" applyAlignment="1">
      <alignment horizontal="center" wrapText="1"/>
    </xf>
    <xf numFmtId="0" fontId="4" fillId="3" borderId="11" xfId="0" applyFont="1" applyFill="1" applyBorder="1" applyAlignment="1">
      <alignment horizontal="center"/>
    </xf>
    <xf numFmtId="0" fontId="4" fillId="3" borderId="65" xfId="0" applyFont="1" applyFill="1" applyBorder="1" applyAlignment="1">
      <alignment horizontal="center"/>
    </xf>
    <xf numFmtId="0" fontId="4" fillId="3" borderId="26" xfId="0" applyFont="1" applyFill="1" applyBorder="1" applyAlignment="1">
      <alignment horizontal="center"/>
    </xf>
    <xf numFmtId="0" fontId="0" fillId="5" borderId="56" xfId="0" applyFill="1" applyBorder="1" applyAlignment="1">
      <alignment horizontal="center" vertical="center"/>
    </xf>
    <xf numFmtId="0" fontId="0" fillId="5" borderId="54" xfId="0" applyFill="1" applyBorder="1" applyAlignment="1">
      <alignment horizontal="center" vertical="center"/>
    </xf>
    <xf numFmtId="0" fontId="0" fillId="0" borderId="5" xfId="0" applyFill="1" applyBorder="1" applyAlignment="1">
      <alignment horizontal="center" vertical="center"/>
    </xf>
    <xf numFmtId="0" fontId="0" fillId="0" borderId="18" xfId="0" applyFill="1" applyBorder="1" applyAlignment="1">
      <alignment horizontal="center" vertical="center"/>
    </xf>
    <xf numFmtId="0" fontId="0" fillId="0" borderId="15" xfId="0" applyBorder="1" applyAlignment="1">
      <alignment horizontal="center"/>
    </xf>
    <xf numFmtId="0" fontId="0" fillId="0" borderId="2" xfId="0" applyBorder="1" applyAlignment="1">
      <alignment horizontal="center"/>
    </xf>
    <xf numFmtId="0" fontId="0" fillId="0" borderId="17" xfId="0" applyFill="1" applyBorder="1" applyAlignment="1">
      <alignment horizontal="center"/>
    </xf>
    <xf numFmtId="0" fontId="0" fillId="0" borderId="4" xfId="0" applyFill="1" applyBorder="1" applyAlignment="1">
      <alignment horizontal="center"/>
    </xf>
    <xf numFmtId="0" fontId="0" fillId="0" borderId="12" xfId="0" applyFill="1" applyBorder="1" applyAlignment="1">
      <alignment horizontal="center" vertical="center" wrapText="1"/>
    </xf>
    <xf numFmtId="0" fontId="0" fillId="0" borderId="29" xfId="0" applyFill="1" applyBorder="1" applyAlignment="1">
      <alignment horizontal="center" vertical="center"/>
    </xf>
    <xf numFmtId="0" fontId="0" fillId="0" borderId="8" xfId="0" applyFill="1" applyBorder="1" applyAlignment="1">
      <alignment horizontal="center" vertical="center"/>
    </xf>
    <xf numFmtId="0" fontId="0" fillId="0" borderId="11" xfId="0" applyFill="1" applyBorder="1" applyAlignment="1">
      <alignment horizontal="center" vertical="center"/>
    </xf>
    <xf numFmtId="0" fontId="0" fillId="0" borderId="26" xfId="0" applyFill="1" applyBorder="1" applyAlignment="1">
      <alignment horizontal="center" vertical="center"/>
    </xf>
    <xf numFmtId="0" fontId="0" fillId="0" borderId="53" xfId="0" applyFill="1" applyBorder="1" applyAlignment="1">
      <alignment horizontal="center" vertical="center"/>
    </xf>
    <xf numFmtId="0" fontId="0" fillId="0" borderId="10" xfId="0" applyFill="1" applyBorder="1" applyAlignment="1">
      <alignment horizontal="center" vertical="center"/>
    </xf>
    <xf numFmtId="0" fontId="0" fillId="0" borderId="12" xfId="0" applyFill="1" applyBorder="1" applyAlignment="1">
      <alignment horizontal="center" vertical="center"/>
    </xf>
    <xf numFmtId="0" fontId="8" fillId="0" borderId="5"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0" fillId="0" borderId="25" xfId="0" applyFill="1" applyBorder="1" applyAlignment="1">
      <alignment horizontal="center" vertical="center"/>
    </xf>
    <xf numFmtId="0" fontId="0" fillId="0" borderId="7" xfId="0" applyFill="1" applyBorder="1" applyAlignment="1">
      <alignment horizontal="center" vertical="center"/>
    </xf>
    <xf numFmtId="0" fontId="0" fillId="0" borderId="25" xfId="0" applyFill="1" applyBorder="1" applyAlignment="1">
      <alignment horizontal="center" vertical="center"/>
    </xf>
    <xf numFmtId="0" fontId="0" fillId="0" borderId="7" xfId="0" applyFill="1" applyBorder="1" applyAlignment="1">
      <alignment horizontal="center" vertical="center"/>
    </xf>
    <xf numFmtId="0" fontId="0" fillId="0" borderId="11" xfId="0" applyFill="1" applyBorder="1" applyAlignment="1">
      <alignment horizontal="center" vertical="center"/>
    </xf>
    <xf numFmtId="0" fontId="0" fillId="0" borderId="51" xfId="0" applyFill="1" applyBorder="1" applyAlignment="1">
      <alignment horizontal="center" vertical="center"/>
    </xf>
    <xf numFmtId="0" fontId="0" fillId="0" borderId="52" xfId="0" applyFill="1" applyBorder="1" applyAlignment="1">
      <alignment horizontal="center" vertical="center"/>
    </xf>
    <xf numFmtId="0" fontId="9" fillId="0" borderId="6" xfId="0" applyFont="1" applyFill="1" applyBorder="1" applyAlignment="1">
      <alignment horizontal="center" vertical="center"/>
    </xf>
    <xf numFmtId="0" fontId="0" fillId="0" borderId="6" xfId="0" applyFill="1" applyBorder="1" applyAlignment="1">
      <alignment horizontal="center" vertical="center"/>
    </xf>
    <xf numFmtId="0" fontId="4" fillId="0" borderId="22" xfId="0" applyFont="1" applyFill="1" applyBorder="1" applyAlignment="1">
      <alignment horizontal="center" wrapText="1"/>
    </xf>
    <xf numFmtId="0" fontId="4" fillId="0" borderId="15" xfId="0" applyFont="1" applyFill="1" applyBorder="1" applyAlignment="1">
      <alignment horizontal="center" wrapText="1"/>
    </xf>
    <xf numFmtId="0" fontId="4" fillId="0" borderId="16" xfId="0" applyFont="1" applyFill="1" applyBorder="1" applyAlignment="1">
      <alignment horizontal="center" wrapText="1"/>
    </xf>
    <xf numFmtId="0" fontId="0" fillId="0" borderId="58" xfId="0" applyFill="1" applyBorder="1" applyAlignment="1">
      <alignment horizontal="center" wrapText="1"/>
    </xf>
    <xf numFmtId="0" fontId="0" fillId="0" borderId="59" xfId="0" applyFill="1" applyBorder="1" applyAlignment="1">
      <alignment horizontal="center" wrapText="1"/>
    </xf>
    <xf numFmtId="0" fontId="0" fillId="0" borderId="64" xfId="0" applyFill="1" applyBorder="1" applyAlignment="1">
      <alignment horizontal="center" wrapText="1"/>
    </xf>
    <xf numFmtId="0" fontId="4" fillId="0" borderId="32" xfId="0" applyFont="1" applyFill="1" applyBorder="1" applyAlignment="1">
      <alignment horizontal="center"/>
    </xf>
    <xf numFmtId="0" fontId="4" fillId="0" borderId="33" xfId="0" applyFont="1" applyFill="1" applyBorder="1" applyAlignment="1">
      <alignment horizontal="center"/>
    </xf>
    <xf numFmtId="0" fontId="0" fillId="0" borderId="34" xfId="0" applyFill="1" applyBorder="1" applyAlignment="1">
      <alignment horizontal="center"/>
    </xf>
    <xf numFmtId="0" fontId="0" fillId="0" borderId="40" xfId="0" applyFill="1" applyBorder="1" applyAlignment="1">
      <alignment horizontal="center"/>
    </xf>
    <xf numFmtId="0" fontId="0" fillId="0" borderId="22" xfId="0" applyFill="1" applyBorder="1"/>
    <xf numFmtId="0" fontId="0" fillId="0" borderId="13" xfId="0" applyFill="1" applyBorder="1" applyAlignment="1">
      <alignment horizontal="center"/>
    </xf>
    <xf numFmtId="0" fontId="0" fillId="0" borderId="31" xfId="0" applyFill="1" applyBorder="1" applyAlignment="1">
      <alignment horizontal="center"/>
    </xf>
    <xf numFmtId="0" fontId="0" fillId="0" borderId="41" xfId="0" applyFill="1" applyBorder="1" applyAlignment="1">
      <alignment horizontal="center"/>
    </xf>
    <xf numFmtId="0" fontId="0" fillId="0" borderId="3" xfId="0" applyFill="1" applyBorder="1" applyAlignment="1">
      <alignment horizontal="center"/>
    </xf>
    <xf numFmtId="0" fontId="0" fillId="0" borderId="42" xfId="0" applyFill="1" applyBorder="1" applyAlignment="1">
      <alignment horizontal="center"/>
    </xf>
    <xf numFmtId="0" fontId="2" fillId="0" borderId="5" xfId="0" applyFont="1" applyFill="1" applyBorder="1" applyAlignment="1">
      <alignment horizontal="center"/>
    </xf>
    <xf numFmtId="0" fontId="3" fillId="0" borderId="23" xfId="0" applyFont="1" applyFill="1" applyBorder="1" applyAlignment="1">
      <alignment horizontal="center"/>
    </xf>
    <xf numFmtId="0" fontId="0" fillId="0" borderId="5" xfId="0" applyFill="1" applyBorder="1" applyAlignment="1">
      <alignment horizontal="center"/>
    </xf>
    <xf numFmtId="0" fontId="0" fillId="0" borderId="18" xfId="0" applyFill="1" applyBorder="1" applyAlignment="1">
      <alignment horizontal="center"/>
    </xf>
    <xf numFmtId="0" fontId="0" fillId="0" borderId="1" xfId="0" applyFill="1" applyBorder="1"/>
    <xf numFmtId="0" fontId="0" fillId="0" borderId="11" xfId="0" applyFill="1" applyBorder="1" applyAlignment="1">
      <alignment horizontal="center" wrapText="1"/>
    </xf>
    <xf numFmtId="0" fontId="0" fillId="0" borderId="65" xfId="0" applyFill="1" applyBorder="1" applyAlignment="1">
      <alignment horizontal="center" wrapText="1"/>
    </xf>
    <xf numFmtId="0" fontId="0" fillId="0" borderId="29" xfId="0" applyFill="1" applyBorder="1" applyAlignment="1">
      <alignment horizontal="center"/>
    </xf>
    <xf numFmtId="0" fontId="0" fillId="0" borderId="8" xfId="0" applyFill="1" applyBorder="1" applyAlignment="1">
      <alignment horizontal="center"/>
    </xf>
    <xf numFmtId="0" fontId="0" fillId="0" borderId="7" xfId="0" applyFill="1" applyBorder="1"/>
    <xf numFmtId="0" fontId="0" fillId="0" borderId="44" xfId="0" applyFill="1" applyBorder="1" applyAlignment="1">
      <alignment horizontal="center" vertical="center"/>
    </xf>
    <xf numFmtId="3" fontId="4" fillId="0" borderId="19" xfId="0" applyNumberFormat="1" applyFont="1" applyFill="1" applyBorder="1" applyAlignment="1">
      <alignment horizontal="center" vertical="center" wrapText="1"/>
    </xf>
    <xf numFmtId="0" fontId="0" fillId="0" borderId="19" xfId="0" applyFill="1" applyBorder="1"/>
    <xf numFmtId="1" fontId="0" fillId="0" borderId="58" xfId="0" applyNumberFormat="1" applyFill="1" applyBorder="1"/>
    <xf numFmtId="1" fontId="0" fillId="0" borderId="19" xfId="0" applyNumberFormat="1" applyFill="1" applyBorder="1"/>
    <xf numFmtId="1" fontId="0" fillId="0" borderId="25" xfId="0" applyNumberFormat="1" applyFill="1" applyBorder="1"/>
    <xf numFmtId="0" fontId="0" fillId="0" borderId="2" xfId="0" applyFill="1" applyBorder="1" applyAlignment="1">
      <alignment horizontal="center" vertical="center"/>
    </xf>
    <xf numFmtId="1" fontId="0" fillId="0" borderId="6" xfId="0" applyNumberFormat="1" applyFill="1" applyBorder="1" applyAlignment="1">
      <alignment horizontal="center" vertical="center"/>
    </xf>
    <xf numFmtId="0" fontId="8" fillId="0" borderId="6" xfId="0" applyFont="1" applyFill="1" applyBorder="1" applyAlignment="1">
      <alignment horizontal="center" vertical="center"/>
    </xf>
    <xf numFmtId="0" fontId="0" fillId="0" borderId="49" xfId="0"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1" fontId="0" fillId="0" borderId="0" xfId="0" applyNumberFormat="1" applyFill="1"/>
    <xf numFmtId="0" fontId="4" fillId="0" borderId="0" xfId="0" applyFont="1" applyFill="1"/>
    <xf numFmtId="0" fontId="4" fillId="0" borderId="1" xfId="0" applyFont="1" applyFill="1" applyBorder="1" applyAlignment="1">
      <alignment horizontal="center" vertical="center"/>
    </xf>
    <xf numFmtId="0" fontId="0" fillId="0" borderId="55" xfId="0" applyFill="1" applyBorder="1"/>
    <xf numFmtId="0" fontId="4" fillId="0" borderId="7" xfId="0" applyFont="1" applyFill="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71"/>
  <sheetViews>
    <sheetView tabSelected="1" zoomScale="70" zoomScaleNormal="70" workbookViewId="0">
      <pane ySplit="4" topLeftCell="A40" activePane="bottomLeft" state="frozen"/>
      <selection pane="bottomLeft" activeCell="K26" sqref="K26"/>
    </sheetView>
  </sheetViews>
  <sheetFormatPr defaultRowHeight="14.5" x14ac:dyDescent="0.35"/>
  <cols>
    <col min="3" max="3" width="18.81640625" style="12" customWidth="1"/>
    <col min="5" max="5" width="4" customWidth="1"/>
    <col min="7" max="7" width="4.7265625" customWidth="1"/>
    <col min="9" max="9" width="7.81640625" customWidth="1"/>
    <col min="10" max="10" width="13.36328125" customWidth="1"/>
    <col min="11" max="11" width="9.08984375" style="303" bestFit="1" customWidth="1"/>
    <col min="12" max="15" width="9.7265625" bestFit="1" customWidth="1"/>
    <col min="16" max="16" width="12.453125" customWidth="1"/>
    <col min="17" max="17" width="24.81640625" customWidth="1"/>
  </cols>
  <sheetData>
    <row r="1" spans="1:17" ht="15" thickBot="1" x14ac:dyDescent="0.4">
      <c r="A1" s="230" t="s">
        <v>0</v>
      </c>
      <c r="B1" s="231"/>
      <c r="C1" s="231"/>
      <c r="D1" s="231"/>
      <c r="E1" s="231"/>
      <c r="F1" s="231"/>
      <c r="G1" s="231"/>
      <c r="H1" s="231"/>
      <c r="I1" s="231"/>
      <c r="J1" s="231"/>
      <c r="K1" s="231"/>
      <c r="L1" s="231"/>
      <c r="M1" s="231"/>
      <c r="N1" s="231"/>
      <c r="O1" s="231"/>
      <c r="P1" s="231"/>
      <c r="Q1" s="231"/>
    </row>
    <row r="2" spans="1:17" ht="31" customHeight="1" thickBot="1" x14ac:dyDescent="0.4">
      <c r="A2" s="171" t="s">
        <v>1</v>
      </c>
      <c r="B2" s="171"/>
      <c r="C2" s="171"/>
      <c r="D2" s="173" t="s">
        <v>2</v>
      </c>
      <c r="E2" s="173"/>
      <c r="F2" s="173"/>
      <c r="G2" s="173"/>
      <c r="H2" s="173"/>
      <c r="I2" s="173"/>
      <c r="J2" s="173" t="s">
        <v>3</v>
      </c>
      <c r="K2" s="173"/>
      <c r="L2" s="173"/>
      <c r="M2" s="173"/>
      <c r="N2" s="173"/>
      <c r="O2" s="173"/>
      <c r="P2" s="169" t="s">
        <v>4</v>
      </c>
      <c r="Q2" s="232" t="s">
        <v>68</v>
      </c>
    </row>
    <row r="3" spans="1:17" ht="140.15" customHeight="1" x14ac:dyDescent="0.35">
      <c r="A3" s="171"/>
      <c r="B3" s="171"/>
      <c r="C3" s="172"/>
      <c r="D3" s="201">
        <v>2024</v>
      </c>
      <c r="E3" s="202"/>
      <c r="F3" s="211">
        <v>2025</v>
      </c>
      <c r="G3" s="202"/>
      <c r="H3" s="211">
        <v>2026</v>
      </c>
      <c r="I3" s="212"/>
      <c r="J3" s="33">
        <v>2024</v>
      </c>
      <c r="K3" s="292">
        <v>2025</v>
      </c>
      <c r="L3" s="34">
        <v>2026</v>
      </c>
      <c r="M3" s="34">
        <v>2027</v>
      </c>
      <c r="N3" s="35">
        <v>2028</v>
      </c>
      <c r="O3" s="36">
        <v>2029</v>
      </c>
      <c r="P3" s="170"/>
      <c r="Q3" s="233"/>
    </row>
    <row r="4" spans="1:17" ht="14.5" customHeight="1" x14ac:dyDescent="0.35">
      <c r="A4" s="171" t="s">
        <v>5</v>
      </c>
      <c r="B4" s="171"/>
      <c r="C4" s="172"/>
      <c r="D4" s="203">
        <f>D6+D12+D14+D17+D21</f>
        <v>721197</v>
      </c>
      <c r="E4" s="204"/>
      <c r="F4" s="203">
        <f>F6+F13+F14+F17+F21</f>
        <v>637788</v>
      </c>
      <c r="G4" s="204"/>
      <c r="H4" s="203">
        <f>H6+H13+H14+H17+H21</f>
        <v>815020</v>
      </c>
      <c r="I4" s="204"/>
      <c r="J4" s="27">
        <f t="shared" ref="J4:O4" si="0">J6+J12+J14+J17+J21</f>
        <v>1388100</v>
      </c>
      <c r="K4" s="293">
        <f t="shared" si="0"/>
        <v>1206598</v>
      </c>
      <c r="L4" s="27">
        <f t="shared" si="0"/>
        <v>2135378</v>
      </c>
      <c r="M4" s="27">
        <f t="shared" si="0"/>
        <v>2434379.61</v>
      </c>
      <c r="N4" s="27">
        <f t="shared" si="0"/>
        <v>2476277.4</v>
      </c>
      <c r="O4" s="27">
        <f t="shared" si="0"/>
        <v>2532178</v>
      </c>
      <c r="P4" s="102"/>
      <c r="Q4" s="115"/>
    </row>
    <row r="5" spans="1:17" ht="15" thickBot="1" x14ac:dyDescent="0.4">
      <c r="A5" s="174" t="s">
        <v>6</v>
      </c>
      <c r="B5" s="174"/>
      <c r="C5" s="175"/>
      <c r="D5" s="205"/>
      <c r="E5" s="206"/>
      <c r="F5" s="175"/>
      <c r="G5" s="206"/>
      <c r="H5" s="175"/>
      <c r="I5" s="224"/>
      <c r="J5" s="28"/>
      <c r="K5" s="291"/>
      <c r="L5" s="19"/>
      <c r="M5" s="19"/>
      <c r="N5" s="19"/>
      <c r="O5" s="29"/>
      <c r="P5" s="102"/>
      <c r="Q5" s="115"/>
    </row>
    <row r="6" spans="1:17" ht="15" thickBot="1" x14ac:dyDescent="0.4">
      <c r="A6" s="176" t="s">
        <v>7</v>
      </c>
      <c r="B6" s="177"/>
      <c r="C6" s="178"/>
      <c r="D6" s="207">
        <f>D7+D8+D11+D9+D10</f>
        <v>719237</v>
      </c>
      <c r="E6" s="208"/>
      <c r="F6" s="155">
        <f>F7+F8+F11+F9</f>
        <v>637788</v>
      </c>
      <c r="G6" s="159"/>
      <c r="H6" s="155">
        <f>H7+H8+H11+H9</f>
        <v>815020</v>
      </c>
      <c r="I6" s="159"/>
      <c r="J6" s="30">
        <f>J7+J8+J11</f>
        <v>0</v>
      </c>
      <c r="K6" s="24">
        <f>K7+K8+K11+K9+K10</f>
        <v>643198</v>
      </c>
      <c r="L6" s="24">
        <f>L7+L8+L11+L9+L10</f>
        <v>1023768</v>
      </c>
      <c r="M6" s="23">
        <f>M7+M8+M11+M9</f>
        <v>1115860</v>
      </c>
      <c r="N6" s="23">
        <f>N7+N8+N11+N9</f>
        <v>1195463</v>
      </c>
      <c r="O6" s="23">
        <f>O7+O8+O11+O9</f>
        <v>1341416</v>
      </c>
      <c r="P6" s="102"/>
      <c r="Q6" s="115"/>
    </row>
    <row r="7" spans="1:17" ht="67.5" customHeight="1" x14ac:dyDescent="0.35">
      <c r="A7" s="179" t="s">
        <v>59</v>
      </c>
      <c r="B7" s="179"/>
      <c r="C7" s="180"/>
      <c r="D7" s="209">
        <f>D27+D28+D33+D34+D38+D41+D42+D47+D49+D53</f>
        <v>120000</v>
      </c>
      <c r="E7" s="210"/>
      <c r="F7" s="209">
        <f>F27+F28+F33+F34+F38+F41+F42+F47+F49+F53</f>
        <v>0</v>
      </c>
      <c r="G7" s="210"/>
      <c r="H7" s="209">
        <f>H27+H28+H33+H34+H38+H41+H42+H47+H49+H53</f>
        <v>0</v>
      </c>
      <c r="I7" s="210"/>
      <c r="J7" s="31">
        <f t="shared" ref="J7:O7" si="1">J27+J28+J33+J34+J38+J41+J42+J49+J53+J47</f>
        <v>0</v>
      </c>
      <c r="K7" s="22">
        <f t="shared" si="1"/>
        <v>454300</v>
      </c>
      <c r="L7" s="72">
        <f t="shared" si="1"/>
        <v>535200</v>
      </c>
      <c r="M7" s="18">
        <f t="shared" si="1"/>
        <v>410800</v>
      </c>
      <c r="N7" s="18">
        <f t="shared" si="1"/>
        <v>311000</v>
      </c>
      <c r="O7" s="32">
        <f t="shared" si="1"/>
        <v>300700</v>
      </c>
      <c r="P7" s="102"/>
      <c r="Q7" s="115"/>
    </row>
    <row r="8" spans="1:17" ht="55" customHeight="1" x14ac:dyDescent="0.35">
      <c r="A8" s="181" t="s">
        <v>8</v>
      </c>
      <c r="B8" s="181"/>
      <c r="C8" s="182"/>
      <c r="D8" s="167">
        <f>D31</f>
        <v>85000</v>
      </c>
      <c r="E8" s="168"/>
      <c r="F8" s="167">
        <f t="shared" ref="F8" si="2">F31</f>
        <v>0</v>
      </c>
      <c r="G8" s="168"/>
      <c r="H8" s="167">
        <f t="shared" ref="H8" si="3">H31</f>
        <v>0</v>
      </c>
      <c r="I8" s="168"/>
      <c r="J8" s="44">
        <f>J43</f>
        <v>0</v>
      </c>
      <c r="K8" s="294">
        <f t="shared" ref="K8" si="4">K43</f>
        <v>0</v>
      </c>
      <c r="L8" s="44">
        <v>0</v>
      </c>
      <c r="M8" s="44">
        <v>0</v>
      </c>
      <c r="N8" s="44">
        <v>0</v>
      </c>
      <c r="O8" s="44">
        <v>0</v>
      </c>
      <c r="P8" s="103"/>
      <c r="Q8" s="115"/>
    </row>
    <row r="9" spans="1:17" s="14" customFormat="1" ht="55" customHeight="1" x14ac:dyDescent="0.35">
      <c r="A9" s="181" t="s">
        <v>51</v>
      </c>
      <c r="B9" s="181"/>
      <c r="C9" s="182"/>
      <c r="D9" s="167">
        <f>D32+D43+D48</f>
        <v>0</v>
      </c>
      <c r="E9" s="168"/>
      <c r="F9" s="167">
        <f>F32+F43+F48</f>
        <v>96115</v>
      </c>
      <c r="G9" s="168"/>
      <c r="H9" s="167">
        <f>H32+H43+H48</f>
        <v>96115</v>
      </c>
      <c r="I9" s="168"/>
      <c r="J9" s="44">
        <f t="shared" ref="J9:O9" si="5">J32+J43+J48</f>
        <v>0</v>
      </c>
      <c r="K9" s="294">
        <f t="shared" si="5"/>
        <v>0</v>
      </c>
      <c r="L9" s="44">
        <f t="shared" si="5"/>
        <v>340724</v>
      </c>
      <c r="M9" s="44">
        <f t="shared" si="5"/>
        <v>499786</v>
      </c>
      <c r="N9" s="44">
        <f t="shared" si="5"/>
        <v>655134</v>
      </c>
      <c r="O9" s="44">
        <f t="shared" si="5"/>
        <v>811387</v>
      </c>
      <c r="P9" s="103"/>
      <c r="Q9" s="115"/>
    </row>
    <row r="10" spans="1:17" s="14" customFormat="1" ht="55" customHeight="1" x14ac:dyDescent="0.35">
      <c r="A10" s="182" t="s">
        <v>62</v>
      </c>
      <c r="B10" s="188"/>
      <c r="C10" s="189"/>
      <c r="D10" s="245">
        <f>D35</f>
        <v>116493</v>
      </c>
      <c r="E10" s="246"/>
      <c r="F10" s="167">
        <f t="shared" ref="F10" si="6">F35</f>
        <v>0</v>
      </c>
      <c r="G10" s="168"/>
      <c r="H10" s="167">
        <f t="shared" ref="H10" si="7">H35</f>
        <v>0</v>
      </c>
      <c r="I10" s="168"/>
      <c r="J10" s="65">
        <f>J35</f>
        <v>0</v>
      </c>
      <c r="K10" s="99">
        <f t="shared" ref="K10:O10" si="8">K35</f>
        <v>188898</v>
      </c>
      <c r="L10" s="99">
        <f t="shared" si="8"/>
        <v>147844</v>
      </c>
      <c r="M10" s="65">
        <f t="shared" si="8"/>
        <v>0</v>
      </c>
      <c r="N10" s="65">
        <f t="shared" si="8"/>
        <v>0</v>
      </c>
      <c r="O10" s="65">
        <f t="shared" si="8"/>
        <v>0</v>
      </c>
      <c r="P10" s="103"/>
      <c r="Q10" s="115"/>
    </row>
    <row r="11" spans="1:17" s="14" customFormat="1" ht="55" customHeight="1" thickBot="1" x14ac:dyDescent="0.4">
      <c r="A11" s="186" t="s">
        <v>40</v>
      </c>
      <c r="B11" s="187"/>
      <c r="C11" s="187"/>
      <c r="D11" s="205">
        <f>D44+D50</f>
        <v>397744</v>
      </c>
      <c r="E11" s="206"/>
      <c r="F11" s="205">
        <f t="shared" ref="F11" si="9">F44+F50</f>
        <v>541673</v>
      </c>
      <c r="G11" s="206"/>
      <c r="H11" s="205">
        <f t="shared" ref="H11" si="10">H44+H50</f>
        <v>718905</v>
      </c>
      <c r="I11" s="206"/>
      <c r="J11" s="28">
        <f>J44+J50</f>
        <v>0</v>
      </c>
      <c r="K11" s="99">
        <f t="shared" ref="K11:O11" si="11">K44+K50</f>
        <v>0</v>
      </c>
      <c r="L11" s="28">
        <f t="shared" si="11"/>
        <v>0</v>
      </c>
      <c r="M11" s="28">
        <f t="shared" si="11"/>
        <v>205274</v>
      </c>
      <c r="N11" s="28">
        <f t="shared" si="11"/>
        <v>229329</v>
      </c>
      <c r="O11" s="28">
        <f t="shared" si="11"/>
        <v>229329</v>
      </c>
      <c r="P11" s="102"/>
      <c r="Q11" s="115"/>
    </row>
    <row r="12" spans="1:17" s="14" customFormat="1" ht="23.5" customHeight="1" thickBot="1" x14ac:dyDescent="0.4">
      <c r="A12" s="152" t="s">
        <v>61</v>
      </c>
      <c r="B12" s="153"/>
      <c r="C12" s="154"/>
      <c r="D12" s="155">
        <f>D13</f>
        <v>1960</v>
      </c>
      <c r="E12" s="156"/>
      <c r="F12" s="155">
        <f t="shared" ref="F12" si="12">F13</f>
        <v>0</v>
      </c>
      <c r="G12" s="156"/>
      <c r="H12" s="155">
        <f t="shared" ref="H12" si="13">H13</f>
        <v>0</v>
      </c>
      <c r="I12" s="156"/>
      <c r="J12" s="30">
        <f>J13</f>
        <v>0</v>
      </c>
      <c r="K12" s="276">
        <f t="shared" ref="K12:O12" si="14">K13</f>
        <v>0</v>
      </c>
      <c r="L12" s="30">
        <f t="shared" si="14"/>
        <v>43210</v>
      </c>
      <c r="M12" s="30">
        <f t="shared" si="14"/>
        <v>42760</v>
      </c>
      <c r="N12" s="30">
        <f t="shared" si="14"/>
        <v>42760</v>
      </c>
      <c r="O12" s="76">
        <f t="shared" si="14"/>
        <v>42760</v>
      </c>
      <c r="P12" s="102"/>
      <c r="Q12" s="115"/>
    </row>
    <row r="13" spans="1:17" ht="69.5" customHeight="1" thickBot="1" x14ac:dyDescent="0.4">
      <c r="A13" s="183" t="s">
        <v>65</v>
      </c>
      <c r="B13" s="184"/>
      <c r="C13" s="185"/>
      <c r="D13" s="155">
        <f>D37+D51</f>
        <v>1960</v>
      </c>
      <c r="E13" s="159"/>
      <c r="F13" s="155">
        <f>F37+F51</f>
        <v>0</v>
      </c>
      <c r="G13" s="159"/>
      <c r="H13" s="155">
        <f>H37+H51</f>
        <v>0</v>
      </c>
      <c r="I13" s="159"/>
      <c r="J13" s="30">
        <f t="shared" ref="J13:O13" si="15">J37+J51</f>
        <v>0</v>
      </c>
      <c r="K13" s="276">
        <f t="shared" si="15"/>
        <v>0</v>
      </c>
      <c r="L13" s="30">
        <f t="shared" si="15"/>
        <v>43210</v>
      </c>
      <c r="M13" s="30">
        <f t="shared" si="15"/>
        <v>42760</v>
      </c>
      <c r="N13" s="30">
        <f t="shared" si="15"/>
        <v>42760</v>
      </c>
      <c r="O13" s="30">
        <f t="shared" si="15"/>
        <v>42760</v>
      </c>
      <c r="P13" s="102"/>
      <c r="Q13" s="115"/>
    </row>
    <row r="14" spans="1:17" ht="15" thickBot="1" x14ac:dyDescent="0.4">
      <c r="A14" s="226" t="s">
        <v>9</v>
      </c>
      <c r="B14" s="227"/>
      <c r="C14" s="228"/>
      <c r="D14" s="229">
        <v>0</v>
      </c>
      <c r="E14" s="221"/>
      <c r="F14" s="220">
        <v>0</v>
      </c>
      <c r="G14" s="221"/>
      <c r="H14" s="220">
        <v>0</v>
      </c>
      <c r="I14" s="225"/>
      <c r="J14" s="45">
        <f>J15+J16</f>
        <v>1388100</v>
      </c>
      <c r="K14" s="295">
        <f t="shared" ref="K14:O14" si="16">K15+K16</f>
        <v>563400</v>
      </c>
      <c r="L14" s="45">
        <f t="shared" si="16"/>
        <v>563400</v>
      </c>
      <c r="M14" s="45">
        <f t="shared" si="16"/>
        <v>563400</v>
      </c>
      <c r="N14" s="45">
        <f t="shared" si="16"/>
        <v>563400</v>
      </c>
      <c r="O14" s="45">
        <f t="shared" si="16"/>
        <v>563400</v>
      </c>
      <c r="P14" s="102"/>
      <c r="Q14" s="115"/>
    </row>
    <row r="15" spans="1:17" ht="35" customHeight="1" x14ac:dyDescent="0.35">
      <c r="A15" s="165" t="s">
        <v>33</v>
      </c>
      <c r="B15" s="166"/>
      <c r="C15" s="166"/>
      <c r="D15" s="167">
        <f>D45</f>
        <v>0</v>
      </c>
      <c r="E15" s="168"/>
      <c r="F15" s="167">
        <f t="shared" ref="F15" si="17">F45</f>
        <v>0</v>
      </c>
      <c r="G15" s="168"/>
      <c r="H15" s="167">
        <f t="shared" ref="H15" si="18">H45</f>
        <v>0</v>
      </c>
      <c r="I15" s="168"/>
      <c r="J15" s="82">
        <f>J45</f>
        <v>155000</v>
      </c>
      <c r="K15" s="296">
        <f t="shared" ref="K15:O15" si="19">K45</f>
        <v>105800</v>
      </c>
      <c r="L15" s="82">
        <f t="shared" si="19"/>
        <v>105800</v>
      </c>
      <c r="M15" s="82">
        <f t="shared" si="19"/>
        <v>105800</v>
      </c>
      <c r="N15" s="82">
        <f t="shared" si="19"/>
        <v>105800</v>
      </c>
      <c r="O15" s="82">
        <f t="shared" si="19"/>
        <v>105800</v>
      </c>
      <c r="P15" s="102"/>
      <c r="Q15" s="115"/>
    </row>
    <row r="16" spans="1:17" ht="26.5" customHeight="1" thickBot="1" x14ac:dyDescent="0.4">
      <c r="A16" s="222" t="s">
        <v>34</v>
      </c>
      <c r="B16" s="223"/>
      <c r="C16" s="223"/>
      <c r="D16" s="215">
        <f>D46+D29</f>
        <v>0</v>
      </c>
      <c r="E16" s="216"/>
      <c r="F16" s="215">
        <f t="shared" ref="F16" si="20">F46+F29</f>
        <v>0</v>
      </c>
      <c r="G16" s="216"/>
      <c r="H16" s="215">
        <f t="shared" ref="H16" si="21">H46+H29</f>
        <v>0</v>
      </c>
      <c r="I16" s="216"/>
      <c r="J16" s="83">
        <f>J46+J29</f>
        <v>1233100</v>
      </c>
      <c r="K16" s="297">
        <f t="shared" ref="K16:O16" si="22">K46+K29</f>
        <v>457600</v>
      </c>
      <c r="L16" s="83">
        <f t="shared" si="22"/>
        <v>457600</v>
      </c>
      <c r="M16" s="83">
        <f t="shared" si="22"/>
        <v>457600</v>
      </c>
      <c r="N16" s="83">
        <f t="shared" si="22"/>
        <v>457600</v>
      </c>
      <c r="O16" s="83">
        <f t="shared" si="22"/>
        <v>457600</v>
      </c>
      <c r="P16" s="102"/>
      <c r="Q16" s="115"/>
    </row>
    <row r="17" spans="1:22" ht="15" thickBot="1" x14ac:dyDescent="0.4">
      <c r="A17" s="272" t="s">
        <v>10</v>
      </c>
      <c r="B17" s="273"/>
      <c r="C17" s="273"/>
      <c r="D17" s="207">
        <v>0</v>
      </c>
      <c r="E17" s="208"/>
      <c r="F17" s="274">
        <v>0</v>
      </c>
      <c r="G17" s="208"/>
      <c r="H17" s="274">
        <v>0</v>
      </c>
      <c r="I17" s="275"/>
      <c r="J17" s="276">
        <f>J18+J19+J20</f>
        <v>0</v>
      </c>
      <c r="K17" s="276">
        <f t="shared" ref="K17" si="23">K18+K19+K20</f>
        <v>0</v>
      </c>
      <c r="L17" s="276">
        <f>L18+L19+L20</f>
        <v>505000</v>
      </c>
      <c r="M17" s="276">
        <f>M18+M19+M20</f>
        <v>530250</v>
      </c>
      <c r="N17" s="276">
        <f>N18+N19+N20</f>
        <v>556764</v>
      </c>
      <c r="O17" s="276">
        <f>O18+O19+O20</f>
        <v>584602</v>
      </c>
      <c r="P17" s="102"/>
      <c r="Q17" s="115"/>
    </row>
    <row r="18" spans="1:22" s="13" customFormat="1" x14ac:dyDescent="0.35">
      <c r="A18" s="277" t="s">
        <v>35</v>
      </c>
      <c r="B18" s="278"/>
      <c r="C18" s="278"/>
      <c r="D18" s="279">
        <f>D30+D39</f>
        <v>0</v>
      </c>
      <c r="E18" s="280"/>
      <c r="F18" s="277">
        <v>0</v>
      </c>
      <c r="G18" s="280"/>
      <c r="H18" s="277">
        <v>0</v>
      </c>
      <c r="I18" s="281"/>
      <c r="J18" s="22">
        <f>J30+J39</f>
        <v>0</v>
      </c>
      <c r="K18" s="22">
        <f>K30+K39</f>
        <v>0</v>
      </c>
      <c r="L18" s="22">
        <f t="shared" ref="L18:O18" si="24">L30+L39</f>
        <v>55000</v>
      </c>
      <c r="M18" s="22">
        <f t="shared" si="24"/>
        <v>57750</v>
      </c>
      <c r="N18" s="22">
        <f t="shared" si="24"/>
        <v>60638</v>
      </c>
      <c r="O18" s="22">
        <f t="shared" si="24"/>
        <v>63670</v>
      </c>
      <c r="P18" s="102"/>
      <c r="Q18" s="115"/>
    </row>
    <row r="19" spans="1:22" s="13" customFormat="1" x14ac:dyDescent="0.35">
      <c r="A19" s="282" t="s">
        <v>36</v>
      </c>
      <c r="B19" s="283"/>
      <c r="C19" s="283"/>
      <c r="D19" s="245">
        <f>D36</f>
        <v>0</v>
      </c>
      <c r="E19" s="246"/>
      <c r="F19" s="284">
        <v>0</v>
      </c>
      <c r="G19" s="246"/>
      <c r="H19" s="284">
        <v>0</v>
      </c>
      <c r="I19" s="285"/>
      <c r="J19" s="286">
        <f>J36</f>
        <v>0</v>
      </c>
      <c r="K19" s="286">
        <f>K36</f>
        <v>0</v>
      </c>
      <c r="L19" s="286">
        <f t="shared" ref="L19:O19" si="25">L36</f>
        <v>425000</v>
      </c>
      <c r="M19" s="286">
        <f t="shared" si="25"/>
        <v>446250</v>
      </c>
      <c r="N19" s="286">
        <f t="shared" si="25"/>
        <v>468563</v>
      </c>
      <c r="O19" s="286">
        <f t="shared" si="25"/>
        <v>491991</v>
      </c>
      <c r="P19" s="102"/>
      <c r="Q19" s="115"/>
    </row>
    <row r="20" spans="1:22" s="13" customFormat="1" ht="15" thickBot="1" x14ac:dyDescent="0.4">
      <c r="A20" s="287" t="s">
        <v>37</v>
      </c>
      <c r="B20" s="288"/>
      <c r="C20" s="288"/>
      <c r="D20" s="289">
        <f>D40</f>
        <v>0</v>
      </c>
      <c r="E20" s="290"/>
      <c r="F20" s="289">
        <f t="shared" ref="F20" si="26">F40</f>
        <v>0</v>
      </c>
      <c r="G20" s="290"/>
      <c r="H20" s="289">
        <f t="shared" ref="H20" si="27">H40</f>
        <v>0</v>
      </c>
      <c r="I20" s="290"/>
      <c r="J20" s="291">
        <f>J40</f>
        <v>0</v>
      </c>
      <c r="K20" s="291">
        <f>K40</f>
        <v>0</v>
      </c>
      <c r="L20" s="291">
        <f t="shared" ref="L20:O20" si="28">L40</f>
        <v>25000</v>
      </c>
      <c r="M20" s="291">
        <f t="shared" si="28"/>
        <v>26250</v>
      </c>
      <c r="N20" s="291">
        <f t="shared" si="28"/>
        <v>27563</v>
      </c>
      <c r="O20" s="291">
        <f t="shared" si="28"/>
        <v>28941</v>
      </c>
      <c r="P20" s="67"/>
      <c r="Q20" s="115"/>
    </row>
    <row r="21" spans="1:22" s="14" customFormat="1" ht="15" thickBot="1" x14ac:dyDescent="0.4">
      <c r="A21" s="266" t="s">
        <v>72</v>
      </c>
      <c r="B21" s="267"/>
      <c r="C21" s="268"/>
      <c r="D21" s="159">
        <f>D22</f>
        <v>0</v>
      </c>
      <c r="E21" s="243"/>
      <c r="F21" s="243">
        <f t="shared" ref="F21" si="29">F22</f>
        <v>0</v>
      </c>
      <c r="G21" s="243"/>
      <c r="H21" s="243">
        <f t="shared" ref="H21" si="30">H22</f>
        <v>0</v>
      </c>
      <c r="I21" s="243"/>
      <c r="J21" s="23">
        <f t="shared" ref="J21" si="31">J22</f>
        <v>0</v>
      </c>
      <c r="K21" s="24">
        <f>K22</f>
        <v>0</v>
      </c>
      <c r="L21" s="24">
        <f>L22</f>
        <v>0</v>
      </c>
      <c r="M21" s="24">
        <f>M22</f>
        <v>182109.61</v>
      </c>
      <c r="N21" s="24">
        <f>N22</f>
        <v>117890.4</v>
      </c>
      <c r="O21" s="25">
        <f>O22</f>
        <v>0</v>
      </c>
      <c r="P21" s="102"/>
      <c r="Q21" s="115"/>
    </row>
    <row r="22" spans="1:22" s="14" customFormat="1" ht="15" thickBot="1" x14ac:dyDescent="0.4">
      <c r="A22" s="269" t="s">
        <v>74</v>
      </c>
      <c r="B22" s="270"/>
      <c r="C22" s="271"/>
      <c r="D22" s="210">
        <f t="shared" ref="D22:L22" si="32">D52</f>
        <v>0</v>
      </c>
      <c r="E22" s="244">
        <f t="shared" si="32"/>
        <v>0</v>
      </c>
      <c r="F22" s="244">
        <f t="shared" si="32"/>
        <v>0</v>
      </c>
      <c r="G22" s="244">
        <f t="shared" si="32"/>
        <v>0</v>
      </c>
      <c r="H22" s="244">
        <f t="shared" si="32"/>
        <v>0</v>
      </c>
      <c r="I22" s="244">
        <f t="shared" si="32"/>
        <v>0</v>
      </c>
      <c r="J22" s="18">
        <f t="shared" si="32"/>
        <v>0</v>
      </c>
      <c r="K22" s="22">
        <f t="shared" si="32"/>
        <v>0</v>
      </c>
      <c r="L22" s="22">
        <f t="shared" si="32"/>
        <v>0</v>
      </c>
      <c r="M22" s="22">
        <f>M52</f>
        <v>182109.61</v>
      </c>
      <c r="N22" s="22">
        <f t="shared" ref="N22:O22" si="33">N52</f>
        <v>117890.4</v>
      </c>
      <c r="O22" s="22">
        <f t="shared" si="33"/>
        <v>0</v>
      </c>
      <c r="P22" s="104"/>
      <c r="Q22" s="115"/>
    </row>
    <row r="23" spans="1:22" s="14" customFormat="1" x14ac:dyDescent="0.35">
      <c r="A23" s="70"/>
      <c r="B23" s="71"/>
      <c r="C23" s="71"/>
      <c r="D23" s="66"/>
      <c r="E23" s="66"/>
      <c r="F23" s="66"/>
      <c r="G23" s="66"/>
      <c r="H23" s="66"/>
      <c r="I23" s="66"/>
      <c r="J23" s="67"/>
      <c r="K23" s="68"/>
      <c r="L23" s="68"/>
      <c r="M23" s="68"/>
      <c r="N23" s="68"/>
      <c r="O23" s="68"/>
      <c r="P23" s="67"/>
      <c r="Q23" s="115"/>
    </row>
    <row r="24" spans="1:22" ht="15" thickBot="1" x14ac:dyDescent="0.4">
      <c r="A24" s="236" t="s">
        <v>11</v>
      </c>
      <c r="B24" s="237"/>
      <c r="C24" s="237"/>
      <c r="D24" s="237"/>
      <c r="E24" s="237"/>
      <c r="F24" s="237"/>
      <c r="G24" s="237"/>
      <c r="H24" s="237"/>
      <c r="I24" s="237"/>
      <c r="J24" s="237"/>
      <c r="K24" s="237"/>
      <c r="L24" s="237"/>
      <c r="M24" s="237"/>
      <c r="N24" s="237"/>
      <c r="O24" s="237"/>
      <c r="P24" s="237"/>
      <c r="Q24" s="238"/>
    </row>
    <row r="25" spans="1:22" ht="29.15" customHeight="1" thickBot="1" x14ac:dyDescent="0.4">
      <c r="A25" s="194" t="s">
        <v>12</v>
      </c>
      <c r="B25" s="194" t="s">
        <v>13</v>
      </c>
      <c r="C25" s="194" t="s">
        <v>14</v>
      </c>
      <c r="D25" s="196" t="s">
        <v>2</v>
      </c>
      <c r="E25" s="196"/>
      <c r="F25" s="196"/>
      <c r="G25" s="196"/>
      <c r="H25" s="196"/>
      <c r="I25" s="196"/>
      <c r="J25" s="197" t="s">
        <v>3</v>
      </c>
      <c r="K25" s="197"/>
      <c r="L25" s="197"/>
      <c r="M25" s="197"/>
      <c r="N25" s="197"/>
      <c r="O25" s="198"/>
      <c r="P25" s="125" t="s">
        <v>15</v>
      </c>
      <c r="Q25" s="239" t="s">
        <v>68</v>
      </c>
    </row>
    <row r="26" spans="1:22" ht="90" customHeight="1" thickBot="1" x14ac:dyDescent="0.4">
      <c r="A26" s="194"/>
      <c r="B26" s="194"/>
      <c r="C26" s="195"/>
      <c r="D26" s="219">
        <v>2024</v>
      </c>
      <c r="E26" s="199"/>
      <c r="F26" s="199">
        <v>2025</v>
      </c>
      <c r="G26" s="199"/>
      <c r="H26" s="199">
        <v>2026</v>
      </c>
      <c r="I26" s="200"/>
      <c r="J26" s="41">
        <v>2024</v>
      </c>
      <c r="K26" s="77">
        <v>2025</v>
      </c>
      <c r="L26" s="10">
        <v>2026</v>
      </c>
      <c r="M26" s="10">
        <v>2027</v>
      </c>
      <c r="N26" s="10">
        <v>2028</v>
      </c>
      <c r="O26" s="42">
        <v>2029</v>
      </c>
      <c r="P26" s="126"/>
      <c r="Q26" s="240"/>
    </row>
    <row r="27" spans="1:22" ht="91" customHeight="1" x14ac:dyDescent="0.35">
      <c r="A27" s="2">
        <v>1</v>
      </c>
      <c r="B27" s="3" t="s">
        <v>16</v>
      </c>
      <c r="C27" s="11" t="s">
        <v>60</v>
      </c>
      <c r="D27" s="218">
        <v>30000</v>
      </c>
      <c r="E27" s="190"/>
      <c r="F27" s="190">
        <v>0</v>
      </c>
      <c r="G27" s="190"/>
      <c r="H27" s="190">
        <v>0</v>
      </c>
      <c r="I27" s="191"/>
      <c r="J27" s="46">
        <v>0</v>
      </c>
      <c r="K27" s="298">
        <v>30000</v>
      </c>
      <c r="L27" s="47">
        <v>30000</v>
      </c>
      <c r="M27" s="47">
        <v>30000</v>
      </c>
      <c r="N27" s="47">
        <v>30000</v>
      </c>
      <c r="O27" s="48">
        <v>0</v>
      </c>
      <c r="P27" s="105" t="s">
        <v>17</v>
      </c>
      <c r="Q27" s="115"/>
    </row>
    <row r="28" spans="1:22" ht="78" x14ac:dyDescent="0.35">
      <c r="A28" s="1"/>
      <c r="B28" s="3" t="s">
        <v>18</v>
      </c>
      <c r="C28" s="11" t="s">
        <v>60</v>
      </c>
      <c r="D28" s="143">
        <v>0</v>
      </c>
      <c r="E28" s="129"/>
      <c r="F28" s="129">
        <v>0</v>
      </c>
      <c r="G28" s="129"/>
      <c r="H28" s="132">
        <v>0</v>
      </c>
      <c r="I28" s="133"/>
      <c r="J28" s="49">
        <v>0</v>
      </c>
      <c r="K28" s="124">
        <v>4000</v>
      </c>
      <c r="L28" s="1">
        <v>4000</v>
      </c>
      <c r="M28" s="1">
        <v>4000</v>
      </c>
      <c r="N28" s="1">
        <v>4000</v>
      </c>
      <c r="O28" s="50">
        <v>4000</v>
      </c>
      <c r="P28" s="105" t="s">
        <v>47</v>
      </c>
      <c r="Q28" s="115"/>
    </row>
    <row r="29" spans="1:22" ht="169.5" x14ac:dyDescent="0.35">
      <c r="A29" s="1"/>
      <c r="B29" s="1"/>
      <c r="C29" s="37" t="s">
        <v>58</v>
      </c>
      <c r="D29" s="158">
        <v>0</v>
      </c>
      <c r="E29" s="157"/>
      <c r="F29" s="157">
        <v>0</v>
      </c>
      <c r="G29" s="157"/>
      <c r="H29" s="138">
        <v>0</v>
      </c>
      <c r="I29" s="139"/>
      <c r="J29" s="84">
        <v>0</v>
      </c>
      <c r="K29" s="124">
        <v>8000</v>
      </c>
      <c r="L29" s="73">
        <v>8000</v>
      </c>
      <c r="M29" s="73">
        <v>8000</v>
      </c>
      <c r="N29" s="73">
        <v>8000</v>
      </c>
      <c r="O29" s="78">
        <v>8000</v>
      </c>
      <c r="P29" s="106" t="s">
        <v>47</v>
      </c>
      <c r="Q29" s="118" t="s">
        <v>69</v>
      </c>
    </row>
    <row r="30" spans="1:22" ht="26" x14ac:dyDescent="0.35">
      <c r="A30" s="1"/>
      <c r="B30" s="1"/>
      <c r="C30" s="255" t="s">
        <v>38</v>
      </c>
      <c r="D30" s="217">
        <v>0</v>
      </c>
      <c r="E30" s="160"/>
      <c r="F30" s="160">
        <v>0</v>
      </c>
      <c r="G30" s="160"/>
      <c r="H30" s="241">
        <v>0</v>
      </c>
      <c r="I30" s="242"/>
      <c r="J30" s="123">
        <v>0</v>
      </c>
      <c r="K30" s="124">
        <v>0</v>
      </c>
      <c r="L30" s="124">
        <v>30000</v>
      </c>
      <c r="M30" s="124">
        <v>31500</v>
      </c>
      <c r="N30" s="124">
        <v>33075</v>
      </c>
      <c r="O30" s="121">
        <v>34729</v>
      </c>
      <c r="P30" s="105" t="s">
        <v>20</v>
      </c>
      <c r="Q30" s="115"/>
    </row>
    <row r="31" spans="1:22" ht="52" x14ac:dyDescent="0.35">
      <c r="A31" s="130"/>
      <c r="B31" s="130" t="s">
        <v>19</v>
      </c>
      <c r="C31" s="81" t="s">
        <v>54</v>
      </c>
      <c r="D31" s="127">
        <v>85000</v>
      </c>
      <c r="E31" s="128"/>
      <c r="F31" s="128">
        <v>0</v>
      </c>
      <c r="G31" s="128"/>
      <c r="H31" s="192">
        <v>0</v>
      </c>
      <c r="I31" s="193"/>
      <c r="J31" s="43">
        <v>0</v>
      </c>
      <c r="K31" s="122">
        <v>0</v>
      </c>
      <c r="L31" s="53">
        <v>0</v>
      </c>
      <c r="M31" s="53">
        <v>0</v>
      </c>
      <c r="N31" s="53">
        <v>0</v>
      </c>
      <c r="O31" s="54">
        <v>0</v>
      </c>
      <c r="P31" s="107">
        <v>2024</v>
      </c>
      <c r="Q31" s="115"/>
      <c r="S31" s="8"/>
      <c r="V31" s="14"/>
    </row>
    <row r="32" spans="1:22" s="14" customFormat="1" ht="72.5" x14ac:dyDescent="0.35">
      <c r="A32" s="131"/>
      <c r="B32" s="131"/>
      <c r="C32" s="81" t="s">
        <v>55</v>
      </c>
      <c r="D32" s="127">
        <v>0</v>
      </c>
      <c r="E32" s="128"/>
      <c r="F32" s="128">
        <v>96115</v>
      </c>
      <c r="G32" s="128"/>
      <c r="H32" s="192">
        <v>96115</v>
      </c>
      <c r="I32" s="193"/>
      <c r="J32" s="43">
        <v>0</v>
      </c>
      <c r="K32" s="122">
        <v>0</v>
      </c>
      <c r="L32" s="53">
        <v>85571</v>
      </c>
      <c r="M32" s="53">
        <v>94656</v>
      </c>
      <c r="N32" s="53">
        <v>99389</v>
      </c>
      <c r="O32" s="54">
        <v>104358</v>
      </c>
      <c r="P32" s="108" t="s">
        <v>20</v>
      </c>
      <c r="Q32" s="120" t="s">
        <v>71</v>
      </c>
      <c r="S32" s="8"/>
    </row>
    <row r="33" spans="1:29" ht="78" x14ac:dyDescent="0.35">
      <c r="A33" s="1"/>
      <c r="B33" s="3" t="s">
        <v>21</v>
      </c>
      <c r="C33" s="11" t="s">
        <v>60</v>
      </c>
      <c r="D33" s="143">
        <v>0</v>
      </c>
      <c r="E33" s="129"/>
      <c r="F33" s="129">
        <v>0</v>
      </c>
      <c r="G33" s="129"/>
      <c r="H33" s="132">
        <v>0</v>
      </c>
      <c r="I33" s="133"/>
      <c r="J33" s="49">
        <v>0</v>
      </c>
      <c r="K33" s="124">
        <f>62800+6000</f>
        <v>68800</v>
      </c>
      <c r="L33" s="47">
        <v>94200</v>
      </c>
      <c r="M33" s="47">
        <v>62800</v>
      </c>
      <c r="N33" s="47">
        <v>50000</v>
      </c>
      <c r="O33" s="48">
        <v>44200</v>
      </c>
      <c r="P33" s="109" t="s">
        <v>29</v>
      </c>
      <c r="Q33" s="115"/>
    </row>
    <row r="34" spans="1:29" ht="73.5" customHeight="1" x14ac:dyDescent="0.35">
      <c r="A34" s="1"/>
      <c r="B34" s="3" t="s">
        <v>22</v>
      </c>
      <c r="C34" s="11" t="s">
        <v>60</v>
      </c>
      <c r="D34" s="143">
        <v>25000</v>
      </c>
      <c r="E34" s="129"/>
      <c r="F34" s="129">
        <v>0</v>
      </c>
      <c r="G34" s="129"/>
      <c r="H34" s="132">
        <v>0</v>
      </c>
      <c r="I34" s="133"/>
      <c r="J34" s="49">
        <v>0</v>
      </c>
      <c r="K34" s="124">
        <v>25000</v>
      </c>
      <c r="L34" s="1">
        <v>25000</v>
      </c>
      <c r="M34" s="1">
        <v>25000</v>
      </c>
      <c r="N34" s="1">
        <v>0</v>
      </c>
      <c r="O34" s="50">
        <v>0</v>
      </c>
      <c r="P34" s="109" t="s">
        <v>46</v>
      </c>
      <c r="Q34" s="115"/>
    </row>
    <row r="35" spans="1:29" ht="65" x14ac:dyDescent="0.35">
      <c r="A35" s="1"/>
      <c r="B35" s="3" t="s">
        <v>23</v>
      </c>
      <c r="C35" s="37" t="s">
        <v>63</v>
      </c>
      <c r="D35" s="217">
        <v>116493</v>
      </c>
      <c r="E35" s="160"/>
      <c r="F35" s="160">
        <v>0</v>
      </c>
      <c r="G35" s="160"/>
      <c r="H35" s="241">
        <v>0</v>
      </c>
      <c r="I35" s="242"/>
      <c r="J35" s="49">
        <v>0</v>
      </c>
      <c r="K35" s="124">
        <v>188898</v>
      </c>
      <c r="L35" s="1">
        <v>147844</v>
      </c>
      <c r="M35" s="1">
        <v>0</v>
      </c>
      <c r="N35" s="1">
        <v>0</v>
      </c>
      <c r="O35" s="50">
        <v>0</v>
      </c>
      <c r="P35" s="56" t="s">
        <v>44</v>
      </c>
      <c r="Q35" s="115"/>
    </row>
    <row r="36" spans="1:29" ht="26" x14ac:dyDescent="0.35">
      <c r="A36" s="1"/>
      <c r="B36" s="17" t="s">
        <v>24</v>
      </c>
      <c r="C36" s="255" t="s">
        <v>52</v>
      </c>
      <c r="D36" s="217">
        <v>0</v>
      </c>
      <c r="E36" s="160"/>
      <c r="F36" s="160">
        <v>0</v>
      </c>
      <c r="G36" s="160"/>
      <c r="H36" s="241">
        <v>0</v>
      </c>
      <c r="I36" s="242"/>
      <c r="J36" s="123">
        <v>0</v>
      </c>
      <c r="K36" s="123">
        <v>0</v>
      </c>
      <c r="L36" s="124">
        <v>425000</v>
      </c>
      <c r="M36" s="124">
        <v>446250</v>
      </c>
      <c r="N36" s="124">
        <v>468563</v>
      </c>
      <c r="O36" s="121">
        <v>491991</v>
      </c>
      <c r="P36" s="56" t="s">
        <v>45</v>
      </c>
      <c r="Q36" s="115"/>
    </row>
    <row r="37" spans="1:29" ht="26" x14ac:dyDescent="0.35">
      <c r="A37" s="1"/>
      <c r="B37" s="3" t="s">
        <v>25</v>
      </c>
      <c r="C37" s="11" t="s">
        <v>66</v>
      </c>
      <c r="D37" s="143">
        <v>0</v>
      </c>
      <c r="E37" s="129"/>
      <c r="F37" s="129">
        <v>0</v>
      </c>
      <c r="G37" s="129"/>
      <c r="H37" s="132">
        <v>0</v>
      </c>
      <c r="I37" s="133"/>
      <c r="J37" s="49">
        <v>0</v>
      </c>
      <c r="K37" s="124">
        <v>0</v>
      </c>
      <c r="L37" s="51">
        <v>21380</v>
      </c>
      <c r="M37" s="51">
        <v>21380</v>
      </c>
      <c r="N37" s="51">
        <v>21380</v>
      </c>
      <c r="O37" s="52">
        <v>21380</v>
      </c>
      <c r="P37" s="56" t="s">
        <v>45</v>
      </c>
      <c r="Q37" s="115"/>
    </row>
    <row r="38" spans="1:29" ht="78" x14ac:dyDescent="0.35">
      <c r="A38" s="1"/>
      <c r="B38" s="3" t="s">
        <v>26</v>
      </c>
      <c r="C38" s="11" t="s">
        <v>60</v>
      </c>
      <c r="D38" s="143">
        <v>0</v>
      </c>
      <c r="E38" s="129"/>
      <c r="F38" s="129">
        <v>0</v>
      </c>
      <c r="G38" s="129"/>
      <c r="H38" s="132">
        <v>0</v>
      </c>
      <c r="I38" s="133"/>
      <c r="J38" s="49">
        <v>0</v>
      </c>
      <c r="K38" s="124">
        <v>9000</v>
      </c>
      <c r="L38" s="1">
        <f>9000+20000</f>
        <v>29000</v>
      </c>
      <c r="M38" s="1">
        <v>9000</v>
      </c>
      <c r="N38" s="1">
        <v>9000</v>
      </c>
      <c r="O38" s="50">
        <v>0</v>
      </c>
      <c r="P38" s="56" t="s">
        <v>42</v>
      </c>
      <c r="Q38" s="115"/>
    </row>
    <row r="39" spans="1:29" s="303" customFormat="1" ht="26" x14ac:dyDescent="0.35">
      <c r="A39" s="124"/>
      <c r="B39" s="306" t="s">
        <v>27</v>
      </c>
      <c r="C39" s="255" t="s">
        <v>38</v>
      </c>
      <c r="D39" s="217">
        <v>0</v>
      </c>
      <c r="E39" s="160"/>
      <c r="F39" s="160">
        <v>0</v>
      </c>
      <c r="G39" s="160"/>
      <c r="H39" s="241">
        <v>0</v>
      </c>
      <c r="I39" s="242"/>
      <c r="J39" s="123">
        <v>0</v>
      </c>
      <c r="K39" s="124">
        <v>0</v>
      </c>
      <c r="L39" s="124">
        <v>25000</v>
      </c>
      <c r="M39" s="124">
        <v>26250</v>
      </c>
      <c r="N39" s="124">
        <v>27563</v>
      </c>
      <c r="O39" s="121">
        <v>28941</v>
      </c>
      <c r="P39" s="263" t="s">
        <v>45</v>
      </c>
      <c r="Q39" s="307"/>
    </row>
    <row r="40" spans="1:29" s="303" customFormat="1" ht="39" x14ac:dyDescent="0.35">
      <c r="A40" s="124"/>
      <c r="B40" s="306"/>
      <c r="C40" s="255" t="s">
        <v>39</v>
      </c>
      <c r="D40" s="217">
        <v>0</v>
      </c>
      <c r="E40" s="160"/>
      <c r="F40" s="160">
        <v>0</v>
      </c>
      <c r="G40" s="160"/>
      <c r="H40" s="241">
        <v>0</v>
      </c>
      <c r="I40" s="242"/>
      <c r="J40" s="123">
        <v>0</v>
      </c>
      <c r="K40" s="124">
        <v>0</v>
      </c>
      <c r="L40" s="124">
        <v>25000</v>
      </c>
      <c r="M40" s="124">
        <v>26250</v>
      </c>
      <c r="N40" s="124">
        <v>27563</v>
      </c>
      <c r="O40" s="121">
        <v>28941</v>
      </c>
      <c r="P40" s="263" t="s">
        <v>45</v>
      </c>
      <c r="Q40" s="307"/>
    </row>
    <row r="41" spans="1:29" s="303" customFormat="1" ht="78" x14ac:dyDescent="0.35">
      <c r="A41" s="260"/>
      <c r="B41" s="308" t="s">
        <v>28</v>
      </c>
      <c r="C41" s="256" t="s">
        <v>60</v>
      </c>
      <c r="D41" s="257">
        <v>0</v>
      </c>
      <c r="E41" s="258"/>
      <c r="F41" s="258">
        <v>0</v>
      </c>
      <c r="G41" s="258"/>
      <c r="H41" s="250">
        <v>0</v>
      </c>
      <c r="I41" s="251"/>
      <c r="J41" s="259">
        <v>0</v>
      </c>
      <c r="K41" s="260">
        <v>44000</v>
      </c>
      <c r="L41" s="260">
        <v>88000</v>
      </c>
      <c r="M41" s="260">
        <v>55000</v>
      </c>
      <c r="N41" s="260">
        <v>33000</v>
      </c>
      <c r="O41" s="261">
        <v>0</v>
      </c>
      <c r="P41" s="263" t="s">
        <v>42</v>
      </c>
      <c r="Q41" s="307"/>
    </row>
    <row r="42" spans="1:29" ht="113.25" customHeight="1" x14ac:dyDescent="0.35">
      <c r="A42" s="9"/>
      <c r="B42" s="5">
        <v>4.0999999999999996</v>
      </c>
      <c r="C42" s="39" t="s">
        <v>60</v>
      </c>
      <c r="D42" s="217">
        <v>0</v>
      </c>
      <c r="E42" s="160"/>
      <c r="F42" s="258">
        <v>0</v>
      </c>
      <c r="G42" s="258"/>
      <c r="H42" s="241">
        <v>0</v>
      </c>
      <c r="I42" s="242"/>
      <c r="J42" s="262">
        <v>0</v>
      </c>
      <c r="K42" s="253">
        <f>35000+67500+6000</f>
        <v>108500</v>
      </c>
      <c r="L42" s="253">
        <f>15000+90000</f>
        <v>105000</v>
      </c>
      <c r="M42" s="253">
        <v>90000</v>
      </c>
      <c r="N42" s="253">
        <v>90000</v>
      </c>
      <c r="O42" s="254">
        <v>112500</v>
      </c>
      <c r="P42" s="56" t="s">
        <v>29</v>
      </c>
      <c r="Q42" s="115"/>
      <c r="W42" s="92"/>
      <c r="X42" s="92"/>
      <c r="Y42" s="92"/>
      <c r="Z42" s="92"/>
      <c r="AA42" s="92"/>
      <c r="AB42" s="92"/>
      <c r="AC42" s="92"/>
    </row>
    <row r="43" spans="1:29" ht="39" customHeight="1" x14ac:dyDescent="0.35">
      <c r="A43" s="4"/>
      <c r="B43" s="5">
        <v>4.2</v>
      </c>
      <c r="C43" s="69" t="s">
        <v>55</v>
      </c>
      <c r="D43" s="217">
        <v>0</v>
      </c>
      <c r="E43" s="160"/>
      <c r="F43" s="160">
        <v>0</v>
      </c>
      <c r="G43" s="160"/>
      <c r="H43" s="241">
        <v>0</v>
      </c>
      <c r="I43" s="242"/>
      <c r="J43" s="263">
        <v>0</v>
      </c>
      <c r="K43" s="264">
        <v>0</v>
      </c>
      <c r="L43" s="265">
        <v>255153</v>
      </c>
      <c r="M43" s="265">
        <v>267911</v>
      </c>
      <c r="N43" s="265">
        <v>281307</v>
      </c>
      <c r="O43" s="265">
        <v>295372</v>
      </c>
      <c r="P43" s="56" t="s">
        <v>45</v>
      </c>
      <c r="Q43" s="115"/>
      <c r="R43" s="96"/>
      <c r="W43" s="92"/>
      <c r="X43" s="92"/>
      <c r="Y43" s="92"/>
      <c r="Z43" s="92"/>
      <c r="AA43" s="92"/>
      <c r="AB43" s="92"/>
      <c r="AC43" s="92"/>
    </row>
    <row r="44" spans="1:29" ht="72.5" customHeight="1" x14ac:dyDescent="0.35">
      <c r="A44" s="4"/>
      <c r="B44" s="5" t="s">
        <v>30</v>
      </c>
      <c r="C44" s="80" t="s">
        <v>56</v>
      </c>
      <c r="D44" s="147">
        <v>397744</v>
      </c>
      <c r="E44" s="146"/>
      <c r="F44" s="138">
        <v>541673</v>
      </c>
      <c r="G44" s="146"/>
      <c r="H44" s="138">
        <v>718905</v>
      </c>
      <c r="I44" s="139"/>
      <c r="J44" s="88">
        <v>0</v>
      </c>
      <c r="K44" s="265">
        <v>0</v>
      </c>
      <c r="L44" s="74">
        <v>0</v>
      </c>
      <c r="M44" s="74">
        <v>200274</v>
      </c>
      <c r="N44" s="74">
        <v>229329</v>
      </c>
      <c r="O44" s="89">
        <v>229329</v>
      </c>
      <c r="P44" s="110" t="s">
        <v>43</v>
      </c>
      <c r="Q44" s="115"/>
      <c r="R44" s="96"/>
      <c r="W44" s="92"/>
      <c r="X44" s="92"/>
      <c r="Y44" s="92"/>
      <c r="Z44" s="92"/>
      <c r="AA44" s="92"/>
      <c r="AB44" s="92"/>
      <c r="AC44" s="92"/>
    </row>
    <row r="45" spans="1:29" ht="66.5" customHeight="1" x14ac:dyDescent="0.35">
      <c r="A45" s="161"/>
      <c r="B45" s="134" t="s">
        <v>31</v>
      </c>
      <c r="C45" s="80" t="s">
        <v>57</v>
      </c>
      <c r="D45" s="147">
        <v>0</v>
      </c>
      <c r="E45" s="146"/>
      <c r="F45" s="138">
        <v>0</v>
      </c>
      <c r="G45" s="146"/>
      <c r="H45" s="138">
        <v>0</v>
      </c>
      <c r="I45" s="139"/>
      <c r="J45" s="85">
        <f>150000+5000</f>
        <v>155000</v>
      </c>
      <c r="K45" s="299">
        <v>105800</v>
      </c>
      <c r="L45" s="86">
        <v>105800</v>
      </c>
      <c r="M45" s="86">
        <v>105800</v>
      </c>
      <c r="N45" s="86">
        <v>105800</v>
      </c>
      <c r="O45" s="87">
        <v>105800</v>
      </c>
      <c r="P45" s="100" t="s">
        <v>43</v>
      </c>
      <c r="Q45" s="234" t="s">
        <v>70</v>
      </c>
      <c r="R45" s="92"/>
      <c r="S45" s="92"/>
      <c r="W45" s="92"/>
      <c r="X45" s="92"/>
      <c r="Y45" s="92"/>
      <c r="Z45" s="92"/>
      <c r="AA45" s="92"/>
      <c r="AB45" s="92"/>
      <c r="AC45" s="92"/>
    </row>
    <row r="46" spans="1:29" ht="231" customHeight="1" x14ac:dyDescent="0.35">
      <c r="A46" s="162"/>
      <c r="B46" s="135"/>
      <c r="C46" s="80" t="s">
        <v>58</v>
      </c>
      <c r="D46" s="147">
        <v>0</v>
      </c>
      <c r="E46" s="146"/>
      <c r="F46" s="138">
        <v>0</v>
      </c>
      <c r="G46" s="146"/>
      <c r="H46" s="138">
        <v>0</v>
      </c>
      <c r="I46" s="139"/>
      <c r="J46" s="85">
        <v>1233100</v>
      </c>
      <c r="K46" s="299">
        <v>449600</v>
      </c>
      <c r="L46" s="86">
        <v>449600</v>
      </c>
      <c r="M46" s="86">
        <v>449600</v>
      </c>
      <c r="N46" s="86">
        <v>449600</v>
      </c>
      <c r="O46" s="87">
        <v>449600</v>
      </c>
      <c r="P46" s="100" t="s">
        <v>43</v>
      </c>
      <c r="Q46" s="235"/>
      <c r="R46" s="92"/>
      <c r="S46" s="92"/>
      <c r="W46" s="92"/>
      <c r="X46" s="92"/>
      <c r="Y46" s="92"/>
      <c r="Z46" s="92"/>
      <c r="AA46" s="92"/>
      <c r="AB46" s="92"/>
      <c r="AC46" s="92"/>
    </row>
    <row r="47" spans="1:29" ht="79.5" customHeight="1" x14ac:dyDescent="0.35">
      <c r="A47" s="163"/>
      <c r="B47" s="134" t="s">
        <v>32</v>
      </c>
      <c r="C47" s="38" t="s">
        <v>60</v>
      </c>
      <c r="D47" s="143">
        <f>30000</f>
        <v>30000</v>
      </c>
      <c r="E47" s="129"/>
      <c r="F47" s="129">
        <v>0</v>
      </c>
      <c r="G47" s="129"/>
      <c r="H47" s="132">
        <v>0</v>
      </c>
      <c r="I47" s="133"/>
      <c r="J47" s="55">
        <v>0</v>
      </c>
      <c r="K47" s="265">
        <v>50000</v>
      </c>
      <c r="L47" s="57">
        <f>60000+60000</f>
        <v>120000</v>
      </c>
      <c r="M47" s="57">
        <v>80000</v>
      </c>
      <c r="N47" s="57">
        <v>40000</v>
      </c>
      <c r="O47" s="58">
        <f>20000+60000</f>
        <v>80000</v>
      </c>
      <c r="P47" s="111" t="s">
        <v>29</v>
      </c>
      <c r="Q47" s="115"/>
      <c r="W47" s="92"/>
      <c r="X47" s="92"/>
      <c r="Y47" s="92"/>
      <c r="Z47" s="92"/>
      <c r="AA47" s="92"/>
      <c r="AB47" s="92"/>
      <c r="AC47" s="92"/>
    </row>
    <row r="48" spans="1:29" ht="73.5" customHeight="1" x14ac:dyDescent="0.35">
      <c r="A48" s="164"/>
      <c r="B48" s="135"/>
      <c r="C48" s="80" t="s">
        <v>55</v>
      </c>
      <c r="D48" s="143">
        <v>0</v>
      </c>
      <c r="E48" s="129"/>
      <c r="F48" s="129">
        <v>0</v>
      </c>
      <c r="G48" s="129"/>
      <c r="H48" s="132">
        <v>0</v>
      </c>
      <c r="I48" s="133"/>
      <c r="J48" s="55">
        <v>0</v>
      </c>
      <c r="K48" s="265">
        <v>0</v>
      </c>
      <c r="L48" s="74">
        <v>0</v>
      </c>
      <c r="M48" s="74">
        <v>137219</v>
      </c>
      <c r="N48" s="74">
        <v>274438</v>
      </c>
      <c r="O48" s="79">
        <v>411657</v>
      </c>
      <c r="P48" s="112" t="s">
        <v>67</v>
      </c>
      <c r="Q48" s="115"/>
      <c r="W48" s="92"/>
      <c r="X48" s="92"/>
      <c r="Y48" s="92"/>
      <c r="Z48" s="92"/>
      <c r="AA48" s="92"/>
      <c r="AB48" s="92"/>
      <c r="AC48" s="92"/>
    </row>
    <row r="49" spans="1:29" s="7" customFormat="1" ht="77.25" customHeight="1" x14ac:dyDescent="0.3">
      <c r="A49" s="6"/>
      <c r="B49" s="26" t="s">
        <v>49</v>
      </c>
      <c r="C49" s="39" t="s">
        <v>60</v>
      </c>
      <c r="D49" s="144">
        <v>0</v>
      </c>
      <c r="E49" s="145"/>
      <c r="F49" s="145">
        <v>0</v>
      </c>
      <c r="G49" s="145"/>
      <c r="H49" s="136">
        <v>0</v>
      </c>
      <c r="I49" s="137"/>
      <c r="J49" s="59">
        <v>0</v>
      </c>
      <c r="K49" s="300">
        <v>20000</v>
      </c>
      <c r="L49" s="60">
        <v>40000</v>
      </c>
      <c r="M49" s="60">
        <v>40000</v>
      </c>
      <c r="N49" s="60">
        <v>40000</v>
      </c>
      <c r="O49" s="61">
        <v>60000</v>
      </c>
      <c r="P49" s="113" t="s">
        <v>29</v>
      </c>
      <c r="Q49" s="116"/>
      <c r="W49" s="101"/>
      <c r="X49" s="101"/>
      <c r="Y49" s="101"/>
      <c r="Z49" s="101"/>
      <c r="AA49" s="101"/>
      <c r="AB49" s="101"/>
      <c r="AC49" s="101"/>
    </row>
    <row r="50" spans="1:29" ht="74.5" customHeight="1" x14ac:dyDescent="0.35">
      <c r="A50" s="4"/>
      <c r="B50" s="5" t="s">
        <v>48</v>
      </c>
      <c r="C50" s="90" t="s">
        <v>56</v>
      </c>
      <c r="D50" s="213">
        <v>0</v>
      </c>
      <c r="E50" s="214"/>
      <c r="F50" s="157">
        <v>0</v>
      </c>
      <c r="G50" s="157"/>
      <c r="H50" s="138">
        <v>0</v>
      </c>
      <c r="I50" s="139"/>
      <c r="J50" s="88">
        <v>0</v>
      </c>
      <c r="K50" s="265">
        <v>0</v>
      </c>
      <c r="L50" s="74">
        <v>0</v>
      </c>
      <c r="M50" s="74">
        <v>5000</v>
      </c>
      <c r="N50" s="57">
        <v>0</v>
      </c>
      <c r="O50" s="58">
        <v>0</v>
      </c>
      <c r="P50" s="56">
        <v>2027</v>
      </c>
      <c r="Q50" s="115"/>
      <c r="W50" s="92"/>
      <c r="X50" s="92"/>
      <c r="Y50" s="92"/>
      <c r="Z50" s="92"/>
      <c r="AA50" s="92"/>
      <c r="AB50" s="92"/>
      <c r="AC50" s="92"/>
    </row>
    <row r="51" spans="1:29" ht="304" customHeight="1" x14ac:dyDescent="0.35">
      <c r="A51" s="4"/>
      <c r="B51" s="5">
        <v>10.1</v>
      </c>
      <c r="C51" s="40" t="s">
        <v>64</v>
      </c>
      <c r="D51" s="150">
        <v>1960</v>
      </c>
      <c r="E51" s="151"/>
      <c r="F51" s="132">
        <v>0</v>
      </c>
      <c r="G51" s="149"/>
      <c r="H51" s="132">
        <v>0</v>
      </c>
      <c r="I51" s="133"/>
      <c r="J51" s="55">
        <v>0</v>
      </c>
      <c r="K51" s="265">
        <v>0</v>
      </c>
      <c r="L51" s="57">
        <v>21830</v>
      </c>
      <c r="M51" s="57">
        <v>21380</v>
      </c>
      <c r="N51" s="57">
        <v>21380</v>
      </c>
      <c r="O51" s="58">
        <v>21380</v>
      </c>
      <c r="P51" s="56">
        <v>2024</v>
      </c>
      <c r="Q51" s="115"/>
      <c r="W51" s="92"/>
      <c r="X51" s="92"/>
      <c r="Y51" s="92"/>
      <c r="Z51" s="92"/>
      <c r="AA51" s="92"/>
      <c r="AB51" s="92"/>
      <c r="AC51" s="92"/>
    </row>
    <row r="52" spans="1:29" ht="58" x14ac:dyDescent="0.35">
      <c r="A52" s="21"/>
      <c r="B52" s="15"/>
      <c r="C52" s="247" t="s">
        <v>73</v>
      </c>
      <c r="D52" s="248">
        <v>0</v>
      </c>
      <c r="E52" s="249"/>
      <c r="F52" s="250">
        <v>0</v>
      </c>
      <c r="G52" s="249"/>
      <c r="H52" s="250">
        <v>0</v>
      </c>
      <c r="I52" s="251"/>
      <c r="J52" s="252">
        <v>0</v>
      </c>
      <c r="K52" s="253">
        <v>0</v>
      </c>
      <c r="L52" s="253">
        <v>0</v>
      </c>
      <c r="M52" s="253">
        <v>182109.61</v>
      </c>
      <c r="N52" s="253">
        <v>117890.4</v>
      </c>
      <c r="O52" s="254">
        <v>0</v>
      </c>
      <c r="P52" s="110" t="s">
        <v>41</v>
      </c>
      <c r="Q52" s="115"/>
      <c r="W52" s="92"/>
      <c r="X52" s="92"/>
      <c r="Y52" s="92"/>
      <c r="Z52" s="92"/>
      <c r="AA52" s="92"/>
      <c r="AB52" s="92"/>
      <c r="AC52" s="92"/>
    </row>
    <row r="53" spans="1:29" ht="78.5" thickBot="1" x14ac:dyDescent="0.4">
      <c r="A53" s="16"/>
      <c r="B53" s="17" t="s">
        <v>50</v>
      </c>
      <c r="C53" s="20" t="s">
        <v>60</v>
      </c>
      <c r="D53" s="140">
        <f>20000+15000</f>
        <v>35000</v>
      </c>
      <c r="E53" s="141"/>
      <c r="F53" s="141">
        <v>0</v>
      </c>
      <c r="G53" s="141"/>
      <c r="H53" s="141">
        <v>0</v>
      </c>
      <c r="I53" s="148"/>
      <c r="J53" s="62">
        <v>0</v>
      </c>
      <c r="K53" s="301">
        <v>95000</v>
      </c>
      <c r="L53" s="63">
        <v>0</v>
      </c>
      <c r="M53" s="63">
        <v>15000</v>
      </c>
      <c r="N53" s="63">
        <v>15000</v>
      </c>
      <c r="O53" s="64">
        <v>0</v>
      </c>
      <c r="P53" s="114" t="s">
        <v>53</v>
      </c>
      <c r="Q53" s="117"/>
      <c r="W53" s="92"/>
      <c r="X53" s="92"/>
      <c r="Y53" s="92"/>
      <c r="Z53" s="92"/>
      <c r="AA53" s="92"/>
      <c r="AB53" s="92"/>
      <c r="AC53" s="92"/>
    </row>
    <row r="54" spans="1:29" s="14" customFormat="1" x14ac:dyDescent="0.35">
      <c r="A54" s="92"/>
      <c r="B54" s="93"/>
      <c r="C54" s="94"/>
      <c r="D54" s="95"/>
      <c r="E54" s="95"/>
      <c r="F54" s="95"/>
      <c r="G54" s="95"/>
      <c r="H54" s="95"/>
      <c r="I54" s="95"/>
      <c r="J54" s="95"/>
      <c r="K54" s="302"/>
      <c r="L54" s="95"/>
      <c r="M54" s="95"/>
      <c r="N54" s="95"/>
      <c r="O54" s="95"/>
      <c r="P54" s="95"/>
      <c r="W54" s="92"/>
      <c r="X54" s="92"/>
      <c r="Y54" s="92"/>
      <c r="Z54" s="92"/>
      <c r="AA54" s="92"/>
      <c r="AB54" s="92"/>
      <c r="AC54" s="92"/>
    </row>
    <row r="55" spans="1:29" s="14" customFormat="1" x14ac:dyDescent="0.35">
      <c r="A55" s="92"/>
      <c r="B55" s="93"/>
      <c r="C55" s="94"/>
      <c r="D55" s="95"/>
      <c r="E55" s="95"/>
      <c r="F55" s="95"/>
      <c r="G55" s="95"/>
      <c r="H55" s="95"/>
      <c r="I55" s="95"/>
      <c r="J55" s="95"/>
      <c r="K55" s="302"/>
      <c r="L55" s="95"/>
      <c r="M55" s="95"/>
      <c r="N55" s="95"/>
      <c r="O55" s="95"/>
      <c r="P55" s="95"/>
      <c r="W55" s="92"/>
      <c r="X55" s="92"/>
      <c r="Y55" s="92"/>
      <c r="Z55" s="92"/>
      <c r="AA55" s="92"/>
      <c r="AB55" s="92"/>
      <c r="AC55" s="92"/>
    </row>
    <row r="56" spans="1:29" x14ac:dyDescent="0.35">
      <c r="D56" s="142"/>
      <c r="E56" s="142"/>
      <c r="F56" s="142"/>
      <c r="G56" s="142"/>
      <c r="H56" s="142"/>
      <c r="I56" s="142"/>
      <c r="L56" s="75"/>
      <c r="M56" s="75"/>
      <c r="N56" s="75"/>
      <c r="O56" s="75"/>
      <c r="W56" s="92"/>
      <c r="X56" s="92"/>
      <c r="Y56" s="92"/>
      <c r="Z56" s="92"/>
      <c r="AA56" s="92"/>
      <c r="AB56" s="92"/>
      <c r="AC56" s="92"/>
    </row>
    <row r="57" spans="1:29" x14ac:dyDescent="0.35">
      <c r="D57" s="142"/>
      <c r="E57" s="142"/>
      <c r="F57" s="142"/>
      <c r="G57" s="142"/>
      <c r="H57" s="142"/>
      <c r="I57" s="142"/>
      <c r="W57" s="92"/>
      <c r="X57" s="92"/>
      <c r="Y57" s="92"/>
      <c r="Z57" s="92"/>
      <c r="AA57" s="92"/>
      <c r="AB57" s="92"/>
      <c r="AC57" s="92"/>
    </row>
    <row r="58" spans="1:29" x14ac:dyDescent="0.35">
      <c r="C58" s="14"/>
      <c r="L58" s="75"/>
      <c r="M58" s="75"/>
      <c r="N58" s="75"/>
      <c r="O58" s="75"/>
      <c r="W58" s="92"/>
      <c r="X58" s="92"/>
      <c r="Y58" s="92"/>
      <c r="Z58" s="92"/>
      <c r="AA58" s="92"/>
      <c r="AB58" s="92"/>
      <c r="AC58" s="92"/>
    </row>
    <row r="59" spans="1:29" x14ac:dyDescent="0.35">
      <c r="C59" s="14"/>
      <c r="K59" s="304"/>
      <c r="L59" s="91"/>
      <c r="M59" s="91"/>
      <c r="N59" s="91"/>
      <c r="O59" s="91"/>
    </row>
    <row r="60" spans="1:29" x14ac:dyDescent="0.35">
      <c r="C60" s="14"/>
      <c r="L60" s="14"/>
      <c r="M60" s="14"/>
      <c r="N60" s="14"/>
      <c r="O60" s="14"/>
    </row>
    <row r="61" spans="1:29" x14ac:dyDescent="0.35">
      <c r="C61" s="14"/>
      <c r="L61" s="14"/>
      <c r="M61" s="14"/>
      <c r="N61" s="14"/>
      <c r="O61" s="14"/>
    </row>
    <row r="62" spans="1:29" x14ac:dyDescent="0.35">
      <c r="C62" s="97"/>
    </row>
    <row r="63" spans="1:29" x14ac:dyDescent="0.35">
      <c r="D63" s="98"/>
      <c r="E63" s="98"/>
      <c r="F63" s="98"/>
      <c r="G63" s="98"/>
      <c r="H63" s="98"/>
      <c r="I63" s="98"/>
      <c r="J63" s="98"/>
      <c r="K63" s="305"/>
      <c r="L63" s="98"/>
      <c r="M63" s="98"/>
      <c r="N63" s="98"/>
      <c r="O63" s="98"/>
    </row>
    <row r="66" spans="10:15" x14ac:dyDescent="0.35">
      <c r="L66" s="14"/>
      <c r="M66" s="14"/>
      <c r="N66" s="14"/>
      <c r="O66" s="14"/>
    </row>
    <row r="67" spans="10:15" x14ac:dyDescent="0.35">
      <c r="J67" s="119"/>
      <c r="K67" s="304"/>
      <c r="L67" s="119"/>
      <c r="M67" s="119"/>
      <c r="N67" s="119"/>
      <c r="O67" s="119"/>
    </row>
    <row r="68" spans="10:15" x14ac:dyDescent="0.35">
      <c r="L68" s="14"/>
      <c r="M68" s="14"/>
      <c r="N68" s="14"/>
      <c r="O68" s="14"/>
    </row>
    <row r="69" spans="10:15" x14ac:dyDescent="0.35">
      <c r="L69" s="14"/>
      <c r="M69" s="14"/>
      <c r="N69" s="14"/>
      <c r="O69" s="14"/>
    </row>
    <row r="71" spans="10:15" x14ac:dyDescent="0.35">
      <c r="L71" s="14"/>
      <c r="M71" s="14"/>
      <c r="N71" s="14"/>
      <c r="O71" s="14"/>
    </row>
  </sheetData>
  <mergeCells count="190">
    <mergeCell ref="A1:Q1"/>
    <mergeCell ref="Q2:Q3"/>
    <mergeCell ref="Q45:Q46"/>
    <mergeCell ref="A24:Q24"/>
    <mergeCell ref="Q25:Q26"/>
    <mergeCell ref="A31:A32"/>
    <mergeCell ref="H35:I35"/>
    <mergeCell ref="F17:G17"/>
    <mergeCell ref="D41:E41"/>
    <mergeCell ref="H28:I28"/>
    <mergeCell ref="H29:I29"/>
    <mergeCell ref="H30:I30"/>
    <mergeCell ref="H31:I31"/>
    <mergeCell ref="H33:I33"/>
    <mergeCell ref="D38:E38"/>
    <mergeCell ref="D39:E39"/>
    <mergeCell ref="A22:C22"/>
    <mergeCell ref="D21:E21"/>
    <mergeCell ref="D22:E22"/>
    <mergeCell ref="F21:G21"/>
    <mergeCell ref="F22:G22"/>
    <mergeCell ref="H21:I21"/>
    <mergeCell ref="H22:I22"/>
    <mergeCell ref="D10:E10"/>
    <mergeCell ref="H4:I4"/>
    <mergeCell ref="H5:I5"/>
    <mergeCell ref="H6:I6"/>
    <mergeCell ref="H7:I7"/>
    <mergeCell ref="H8:I8"/>
    <mergeCell ref="H13:I13"/>
    <mergeCell ref="H14:I14"/>
    <mergeCell ref="H12:I12"/>
    <mergeCell ref="D9:E9"/>
    <mergeCell ref="F9:G9"/>
    <mergeCell ref="D11:E11"/>
    <mergeCell ref="F11:G11"/>
    <mergeCell ref="D13:E13"/>
    <mergeCell ref="D14:E14"/>
    <mergeCell ref="F46:G46"/>
    <mergeCell ref="D45:E45"/>
    <mergeCell ref="F10:G10"/>
    <mergeCell ref="H10:I10"/>
    <mergeCell ref="F14:G14"/>
    <mergeCell ref="A16:C16"/>
    <mergeCell ref="H9:I9"/>
    <mergeCell ref="H11:I11"/>
    <mergeCell ref="H16:I16"/>
    <mergeCell ref="H17:I17"/>
    <mergeCell ref="A14:C14"/>
    <mergeCell ref="H15:I15"/>
    <mergeCell ref="F8:G8"/>
    <mergeCell ref="H3:I3"/>
    <mergeCell ref="F28:G28"/>
    <mergeCell ref="D36:E36"/>
    <mergeCell ref="D33:E33"/>
    <mergeCell ref="D50:E50"/>
    <mergeCell ref="D16:E16"/>
    <mergeCell ref="F16:G16"/>
    <mergeCell ref="D35:E35"/>
    <mergeCell ref="F37:G37"/>
    <mergeCell ref="F38:G38"/>
    <mergeCell ref="F39:G39"/>
    <mergeCell ref="F36:G36"/>
    <mergeCell ref="D37:E37"/>
    <mergeCell ref="D34:E34"/>
    <mergeCell ref="F33:G33"/>
    <mergeCell ref="D31:E31"/>
    <mergeCell ref="F26:G26"/>
    <mergeCell ref="F27:G27"/>
    <mergeCell ref="D27:E27"/>
    <mergeCell ref="D26:E26"/>
    <mergeCell ref="F50:G50"/>
    <mergeCell ref="D46:E46"/>
    <mergeCell ref="F45:G45"/>
    <mergeCell ref="P2:P3"/>
    <mergeCell ref="A2:C3"/>
    <mergeCell ref="A4:C4"/>
    <mergeCell ref="J2:O2"/>
    <mergeCell ref="A5:C5"/>
    <mergeCell ref="A6:C6"/>
    <mergeCell ref="A7:C7"/>
    <mergeCell ref="A8:C8"/>
    <mergeCell ref="A13:C13"/>
    <mergeCell ref="A9:C9"/>
    <mergeCell ref="A11:C11"/>
    <mergeCell ref="A10:C10"/>
    <mergeCell ref="D2:I2"/>
    <mergeCell ref="D3:E3"/>
    <mergeCell ref="D4:E4"/>
    <mergeCell ref="D5:E5"/>
    <mergeCell ref="D6:E6"/>
    <mergeCell ref="D7:E7"/>
    <mergeCell ref="D8:E8"/>
    <mergeCell ref="F3:G3"/>
    <mergeCell ref="F4:G4"/>
    <mergeCell ref="F5:G5"/>
    <mergeCell ref="F6:G6"/>
    <mergeCell ref="F7:G7"/>
    <mergeCell ref="A45:A46"/>
    <mergeCell ref="F42:G42"/>
    <mergeCell ref="D42:E42"/>
    <mergeCell ref="A47:A48"/>
    <mergeCell ref="B47:B48"/>
    <mergeCell ref="A15:C15"/>
    <mergeCell ref="D15:E15"/>
    <mergeCell ref="F15:G15"/>
    <mergeCell ref="D17:E17"/>
    <mergeCell ref="D18:E18"/>
    <mergeCell ref="D19:E19"/>
    <mergeCell ref="D40:E40"/>
    <mergeCell ref="A17:C17"/>
    <mergeCell ref="A25:A26"/>
    <mergeCell ref="B25:B26"/>
    <mergeCell ref="C25:C26"/>
    <mergeCell ref="D25:I25"/>
    <mergeCell ref="H26:I26"/>
    <mergeCell ref="H36:I36"/>
    <mergeCell ref="H37:I37"/>
    <mergeCell ref="D20:E20"/>
    <mergeCell ref="F18:G18"/>
    <mergeCell ref="F19:G19"/>
    <mergeCell ref="F20:G20"/>
    <mergeCell ref="A12:C12"/>
    <mergeCell ref="D12:E12"/>
    <mergeCell ref="F12:G12"/>
    <mergeCell ref="F29:G29"/>
    <mergeCell ref="F30:G30"/>
    <mergeCell ref="F31:G31"/>
    <mergeCell ref="D28:E28"/>
    <mergeCell ref="D29:E29"/>
    <mergeCell ref="D30:E30"/>
    <mergeCell ref="F13:G13"/>
    <mergeCell ref="H57:I57"/>
    <mergeCell ref="H53:I53"/>
    <mergeCell ref="F53:G53"/>
    <mergeCell ref="F56:G56"/>
    <mergeCell ref="F57:G57"/>
    <mergeCell ref="H51:I51"/>
    <mergeCell ref="H52:I52"/>
    <mergeCell ref="D57:E57"/>
    <mergeCell ref="F51:G51"/>
    <mergeCell ref="F52:G52"/>
    <mergeCell ref="D51:E51"/>
    <mergeCell ref="D52:E52"/>
    <mergeCell ref="B45:B46"/>
    <mergeCell ref="H34:I34"/>
    <mergeCell ref="H49:I49"/>
    <mergeCell ref="H50:I50"/>
    <mergeCell ref="D53:E53"/>
    <mergeCell ref="D56:E56"/>
    <mergeCell ref="D47:E47"/>
    <mergeCell ref="D49:E49"/>
    <mergeCell ref="D43:E43"/>
    <mergeCell ref="F43:G43"/>
    <mergeCell ref="H43:I43"/>
    <mergeCell ref="H44:I44"/>
    <mergeCell ref="F44:G44"/>
    <mergeCell ref="H45:I45"/>
    <mergeCell ref="H46:I46"/>
    <mergeCell ref="F49:G49"/>
    <mergeCell ref="D44:E44"/>
    <mergeCell ref="H47:I47"/>
    <mergeCell ref="F48:G48"/>
    <mergeCell ref="H48:I48"/>
    <mergeCell ref="H56:I56"/>
    <mergeCell ref="D48:E48"/>
    <mergeCell ref="F47:G47"/>
    <mergeCell ref="F35:G35"/>
    <mergeCell ref="P25:P26"/>
    <mergeCell ref="D32:E32"/>
    <mergeCell ref="F34:G34"/>
    <mergeCell ref="A21:C21"/>
    <mergeCell ref="B31:B32"/>
    <mergeCell ref="A18:C18"/>
    <mergeCell ref="A19:C19"/>
    <mergeCell ref="A20:C20"/>
    <mergeCell ref="H42:I42"/>
    <mergeCell ref="F41:G41"/>
    <mergeCell ref="H41:I41"/>
    <mergeCell ref="H38:I38"/>
    <mergeCell ref="H39:I39"/>
    <mergeCell ref="H40:I40"/>
    <mergeCell ref="F40:G40"/>
    <mergeCell ref="F32:G32"/>
    <mergeCell ref="H27:I27"/>
    <mergeCell ref="H32:I32"/>
    <mergeCell ref="J25:O25"/>
    <mergeCell ref="H18:I18"/>
    <mergeCell ref="H19:I19"/>
    <mergeCell ref="H20:I20"/>
  </mergeCells>
  <phoneticPr fontId="1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Kopsavilkums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Lelde Kēla</dc:creator>
  <cp:keywords/>
  <dc:description/>
  <cp:lastModifiedBy>Lelde Kēla</cp:lastModifiedBy>
  <dcterms:created xsi:type="dcterms:W3CDTF">2015-06-05T18:19:34Z</dcterms:created>
  <dcterms:modified xsi:type="dcterms:W3CDTF">2024-11-07T18:32:14Z</dcterms:modified>
  <cp:category/>
</cp:coreProperties>
</file>