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Q:\2021_gads_zaud.komp\Pilsētas_MK_protokollēmums_Covid_19\MK Protokollēmuma izpilde 2021_atskaites\VARAM_apkopojumi\"/>
    </mc:Choice>
  </mc:AlternateContent>
  <xr:revisionPtr revIDLastSave="0" documentId="13_ncr:1_{FF509ED2-EA3C-4C79-A52E-DA785C0E1548}" xr6:coauthVersionLast="47" xr6:coauthVersionMax="47" xr10:uidLastSave="{00000000-0000-0000-0000-000000000000}"/>
  <bookViews>
    <workbookView xWindow="28680" yWindow="-120" windowWidth="29040" windowHeight="15840" xr2:uid="{7EC9B69B-BD36-4D60-B55F-35F41D639EF9}"/>
  </bookViews>
  <sheets>
    <sheet name="marts ATD" sheetId="6" r:id="rId1"/>
    <sheet name="aprīlis_protokol" sheetId="7" r:id="rId2"/>
    <sheet name="maijs_korigets" sheetId="15" r:id="rId3"/>
    <sheet name="jūnijs" sheetId="10" r:id="rId4"/>
    <sheet name="Pivot_atskaite" sheetId="12" r:id="rId5"/>
    <sheet name="PIVOT" sheetId="11" r:id="rId6"/>
  </sheets>
  <externalReferences>
    <externalReference r:id="rId7"/>
    <externalReference r:id="rId8"/>
  </externalReferences>
  <definedNames>
    <definedName name="_palopasteviewstyle" hidden="1">"White"</definedName>
  </definedNames>
  <calcPr calcId="181029"/>
  <pivotCaches>
    <pivotCache cacheId="0" r:id="rId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8" i="15" l="1"/>
  <c r="F28" i="15"/>
  <c r="D28" i="15"/>
  <c r="G27" i="15"/>
  <c r="F27" i="15"/>
  <c r="D27" i="15"/>
  <c r="G26" i="15"/>
  <c r="F26" i="15"/>
  <c r="D26" i="15"/>
  <c r="G25" i="15"/>
  <c r="F25" i="15"/>
  <c r="D25" i="15"/>
  <c r="G24" i="15"/>
  <c r="F24" i="15"/>
  <c r="D24" i="15"/>
  <c r="G23" i="15"/>
  <c r="F23" i="15"/>
  <c r="D23" i="15"/>
  <c r="G22" i="15"/>
  <c r="G14" i="15" s="1"/>
  <c r="F22" i="15"/>
  <c r="D22" i="15"/>
  <c r="D14" i="15" s="1"/>
  <c r="G21" i="15"/>
  <c r="F21" i="15"/>
  <c r="D21" i="15"/>
  <c r="G20" i="15"/>
  <c r="F20" i="15"/>
  <c r="D20" i="15"/>
  <c r="G19" i="15"/>
  <c r="F19" i="15"/>
  <c r="D19" i="15"/>
  <c r="G18" i="15"/>
  <c r="F18" i="15"/>
  <c r="D18" i="15"/>
  <c r="G17" i="15"/>
  <c r="F17" i="15"/>
  <c r="D17" i="15"/>
  <c r="G16" i="15"/>
  <c r="F16" i="15"/>
  <c r="D16" i="15"/>
  <c r="F14" i="15"/>
  <c r="G13" i="15"/>
  <c r="F13" i="15"/>
  <c r="D13" i="15"/>
  <c r="G10" i="15"/>
  <c r="F10" i="15"/>
  <c r="D10" i="15"/>
  <c r="G6" i="15"/>
  <c r="F6" i="15"/>
  <c r="D6" i="15"/>
  <c r="F3" i="15"/>
  <c r="D3" i="15" l="1"/>
  <c r="F29" i="15"/>
  <c r="G29" i="15"/>
  <c r="D29" i="15"/>
  <c r="G3" i="15"/>
  <c r="G32" i="10" l="1"/>
  <c r="F32" i="10"/>
  <c r="D32" i="10"/>
  <c r="G30" i="10"/>
  <c r="F30" i="10"/>
  <c r="D30" i="10"/>
  <c r="G28" i="10"/>
  <c r="F28" i="10"/>
  <c r="D28" i="10"/>
  <c r="G27" i="10"/>
  <c r="F27" i="10"/>
  <c r="D27" i="10"/>
  <c r="G26" i="10"/>
  <c r="F26" i="10"/>
  <c r="D26" i="10"/>
  <c r="G25" i="10"/>
  <c r="F25" i="10"/>
  <c r="D25" i="10"/>
  <c r="G24" i="10"/>
  <c r="F24" i="10"/>
  <c r="D24" i="10"/>
  <c r="G23" i="10"/>
  <c r="F23" i="10"/>
  <c r="D23" i="10"/>
  <c r="G22" i="10"/>
  <c r="G14" i="10" s="1"/>
  <c r="F22" i="10"/>
  <c r="D22" i="10"/>
  <c r="D14" i="10" s="1"/>
  <c r="G21" i="10"/>
  <c r="F21" i="10"/>
  <c r="D21" i="10"/>
  <c r="G20" i="10"/>
  <c r="F20" i="10"/>
  <c r="D20" i="10"/>
  <c r="G19" i="10"/>
  <c r="F19" i="10"/>
  <c r="D19" i="10"/>
  <c r="G18" i="10"/>
  <c r="F18" i="10"/>
  <c r="D18" i="10"/>
  <c r="G17" i="10"/>
  <c r="F17" i="10"/>
  <c r="D17" i="10"/>
  <c r="G16" i="10"/>
  <c r="F16" i="10"/>
  <c r="D16" i="10"/>
  <c r="F14" i="10"/>
  <c r="G13" i="10"/>
  <c r="F13" i="10"/>
  <c r="D13" i="10"/>
  <c r="G10" i="10"/>
  <c r="G31" i="10" s="1"/>
  <c r="F10" i="10"/>
  <c r="F31" i="10" s="1"/>
  <c r="D10" i="10"/>
  <c r="D31" i="10" s="1"/>
  <c r="G6" i="10"/>
  <c r="F6" i="10"/>
  <c r="D6" i="10"/>
  <c r="D3" i="10" l="1"/>
  <c r="G3" i="10"/>
  <c r="F3" i="10"/>
  <c r="F29" i="10"/>
  <c r="G29" i="10"/>
  <c r="D29" i="10"/>
  <c r="G14" i="7" l="1"/>
  <c r="F14" i="7"/>
  <c r="D14" i="7"/>
  <c r="G10" i="7"/>
  <c r="F10" i="7"/>
  <c r="D10" i="7"/>
  <c r="D3" i="7" s="1"/>
  <c r="G6" i="7"/>
  <c r="F6" i="7"/>
  <c r="D6" i="7"/>
  <c r="G3" i="7"/>
  <c r="F3" i="7"/>
  <c r="F29" i="7" l="1"/>
  <c r="G29" i="7"/>
  <c r="D29" i="7"/>
  <c r="F31" i="6" l="1"/>
  <c r="G31" i="6"/>
  <c r="G14" i="6" l="1"/>
  <c r="F14" i="6"/>
  <c r="E14" i="6"/>
  <c r="D14" i="6"/>
  <c r="G10" i="6"/>
  <c r="F10" i="6"/>
  <c r="D10" i="6"/>
  <c r="G6" i="6"/>
  <c r="F6" i="6"/>
  <c r="D6" i="6"/>
  <c r="G3" i="6"/>
  <c r="F3" i="6"/>
  <c r="D3" i="6"/>
  <c r="D31" i="6" l="1"/>
</calcChain>
</file>

<file path=xl/sharedStrings.xml><?xml version="1.0" encoding="utf-8"?>
<sst xmlns="http://schemas.openxmlformats.org/spreadsheetml/2006/main" count="2491" uniqueCount="113">
  <si>
    <t>Dezinfekcijas līdzekļi</t>
  </si>
  <si>
    <t>Autobusi</t>
  </si>
  <si>
    <t>Tramvaji</t>
  </si>
  <si>
    <t>Trolejbusi</t>
  </si>
  <si>
    <t xml:space="preserve">Periods </t>
  </si>
  <si>
    <t xml:space="preserve">Vienības </t>
  </si>
  <si>
    <t>skaits</t>
  </si>
  <si>
    <t>09.03.2021.- 31.03.2021.</t>
  </si>
  <si>
    <t>km</t>
  </si>
  <si>
    <t>EUR/km</t>
  </si>
  <si>
    <t>Informāciju aizpilda katra pašvaldība par pārvadājumu veidiem, kādi ir noteikti attiecīgā pilsētā</t>
  </si>
  <si>
    <t>Minibusi (ekspresbusi)</t>
  </si>
  <si>
    <t>Transportlīdzekļu dezinfekcija</t>
  </si>
  <si>
    <t xml:space="preserve">Iesaistīto transportlīdzekļu vienības </t>
  </si>
  <si>
    <t>Sejas maskas</t>
  </si>
  <si>
    <t>Citi izdevumi (norādīt kādi)</t>
  </si>
  <si>
    <t>01.03.2021.-31.03.2021.</t>
  </si>
  <si>
    <t>1.SADAĻA</t>
  </si>
  <si>
    <t>2.SADAĻA</t>
  </si>
  <si>
    <t>1.SADAĻĀ tiek aprēķināti faktiskie izdevumi, kas radušies saistībā ar atcelto reisu vai/un papildu reisu nodrošināšanu sakarā ar pakalpojuma apjoma ierobežošanu un 50% pasažieru piepildījuma noteikšanu</t>
  </si>
  <si>
    <t xml:space="preserve">Sociālā distancēšanās sabiedriskā transportā </t>
  </si>
  <si>
    <t>Paskaidrojumi</t>
  </si>
  <si>
    <t xml:space="preserve">2.SADAĻĀ nosakāmi kopējie izdevumi par Covid-19 infekcijas ierobežošanas pasākumiem, kas izpildāmi atbilstoši MK 09.06.2020. noteikumiem Nr.360; MK 06.11.2020. rīkojumam Nr.655 </t>
  </si>
  <si>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</si>
  <si>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</si>
  <si>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t>Transportlīdzekļu dezinfekcija, to starpā darba spēka izmaksas</t>
  </si>
  <si>
    <t>Transportlīdzekļu papildu mazgāšana</t>
  </si>
  <si>
    <t>Transportlīdzekļu papildu mazgāšana, to starpā darba spēka izmaksas</t>
  </si>
  <si>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</si>
  <si>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</si>
  <si>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t xml:space="preserve">skaits (jānorāda atbilstoša mērvienība gab., litri, reižu skaits, darba stundas u.c.) </t>
  </si>
  <si>
    <t xml:space="preserve">Pašvaldībai ir pienākums pārliecināties par izmaksu pamatotību, to apjomu vai attiecināto apmēru. </t>
  </si>
  <si>
    <t>Tabulā iekļauj norādītajā laika periodā radušās pamatotās izmaksas, kas attiecināmas uz sabiedriskā transporta pakalpojuma izpildē noteiktajiem drošības pasākumiem Covid-19 infekcijas izplatības ierobežošanai.</t>
  </si>
  <si>
    <t>EUR bez PVN</t>
  </si>
  <si>
    <t xml:space="preserve">Mitrās salvetes </t>
  </si>
  <si>
    <t xml:space="preserve">Pārskats par sabiedriskā transporta pakalpojumos radītajiem izdevumiem un zaudējumiem
sakarā ar noteiktajiem ierobežojumiem </t>
  </si>
  <si>
    <t>Tramvaji (sastāvi)</t>
  </si>
  <si>
    <t>KOPSUMMA ((N - P) x Izm)</t>
  </si>
  <si>
    <t>(S) Plānotais reisu skaits</t>
  </si>
  <si>
    <t xml:space="preserve">(R) Faktiskais reisu skaits (S + RP-RA) </t>
  </si>
  <si>
    <t>to starpā papildu reisi (RP)</t>
  </si>
  <si>
    <t>to starpā atceltie reisi (RA)</t>
  </si>
  <si>
    <t xml:space="preserve">(P) Plānotais nobraukums </t>
  </si>
  <si>
    <t>(N) Faktiskais nobraukums (P + NP-NA)</t>
  </si>
  <si>
    <t>to starpā papildu reisos veiktais nobraukums (NP)</t>
  </si>
  <si>
    <t>to starpā atcelto reisu nobraukums (NA)</t>
  </si>
  <si>
    <t xml:space="preserve">(Izm) 1 km pašizmaksa </t>
  </si>
  <si>
    <t>KOPSUMMA (1 vienības cenas reizinājums ar preču/pakalpojumu skaitu; summa ( K x Z))</t>
  </si>
  <si>
    <t xml:space="preserve">(Z) Pakalpojumi, pasākumi un materiāli Covid-19 pandēmijas ierobežošanai </t>
  </si>
  <si>
    <t xml:space="preserve">(K) Faktiskās izmaksas Covid-19 pandēmijas ierobežošanai, t.sk. </t>
  </si>
  <si>
    <t>EUR/vien bez PVN</t>
  </si>
  <si>
    <t>3.SADAĻA</t>
  </si>
  <si>
    <t>KOPSUMMA ((C/D-A/N) x N)</t>
  </si>
  <si>
    <t>09.03.2021.-31.03.2021.</t>
  </si>
  <si>
    <t xml:space="preserve">(A) No pasažieriem, t.sk., personām, kurām noteikti pašvaldības noteiktie braukšanas maksas atvieglojumi, saņemtie ieņēmumi par sniegto sabiedriskā transporta pakalpojumu </t>
  </si>
  <si>
    <t xml:space="preserve">(N) Faktiskais nobraukums </t>
  </si>
  <si>
    <t>09.03.2019.-31.03.2019.</t>
  </si>
  <si>
    <t xml:space="preserve">(C) No pasažieriem, t.sk., personām, kurām noteikti pašvaldības noteiktie braukšanas maksas atvieglojumi, saņemtie ieņēmumi par sniegto sabiedriskā transporta pakalpojumu </t>
  </si>
  <si>
    <t xml:space="preserve">(D) Faktiskais nobraukums </t>
  </si>
  <si>
    <r>
      <t xml:space="preserve">Pašvaldības atbildīgās personas vārds, uzvārds, kontaktinformācija un paraksts </t>
    </r>
    <r>
      <rPr>
        <sz val="11"/>
        <color theme="0" tint="-0.499984740745262"/>
        <rFont val="Times New Roman"/>
        <family val="1"/>
        <charset val="186"/>
      </rPr>
      <t>(ja dokuments nav parakstīts ar elektroniski)</t>
    </r>
  </si>
  <si>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</si>
  <si>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</si>
  <si>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</si>
  <si>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</si>
  <si>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</si>
  <si>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01.04.2021.- 30.04.2021.</t>
  </si>
  <si>
    <t>01.04.2021.-30.04.2021.</t>
  </si>
  <si>
    <t>01.04.2019.-30.04.2019.</t>
  </si>
  <si>
    <t>01.05.2021.- 31.05.2021.</t>
  </si>
  <si>
    <t>01.05.2021.-31.05.2021.</t>
  </si>
  <si>
    <t>01.05.2019.-31.05.2019.</t>
  </si>
  <si>
    <t>01.06.2021.- 30.06.2021.</t>
  </si>
  <si>
    <t>01.06.2021.-30.06.2021.</t>
  </si>
  <si>
    <t>01.06.2019.-30.06.2019.</t>
  </si>
  <si>
    <t>Rādītājs</t>
  </si>
  <si>
    <t>Vērtība</t>
  </si>
  <si>
    <t>Pārvadājumu veids</t>
  </si>
  <si>
    <t>Pilsēta</t>
  </si>
  <si>
    <t>1. Faktiskie izdevumi, kas radušies saistībā ar reisu atcelšanu vai papild reisu nodrošināšanu - KOPSUMMA ((N - P) x Izm)</t>
  </si>
  <si>
    <t>Autobuss</t>
  </si>
  <si>
    <t>Minibuss</t>
  </si>
  <si>
    <t>Tramvajs</t>
  </si>
  <si>
    <t>2. Kopējie izdevumi par Covid-19 infekcijas ierobežošanas pasākumiem - KOPSUMMA (1 vienības cenas reizinājums ar preču/pakalpojumu skaitu; summa ( K x Z))</t>
  </si>
  <si>
    <t>3. Kopējā ietekme uz ieņēmumu apgrozījumu - KOPSUMMA ((C/D-A/N) x N)</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</si>
  <si>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</si>
  <si>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</si>
  <si>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</si>
  <si>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</si>
  <si>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</si>
  <si>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</si>
  <si>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</si>
  <si>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</si>
  <si>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</si>
  <si>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</si>
  <si>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</si>
  <si>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</si>
  <si>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</si>
  <si>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</si>
  <si>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Jūnijs</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</si>
  <si>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</si>
  <si>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</si>
  <si>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</si>
  <si>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</si>
  <si>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Rīga</t>
  </si>
  <si>
    <t>Trolejbuss</t>
  </si>
  <si>
    <t>Row Labels</t>
  </si>
  <si>
    <t>Grand Total</t>
  </si>
  <si>
    <t>Column Labels</t>
  </si>
  <si>
    <t>Sum of Vērtība</t>
  </si>
  <si>
    <t>Aprīlis Total</t>
  </si>
  <si>
    <t>Maijs Total</t>
  </si>
  <si>
    <t>Jūnijs Total</t>
  </si>
  <si>
    <t>09.03.2021.- 31.03.2021.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</si>
</sst>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6" formatCode=";;;"/>
  </numFmts>
  <fonts count="22" x14ac:knownFonts="1">
    <font>
      <sz val="11"/>
      <name val="Calibri"/>
      <family val="2"/>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vertAlign val="superscript"/>
      <sz val="11"/>
      <name val="Times New Roman"/>
      <family val="1"/>
      <charset val="186"/>
    </font>
    <font>
      <u/>
      <sz val="11"/>
      <name val="Times New Roman"/>
      <family val="1"/>
      <charset val="186"/>
    </font>
    <font>
      <b/>
      <sz val="14"/>
      <color theme="1"/>
      <name val="Times New Roman"/>
      <family val="1"/>
      <charset val="186"/>
    </font>
    <font>
      <sz val="11"/>
      <color theme="0" tint="-0.499984740745262"/>
      <name val="Times New Roman"/>
      <family val="1"/>
      <charset val="186"/>
    </font>
    <font>
      <sz val="9"/>
      <color rgb="FF004C93"/>
      <name val="Segoe UI"/>
      <family val="2"/>
    </font>
    <font>
      <sz val="11"/>
      <name val="Calibri"/>
      <family val="2"/>
    </font>
    <font>
      <sz val="9"/>
      <color theme="0"/>
      <name val="Segoe UI"/>
      <family val="2"/>
    </font>
    <font>
      <b/>
      <sz val="10"/>
      <color indexed="9"/>
      <name val="Arial"/>
      <family val="2"/>
    </font>
    <font>
      <sz val="9"/>
      <name val="Segoe UI"/>
      <family val="2"/>
    </font>
    <font>
      <i/>
      <sz val="9"/>
      <name val="Segoe UI"/>
      <family val="2"/>
    </font>
    <font>
      <b/>
      <sz val="12"/>
      <name val="Calibri"/>
      <family val="2"/>
      <charset val="186"/>
    </font>
    <font>
      <b/>
      <sz val="12"/>
      <name val="Times New Roman"/>
      <family val="1"/>
      <charset val="186"/>
    </font>
    <font>
      <b/>
      <sz val="11"/>
      <name val="Calibri"/>
      <family val="2"/>
      <charset val="186"/>
    </font>
    <font>
      <sz val="11"/>
      <name val="Calibri"/>
      <family val="2"/>
      <charset val="186"/>
    </font>
  </fonts>
  <fills count="10">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
      <patternFill patternType="solid">
        <fgColor theme="0" tint="-4.9989318521683403E-2"/>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double">
        <color indexed="64"/>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s>
  <cellStyleXfs count="31">
    <xf numFmtId="0" fontId="0" fillId="0" borderId="0"/>
    <xf numFmtId="0" fontId="12" fillId="0" borderId="0">
      <alignment horizontal="center"/>
    </xf>
    <xf numFmtId="0" fontId="13" fillId="0" borderId="0"/>
    <xf numFmtId="0" fontId="12" fillId="0" borderId="28">
      <alignment horizontal="center"/>
    </xf>
    <xf numFmtId="0" fontId="12" fillId="0" borderId="29">
      <alignment horizontal="center"/>
    </xf>
    <xf numFmtId="0" fontId="14" fillId="5" borderId="30">
      <alignment horizontal="center" vertical="center"/>
    </xf>
    <xf numFmtId="0" fontId="12" fillId="0" borderId="0">
      <alignment horizontal="right"/>
    </xf>
    <xf numFmtId="166" fontId="15" fillId="0" borderId="31">
      <alignment horizontal="left"/>
    </xf>
    <xf numFmtId="0" fontId="12" fillId="0" borderId="0">
      <alignment horizontal="right"/>
    </xf>
    <xf numFmtId="166" fontId="12" fillId="0" borderId="31">
      <alignment horizontal="left"/>
    </xf>
    <xf numFmtId="0" fontId="12" fillId="0" borderId="32">
      <alignment horizontal="right"/>
    </xf>
    <xf numFmtId="0" fontId="12" fillId="0" borderId="33">
      <alignment horizontal="left"/>
    </xf>
    <xf numFmtId="3" fontId="16" fillId="6" borderId="34"/>
    <xf numFmtId="0" fontId="12" fillId="0" borderId="0">
      <alignment horizontal="right"/>
    </xf>
    <xf numFmtId="0" fontId="12" fillId="0" borderId="28">
      <alignment horizontal="left"/>
    </xf>
    <xf numFmtId="0" fontId="12" fillId="0" borderId="35">
      <alignment horizontal="left"/>
    </xf>
    <xf numFmtId="0" fontId="12" fillId="0" borderId="35">
      <alignment horizontal="left"/>
    </xf>
    <xf numFmtId="166" fontId="12" fillId="0" borderId="31">
      <alignment horizontal="left"/>
    </xf>
    <xf numFmtId="166" fontId="12" fillId="0" borderId="36"/>
    <xf numFmtId="166" fontId="12" fillId="0" borderId="37"/>
    <xf numFmtId="166" fontId="12" fillId="0" borderId="37"/>
    <xf numFmtId="0" fontId="12" fillId="0" borderId="0">
      <alignment horizontal="right"/>
    </xf>
    <xf numFmtId="0" fontId="12" fillId="0" borderId="0">
      <alignment horizontal="right"/>
    </xf>
    <xf numFmtId="3" fontId="17" fillId="7" borderId="0"/>
    <xf numFmtId="0" fontId="12" fillId="0" borderId="33">
      <alignment horizontal="left"/>
    </xf>
    <xf numFmtId="0" fontId="12" fillId="0" borderId="33">
      <alignment horizontal="left"/>
    </xf>
    <xf numFmtId="0" fontId="3" fillId="0" borderId="0"/>
    <xf numFmtId="0" fontId="3" fillId="0" borderId="0"/>
    <xf numFmtId="0" fontId="2" fillId="0" borderId="0"/>
    <xf numFmtId="43" fontId="2" fillId="0" borderId="0" applyFont="0" applyFill="0" applyBorder="0" applyAlignment="0" applyProtection="0"/>
    <xf numFmtId="0" fontId="1" fillId="0" borderId="0"/>
  </cellStyleXfs>
  <cellXfs count="319">
    <xf numFmtId="0" fontId="0" fillId="0" borderId="0" xfId="0"/>
    <xf numFmtId="0" fontId="4" fillId="0" borderId="0" xfId="0" applyFont="1"/>
    <xf numFmtId="0" fontId="4" fillId="2" borderId="1" xfId="0" applyFont="1" applyFill="1" applyBorder="1" applyAlignment="1">
      <alignment wrapText="1"/>
    </xf>
    <xf numFmtId="0" fontId="4" fillId="2" borderId="1" xfId="0" applyFont="1" applyFill="1" applyBorder="1" applyAlignment="1">
      <alignment horizontal="center"/>
    </xf>
    <xf numFmtId="0" fontId="4" fillId="2" borderId="1" xfId="0" applyFont="1" applyFill="1" applyBorder="1"/>
    <xf numFmtId="0" fontId="4" fillId="2" borderId="1" xfId="0" applyFont="1" applyFill="1" applyBorder="1" applyAlignment="1">
      <alignment horizontal="right"/>
    </xf>
    <xf numFmtId="0" fontId="4" fillId="2" borderId="1" xfId="0" applyFont="1" applyFill="1" applyBorder="1" applyAlignment="1">
      <alignment horizontal="right" wrapText="1"/>
    </xf>
    <xf numFmtId="0" fontId="7" fillId="3" borderId="1" xfId="0" applyFont="1" applyFill="1" applyBorder="1" applyAlignment="1">
      <alignment wrapText="1"/>
    </xf>
    <xf numFmtId="0" fontId="7" fillId="3" borderId="1" xfId="0" applyFont="1" applyFill="1" applyBorder="1" applyAlignment="1">
      <alignment horizontal="right"/>
    </xf>
    <xf numFmtId="0" fontId="7" fillId="3" borderId="1" xfId="0" applyFont="1" applyFill="1" applyBorder="1" applyAlignment="1">
      <alignment horizontal="right" wrapText="1"/>
    </xf>
    <xf numFmtId="0" fontId="5" fillId="0" borderId="0" xfId="0" applyFont="1"/>
    <xf numFmtId="0" fontId="5" fillId="0" borderId="1" xfId="0" applyFont="1" applyBorder="1" applyAlignment="1">
      <alignment vertical="center"/>
    </xf>
    <xf numFmtId="0" fontId="7" fillId="0" borderId="0" xfId="0" applyFont="1"/>
    <xf numFmtId="4" fontId="4" fillId="0" borderId="0" xfId="0" applyNumberFormat="1" applyFont="1"/>
    <xf numFmtId="0" fontId="7" fillId="0" borderId="0" xfId="0" applyFont="1" applyAlignment="1">
      <alignment horizontal="left" wrapText="1"/>
    </xf>
    <xf numFmtId="0" fontId="7" fillId="3" borderId="2" xfId="0" applyFont="1" applyFill="1" applyBorder="1" applyAlignment="1">
      <alignment vertical="center" wrapText="1"/>
    </xf>
    <xf numFmtId="0" fontId="6" fillId="3" borderId="1" xfId="0" applyFont="1" applyFill="1" applyBorder="1" applyAlignment="1">
      <alignment wrapText="1"/>
    </xf>
    <xf numFmtId="0" fontId="5" fillId="0" borderId="2" xfId="0" applyFont="1" applyBorder="1" applyAlignment="1">
      <alignment vertical="center"/>
    </xf>
    <xf numFmtId="0" fontId="5" fillId="0" borderId="2" xfId="0" applyFont="1" applyBorder="1" applyAlignment="1">
      <alignment horizontal="center" vertical="center"/>
    </xf>
    <xf numFmtId="4" fontId="5" fillId="0" borderId="2" xfId="0" applyNumberFormat="1" applyFont="1" applyBorder="1" applyAlignment="1">
      <alignment horizontal="center" vertical="center"/>
    </xf>
    <xf numFmtId="0" fontId="5" fillId="0" borderId="2" xfId="0" applyFont="1" applyBorder="1" applyAlignment="1">
      <alignment horizontal="center" vertical="center" wrapText="1"/>
    </xf>
    <xf numFmtId="0" fontId="5" fillId="2" borderId="6" xfId="0" applyFont="1" applyFill="1" applyBorder="1" applyAlignment="1">
      <alignment vertical="center"/>
    </xf>
    <xf numFmtId="0" fontId="5" fillId="2" borderId="7" xfId="0" applyFont="1" applyFill="1" applyBorder="1" applyAlignment="1">
      <alignment vertical="center"/>
    </xf>
    <xf numFmtId="0" fontId="5" fillId="2" borderId="8" xfId="0" applyFont="1" applyFill="1" applyBorder="1" applyAlignment="1">
      <alignment horizontal="center" vertical="center"/>
    </xf>
    <xf numFmtId="4" fontId="5" fillId="2" borderId="8" xfId="0" applyNumberFormat="1" applyFont="1" applyFill="1" applyBorder="1" applyAlignment="1">
      <alignment horizontal="center" vertical="center"/>
    </xf>
    <xf numFmtId="4" fontId="5" fillId="2" borderId="9" xfId="0" applyNumberFormat="1" applyFont="1" applyFill="1" applyBorder="1" applyAlignment="1">
      <alignment horizontal="center" vertical="center"/>
    </xf>
    <xf numFmtId="0" fontId="4" fillId="2" borderId="10" xfId="0" applyFont="1" applyFill="1" applyBorder="1" applyAlignment="1">
      <alignment wrapText="1"/>
    </xf>
    <xf numFmtId="3" fontId="4" fillId="2" borderId="4" xfId="0" applyNumberFormat="1" applyFont="1" applyFill="1" applyBorder="1" applyAlignment="1">
      <alignment horizontal="center"/>
    </xf>
    <xf numFmtId="3" fontId="4" fillId="2" borderId="4" xfId="0" applyNumberFormat="1" applyFont="1" applyFill="1" applyBorder="1" applyAlignment="1">
      <alignment horizontal="center" wrapText="1"/>
    </xf>
    <xf numFmtId="3" fontId="4" fillId="2" borderId="11" xfId="0" applyNumberFormat="1" applyFont="1" applyFill="1" applyBorder="1" applyAlignment="1">
      <alignment horizontal="center"/>
    </xf>
    <xf numFmtId="0" fontId="4" fillId="2" borderId="13" xfId="0" applyFont="1" applyFill="1" applyBorder="1"/>
    <xf numFmtId="3" fontId="4" fillId="2" borderId="1" xfId="0" applyNumberFormat="1" applyFont="1" applyFill="1" applyBorder="1" applyAlignment="1">
      <alignment horizontal="center"/>
    </xf>
    <xf numFmtId="1" fontId="4" fillId="2" borderId="1" xfId="0" applyNumberFormat="1" applyFont="1" applyFill="1" applyBorder="1" applyAlignment="1">
      <alignment horizontal="center"/>
    </xf>
    <xf numFmtId="3" fontId="4" fillId="2" borderId="14" xfId="0" applyNumberFormat="1" applyFont="1" applyFill="1" applyBorder="1" applyAlignment="1">
      <alignment horizontal="center"/>
    </xf>
    <xf numFmtId="0" fontId="4" fillId="2" borderId="13" xfId="0" applyFont="1" applyFill="1" applyBorder="1" applyAlignment="1">
      <alignment horizontal="right"/>
    </xf>
    <xf numFmtId="2" fontId="4" fillId="2" borderId="1" xfId="0" applyNumberFormat="1" applyFont="1" applyFill="1" applyBorder="1" applyAlignment="1">
      <alignment horizontal="center"/>
    </xf>
    <xf numFmtId="0" fontId="4" fillId="2" borderId="13" xfId="0" applyFont="1" applyFill="1" applyBorder="1" applyAlignment="1">
      <alignment horizontal="right" wrapText="1"/>
    </xf>
    <xf numFmtId="0" fontId="4" fillId="2" borderId="16" xfId="0" applyFont="1" applyFill="1" applyBorder="1" applyAlignment="1">
      <alignment horizontal="center" wrapText="1"/>
    </xf>
    <xf numFmtId="0" fontId="4" fillId="2" borderId="17" xfId="0" applyFont="1" applyFill="1" applyBorder="1"/>
    <xf numFmtId="0" fontId="4" fillId="2" borderId="18" xfId="0" applyFont="1" applyFill="1" applyBorder="1" applyAlignment="1">
      <alignment horizontal="center"/>
    </xf>
    <xf numFmtId="4" fontId="4" fillId="2" borderId="18" xfId="0" applyNumberFormat="1" applyFont="1" applyFill="1" applyBorder="1" applyAlignment="1">
      <alignment horizontal="center"/>
    </xf>
    <xf numFmtId="2" fontId="4" fillId="2" borderId="18" xfId="0" applyNumberFormat="1" applyFont="1" applyFill="1" applyBorder="1" applyAlignment="1">
      <alignment horizontal="center"/>
    </xf>
    <xf numFmtId="2" fontId="4" fillId="2" borderId="19" xfId="0" applyNumberFormat="1" applyFont="1" applyFill="1" applyBorder="1" applyAlignment="1">
      <alignment horizontal="center"/>
    </xf>
    <xf numFmtId="0" fontId="6" fillId="3" borderId="6" xfId="0" applyFont="1" applyFill="1" applyBorder="1"/>
    <xf numFmtId="0" fontId="6" fillId="3" borderId="7" xfId="0" applyFont="1" applyFill="1" applyBorder="1" applyAlignment="1">
      <alignment wrapText="1"/>
    </xf>
    <xf numFmtId="0" fontId="6" fillId="3" borderId="8" xfId="0" applyFont="1" applyFill="1" applyBorder="1" applyAlignment="1">
      <alignment horizontal="center"/>
    </xf>
    <xf numFmtId="4" fontId="6" fillId="3" borderId="8" xfId="0" applyNumberFormat="1" applyFont="1" applyFill="1" applyBorder="1" applyAlignment="1">
      <alignment horizontal="center"/>
    </xf>
    <xf numFmtId="0" fontId="7" fillId="3" borderId="10" xfId="0" applyFont="1" applyFill="1" applyBorder="1" applyAlignment="1">
      <alignment wrapText="1"/>
    </xf>
    <xf numFmtId="4" fontId="7" fillId="3" borderId="4" xfId="0" applyNumberFormat="1" applyFont="1" applyFill="1" applyBorder="1" applyAlignment="1">
      <alignment horizontal="center"/>
    </xf>
    <xf numFmtId="2" fontId="7" fillId="3" borderId="4" xfId="0" applyNumberFormat="1" applyFont="1" applyFill="1" applyBorder="1" applyAlignment="1">
      <alignment horizontal="center"/>
    </xf>
    <xf numFmtId="2" fontId="7" fillId="3" borderId="11" xfId="0" applyNumberFormat="1" applyFont="1" applyFill="1" applyBorder="1" applyAlignment="1">
      <alignment horizontal="center"/>
    </xf>
    <xf numFmtId="0" fontId="7" fillId="3" borderId="13" xfId="0" applyFont="1" applyFill="1" applyBorder="1" applyAlignment="1">
      <alignment horizontal="right"/>
    </xf>
    <xf numFmtId="4" fontId="7" fillId="3" borderId="1" xfId="0" applyNumberFormat="1" applyFont="1" applyFill="1" applyBorder="1" applyAlignment="1">
      <alignment horizontal="center"/>
    </xf>
    <xf numFmtId="2" fontId="7" fillId="3" borderId="1" xfId="0" applyNumberFormat="1" applyFont="1" applyFill="1" applyBorder="1" applyAlignment="1">
      <alignment horizontal="center"/>
    </xf>
    <xf numFmtId="2" fontId="7" fillId="3" borderId="14" xfId="0" applyNumberFormat="1" applyFont="1" applyFill="1" applyBorder="1" applyAlignment="1">
      <alignment horizontal="center"/>
    </xf>
    <xf numFmtId="0" fontId="7" fillId="3" borderId="13" xfId="0" applyFont="1" applyFill="1" applyBorder="1" applyAlignment="1">
      <alignment horizontal="right" wrapText="1"/>
    </xf>
    <xf numFmtId="0" fontId="7" fillId="3" borderId="20" xfId="0" applyFont="1" applyFill="1" applyBorder="1" applyAlignment="1">
      <alignment horizontal="right" wrapText="1"/>
    </xf>
    <xf numFmtId="4" fontId="7" fillId="3" borderId="2" xfId="0" applyNumberFormat="1" applyFont="1" applyFill="1" applyBorder="1" applyAlignment="1">
      <alignment horizontal="center"/>
    </xf>
    <xf numFmtId="2" fontId="7" fillId="3" borderId="2" xfId="0" applyNumberFormat="1" applyFont="1" applyFill="1" applyBorder="1" applyAlignment="1">
      <alignment horizontal="center"/>
    </xf>
    <xf numFmtId="2" fontId="7" fillId="3" borderId="21" xfId="0" applyNumberFormat="1" applyFont="1" applyFill="1" applyBorder="1" applyAlignment="1">
      <alignment horizontal="center"/>
    </xf>
    <xf numFmtId="4" fontId="7" fillId="3" borderId="18" xfId="0" applyNumberFormat="1" applyFont="1" applyFill="1" applyBorder="1" applyAlignment="1">
      <alignment horizontal="center"/>
    </xf>
    <xf numFmtId="2" fontId="7" fillId="3" borderId="18" xfId="0" applyNumberFormat="1" applyFont="1" applyFill="1" applyBorder="1" applyAlignment="1">
      <alignment horizontal="center"/>
    </xf>
    <xf numFmtId="2" fontId="7" fillId="3" borderId="19" xfId="0" applyNumberFormat="1" applyFont="1" applyFill="1" applyBorder="1" applyAlignment="1">
      <alignment horizontal="center"/>
    </xf>
    <xf numFmtId="0" fontId="7" fillId="3" borderId="23" xfId="0" applyFont="1" applyFill="1" applyBorder="1" applyAlignment="1">
      <alignment wrapText="1"/>
    </xf>
    <xf numFmtId="4" fontId="7" fillId="3" borderId="25" xfId="0" applyNumberFormat="1" applyFont="1" applyFill="1" applyBorder="1" applyAlignment="1">
      <alignment horizontal="center"/>
    </xf>
    <xf numFmtId="2" fontId="7" fillId="3" borderId="25" xfId="0" applyNumberFormat="1" applyFont="1" applyFill="1" applyBorder="1" applyAlignment="1">
      <alignment horizontal="center"/>
    </xf>
    <xf numFmtId="2" fontId="7" fillId="3" borderId="26" xfId="0" applyNumberFormat="1" applyFont="1" applyFill="1" applyBorder="1" applyAlignment="1">
      <alignment horizontal="center"/>
    </xf>
    <xf numFmtId="0" fontId="5" fillId="4" borderId="16" xfId="0" applyFont="1" applyFill="1" applyBorder="1"/>
    <xf numFmtId="0" fontId="5" fillId="4" borderId="23" xfId="0" applyFont="1" applyFill="1" applyBorder="1"/>
    <xf numFmtId="0" fontId="5" fillId="4" borderId="25" xfId="0" applyFont="1" applyFill="1" applyBorder="1"/>
    <xf numFmtId="4" fontId="5" fillId="4" borderId="25" xfId="0" applyNumberFormat="1" applyFont="1" applyFill="1" applyBorder="1" applyAlignment="1">
      <alignment horizontal="center"/>
    </xf>
    <xf numFmtId="0" fontId="4" fillId="4" borderId="13" xfId="0" applyFont="1" applyFill="1" applyBorder="1" applyAlignment="1">
      <alignment wrapText="1"/>
    </xf>
    <xf numFmtId="0" fontId="4" fillId="4" borderId="1" xfId="0" applyFont="1" applyFill="1" applyBorder="1" applyAlignment="1">
      <alignment horizontal="center" vertical="center" wrapText="1"/>
    </xf>
    <xf numFmtId="4"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center"/>
    </xf>
    <xf numFmtId="3" fontId="4" fillId="4" borderId="14" xfId="0" applyNumberFormat="1" applyFont="1" applyFill="1" applyBorder="1" applyAlignment="1">
      <alignment horizontal="center"/>
    </xf>
    <xf numFmtId="0" fontId="4" fillId="4" borderId="17" xfId="0" applyFont="1" applyFill="1" applyBorder="1" applyAlignment="1">
      <alignment wrapText="1"/>
    </xf>
    <xf numFmtId="0" fontId="4" fillId="4" borderId="18" xfId="0" applyFont="1" applyFill="1" applyBorder="1" applyAlignment="1">
      <alignment horizontal="center" vertical="center" wrapText="1"/>
    </xf>
    <xf numFmtId="3" fontId="4" fillId="4" borderId="18" xfId="0" applyNumberFormat="1" applyFont="1" applyFill="1" applyBorder="1" applyAlignment="1">
      <alignment horizontal="center"/>
    </xf>
    <xf numFmtId="3" fontId="4" fillId="4" borderId="19" xfId="0" applyNumberFormat="1" applyFont="1" applyFill="1" applyBorder="1" applyAlignment="1">
      <alignment horizontal="center"/>
    </xf>
    <xf numFmtId="0" fontId="5" fillId="0" borderId="27" xfId="0" applyFont="1" applyBorder="1"/>
    <xf numFmtId="0" fontId="4" fillId="0" borderId="27" xfId="0" applyFont="1" applyBorder="1"/>
    <xf numFmtId="4" fontId="4" fillId="0" borderId="27" xfId="0" applyNumberFormat="1" applyFont="1" applyBorder="1"/>
    <xf numFmtId="4" fontId="7" fillId="0" borderId="0" xfId="0" applyNumberFormat="1" applyFont="1"/>
    <xf numFmtId="0" fontId="6" fillId="0" borderId="0" xfId="0" applyFont="1"/>
    <xf numFmtId="4" fontId="7" fillId="0" borderId="0" xfId="0" applyNumberFormat="1" applyFont="1" applyAlignment="1">
      <alignment horizontal="left" wrapText="1"/>
    </xf>
    <xf numFmtId="2" fontId="4" fillId="0" borderId="0" xfId="0" applyNumberFormat="1" applyFont="1"/>
    <xf numFmtId="4" fontId="5" fillId="0" borderId="0" xfId="0" applyNumberFormat="1" applyFont="1"/>
    <xf numFmtId="3" fontId="4" fillId="0" borderId="0" xfId="0" applyNumberFormat="1" applyFont="1"/>
    <xf numFmtId="4" fontId="4" fillId="2" borderId="19" xfId="0" applyNumberFormat="1" applyFont="1" applyFill="1" applyBorder="1" applyAlignment="1">
      <alignment horizontal="center"/>
    </xf>
    <xf numFmtId="4" fontId="6" fillId="3" borderId="9" xfId="0" applyNumberFormat="1" applyFont="1" applyFill="1" applyBorder="1" applyAlignment="1">
      <alignment horizontal="center"/>
    </xf>
    <xf numFmtId="4" fontId="7" fillId="3" borderId="11" xfId="0" applyNumberFormat="1" applyFont="1" applyFill="1" applyBorder="1" applyAlignment="1">
      <alignment horizontal="center"/>
    </xf>
    <xf numFmtId="4" fontId="7" fillId="3" borderId="14" xfId="0" applyNumberFormat="1" applyFont="1" applyFill="1" applyBorder="1" applyAlignment="1">
      <alignment horizontal="center"/>
    </xf>
    <xf numFmtId="0" fontId="7" fillId="3" borderId="17" xfId="0" applyFont="1" applyFill="1" applyBorder="1" applyAlignment="1">
      <alignment horizontal="right"/>
    </xf>
    <xf numFmtId="4" fontId="7" fillId="3" borderId="19" xfId="0" applyNumberFormat="1" applyFont="1" applyFill="1" applyBorder="1" applyAlignment="1">
      <alignment horizontal="center"/>
    </xf>
    <xf numFmtId="4" fontId="5" fillId="4" borderId="26" xfId="0" applyNumberFormat="1" applyFont="1" applyFill="1" applyBorder="1" applyAlignment="1">
      <alignment horizontal="center"/>
    </xf>
    <xf numFmtId="4" fontId="4" fillId="4" borderId="1" xfId="0" applyNumberFormat="1" applyFont="1" applyFill="1" applyBorder="1" applyAlignment="1">
      <alignment vertical="center"/>
    </xf>
    <xf numFmtId="3" fontId="0" fillId="0" borderId="0" xfId="0" applyNumberFormat="1"/>
    <xf numFmtId="4" fontId="0" fillId="0" borderId="0" xfId="0" applyNumberFormat="1"/>
    <xf numFmtId="0" fontId="3" fillId="0" borderId="0" xfId="26"/>
    <xf numFmtId="0" fontId="5" fillId="0" borderId="1" xfId="26" applyFont="1" applyBorder="1" applyAlignment="1">
      <alignment vertical="center"/>
    </xf>
    <xf numFmtId="0" fontId="5" fillId="0" borderId="2" xfId="26" applyFont="1" applyBorder="1" applyAlignment="1">
      <alignment vertical="center"/>
    </xf>
    <xf numFmtId="0" fontId="5" fillId="0" borderId="2" xfId="26" applyFont="1" applyBorder="1" applyAlignment="1">
      <alignment horizontal="center" vertical="center"/>
    </xf>
    <xf numFmtId="0" fontId="5" fillId="2" borderId="6" xfId="26" applyFont="1" applyFill="1" applyBorder="1" applyAlignment="1">
      <alignment vertical="center"/>
    </xf>
    <xf numFmtId="0" fontId="5" fillId="2" borderId="7" xfId="26" applyFont="1" applyFill="1" applyBorder="1" applyAlignment="1">
      <alignment vertical="center"/>
    </xf>
    <xf numFmtId="0" fontId="5" fillId="2" borderId="8" xfId="26" applyFont="1" applyFill="1" applyBorder="1" applyAlignment="1">
      <alignment horizontal="center" vertical="center"/>
    </xf>
    <xf numFmtId="4" fontId="5" fillId="2" borderId="8" xfId="26" applyNumberFormat="1" applyFont="1" applyFill="1" applyBorder="1" applyAlignment="1">
      <alignment horizontal="center" vertical="center"/>
    </xf>
    <xf numFmtId="4" fontId="5" fillId="2" borderId="9" xfId="26" applyNumberFormat="1" applyFont="1" applyFill="1" applyBorder="1" applyAlignment="1">
      <alignment horizontal="center" vertical="center"/>
    </xf>
    <xf numFmtId="0" fontId="4" fillId="2" borderId="10" xfId="26" applyFont="1" applyFill="1" applyBorder="1" applyAlignment="1">
      <alignment wrapText="1"/>
    </xf>
    <xf numFmtId="3" fontId="4" fillId="2" borderId="4" xfId="26" applyNumberFormat="1" applyFont="1" applyFill="1" applyBorder="1" applyAlignment="1">
      <alignment horizontal="center"/>
    </xf>
    <xf numFmtId="3" fontId="4" fillId="2" borderId="11" xfId="26" applyNumberFormat="1" applyFont="1" applyFill="1" applyBorder="1" applyAlignment="1">
      <alignment horizontal="center"/>
    </xf>
    <xf numFmtId="0" fontId="4" fillId="2" borderId="13" xfId="26" applyFont="1" applyFill="1" applyBorder="1"/>
    <xf numFmtId="3" fontId="4" fillId="2" borderId="1" xfId="26" applyNumberFormat="1" applyFont="1" applyFill="1" applyBorder="1" applyAlignment="1">
      <alignment horizontal="center"/>
    </xf>
    <xf numFmtId="3" fontId="4" fillId="2" borderId="14" xfId="26" applyNumberFormat="1" applyFont="1" applyFill="1" applyBorder="1" applyAlignment="1">
      <alignment horizontal="center"/>
    </xf>
    <xf numFmtId="3" fontId="3" fillId="0" borderId="0" xfId="26" applyNumberFormat="1"/>
    <xf numFmtId="0" fontId="4" fillId="2" borderId="13" xfId="26" applyFont="1" applyFill="1" applyBorder="1" applyAlignment="1">
      <alignment horizontal="right"/>
    </xf>
    <xf numFmtId="0" fontId="4" fillId="2" borderId="13" xfId="26" applyFont="1" applyFill="1" applyBorder="1" applyAlignment="1">
      <alignment horizontal="right" wrapText="1"/>
    </xf>
    <xf numFmtId="0" fontId="4" fillId="2" borderId="16" xfId="26" applyFont="1" applyFill="1" applyBorder="1" applyAlignment="1">
      <alignment horizontal="center" wrapText="1"/>
    </xf>
    <xf numFmtId="0" fontId="4" fillId="2" borderId="17" xfId="26" applyFont="1" applyFill="1" applyBorder="1"/>
    <xf numFmtId="0" fontId="4" fillId="2" borderId="18" xfId="26" applyFont="1" applyFill="1" applyBorder="1" applyAlignment="1">
      <alignment horizontal="center"/>
    </xf>
    <xf numFmtId="4" fontId="4" fillId="2" borderId="18" xfId="26" applyNumberFormat="1" applyFont="1" applyFill="1" applyBorder="1" applyAlignment="1">
      <alignment horizontal="center"/>
    </xf>
    <xf numFmtId="0" fontId="6" fillId="3" borderId="6" xfId="26" applyFont="1" applyFill="1" applyBorder="1"/>
    <xf numFmtId="0" fontId="6" fillId="3" borderId="7" xfId="26" applyFont="1" applyFill="1" applyBorder="1" applyAlignment="1">
      <alignment wrapText="1"/>
    </xf>
    <xf numFmtId="0" fontId="6" fillId="3" borderId="8" xfId="26" applyFont="1" applyFill="1" applyBorder="1" applyAlignment="1">
      <alignment horizontal="center"/>
    </xf>
    <xf numFmtId="4" fontId="6" fillId="3" borderId="8" xfId="26" applyNumberFormat="1" applyFont="1" applyFill="1" applyBorder="1" applyAlignment="1">
      <alignment horizontal="center"/>
    </xf>
    <xf numFmtId="0" fontId="7" fillId="3" borderId="10" xfId="26" applyFont="1" applyFill="1" applyBorder="1" applyAlignment="1">
      <alignment wrapText="1"/>
    </xf>
    <xf numFmtId="4" fontId="7" fillId="3" borderId="4" xfId="26" applyNumberFormat="1" applyFont="1" applyFill="1" applyBorder="1" applyAlignment="1">
      <alignment horizontal="center"/>
    </xf>
    <xf numFmtId="4" fontId="7" fillId="3" borderId="11" xfId="26" applyNumberFormat="1" applyFont="1" applyFill="1" applyBorder="1" applyAlignment="1">
      <alignment horizontal="center"/>
    </xf>
    <xf numFmtId="0" fontId="7" fillId="3" borderId="13" xfId="26" applyFont="1" applyFill="1" applyBorder="1" applyAlignment="1">
      <alignment horizontal="right"/>
    </xf>
    <xf numFmtId="4" fontId="7" fillId="3" borderId="1" xfId="26" applyNumberFormat="1" applyFont="1" applyFill="1" applyBorder="1" applyAlignment="1">
      <alignment horizontal="center"/>
    </xf>
    <xf numFmtId="0" fontId="7" fillId="3" borderId="13" xfId="26" applyFont="1" applyFill="1" applyBorder="1" applyAlignment="1">
      <alignment horizontal="right" wrapText="1"/>
    </xf>
    <xf numFmtId="0" fontId="7" fillId="3" borderId="17" xfId="26" applyFont="1" applyFill="1" applyBorder="1" applyAlignment="1">
      <alignment horizontal="right"/>
    </xf>
    <xf numFmtId="0" fontId="7" fillId="3" borderId="23" xfId="26" applyFont="1" applyFill="1" applyBorder="1" applyAlignment="1">
      <alignment wrapText="1"/>
    </xf>
    <xf numFmtId="0" fontId="5" fillId="4" borderId="16" xfId="26" applyFont="1" applyFill="1" applyBorder="1"/>
    <xf numFmtId="0" fontId="5" fillId="4" borderId="23" xfId="26" applyFont="1" applyFill="1" applyBorder="1"/>
    <xf numFmtId="0" fontId="5" fillId="4" borderId="25" xfId="26" applyFont="1" applyFill="1" applyBorder="1"/>
    <xf numFmtId="4" fontId="5" fillId="4" borderId="25" xfId="26" applyNumberFormat="1" applyFont="1" applyFill="1" applyBorder="1" applyAlignment="1">
      <alignment horizontal="center"/>
    </xf>
    <xf numFmtId="4" fontId="5" fillId="4" borderId="26" xfId="26" applyNumberFormat="1" applyFont="1" applyFill="1" applyBorder="1" applyAlignment="1">
      <alignment horizontal="center"/>
    </xf>
    <xf numFmtId="0" fontId="4" fillId="4" borderId="13" xfId="26" applyFont="1" applyFill="1" applyBorder="1" applyAlignment="1">
      <alignment wrapText="1"/>
    </xf>
    <xf numFmtId="0" fontId="4" fillId="4" borderId="1" xfId="26" applyFont="1" applyFill="1" applyBorder="1" applyAlignment="1">
      <alignment horizontal="center" vertical="center" wrapText="1"/>
    </xf>
    <xf numFmtId="4" fontId="4" fillId="4" borderId="1" xfId="26" applyNumberFormat="1" applyFont="1" applyFill="1" applyBorder="1" applyAlignment="1">
      <alignment horizontal="center"/>
    </xf>
    <xf numFmtId="3" fontId="4" fillId="4" borderId="1" xfId="26" applyNumberFormat="1" applyFont="1" applyFill="1" applyBorder="1" applyAlignment="1">
      <alignment horizontal="center"/>
    </xf>
    <xf numFmtId="3" fontId="4" fillId="4" borderId="14" xfId="26" applyNumberFormat="1" applyFont="1" applyFill="1" applyBorder="1" applyAlignment="1">
      <alignment horizontal="center"/>
    </xf>
    <xf numFmtId="0" fontId="4" fillId="4" borderId="17" xfId="26" applyFont="1" applyFill="1" applyBorder="1" applyAlignment="1">
      <alignment wrapText="1"/>
    </xf>
    <xf numFmtId="0" fontId="4" fillId="4" borderId="18" xfId="26" applyFont="1" applyFill="1" applyBorder="1" applyAlignment="1">
      <alignment horizontal="center" vertical="center" wrapText="1"/>
    </xf>
    <xf numFmtId="3" fontId="4" fillId="4" borderId="18" xfId="26" applyNumberFormat="1" applyFont="1" applyFill="1" applyBorder="1" applyAlignment="1">
      <alignment horizontal="center"/>
    </xf>
    <xf numFmtId="3" fontId="4" fillId="4" borderId="19" xfId="26" applyNumberFormat="1" applyFont="1" applyFill="1" applyBorder="1" applyAlignment="1">
      <alignment horizontal="center"/>
    </xf>
    <xf numFmtId="0" fontId="4" fillId="0" borderId="0" xfId="26" applyFont="1"/>
    <xf numFmtId="0" fontId="5" fillId="0" borderId="27" xfId="26" applyFont="1" applyBorder="1"/>
    <xf numFmtId="0" fontId="4" fillId="0" borderId="27" xfId="26" applyFont="1" applyBorder="1"/>
    <xf numFmtId="0" fontId="7" fillId="0" borderId="0" xfId="26" applyFont="1"/>
    <xf numFmtId="0" fontId="6" fillId="0" borderId="0" xfId="26" applyFont="1"/>
    <xf numFmtId="0" fontId="4" fillId="2" borderId="1" xfId="0" applyFont="1" applyFill="1" applyBorder="1" applyAlignment="1">
      <alignment vertical="center" wrapText="1"/>
    </xf>
    <xf numFmtId="4" fontId="7" fillId="2" borderId="1" xfId="0" applyNumberFormat="1" applyFont="1" applyFill="1" applyBorder="1" applyAlignment="1">
      <alignment horizontal="center"/>
    </xf>
    <xf numFmtId="0" fontId="0" fillId="0" borderId="1" xfId="0" applyBorder="1"/>
    <xf numFmtId="0" fontId="4" fillId="2" borderId="1" xfId="0" applyFont="1" applyFill="1" applyBorder="1" applyAlignment="1">
      <alignment vertical="center"/>
    </xf>
    <xf numFmtId="0" fontId="4" fillId="4" borderId="1" xfId="0" applyFont="1" applyFill="1" applyBorder="1" applyAlignment="1">
      <alignment wrapText="1"/>
    </xf>
    <xf numFmtId="4" fontId="4" fillId="4" borderId="1" xfId="0" applyNumberFormat="1" applyFont="1" applyFill="1" applyBorder="1" applyAlignment="1">
      <alignment horizontal="center"/>
    </xf>
    <xf numFmtId="0" fontId="5" fillId="2" borderId="1" xfId="0" applyFont="1" applyFill="1" applyBorder="1" applyAlignment="1">
      <alignment vertical="center" wrapText="1"/>
    </xf>
    <xf numFmtId="0" fontId="5" fillId="2" borderId="1" xfId="0" applyFont="1" applyFill="1" applyBorder="1" applyAlignment="1">
      <alignment horizontal="center" vertical="center"/>
    </xf>
    <xf numFmtId="4" fontId="5" fillId="2" borderId="1" xfId="0" applyNumberFormat="1" applyFont="1" applyFill="1" applyBorder="1" applyAlignment="1">
      <alignment horizontal="center" vertical="center"/>
    </xf>
    <xf numFmtId="4" fontId="7" fillId="0" borderId="1" xfId="0" applyNumberFormat="1" applyFont="1" applyBorder="1"/>
    <xf numFmtId="0" fontId="6" fillId="3" borderId="1" xfId="0" applyFont="1" applyFill="1" applyBorder="1" applyAlignment="1">
      <alignment horizontal="center"/>
    </xf>
    <xf numFmtId="4" fontId="6" fillId="0" borderId="1" xfId="0" applyNumberFormat="1" applyFont="1" applyBorder="1"/>
    <xf numFmtId="4" fontId="0" fillId="0" borderId="1" xfId="0" applyNumberFormat="1" applyBorder="1"/>
    <xf numFmtId="0" fontId="7" fillId="3" borderId="1" xfId="0" applyFont="1" applyFill="1" applyBorder="1" applyAlignment="1">
      <alignment vertical="center" wrapText="1"/>
    </xf>
    <xf numFmtId="4" fontId="7" fillId="0" borderId="1" xfId="0" applyNumberFormat="1" applyFont="1" applyFill="1" applyBorder="1" applyAlignment="1">
      <alignment horizontal="center"/>
    </xf>
    <xf numFmtId="4" fontId="6" fillId="0" borderId="1" xfId="0" applyNumberFormat="1" applyFont="1" applyFill="1" applyBorder="1" applyAlignment="1">
      <alignment horizontal="center"/>
    </xf>
    <xf numFmtId="4" fontId="20" fillId="0" borderId="1" xfId="0" applyNumberFormat="1" applyFont="1" applyBorder="1"/>
    <xf numFmtId="0" fontId="0" fillId="0" borderId="1" xfId="0" applyFill="1" applyBorder="1"/>
    <xf numFmtId="0" fontId="5" fillId="4" borderId="1" xfId="0" applyFont="1" applyFill="1" applyBorder="1" applyAlignment="1">
      <alignment wrapText="1"/>
    </xf>
    <xf numFmtId="0" fontId="5" fillId="4" borderId="1" xfId="0" applyFont="1" applyFill="1" applyBorder="1"/>
    <xf numFmtId="4" fontId="5" fillId="4" borderId="1" xfId="0" applyNumberFormat="1" applyFont="1" applyFill="1" applyBorder="1" applyAlignment="1">
      <alignment horizontal="center"/>
    </xf>
    <xf numFmtId="0" fontId="7" fillId="3" borderId="1" xfId="26" applyFont="1" applyFill="1" applyBorder="1" applyAlignment="1">
      <alignment wrapText="1"/>
    </xf>
    <xf numFmtId="0" fontId="7" fillId="3" borderId="1" xfId="26" applyFont="1" applyFill="1" applyBorder="1" applyAlignment="1">
      <alignment vertical="center" wrapText="1"/>
    </xf>
    <xf numFmtId="0" fontId="7" fillId="3" borderId="1" xfId="26" applyFont="1" applyFill="1" applyBorder="1" applyAlignment="1">
      <alignment horizontal="right"/>
    </xf>
    <xf numFmtId="0" fontId="7" fillId="3" borderId="1" xfId="26" applyFont="1" applyFill="1" applyBorder="1" applyAlignment="1">
      <alignment horizontal="right" wrapText="1"/>
    </xf>
    <xf numFmtId="0" fontId="18" fillId="0" borderId="1" xfId="0" applyFont="1" applyBorder="1" applyAlignment="1">
      <alignment horizontal="center"/>
    </xf>
    <xf numFmtId="4" fontId="19" fillId="0" borderId="1" xfId="0" applyNumberFormat="1" applyFont="1" applyBorder="1" applyAlignment="1">
      <alignment horizontal="center"/>
    </xf>
    <xf numFmtId="4" fontId="5" fillId="0" borderId="1" xfId="0" applyNumberFormat="1" applyFont="1" applyFill="1" applyBorder="1" applyAlignment="1">
      <alignment horizontal="center" vertical="center"/>
    </xf>
    <xf numFmtId="4" fontId="4" fillId="0" borderId="1" xfId="0" applyNumberFormat="1" applyFont="1" applyFill="1" applyBorder="1" applyAlignment="1">
      <alignment horizontal="center"/>
    </xf>
    <xf numFmtId="4" fontId="0" fillId="0" borderId="1" xfId="0" applyNumberFormat="1" applyFill="1" applyBorder="1"/>
    <xf numFmtId="0" fontId="0" fillId="0" borderId="0" xfId="0" pivotButton="1"/>
    <xf numFmtId="0" fontId="0" fillId="0" borderId="0" xfId="0" applyAlignment="1">
      <alignment horizontal="left"/>
    </xf>
    <xf numFmtId="0" fontId="0" fillId="0" borderId="0" xfId="0" applyAlignment="1">
      <alignment horizontal="left" wrapText="1"/>
    </xf>
    <xf numFmtId="4" fontId="0" fillId="0" borderId="0" xfId="0" pivotButton="1" applyNumberFormat="1"/>
    <xf numFmtId="0" fontId="7" fillId="3" borderId="2" xfId="0" applyFont="1" applyFill="1" applyBorder="1" applyAlignment="1">
      <alignment horizontal="right" wrapText="1"/>
    </xf>
    <xf numFmtId="4" fontId="7" fillId="0" borderId="2" xfId="0" applyNumberFormat="1" applyFont="1" applyFill="1" applyBorder="1" applyAlignment="1">
      <alignment horizontal="center"/>
    </xf>
    <xf numFmtId="0" fontId="0" fillId="0" borderId="2" xfId="0" applyBorder="1"/>
    <xf numFmtId="0" fontId="1" fillId="0" borderId="0" xfId="30"/>
    <xf numFmtId="0" fontId="5" fillId="0" borderId="1" xfId="30" applyFont="1" applyBorder="1" applyAlignment="1">
      <alignment vertical="center"/>
    </xf>
    <xf numFmtId="0" fontId="5" fillId="0" borderId="2" xfId="30" applyFont="1" applyBorder="1" applyAlignment="1">
      <alignment vertical="center"/>
    </xf>
    <xf numFmtId="0" fontId="5" fillId="0" borderId="2" xfId="30" applyFont="1" applyBorder="1" applyAlignment="1">
      <alignment horizontal="center" vertical="center"/>
    </xf>
    <xf numFmtId="0" fontId="5" fillId="2" borderId="6" xfId="30" applyFont="1" applyFill="1" applyBorder="1" applyAlignment="1">
      <alignment vertical="center"/>
    </xf>
    <xf numFmtId="0" fontId="5" fillId="2" borderId="7" xfId="30" applyFont="1" applyFill="1" applyBorder="1" applyAlignment="1">
      <alignment vertical="center"/>
    </xf>
    <xf numFmtId="0" fontId="5" fillId="2" borderId="8" xfId="30" applyFont="1" applyFill="1" applyBorder="1" applyAlignment="1">
      <alignment horizontal="center" vertical="center"/>
    </xf>
    <xf numFmtId="4" fontId="5" fillId="2" borderId="8" xfId="30" applyNumberFormat="1" applyFont="1" applyFill="1" applyBorder="1" applyAlignment="1">
      <alignment horizontal="center" vertical="center"/>
    </xf>
    <xf numFmtId="4" fontId="5" fillId="2" borderId="9" xfId="30" applyNumberFormat="1" applyFont="1" applyFill="1" applyBorder="1" applyAlignment="1">
      <alignment horizontal="center" vertical="center"/>
    </xf>
    <xf numFmtId="0" fontId="4" fillId="2" borderId="10" xfId="30" applyFont="1" applyFill="1" applyBorder="1" applyAlignment="1">
      <alignment wrapText="1"/>
    </xf>
    <xf numFmtId="3" fontId="4" fillId="2" borderId="4" xfId="30" applyNumberFormat="1" applyFont="1" applyFill="1" applyBorder="1" applyAlignment="1">
      <alignment horizontal="center"/>
    </xf>
    <xf numFmtId="3" fontId="4" fillId="2" borderId="11" xfId="30" applyNumberFormat="1" applyFont="1" applyFill="1" applyBorder="1" applyAlignment="1">
      <alignment horizontal="center"/>
    </xf>
    <xf numFmtId="0" fontId="4" fillId="2" borderId="13" xfId="30" applyFont="1" applyFill="1" applyBorder="1"/>
    <xf numFmtId="3" fontId="4" fillId="2" borderId="1" xfId="30" applyNumberFormat="1" applyFont="1" applyFill="1" applyBorder="1" applyAlignment="1">
      <alignment horizontal="center"/>
    </xf>
    <xf numFmtId="3" fontId="4" fillId="2" borderId="14" xfId="30" applyNumberFormat="1" applyFont="1" applyFill="1" applyBorder="1" applyAlignment="1">
      <alignment horizontal="center"/>
    </xf>
    <xf numFmtId="3" fontId="1" fillId="0" borderId="0" xfId="30" applyNumberFormat="1"/>
    <xf numFmtId="0" fontId="4" fillId="2" borderId="13" xfId="30" applyFont="1" applyFill="1" applyBorder="1" applyAlignment="1">
      <alignment horizontal="right"/>
    </xf>
    <xf numFmtId="0" fontId="4" fillId="2" borderId="13" xfId="30" applyFont="1" applyFill="1" applyBorder="1" applyAlignment="1">
      <alignment horizontal="right" wrapText="1"/>
    </xf>
    <xf numFmtId="0" fontId="4" fillId="2" borderId="16" xfId="30" applyFont="1" applyFill="1" applyBorder="1" applyAlignment="1">
      <alignment horizontal="center" wrapText="1"/>
    </xf>
    <xf numFmtId="0" fontId="4" fillId="2" borderId="17" xfId="30" applyFont="1" applyFill="1" applyBorder="1"/>
    <xf numFmtId="0" fontId="4" fillId="2" borderId="18" xfId="30" applyFont="1" applyFill="1" applyBorder="1" applyAlignment="1">
      <alignment horizontal="center"/>
    </xf>
    <xf numFmtId="4" fontId="4" fillId="2" borderId="18" xfId="30" applyNumberFormat="1" applyFont="1" applyFill="1" applyBorder="1" applyAlignment="1">
      <alignment horizontal="center"/>
    </xf>
    <xf numFmtId="0" fontId="6" fillId="3" borderId="6" xfId="30" applyFont="1" applyFill="1" applyBorder="1"/>
    <xf numFmtId="0" fontId="6" fillId="3" borderId="7" xfId="30" applyFont="1" applyFill="1" applyBorder="1" applyAlignment="1">
      <alignment wrapText="1"/>
    </xf>
    <xf numFmtId="0" fontId="6" fillId="3" borderId="8" xfId="30" applyFont="1" applyFill="1" applyBorder="1" applyAlignment="1">
      <alignment horizontal="center"/>
    </xf>
    <xf numFmtId="4" fontId="6" fillId="3" borderId="8" xfId="30" applyNumberFormat="1" applyFont="1" applyFill="1" applyBorder="1" applyAlignment="1">
      <alignment horizontal="center"/>
    </xf>
    <xf numFmtId="0" fontId="7" fillId="3" borderId="10" xfId="30" applyFont="1" applyFill="1" applyBorder="1" applyAlignment="1">
      <alignment wrapText="1"/>
    </xf>
    <xf numFmtId="4" fontId="7" fillId="3" borderId="4" xfId="30" applyNumberFormat="1" applyFont="1" applyFill="1" applyBorder="1" applyAlignment="1">
      <alignment horizontal="center"/>
    </xf>
    <xf numFmtId="4" fontId="7" fillId="3" borderId="11" xfId="30" applyNumberFormat="1" applyFont="1" applyFill="1" applyBorder="1" applyAlignment="1">
      <alignment horizontal="center"/>
    </xf>
    <xf numFmtId="0" fontId="7" fillId="3" borderId="13" xfId="30" applyFont="1" applyFill="1" applyBorder="1" applyAlignment="1">
      <alignment horizontal="right"/>
    </xf>
    <xf numFmtId="4" fontId="7" fillId="3" borderId="1" xfId="30" applyNumberFormat="1" applyFont="1" applyFill="1" applyBorder="1" applyAlignment="1">
      <alignment horizontal="center"/>
    </xf>
    <xf numFmtId="0" fontId="7" fillId="3" borderId="13" xfId="30" applyFont="1" applyFill="1" applyBorder="1" applyAlignment="1">
      <alignment horizontal="right" wrapText="1"/>
    </xf>
    <xf numFmtId="0" fontId="7" fillId="3" borderId="17" xfId="30" applyFont="1" applyFill="1" applyBorder="1" applyAlignment="1">
      <alignment horizontal="right"/>
    </xf>
    <xf numFmtId="0" fontId="7" fillId="3" borderId="23" xfId="30" applyFont="1" applyFill="1" applyBorder="1" applyAlignment="1">
      <alignment wrapText="1"/>
    </xf>
    <xf numFmtId="0" fontId="5" fillId="4" borderId="16" xfId="30" applyFont="1" applyFill="1" applyBorder="1"/>
    <xf numFmtId="0" fontId="5" fillId="4" borderId="23" xfId="30" applyFont="1" applyFill="1" applyBorder="1"/>
    <xf numFmtId="0" fontId="5" fillId="4" borderId="25" xfId="30" applyFont="1" applyFill="1" applyBorder="1"/>
    <xf numFmtId="4" fontId="5" fillId="4" borderId="25" xfId="30" applyNumberFormat="1" applyFont="1" applyFill="1" applyBorder="1" applyAlignment="1">
      <alignment horizontal="center"/>
    </xf>
    <xf numFmtId="4" fontId="5" fillId="4" borderId="26" xfId="30" applyNumberFormat="1" applyFont="1" applyFill="1" applyBorder="1" applyAlignment="1">
      <alignment horizontal="center"/>
    </xf>
    <xf numFmtId="0" fontId="4" fillId="4" borderId="13" xfId="30" applyFont="1" applyFill="1" applyBorder="1" applyAlignment="1">
      <alignment wrapText="1"/>
    </xf>
    <xf numFmtId="0" fontId="4" fillId="4" borderId="1" xfId="30" applyFont="1" applyFill="1" applyBorder="1" applyAlignment="1">
      <alignment horizontal="center" vertical="center" wrapText="1"/>
    </xf>
    <xf numFmtId="4" fontId="4" fillId="4" borderId="1" xfId="30" applyNumberFormat="1" applyFont="1" applyFill="1" applyBorder="1" applyAlignment="1">
      <alignment horizontal="center"/>
    </xf>
    <xf numFmtId="3" fontId="4" fillId="4" borderId="1" xfId="30" applyNumberFormat="1" applyFont="1" applyFill="1" applyBorder="1" applyAlignment="1">
      <alignment horizontal="center"/>
    </xf>
    <xf numFmtId="3" fontId="4" fillId="4" borderId="14" xfId="30" applyNumberFormat="1" applyFont="1" applyFill="1" applyBorder="1" applyAlignment="1">
      <alignment horizontal="center"/>
    </xf>
    <xf numFmtId="0" fontId="4" fillId="4" borderId="17" xfId="30" applyFont="1" applyFill="1" applyBorder="1" applyAlignment="1">
      <alignment wrapText="1"/>
    </xf>
    <xf numFmtId="0" fontId="4" fillId="4" borderId="18" xfId="30" applyFont="1" applyFill="1" applyBorder="1" applyAlignment="1">
      <alignment horizontal="center" vertical="center" wrapText="1"/>
    </xf>
    <xf numFmtId="3" fontId="4" fillId="4" borderId="18" xfId="30" applyNumberFormat="1" applyFont="1" applyFill="1" applyBorder="1" applyAlignment="1">
      <alignment horizontal="center"/>
    </xf>
    <xf numFmtId="3" fontId="4" fillId="4" borderId="19" xfId="30" applyNumberFormat="1" applyFont="1" applyFill="1" applyBorder="1" applyAlignment="1">
      <alignment horizontal="center"/>
    </xf>
    <xf numFmtId="0" fontId="4" fillId="0" borderId="0" xfId="30" applyFont="1"/>
    <xf numFmtId="0" fontId="5" fillId="0" borderId="27" xfId="30" applyFont="1" applyBorder="1"/>
    <xf numFmtId="0" fontId="4" fillId="0" borderId="27" xfId="30" applyFont="1" applyBorder="1"/>
    <xf numFmtId="0" fontId="7" fillId="0" borderId="0" xfId="30" applyFont="1"/>
    <xf numFmtId="0" fontId="6" fillId="0" borderId="0" xfId="30" applyFont="1"/>
    <xf numFmtId="0" fontId="6" fillId="4" borderId="1" xfId="0" applyFont="1" applyFill="1" applyBorder="1" applyAlignment="1">
      <alignment wrapText="1"/>
    </xf>
    <xf numFmtId="0" fontId="6" fillId="4" borderId="1" xfId="0" applyFont="1" applyFill="1" applyBorder="1"/>
    <xf numFmtId="0" fontId="21" fillId="0" borderId="1" xfId="0" applyFont="1" applyBorder="1"/>
    <xf numFmtId="0" fontId="7" fillId="4" borderId="1" xfId="0" applyFont="1" applyFill="1" applyBorder="1" applyAlignment="1">
      <alignment wrapText="1"/>
    </xf>
    <xf numFmtId="0" fontId="7" fillId="4" borderId="1" xfId="0" applyFont="1" applyFill="1" applyBorder="1" applyAlignment="1">
      <alignment horizontal="center" vertical="center" wrapText="1"/>
    </xf>
    <xf numFmtId="0" fontId="3" fillId="8" borderId="0" xfId="26" applyFill="1"/>
    <xf numFmtId="3" fontId="3" fillId="8" borderId="0" xfId="26" applyNumberFormat="1" applyFill="1"/>
    <xf numFmtId="4" fontId="3" fillId="0" borderId="0" xfId="26" applyNumberFormat="1"/>
    <xf numFmtId="4" fontId="5" fillId="2" borderId="1" xfId="0" applyNumberFormat="1" applyFont="1" applyFill="1" applyBorder="1" applyAlignment="1">
      <alignment horizontal="center"/>
    </xf>
    <xf numFmtId="4" fontId="4" fillId="2" borderId="1" xfId="0" applyNumberFormat="1" applyFont="1" applyFill="1" applyBorder="1" applyAlignment="1">
      <alignment horizontal="center"/>
    </xf>
    <xf numFmtId="4" fontId="6" fillId="9" borderId="1" xfId="0" applyNumberFormat="1" applyFont="1" applyFill="1" applyBorder="1"/>
    <xf numFmtId="4" fontId="7" fillId="9" borderId="1" xfId="0" applyNumberFormat="1" applyFont="1" applyFill="1" applyBorder="1"/>
    <xf numFmtId="3" fontId="4" fillId="4" borderId="0" xfId="0" applyNumberFormat="1" applyFont="1" applyFill="1" applyAlignment="1">
      <alignment horizontal="center" vertical="center"/>
    </xf>
    <xf numFmtId="3" fontId="4" fillId="4" borderId="1" xfId="0" applyNumberFormat="1" applyFont="1" applyFill="1" applyBorder="1" applyAlignment="1">
      <alignment horizontal="center" vertical="center"/>
    </xf>
    <xf numFmtId="4" fontId="4" fillId="4" borderId="18" xfId="0" applyNumberFormat="1" applyFont="1" applyFill="1" applyBorder="1" applyAlignment="1">
      <alignment horizontal="center"/>
    </xf>
    <xf numFmtId="4" fontId="4" fillId="4" borderId="0" xfId="0" applyNumberFormat="1" applyFont="1" applyFill="1" applyAlignment="1">
      <alignment horizontal="center" vertical="center"/>
    </xf>
    <xf numFmtId="0" fontId="7" fillId="0" borderId="0" xfId="0" applyFont="1" applyAlignment="1">
      <alignment horizontal="left" wrapText="1"/>
    </xf>
    <xf numFmtId="0" fontId="7" fillId="0" borderId="0" xfId="0" applyFont="1" applyAlignment="1">
      <alignment horizontal="left" vertical="center" wrapText="1"/>
    </xf>
    <xf numFmtId="0" fontId="10" fillId="0" borderId="5" xfId="0" applyFont="1" applyBorder="1" applyAlignment="1">
      <alignment horizontal="center" wrapText="1"/>
    </xf>
    <xf numFmtId="0" fontId="4" fillId="2" borderId="6"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0" borderId="0" xfId="0" applyFont="1" applyAlignment="1">
      <alignment horizontal="left" wrapText="1"/>
    </xf>
    <xf numFmtId="0" fontId="7" fillId="0" borderId="0" xfId="30" applyFont="1" applyAlignment="1">
      <alignment horizontal="left" wrapText="1"/>
    </xf>
    <xf numFmtId="0" fontId="7" fillId="0" borderId="0" xfId="30" applyFont="1" applyAlignment="1">
      <alignment horizontal="left" vertical="center" wrapText="1"/>
    </xf>
    <xf numFmtId="0" fontId="10" fillId="0" borderId="5" xfId="30" applyFont="1" applyBorder="1" applyAlignment="1">
      <alignment horizontal="center" wrapText="1"/>
    </xf>
    <xf numFmtId="0" fontId="4" fillId="2" borderId="6" xfId="30" applyFont="1" applyFill="1" applyBorder="1" applyAlignment="1">
      <alignment horizontal="center" vertical="center" wrapText="1"/>
    </xf>
    <xf numFmtId="0" fontId="4" fillId="2" borderId="12" xfId="30" applyFont="1" applyFill="1" applyBorder="1" applyAlignment="1">
      <alignment horizontal="center" vertical="center" wrapText="1"/>
    </xf>
    <xf numFmtId="0" fontId="4" fillId="2" borderId="15" xfId="30" applyFont="1" applyFill="1" applyBorder="1" applyAlignment="1">
      <alignment horizontal="center" vertical="center" wrapText="1"/>
    </xf>
    <xf numFmtId="0" fontId="4" fillId="2" borderId="3" xfId="30" applyFont="1" applyFill="1" applyBorder="1" applyAlignment="1">
      <alignment horizontal="center" vertical="center" wrapText="1"/>
    </xf>
    <xf numFmtId="0" fontId="4" fillId="2" borderId="4" xfId="30" applyFont="1" applyFill="1" applyBorder="1" applyAlignment="1">
      <alignment horizontal="center" vertical="center" wrapText="1"/>
    </xf>
    <xf numFmtId="0" fontId="4" fillId="2" borderId="2" xfId="30" applyFont="1" applyFill="1" applyBorder="1" applyAlignment="1">
      <alignment horizontal="center" vertical="center"/>
    </xf>
    <xf numFmtId="0" fontId="4" fillId="2" borderId="3" xfId="30" applyFont="1" applyFill="1" applyBorder="1" applyAlignment="1">
      <alignment horizontal="center" vertical="center"/>
    </xf>
    <xf numFmtId="0" fontId="4" fillId="2" borderId="4" xfId="30" applyFont="1" applyFill="1" applyBorder="1" applyAlignment="1">
      <alignment horizontal="center" vertical="center"/>
    </xf>
    <xf numFmtId="0" fontId="7" fillId="3" borderId="6" xfId="30" applyFont="1" applyFill="1" applyBorder="1" applyAlignment="1">
      <alignment horizontal="center" vertical="center" wrapText="1"/>
    </xf>
    <xf numFmtId="0" fontId="7" fillId="3" borderId="12" xfId="30" applyFont="1" applyFill="1" applyBorder="1" applyAlignment="1">
      <alignment horizontal="center" vertical="center" wrapText="1"/>
    </xf>
    <xf numFmtId="0" fontId="7" fillId="3" borderId="15" xfId="30" applyFont="1" applyFill="1" applyBorder="1" applyAlignment="1">
      <alignment horizontal="center" vertical="center" wrapText="1"/>
    </xf>
    <xf numFmtId="0" fontId="7" fillId="3" borderId="3" xfId="30" applyFont="1" applyFill="1" applyBorder="1" applyAlignment="1">
      <alignment horizontal="center" vertical="center" wrapText="1"/>
    </xf>
    <xf numFmtId="0" fontId="7" fillId="3" borderId="22" xfId="30" applyFont="1" applyFill="1" applyBorder="1" applyAlignment="1">
      <alignment horizontal="center" vertical="center" wrapText="1"/>
    </xf>
    <xf numFmtId="0" fontId="7" fillId="3" borderId="24" xfId="30" applyFont="1" applyFill="1" applyBorder="1" applyAlignment="1">
      <alignment horizontal="center" vertical="center" wrapText="1"/>
    </xf>
    <xf numFmtId="0" fontId="4" fillId="4" borderId="6" xfId="30" applyFont="1" applyFill="1" applyBorder="1" applyAlignment="1">
      <alignment horizontal="center" vertical="center" wrapText="1"/>
    </xf>
    <xf numFmtId="0" fontId="4" fillId="4" borderId="15" xfId="30" applyFont="1" applyFill="1" applyBorder="1" applyAlignment="1">
      <alignment horizontal="center" vertical="center" wrapText="1"/>
    </xf>
    <xf numFmtId="0" fontId="4" fillId="0" borderId="0" xfId="30" applyFont="1" applyAlignment="1">
      <alignment horizontal="left" wrapText="1"/>
    </xf>
    <xf numFmtId="0" fontId="7" fillId="0" borderId="0" xfId="26" applyFont="1" applyAlignment="1">
      <alignment horizontal="left" wrapText="1"/>
    </xf>
    <xf numFmtId="0" fontId="7" fillId="0" borderId="0" xfId="26" applyFont="1" applyAlignment="1">
      <alignment horizontal="left" vertical="center" wrapText="1"/>
    </xf>
    <xf numFmtId="0" fontId="10" fillId="0" borderId="5" xfId="26" applyFont="1" applyBorder="1" applyAlignment="1">
      <alignment horizontal="center" wrapText="1"/>
    </xf>
    <xf numFmtId="0" fontId="4" fillId="2" borderId="6" xfId="26" applyFont="1" applyFill="1" applyBorder="1" applyAlignment="1">
      <alignment horizontal="center" vertical="center" wrapText="1"/>
    </xf>
    <xf numFmtId="0" fontId="4" fillId="2" borderId="12" xfId="26" applyFont="1" applyFill="1" applyBorder="1" applyAlignment="1">
      <alignment horizontal="center" vertical="center" wrapText="1"/>
    </xf>
    <xf numFmtId="0" fontId="4" fillId="2" borderId="15" xfId="26" applyFont="1" applyFill="1" applyBorder="1" applyAlignment="1">
      <alignment horizontal="center" vertical="center" wrapText="1"/>
    </xf>
    <xf numFmtId="0" fontId="4" fillId="2" borderId="3" xfId="26" applyFont="1" applyFill="1" applyBorder="1" applyAlignment="1">
      <alignment horizontal="center" vertical="center" wrapText="1"/>
    </xf>
    <xf numFmtId="0" fontId="4" fillId="2" borderId="4" xfId="26" applyFont="1" applyFill="1" applyBorder="1" applyAlignment="1">
      <alignment horizontal="center" vertical="center" wrapText="1"/>
    </xf>
    <xf numFmtId="0" fontId="4" fillId="2" borderId="2" xfId="26" applyFont="1" applyFill="1" applyBorder="1" applyAlignment="1">
      <alignment horizontal="center" vertical="center"/>
    </xf>
    <xf numFmtId="0" fontId="4" fillId="2" borderId="3" xfId="26" applyFont="1" applyFill="1" applyBorder="1" applyAlignment="1">
      <alignment horizontal="center" vertical="center"/>
    </xf>
    <xf numFmtId="0" fontId="4" fillId="2" borderId="4" xfId="26" applyFont="1" applyFill="1" applyBorder="1" applyAlignment="1">
      <alignment horizontal="center" vertical="center"/>
    </xf>
    <xf numFmtId="0" fontId="7" fillId="3" borderId="6" xfId="26" applyFont="1" applyFill="1" applyBorder="1" applyAlignment="1">
      <alignment horizontal="center" vertical="center" wrapText="1"/>
    </xf>
    <xf numFmtId="0" fontId="7" fillId="3" borderId="12" xfId="26" applyFont="1" applyFill="1" applyBorder="1" applyAlignment="1">
      <alignment horizontal="center" vertical="center" wrapText="1"/>
    </xf>
    <xf numFmtId="0" fontId="7" fillId="3" borderId="15" xfId="26" applyFont="1" applyFill="1" applyBorder="1" applyAlignment="1">
      <alignment horizontal="center" vertical="center" wrapText="1"/>
    </xf>
    <xf numFmtId="0" fontId="7" fillId="3" borderId="3" xfId="26" applyFont="1" applyFill="1" applyBorder="1" applyAlignment="1">
      <alignment horizontal="center" vertical="center" wrapText="1"/>
    </xf>
    <xf numFmtId="0" fontId="7" fillId="3" borderId="22" xfId="26" applyFont="1" applyFill="1" applyBorder="1" applyAlignment="1">
      <alignment horizontal="center" vertical="center" wrapText="1"/>
    </xf>
    <xf numFmtId="0" fontId="7" fillId="3" borderId="24" xfId="26" applyFont="1" applyFill="1" applyBorder="1" applyAlignment="1">
      <alignment horizontal="center" vertical="center" wrapText="1"/>
    </xf>
    <xf numFmtId="0" fontId="4" fillId="4" borderId="6" xfId="26" applyFont="1" applyFill="1" applyBorder="1" applyAlignment="1">
      <alignment horizontal="center" vertical="center" wrapText="1"/>
    </xf>
    <xf numFmtId="0" fontId="4" fillId="4" borderId="15" xfId="26" applyFont="1" applyFill="1" applyBorder="1" applyAlignment="1">
      <alignment horizontal="center" vertical="center" wrapText="1"/>
    </xf>
    <xf numFmtId="0" fontId="4" fillId="0" borderId="0" xfId="26" applyFont="1" applyAlignment="1">
      <alignment horizontal="left" wrapText="1"/>
    </xf>
    <xf numFmtId="0" fontId="18" fillId="0" borderId="0" xfId="0" applyFont="1" applyAlignment="1">
      <alignment horizontal="center" wrapText="1"/>
    </xf>
  </cellXfs>
  <cellStyles count="31">
    <cellStyle name="____page" xfId="5" xr:uid="{D3F82AFB-535A-4A04-844A-BB0F7AC81410}"/>
    <cellStyle name="___col1" xfId="13" xr:uid="{BC0D74C0-1654-499C-9B07-B8DC5F488505}"/>
    <cellStyle name="___col2" xfId="8" xr:uid="{250A321F-0FAA-4B3B-8AC5-6B2F1A1FEE83}"/>
    <cellStyle name="___col3" xfId="6" xr:uid="{AAD2A9E5-E32C-4EA1-B869-7B1D34F44870}"/>
    <cellStyle name="___page" xfId="3" xr:uid="{5530136A-211C-411E-AE4E-FE13B85F3C64}"/>
    <cellStyle name="___row1" xfId="14" xr:uid="{B804A077-1E99-47CE-BD00-2E123EAE0E26}"/>
    <cellStyle name="___row2" xfId="15" xr:uid="{BD872C45-8434-490A-81F5-690060361FE8}"/>
    <cellStyle name="___row3" xfId="16" xr:uid="{95CFF874-F7A2-48D3-BCDF-7DBED5305A3E}"/>
    <cellStyle name="__col1" xfId="17" xr:uid="{8D7070D8-29EB-47E1-856F-D5F7F3563148}"/>
    <cellStyle name="__col2" xfId="9" xr:uid="{021C4DE7-2715-4019-ADEA-7C7727B567DE}"/>
    <cellStyle name="__col3" xfId="7" xr:uid="{28B91627-5D6E-4B07-A700-FD34651E364B}"/>
    <cellStyle name="__page" xfId="1" xr:uid="{75AE9515-2046-413C-AE32-BBFCF54B8862}"/>
    <cellStyle name="__row1" xfId="18" xr:uid="{2347DCD9-5563-469E-8071-7CB6F7BAF4A5}"/>
    <cellStyle name="__row2" xfId="19" xr:uid="{15032A0B-8EB8-4009-92DC-5736C7E90549}"/>
    <cellStyle name="__row3" xfId="20" xr:uid="{C06F92DD-93EB-410E-9682-EEDD6266AEF6}"/>
    <cellStyle name="_col1" xfId="10" xr:uid="{CE30A2AD-2497-40D7-9515-72A9EB1B4F4B}"/>
    <cellStyle name="_col2" xfId="21" xr:uid="{D149E0B5-3A88-49C1-9052-763CE589CB8C}"/>
    <cellStyle name="_col3" xfId="22" xr:uid="{06E30E31-03A4-4BF2-9EBB-30497D686546}"/>
    <cellStyle name="_data" xfId="12" xr:uid="{2127FB15-57E1-4946-90B4-A9B3243FDD92}"/>
    <cellStyle name="_freeze" xfId="23" xr:uid="{9031D016-AD78-46D9-A4D5-3B054DD8EA73}"/>
    <cellStyle name="_page" xfId="4" xr:uid="{60E9EA1C-5E7C-4FC7-92EE-CBBF32A49DB0}"/>
    <cellStyle name="_row1" xfId="11" xr:uid="{F391BF18-357D-453B-B090-4296E83B7EE0}"/>
    <cellStyle name="_row2" xfId="24" xr:uid="{D9E43DB1-F1D3-4F63-88BD-FFDCF91AA032}"/>
    <cellStyle name="_row3" xfId="25" xr:uid="{FECD078D-7E81-4FBB-A013-22467DD4C098}"/>
    <cellStyle name="Comma 2" xfId="29" xr:uid="{E886BFDC-97FE-4CDD-BC17-5A07A984D2FC}"/>
    <cellStyle name="Normal" xfId="0" builtinId="0" customBuiltin="1"/>
    <cellStyle name="Normal 2" xfId="26" xr:uid="{E7F5B746-155D-443D-B81A-5AF5D508EFCC}"/>
    <cellStyle name="Normal 3" xfId="2" xr:uid="{85184ABF-09EE-421B-B2F0-46ED3944E2B6}"/>
    <cellStyle name="Normal 3 2" xfId="27" xr:uid="{B29472F5-0BD7-496C-86AF-B60168D06DB9}"/>
    <cellStyle name="Normal 4" xfId="28" xr:uid="{D2AF7556-D573-4C75-87E9-0DA8089957C6}"/>
    <cellStyle name="Normal 5" xfId="30" xr:uid="{0AB692E7-E497-41EB-8134-93C26D67C56A}"/>
  </cellStyles>
  <dxfs count="12">
    <dxf>
      <numFmt numFmtId="4" formatCode="#,##0.00"/>
    </dxf>
    <dxf>
      <numFmt numFmtId="4" formatCode="#,##0.00"/>
    </dxf>
    <dxf>
      <numFmt numFmtId="4" formatCode="#,##0.00"/>
    </dxf>
    <dxf>
      <numFmt numFmtId="4" formatCode="#,##0.00"/>
    </dxf>
    <dxf>
      <numFmt numFmtId="4" formatCode="#,##0.00"/>
    </dxf>
    <dxf>
      <numFmt numFmtId="4" formatCode="#,##0.00"/>
    </dxf>
    <dxf>
      <numFmt numFmtId="4" formatCode="#,##0.00"/>
    </dxf>
    <dxf>
      <numFmt numFmtId="4" formatCode="#,##0.00"/>
    </dxf>
    <dxf>
      <numFmt numFmtId="4" formatCode="#,##0.00"/>
    </dxf>
    <dxf>
      <numFmt numFmtId="4" formatCode="#,##0.00"/>
    </dxf>
    <dxf>
      <numFmt numFmtId="4" formatCode="#,##0.00"/>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1_gads_zaud.komp/Pils&#275;tas_MK_protokoll&#275;mums_Covid_19/MK%20Protokoll&#275;muma%20izpilde%202021_atskaites/R&#299;ga/17082021-Pils&#275;tu_parvad_protokollemuma_izpilde_maijs_labo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1_gads_zaud.komp/Pils&#275;tas_MK_protokoll&#275;mums_Covid_19/MK%20Protokoll&#275;muma%20izpilde%202021_atskaites/R&#299;ga/Copy%20of%20Pils&#275;tu_parvad_protokollemuma_izpilde_j&#363;nij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js"/>
      <sheetName val="BMA"/>
      <sheetName val="RS_maijs"/>
    </sheetNames>
    <sheetDataSet>
      <sheetData sheetId="0"/>
      <sheetData sheetId="1"/>
      <sheetData sheetId="2">
        <row r="15">
          <cell r="F15">
            <v>3.1</v>
          </cell>
          <cell r="G15">
            <v>10.15</v>
          </cell>
          <cell r="H15">
            <v>4.3099999999999996</v>
          </cell>
        </row>
        <row r="21">
          <cell r="F21">
            <v>1843</v>
          </cell>
          <cell r="G21">
            <v>663</v>
          </cell>
          <cell r="H21">
            <v>576</v>
          </cell>
        </row>
        <row r="22">
          <cell r="F22">
            <v>363</v>
          </cell>
          <cell r="G22">
            <v>497</v>
          </cell>
          <cell r="H22">
            <v>418</v>
          </cell>
        </row>
        <row r="23">
          <cell r="F23">
            <v>33</v>
          </cell>
          <cell r="G23">
            <v>5</v>
          </cell>
          <cell r="H23">
            <v>69</v>
          </cell>
        </row>
        <row r="24">
          <cell r="F24"/>
          <cell r="G24"/>
          <cell r="H24"/>
        </row>
        <row r="25">
          <cell r="F25">
            <v>22</v>
          </cell>
          <cell r="G25">
            <v>5</v>
          </cell>
          <cell r="H25">
            <v>28</v>
          </cell>
        </row>
        <row r="26">
          <cell r="F26"/>
          <cell r="G26">
            <v>6</v>
          </cell>
          <cell r="H26">
            <v>378</v>
          </cell>
        </row>
        <row r="27">
          <cell r="F27">
            <v>3032</v>
          </cell>
          <cell r="G27">
            <v>1179</v>
          </cell>
          <cell r="H27">
            <v>1743</v>
          </cell>
        </row>
        <row r="28">
          <cell r="F28">
            <v>2563</v>
          </cell>
          <cell r="G28">
            <v>921</v>
          </cell>
          <cell r="H28">
            <v>792</v>
          </cell>
        </row>
        <row r="29">
          <cell r="F29">
            <v>271</v>
          </cell>
          <cell r="G29">
            <v>161</v>
          </cell>
          <cell r="H29">
            <v>357</v>
          </cell>
        </row>
        <row r="30">
          <cell r="F30">
            <v>67</v>
          </cell>
          <cell r="G30">
            <v>26</v>
          </cell>
          <cell r="H30">
            <v>110</v>
          </cell>
        </row>
        <row r="31">
          <cell r="F31"/>
          <cell r="G31"/>
          <cell r="H31"/>
        </row>
        <row r="32">
          <cell r="F32">
            <v>131</v>
          </cell>
          <cell r="G32">
            <v>66</v>
          </cell>
          <cell r="H32">
            <v>185</v>
          </cell>
        </row>
        <row r="33">
          <cell r="F33"/>
          <cell r="G33">
            <v>5</v>
          </cell>
          <cell r="H33">
            <v>299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ūnijs"/>
      <sheetName val="RS_jūnijs"/>
    </sheetNames>
    <sheetDataSet>
      <sheetData sheetId="0"/>
      <sheetData sheetId="1">
        <row r="4">
          <cell r="F4">
            <v>984673.98947056069</v>
          </cell>
          <cell r="G4">
            <v>436655.50062658632</v>
          </cell>
          <cell r="H4">
            <v>657666.21991340164</v>
          </cell>
        </row>
        <row r="6">
          <cell r="F6">
            <v>1591871.15</v>
          </cell>
          <cell r="G6">
            <v>825796.73865490127</v>
          </cell>
          <cell r="H6">
            <v>909293.77380156342</v>
          </cell>
        </row>
        <row r="15">
          <cell r="F15">
            <v>3.42</v>
          </cell>
          <cell r="G15">
            <v>11.08</v>
          </cell>
          <cell r="H15">
            <v>4.6500000000000004</v>
          </cell>
        </row>
        <row r="21">
          <cell r="F21">
            <v>2117</v>
          </cell>
          <cell r="G21">
            <v>578</v>
          </cell>
          <cell r="H21">
            <v>536</v>
          </cell>
        </row>
        <row r="22">
          <cell r="F22">
            <v>416</v>
          </cell>
          <cell r="G22">
            <v>614</v>
          </cell>
          <cell r="H22">
            <v>407</v>
          </cell>
        </row>
        <row r="23">
          <cell r="F23">
            <v>52</v>
          </cell>
          <cell r="G23">
            <v>7</v>
          </cell>
          <cell r="H23">
            <v>39</v>
          </cell>
        </row>
        <row r="24">
          <cell r="F24"/>
          <cell r="G24"/>
          <cell r="H24"/>
        </row>
        <row r="25">
          <cell r="F25">
            <v>22</v>
          </cell>
          <cell r="G25">
            <v>14</v>
          </cell>
          <cell r="H25">
            <v>35</v>
          </cell>
        </row>
        <row r="26">
          <cell r="F26"/>
          <cell r="G26">
            <v>77</v>
          </cell>
          <cell r="H26">
            <v>18</v>
          </cell>
        </row>
        <row r="27">
          <cell r="F27">
            <v>3406</v>
          </cell>
          <cell r="G27">
            <v>1577</v>
          </cell>
          <cell r="H27">
            <v>1361</v>
          </cell>
        </row>
        <row r="28">
          <cell r="F28">
            <v>2912</v>
          </cell>
          <cell r="G28">
            <v>802</v>
          </cell>
          <cell r="H28">
            <v>738</v>
          </cell>
        </row>
        <row r="29">
          <cell r="F29">
            <v>197</v>
          </cell>
          <cell r="G29">
            <v>502</v>
          </cell>
          <cell r="H29">
            <v>245</v>
          </cell>
        </row>
        <row r="30">
          <cell r="F30">
            <v>86</v>
          </cell>
          <cell r="G30">
            <v>35</v>
          </cell>
          <cell r="H30">
            <v>95</v>
          </cell>
        </row>
        <row r="31">
          <cell r="F31"/>
          <cell r="G31"/>
          <cell r="H31"/>
        </row>
        <row r="32">
          <cell r="F32">
            <v>211</v>
          </cell>
          <cell r="G32">
            <v>182</v>
          </cell>
          <cell r="H32">
            <v>269</v>
          </cell>
        </row>
        <row r="33">
          <cell r="F33"/>
          <cell r="G33">
            <v>56</v>
          </cell>
          <cell r="H33">
            <v>14</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428.400869907404" createdVersion="7" refreshedVersion="7" minRefreshableVersion="3" recordCount="442" xr:uid="{5675751A-2CCF-48B5-A478-8AE4F0BC6674}">
  <cacheSource type="worksheet">
    <worksheetSource ref="B5:G447" sheet="PIVOT"/>
  </cacheSource>
  <cacheFields count="6">
    <cacheField name="Rādītājs" numFmtId="0">
      <sharedItems count="40">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Dezinfekcijas līdzekļi"/>
        <s v="Sejas maskas"/>
        <s v="Sociālā distancēšanās sabiedriskā transportā "/>
        <s v="Transportlīdzekļu dezinfekcija"/>
        <s v="Transportlīdzekļu papildu mazgāšana"/>
        <s v="Mitrās salvetes "/>
        <s v="(K) Faktiskās izmaksas Covid-19 pandēmijas ierobežošanai, t.sk. "/>
        <s v="Transportlīdzekļu papildu mazgāšana, to starpā darba spēka izmaksas"/>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Citi izdevumi (norādīt kādi)"/>
        <s v="Transportlīdzekļu dezinfekcija, to starpā darba spēka izmaksas"/>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4">
      <sharedItems containsString="0" containsBlank="1" containsNumber="1" minValue="-725413.93276" maxValue="2014501.1889071099"/>
    </cacheField>
    <cacheField name="Pārvadājumu veids" numFmtId="0">
      <sharedItems count="4">
        <s v="Autobuss"/>
        <s v="Minibuss"/>
        <s v="Tramvajs"/>
        <s v="Trolejbuss"/>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42">
  <r>
    <x v="0"/>
    <m/>
    <n v="-550222.54365340807"/>
    <x v="0"/>
    <s v="Rīga"/>
    <x v="0"/>
  </r>
  <r>
    <x v="1"/>
    <s v="skaits"/>
    <n v="405"/>
    <x v="0"/>
    <s v="Rīga"/>
    <x v="0"/>
  </r>
  <r>
    <x v="2"/>
    <s v="skaits"/>
    <n v="78732.5"/>
    <x v="0"/>
    <s v="Rīga"/>
    <x v="0"/>
  </r>
  <r>
    <x v="3"/>
    <s v="skaits"/>
    <n v="68778"/>
    <x v="0"/>
    <s v="Rīga"/>
    <x v="0"/>
  </r>
  <r>
    <x v="4"/>
    <s v="skaits"/>
    <n v="151.5"/>
    <x v="0"/>
    <s v="Rīga"/>
    <x v="0"/>
  </r>
  <r>
    <x v="5"/>
    <s v="skaits"/>
    <n v="10106"/>
    <x v="0"/>
    <s v="Rīga"/>
    <x v="0"/>
  </r>
  <r>
    <x v="6"/>
    <s v="km"/>
    <n v="1410000"/>
    <x v="0"/>
    <s v="Rīga"/>
    <x v="0"/>
  </r>
  <r>
    <x v="7"/>
    <s v="km"/>
    <n v="1240654.1470000001"/>
    <x v="0"/>
    <s v="Rīga"/>
    <x v="0"/>
  </r>
  <r>
    <x v="8"/>
    <s v="km"/>
    <n v="2515.2160000000003"/>
    <x v="0"/>
    <s v="Rīga"/>
    <x v="0"/>
  </r>
  <r>
    <x v="9"/>
    <s v="km"/>
    <n v="171861.06899999999"/>
    <x v="0"/>
    <s v="Rīga"/>
    <x v="0"/>
  </r>
  <r>
    <x v="10"/>
    <s v="EUR/km"/>
    <n v="3.2491055074930499"/>
    <x v="0"/>
    <s v="Rīga"/>
    <x v="0"/>
  </r>
  <r>
    <x v="0"/>
    <m/>
    <n v="-119.47536397986241"/>
    <x v="1"/>
    <s v="Rīga"/>
    <x v="0"/>
  </r>
  <r>
    <x v="1"/>
    <s v="skaits"/>
    <n v="131"/>
    <x v="1"/>
    <s v="Rīga"/>
    <x v="0"/>
  </r>
  <r>
    <x v="2"/>
    <s v="skaits"/>
    <n v="19703"/>
    <x v="1"/>
    <s v="Rīga"/>
    <x v="0"/>
  </r>
  <r>
    <x v="3"/>
    <s v="skaits"/>
    <n v="19697"/>
    <x v="1"/>
    <s v="Rīga"/>
    <x v="0"/>
  </r>
  <r>
    <x v="4"/>
    <s v="skaits"/>
    <m/>
    <x v="1"/>
    <s v="Rīga"/>
    <x v="0"/>
  </r>
  <r>
    <x v="5"/>
    <s v="skaits"/>
    <n v="6"/>
    <x v="1"/>
    <s v="Rīga"/>
    <x v="0"/>
  </r>
  <r>
    <x v="6"/>
    <s v="km"/>
    <n v="303080.72599999997"/>
    <x v="1"/>
    <s v="Rīga"/>
    <x v="0"/>
  </r>
  <r>
    <x v="7"/>
    <s v="km"/>
    <n v="302965.46599999996"/>
    <x v="1"/>
    <s v="Rīga"/>
    <x v="0"/>
  </r>
  <r>
    <x v="8"/>
    <s v="km"/>
    <m/>
    <x v="1"/>
    <s v="Rīga"/>
    <x v="0"/>
  </r>
  <r>
    <x v="9"/>
    <s v="km"/>
    <m/>
    <x v="1"/>
    <s v="Rīga"/>
    <x v="0"/>
  </r>
  <r>
    <x v="10"/>
    <s v="EUR/km"/>
    <n v="1.036572652957251"/>
    <x v="1"/>
    <s v="Rīga"/>
    <x v="0"/>
  </r>
  <r>
    <x v="0"/>
    <m/>
    <n v="-393557.82050699991"/>
    <x v="2"/>
    <s v="Rīga"/>
    <x v="0"/>
  </r>
  <r>
    <x v="1"/>
    <s v="skaits"/>
    <n v="148"/>
    <x v="2"/>
    <s v="Rīga"/>
    <x v="0"/>
  </r>
  <r>
    <x v="2"/>
    <s v="skaits"/>
    <n v="19900"/>
    <x v="2"/>
    <s v="Rīga"/>
    <x v="0"/>
  </r>
  <r>
    <x v="3"/>
    <s v="skaits"/>
    <n v="17152"/>
    <x v="2"/>
    <s v="Rīga"/>
    <x v="0"/>
  </r>
  <r>
    <x v="4"/>
    <s v="skaits"/>
    <n v="0"/>
    <x v="2"/>
    <s v="Rīga"/>
    <x v="0"/>
  </r>
  <r>
    <x v="5"/>
    <s v="skaits"/>
    <n v="2748"/>
    <x v="2"/>
    <s v="Rīga"/>
    <x v="0"/>
  </r>
  <r>
    <x v="6"/>
    <s v="km"/>
    <n v="272000"/>
    <x v="2"/>
    <s v="Rīga"/>
    <x v="0"/>
  </r>
  <r>
    <x v="7"/>
    <s v="km"/>
    <n v="231992.08900000001"/>
    <x v="2"/>
    <s v="Rīga"/>
    <x v="0"/>
  </r>
  <r>
    <x v="8"/>
    <s v="km"/>
    <n v="0"/>
    <x v="2"/>
    <s v="Rīga"/>
    <x v="0"/>
  </r>
  <r>
    <x v="9"/>
    <s v="km"/>
    <n v="40007.911"/>
    <x v="2"/>
    <s v="Rīga"/>
    <x v="0"/>
  </r>
  <r>
    <x v="10"/>
    <s v="EUR/km"/>
    <n v="9.8369999999999997"/>
    <x v="2"/>
    <s v="Rīga"/>
    <x v="0"/>
  </r>
  <r>
    <x v="0"/>
    <m/>
    <n v="-288882.70656149997"/>
    <x v="3"/>
    <s v="Rīga"/>
    <x v="0"/>
  </r>
  <r>
    <x v="1"/>
    <s v="skaits"/>
    <n v="278"/>
    <x v="3"/>
    <s v="Rīga"/>
    <x v="0"/>
  </r>
  <r>
    <x v="2"/>
    <s v="skaits"/>
    <n v="62652.5"/>
    <x v="3"/>
    <s v="Rīga"/>
    <x v="0"/>
  </r>
  <r>
    <x v="3"/>
    <s v="skaits"/>
    <n v="54239.5"/>
    <x v="3"/>
    <s v="Rīga"/>
    <x v="0"/>
  </r>
  <r>
    <x v="4"/>
    <s v="skaits"/>
    <n v="33"/>
    <x v="3"/>
    <s v="Rīga"/>
    <x v="0"/>
  </r>
  <r>
    <x v="5"/>
    <s v="skaits"/>
    <n v="8446"/>
    <x v="3"/>
    <s v="Rīga"/>
    <x v="0"/>
  </r>
  <r>
    <x v="6"/>
    <s v="km"/>
    <n v="680000"/>
    <x v="3"/>
    <s v="Rīga"/>
    <x v="0"/>
  </r>
  <r>
    <x v="7"/>
    <s v="km"/>
    <n v="615968.96299999987"/>
    <x v="3"/>
    <s v="Rīga"/>
    <x v="0"/>
  </r>
  <r>
    <x v="8"/>
    <s v="km"/>
    <n v="285.00400000000002"/>
    <x v="3"/>
    <s v="Rīga"/>
    <x v="0"/>
  </r>
  <r>
    <x v="9"/>
    <s v="km"/>
    <n v="64316.041000000099"/>
    <x v="3"/>
    <s v="Rīga"/>
    <x v="0"/>
  </r>
  <r>
    <x v="10"/>
    <s v="EUR/km"/>
    <n v="4.5116043733837916"/>
    <x v="3"/>
    <s v="Rīga"/>
    <x v="0"/>
  </r>
  <r>
    <x v="11"/>
    <m/>
    <n v="4252.16"/>
    <x v="0"/>
    <s v="Rīga"/>
    <x v="0"/>
  </r>
  <r>
    <x v="12"/>
    <s v="skaits (jānorāda atbilstoša mērvienība gab., litri, reižu skaits, darba stundas u.c.) "/>
    <m/>
    <x v="0"/>
    <s v="Rīga"/>
    <x v="0"/>
  </r>
  <r>
    <x v="13"/>
    <s v="skaits (jānorāda atbilstoša mērvienība gab., litri, reižu skaits, darba stundas u.c.) "/>
    <n v="2058"/>
    <x v="0"/>
    <s v="Rīga"/>
    <x v="0"/>
  </r>
  <r>
    <x v="14"/>
    <s v="skaits (jānorāda atbilstoša mērvienība gab., litri, reižu skaits, darba stundas u.c.) "/>
    <n v="923"/>
    <x v="0"/>
    <s v="Rīga"/>
    <x v="0"/>
  </r>
  <r>
    <x v="15"/>
    <s v="skaits (jānorāda atbilstoša mērvienība gab., litri, reižu skaits, darba stundas u.c.) "/>
    <n v="90"/>
    <x v="0"/>
    <s v="Rīga"/>
    <x v="0"/>
  </r>
  <r>
    <x v="16"/>
    <s v="skaits (jānorāda atbilstoša mērvienība gab., litri, reižu skaits, darba stundas u.c.) "/>
    <n v="65"/>
    <x v="0"/>
    <s v="Rīga"/>
    <x v="0"/>
  </r>
  <r>
    <x v="17"/>
    <s v="skaits (jānorāda atbilstoša mērvienība gab., litri, reižu skaits, darba stundas u.c.) "/>
    <m/>
    <x v="0"/>
    <s v="Rīga"/>
    <x v="0"/>
  </r>
  <r>
    <x v="18"/>
    <s v="skaits (jānorāda atbilstoša mērvienība gab., litri, reižu skaits, darba stundas u.c.) "/>
    <n v="660"/>
    <x v="0"/>
    <s v="Rīga"/>
    <x v="0"/>
  </r>
  <r>
    <x v="18"/>
    <s v="skaits (jānorāda atbilstoša mērvienība gab., litri, reižu skaits, darba stundas u.c.) "/>
    <n v="17"/>
    <x v="0"/>
    <s v="Rīga"/>
    <x v="0"/>
  </r>
  <r>
    <x v="19"/>
    <s v="EUR/vien bez PVN"/>
    <m/>
    <x v="0"/>
    <s v="Rīga"/>
    <x v="0"/>
  </r>
  <r>
    <x v="13"/>
    <s v="EUR/vien bez PVN"/>
    <n v="1.36"/>
    <x v="0"/>
    <s v="Rīga"/>
    <x v="0"/>
  </r>
  <r>
    <x v="14"/>
    <s v="EUR/vien bez PVN"/>
    <n v="0.65"/>
    <x v="0"/>
    <s v="Rīga"/>
    <x v="0"/>
  </r>
  <r>
    <x v="15"/>
    <s v="EUR/vien bez PVN"/>
    <n v="0.9"/>
    <x v="0"/>
    <s v="Rīga"/>
    <x v="0"/>
  </r>
  <r>
    <x v="16"/>
    <s v="EUR/vien bez PVN"/>
    <n v="4.43"/>
    <x v="0"/>
    <s v="Rīga"/>
    <x v="0"/>
  </r>
  <r>
    <x v="20"/>
    <s v="EUR/vien bez PVN"/>
    <m/>
    <x v="0"/>
    <s v="Rīga"/>
    <x v="0"/>
  </r>
  <r>
    <x v="18"/>
    <s v="EUR/vien bez PVN"/>
    <n v="0.72"/>
    <x v="0"/>
    <s v="Rīga"/>
    <x v="0"/>
  </r>
  <r>
    <x v="18"/>
    <s v="EUR/vien bez PVN"/>
    <n v="0.54"/>
    <x v="0"/>
    <s v="Rīga"/>
    <x v="0"/>
  </r>
  <r>
    <x v="11"/>
    <m/>
    <n v="1776.4685999999997"/>
    <x v="2"/>
    <s v="Rīga"/>
    <x v="0"/>
  </r>
  <r>
    <x v="12"/>
    <s v="skaits (jānorāda atbilstoša mērvienība gab., litri, reižu skaits, darba stundas u.c.) "/>
    <m/>
    <x v="2"/>
    <s v="Rīga"/>
    <x v="0"/>
  </r>
  <r>
    <x v="13"/>
    <s v="skaits (jānorāda atbilstoša mērvienība gab., litri, reižu skaits, darba stundas u.c.) "/>
    <n v="727.2"/>
    <x v="2"/>
    <s v="Rīga"/>
    <x v="0"/>
  </r>
  <r>
    <x v="14"/>
    <s v="skaits (jānorāda atbilstoša mērvienība gab., litri, reižu skaits, darba stundas u.c.) "/>
    <n v="724"/>
    <x v="2"/>
    <s v="Rīga"/>
    <x v="0"/>
  </r>
  <r>
    <x v="15"/>
    <s v="skaits (jānorāda atbilstoša mērvienība gab., litri, reižu skaits, darba stundas u.c.) "/>
    <n v="29"/>
    <x v="2"/>
    <s v="Rīga"/>
    <x v="0"/>
  </r>
  <r>
    <x v="16"/>
    <s v="skaits (jānorāda atbilstoša mērvienība gab., litri, reižu skaits, darba stundas u.c.) "/>
    <n v="24"/>
    <x v="2"/>
    <s v="Rīga"/>
    <x v="0"/>
  </r>
  <r>
    <x v="17"/>
    <s v="skaits (jānorāda atbilstoša mērvienība gab., litri, reižu skaits, darba stundas u.c.) "/>
    <m/>
    <x v="2"/>
    <s v="Rīga"/>
    <x v="0"/>
  </r>
  <r>
    <x v="18"/>
    <s v="skaits (jānorāda atbilstoša mērvienība gab., litri, reižu skaits, darba stundas u.c.) "/>
    <n v="88"/>
    <x v="2"/>
    <s v="Rīga"/>
    <x v="0"/>
  </r>
  <r>
    <x v="18"/>
    <s v="skaits (jānorāda atbilstoša mērvienība gab., litri, reižu skaits, darba stundas u.c.) "/>
    <n v="7"/>
    <x v="2"/>
    <s v="Rīga"/>
    <x v="0"/>
  </r>
  <r>
    <x v="19"/>
    <s v="EUR/vien bez PVN"/>
    <m/>
    <x v="2"/>
    <s v="Rīga"/>
    <x v="0"/>
  </r>
  <r>
    <x v="13"/>
    <s v="EUR/vien bez PVN"/>
    <n v="1.3779999999999999"/>
    <x v="2"/>
    <s v="Rīga"/>
    <x v="0"/>
  </r>
  <r>
    <x v="14"/>
    <s v="EUR/vien bez PVN"/>
    <n v="0.56599999999999995"/>
    <x v="2"/>
    <s v="Rīga"/>
    <x v="0"/>
  </r>
  <r>
    <x v="15"/>
    <s v="EUR/vien bez PVN"/>
    <n v="0.92300000000000004"/>
    <x v="2"/>
    <s v="Rīga"/>
    <x v="0"/>
  </r>
  <r>
    <x v="16"/>
    <s v="EUR/vien bez PVN"/>
    <n v="11.279"/>
    <x v="2"/>
    <s v="Rīga"/>
    <x v="0"/>
  </r>
  <r>
    <x v="20"/>
    <s v="EUR/vien bez PVN"/>
    <m/>
    <x v="2"/>
    <s v="Rīga"/>
    <x v="0"/>
  </r>
  <r>
    <x v="18"/>
    <s v="EUR/vien bez PVN"/>
    <n v="0.72"/>
    <x v="2"/>
    <s v="Rīga"/>
    <x v="0"/>
  </r>
  <r>
    <x v="18"/>
    <s v="EUR/vien bez PVN"/>
    <n v="0.54"/>
    <x v="2"/>
    <s v="Rīga"/>
    <x v="0"/>
  </r>
  <r>
    <x v="11"/>
    <m/>
    <n v="2402.4647400000003"/>
    <x v="3"/>
    <s v="Rīga"/>
    <x v="0"/>
  </r>
  <r>
    <x v="12"/>
    <s v="skaits (jānorāda atbilstoša mērvienība gab., litri, reižu skaits, darba stundas u.c.) "/>
    <m/>
    <x v="3"/>
    <s v="Rīga"/>
    <x v="0"/>
  </r>
  <r>
    <x v="13"/>
    <s v="skaits (jānorāda atbilstoša mērvienība gab., litri, reižu skaits, darba stundas u.c.) "/>
    <n v="797.2"/>
    <x v="3"/>
    <s v="Rīga"/>
    <x v="0"/>
  </r>
  <r>
    <x v="14"/>
    <s v="skaits (jānorāda atbilstoša mērvienība gab., litri, reižu skaits, darba stundas u.c.) "/>
    <n v="1315.22"/>
    <x v="3"/>
    <s v="Rīga"/>
    <x v="0"/>
  </r>
  <r>
    <x v="15"/>
    <s v="skaits (jānorāda atbilstoša mērvienība gab., litri, reižu skaits, darba stundas u.c.) "/>
    <n v="79.3"/>
    <x v="3"/>
    <s v="Rīga"/>
    <x v="0"/>
  </r>
  <r>
    <x v="16"/>
    <s v="skaits (jānorāda atbilstoša mērvienība gab., litri, reižu skaits, darba stundas u.c.) "/>
    <n v="52"/>
    <x v="3"/>
    <s v="Rīga"/>
    <x v="0"/>
  </r>
  <r>
    <x v="17"/>
    <s v="skaits (jānorāda atbilstoša mērvienība gab., litri, reižu skaits, darba stundas u.c.) "/>
    <m/>
    <x v="3"/>
    <s v="Rīga"/>
    <x v="0"/>
  </r>
  <r>
    <x v="18"/>
    <s v="skaits (jānorāda atbilstoša mērvienība gab., litri, reižu skaits, darba stundas u.c.) "/>
    <n v="393"/>
    <x v="3"/>
    <s v="Rīga"/>
    <x v="0"/>
  </r>
  <r>
    <x v="18"/>
    <s v="skaits (jānorāda atbilstoša mērvienība gab., litri, reižu skaits, darba stundas u.c.) "/>
    <n v="8"/>
    <x v="3"/>
    <s v="Rīga"/>
    <x v="0"/>
  </r>
  <r>
    <x v="19"/>
    <s v="EUR/vien bez PVN"/>
    <m/>
    <x v="3"/>
    <s v="Rīga"/>
    <x v="0"/>
  </r>
  <r>
    <x v="13"/>
    <s v="EUR/vien bez PVN"/>
    <n v="1.369"/>
    <x v="3"/>
    <s v="Rīga"/>
    <x v="0"/>
  </r>
  <r>
    <x v="14"/>
    <s v="EUR/vien bez PVN"/>
    <n v="0.437"/>
    <x v="3"/>
    <s v="Rīga"/>
    <x v="0"/>
  </r>
  <r>
    <x v="15"/>
    <s v="EUR/vien bez PVN"/>
    <n v="1.1559999999999999"/>
    <x v="3"/>
    <s v="Rīga"/>
    <x v="0"/>
  </r>
  <r>
    <x v="16"/>
    <s v="EUR/vien bez PVN"/>
    <n v="6.8730000000000002"/>
    <x v="3"/>
    <s v="Rīga"/>
    <x v="0"/>
  </r>
  <r>
    <x v="20"/>
    <s v="EUR/vien bez PVN"/>
    <m/>
    <x v="3"/>
    <s v="Rīga"/>
    <x v="0"/>
  </r>
  <r>
    <x v="18"/>
    <s v="EUR/vien bez PVN"/>
    <n v="0.72"/>
    <x v="3"/>
    <s v="Rīga"/>
    <x v="0"/>
  </r>
  <r>
    <x v="18"/>
    <s v="EUR/vien bez PVN"/>
    <n v="0.54"/>
    <x v="3"/>
    <s v="Rīga"/>
    <x v="0"/>
  </r>
  <r>
    <x v="21"/>
    <m/>
    <n v="419840.41866718099"/>
    <x v="0"/>
    <s v="Rīga"/>
    <x v="0"/>
  </r>
  <r>
    <x v="22"/>
    <s v="EUR bez PVN"/>
    <n v="643888.74"/>
    <x v="0"/>
    <s v="Rīga"/>
    <x v="0"/>
  </r>
  <r>
    <x v="23"/>
    <s v="km"/>
    <n v="1240654.1470000001"/>
    <x v="0"/>
    <s v="Rīga"/>
    <x v="0"/>
  </r>
  <r>
    <x v="24"/>
    <s v="EUR bez PVN"/>
    <n v="1242095.3940000001"/>
    <x v="0"/>
    <s v="Rīga"/>
    <x v="0"/>
  </r>
  <r>
    <x v="25"/>
    <s v="km"/>
    <n v="1448687.1859999937"/>
    <x v="0"/>
    <s v="Rīga"/>
    <x v="0"/>
  </r>
  <r>
    <x v="21"/>
    <m/>
    <n v="67793.247819744822"/>
    <x v="1"/>
    <s v="Rīga"/>
    <x v="0"/>
  </r>
  <r>
    <x v="22"/>
    <s v="EUR bez PVN"/>
    <n v="104079.85967741936"/>
    <x v="1"/>
    <s v="Rīga"/>
    <x v="0"/>
  </r>
  <r>
    <x v="23"/>
    <s v="km"/>
    <n v="303080.72599999997"/>
    <x v="1"/>
    <s v="Rīga"/>
    <x v="0"/>
  </r>
  <r>
    <x v="24"/>
    <s v="EUR bez PVN"/>
    <n v="458471.41409830458"/>
    <x v="1"/>
    <s v="Rīga"/>
    <x v="0"/>
  </r>
  <r>
    <x v="25"/>
    <s v="km"/>
    <n v="808467.66"/>
    <x v="1"/>
    <s v="Rīga"/>
    <x v="0"/>
  </r>
  <r>
    <x v="21"/>
    <m/>
    <n v="271646.81972166518"/>
    <x v="2"/>
    <s v="Rīga"/>
    <x v="0"/>
  </r>
  <r>
    <x v="22"/>
    <s v="EUR bez PVN"/>
    <n v="261635.88"/>
    <x v="2"/>
    <s v="Rīga"/>
    <x v="0"/>
  </r>
  <r>
    <x v="23"/>
    <s v="km"/>
    <n v="231992.08900000001"/>
    <x v="2"/>
    <s v="Rīga"/>
    <x v="0"/>
  </r>
  <r>
    <x v="24"/>
    <s v="EUR bez PVN"/>
    <n v="651108.61800000002"/>
    <x v="2"/>
    <s v="Rīga"/>
    <x v="0"/>
  </r>
  <r>
    <x v="25"/>
    <s v="km"/>
    <n v="283249.48199999961"/>
    <x v="2"/>
    <s v="Rīga"/>
    <x v="0"/>
  </r>
  <r>
    <x v="21"/>
    <m/>
    <n v="315266.97360902652"/>
    <x v="3"/>
    <s v="Rīga"/>
    <x v="0"/>
  </r>
  <r>
    <x v="22"/>
    <s v="EUR bez PVN"/>
    <n v="443388.66000000003"/>
    <x v="3"/>
    <s v="Rīga"/>
    <x v="0"/>
  </r>
  <r>
    <x v="23"/>
    <s v="km"/>
    <n v="615968.96299999987"/>
    <x v="3"/>
    <s v="Rīga"/>
    <x v="0"/>
  </r>
  <r>
    <x v="24"/>
    <s v="EUR bez PVN"/>
    <n v="754307.53200000001"/>
    <x v="3"/>
    <s v="Rīga"/>
    <x v="0"/>
  </r>
  <r>
    <x v="25"/>
    <s v="km"/>
    <n v="612438.64500000072"/>
    <x v="3"/>
    <s v="Rīga"/>
    <x v="0"/>
  </r>
  <r>
    <x v="0"/>
    <m/>
    <n v="-725413.93276"/>
    <x v="0"/>
    <s v="Rīga"/>
    <x v="1"/>
  </r>
  <r>
    <x v="1"/>
    <s v="skaits"/>
    <n v="405"/>
    <x v="0"/>
    <s v="Rīga"/>
    <x v="1"/>
  </r>
  <r>
    <x v="2"/>
    <s v="skaits"/>
    <n v="101890"/>
    <x v="0"/>
    <s v="Rīga"/>
    <x v="1"/>
  </r>
  <r>
    <x v="3"/>
    <s v="skaits"/>
    <n v="87245"/>
    <x v="0"/>
    <s v="Rīga"/>
    <x v="1"/>
  </r>
  <r>
    <x v="4"/>
    <s v="skaits"/>
    <n v="191"/>
    <x v="0"/>
    <s v="Rīga"/>
    <x v="1"/>
  </r>
  <r>
    <x v="5"/>
    <s v="skaits"/>
    <n v="14836"/>
    <x v="0"/>
    <s v="Rīga"/>
    <x v="1"/>
  </r>
  <r>
    <x v="6"/>
    <s v="km"/>
    <n v="1784000"/>
    <x v="0"/>
    <s v="Rīga"/>
    <x v="1"/>
  </r>
  <r>
    <x v="7"/>
    <s v="km"/>
    <n v="1574342.794"/>
    <x v="0"/>
    <s v="Rīga"/>
    <x v="1"/>
  </r>
  <r>
    <x v="8"/>
    <s v="km"/>
    <n v="2923.7939999999999"/>
    <x v="0"/>
    <s v="Rīga"/>
    <x v="1"/>
  </r>
  <r>
    <x v="9"/>
    <s v="km"/>
    <n v="212581"/>
    <x v="0"/>
    <s v="Rīga"/>
    <x v="1"/>
  </r>
  <r>
    <x v="10"/>
    <s v="EUR/km"/>
    <n v="3.46"/>
    <x v="0"/>
    <s v="Rīga"/>
    <x v="1"/>
  </r>
  <r>
    <x v="0"/>
    <m/>
    <n v="-50702.999653138686"/>
    <x v="1"/>
    <s v="Rīga"/>
    <x v="1"/>
  </r>
  <r>
    <x v="1"/>
    <s v="skaits"/>
    <n v="131"/>
    <x v="1"/>
    <s v="Rīga"/>
    <x v="1"/>
  </r>
  <r>
    <x v="2"/>
    <s v="skaits"/>
    <n v="32792"/>
    <x v="1"/>
    <s v="Rīga"/>
    <x v="1"/>
  </r>
  <r>
    <x v="3"/>
    <s v="skaits"/>
    <n v="23175"/>
    <x v="1"/>
    <s v="Rīga"/>
    <x v="1"/>
  </r>
  <r>
    <x v="4"/>
    <s v="skaits"/>
    <m/>
    <x v="1"/>
    <s v="Rīga"/>
    <x v="1"/>
  </r>
  <r>
    <x v="5"/>
    <s v="skaits"/>
    <n v="2240"/>
    <x v="1"/>
    <s v="Rīga"/>
    <x v="1"/>
  </r>
  <r>
    <x v="6"/>
    <s v="km"/>
    <n v="407672.68109374994"/>
    <x v="1"/>
    <s v="Rīga"/>
    <x v="1"/>
  </r>
  <r>
    <x v="7"/>
    <s v="km"/>
    <n v="362024.55009375"/>
    <x v="1"/>
    <s v="Rīga"/>
    <x v="1"/>
  </r>
  <r>
    <x v="8"/>
    <s v="km"/>
    <m/>
    <x v="1"/>
    <s v="Rīga"/>
    <x v="1"/>
  </r>
  <r>
    <x v="9"/>
    <s v="km"/>
    <n v="45564"/>
    <x v="1"/>
    <s v="Rīga"/>
    <x v="1"/>
  </r>
  <r>
    <x v="10"/>
    <s v="EUR/km"/>
    <n v="1.1107355009373496"/>
    <x v="1"/>
    <s v="Rīga"/>
    <x v="1"/>
  </r>
  <r>
    <x v="0"/>
    <m/>
    <n v="-579665.25"/>
    <x v="2"/>
    <s v="Rīga"/>
    <x v="1"/>
  </r>
  <r>
    <x v="1"/>
    <s v="skaits"/>
    <n v="148"/>
    <x v="2"/>
    <s v="Rīga"/>
    <x v="1"/>
  </r>
  <r>
    <x v="2"/>
    <s v="skaits"/>
    <n v="25300"/>
    <x v="2"/>
    <s v="Rīga"/>
    <x v="1"/>
  </r>
  <r>
    <x v="3"/>
    <s v="skaits"/>
    <n v="21644.5"/>
    <x v="2"/>
    <s v="Rīga"/>
    <x v="1"/>
  </r>
  <r>
    <x v="4"/>
    <s v="skaits"/>
    <n v="0"/>
    <x v="2"/>
    <s v="Rīga"/>
    <x v="1"/>
  </r>
  <r>
    <x v="5"/>
    <s v="skaits"/>
    <n v="3655.5"/>
    <x v="2"/>
    <s v="Rīga"/>
    <x v="1"/>
  </r>
  <r>
    <x v="6"/>
    <s v="km"/>
    <n v="346000"/>
    <x v="2"/>
    <s v="Rīga"/>
    <x v="1"/>
  </r>
  <r>
    <x v="7"/>
    <s v="km"/>
    <n v="291775"/>
    <x v="2"/>
    <s v="Rīga"/>
    <x v="1"/>
  </r>
  <r>
    <x v="8"/>
    <s v="km"/>
    <n v="0"/>
    <x v="2"/>
    <s v="Rīga"/>
    <x v="1"/>
  </r>
  <r>
    <x v="9"/>
    <s v="km"/>
    <n v="54225"/>
    <x v="2"/>
    <s v="Rīga"/>
    <x v="1"/>
  </r>
  <r>
    <x v="10"/>
    <s v="EUR/km"/>
    <n v="10.69"/>
    <x v="2"/>
    <s v="Rīga"/>
    <x v="1"/>
  </r>
  <r>
    <x v="0"/>
    <m/>
    <n v="-321467.79090999975"/>
    <x v="3"/>
    <s v="Rīga"/>
    <x v="1"/>
  </r>
  <r>
    <x v="1"/>
    <s v="skaits"/>
    <n v="278"/>
    <x v="3"/>
    <s v="Rīga"/>
    <x v="1"/>
  </r>
  <r>
    <x v="2"/>
    <s v="skaits"/>
    <n v="76710"/>
    <x v="3"/>
    <s v="Rīga"/>
    <x v="1"/>
  </r>
  <r>
    <x v="3"/>
    <s v="skaits"/>
    <n v="68864.5"/>
    <x v="3"/>
    <s v="Rīga"/>
    <x v="1"/>
  </r>
  <r>
    <x v="4"/>
    <s v="skaits"/>
    <n v="41"/>
    <x v="3"/>
    <s v="Rīga"/>
    <x v="1"/>
  </r>
  <r>
    <x v="5"/>
    <s v="skaits"/>
    <n v="7886.5"/>
    <x v="3"/>
    <s v="Rīga"/>
    <x v="1"/>
  </r>
  <r>
    <x v="6"/>
    <s v="km"/>
    <n v="855000"/>
    <x v="3"/>
    <s v="Rīga"/>
    <x v="1"/>
  </r>
  <r>
    <x v="7"/>
    <s v="km"/>
    <n v="786456.76100000006"/>
    <x v="3"/>
    <s v="Rīga"/>
    <x v="1"/>
  </r>
  <r>
    <x v="8"/>
    <s v="km"/>
    <n v="356.76100000000002"/>
    <x v="3"/>
    <s v="Rīga"/>
    <x v="1"/>
  </r>
  <r>
    <x v="9"/>
    <s v="km"/>
    <n v="68900"/>
    <x v="3"/>
    <s v="Rīga"/>
    <x v="1"/>
  </r>
  <r>
    <x v="10"/>
    <s v="EUR/km"/>
    <n v="4.6900000000000004"/>
    <x v="3"/>
    <s v="Rīga"/>
    <x v="1"/>
  </r>
  <r>
    <x v="11"/>
    <m/>
    <n v="7199.7942766698998"/>
    <x v="0"/>
    <s v="Rīga"/>
    <x v="1"/>
  </r>
  <r>
    <x v="12"/>
    <s v="skaits (jānorāda atbilstoša mērvienība gab., litri, reižu skaits, darba stundas u.c.) "/>
    <m/>
    <x v="0"/>
    <s v="Rīga"/>
    <x v="1"/>
  </r>
  <r>
    <x v="13"/>
    <s v="skaits (jānorāda atbilstoša mērvienība gab., litri, reižu skaits, darba stundas u.c.) "/>
    <n v="2397.9746"/>
    <x v="0"/>
    <s v="Rīga"/>
    <x v="1"/>
  </r>
  <r>
    <x v="14"/>
    <s v="skaits (jānorāda atbilstoša mērvienība gab., litri, reižu skaits, darba stundas u.c.) "/>
    <n v="2880.1188093700002"/>
    <x v="0"/>
    <s v="Rīga"/>
    <x v="1"/>
  </r>
  <r>
    <x v="15"/>
    <s v="skaits (jānorāda atbilstoša mērvienība gab., litri, reižu skaits, darba stundas u.c.) "/>
    <n v="19.035399999999999"/>
    <x v="0"/>
    <s v="Rīga"/>
    <x v="1"/>
  </r>
  <r>
    <x v="16"/>
    <s v="skaits (jānorāda atbilstoša mērvienība gab., litri, reižu skaits, darba stundas u.c.) "/>
    <n v="20.765500000000003"/>
    <x v="0"/>
    <s v="Rīga"/>
    <x v="1"/>
  </r>
  <r>
    <x v="17"/>
    <s v="skaits (jānorāda atbilstoša mērvienība gab., litri, reižu skaits, darba stundas u.c.) "/>
    <m/>
    <x v="0"/>
    <s v="Rīga"/>
    <x v="1"/>
  </r>
  <r>
    <x v="26"/>
    <s v="skaits (jānorāda atbilstoša mērvienība gab., litri, reižu skaits, darba stundas u.c.) "/>
    <n v="764"/>
    <x v="0"/>
    <s v="Rīga"/>
    <x v="1"/>
  </r>
  <r>
    <x v="19"/>
    <s v="EUR/vien bez PVN"/>
    <m/>
    <x v="0"/>
    <s v="Rīga"/>
    <x v="1"/>
  </r>
  <r>
    <x v="13"/>
    <s v="EUR/vien bez PVN"/>
    <n v="1.3662667577880099"/>
    <x v="0"/>
    <s v="Rīga"/>
    <x v="1"/>
  </r>
  <r>
    <x v="14"/>
    <s v="EUR/vien bez PVN"/>
    <n v="1.0152440538762022"/>
    <x v="0"/>
    <s v="Rīga"/>
    <x v="1"/>
  </r>
  <r>
    <x v="15"/>
    <s v="EUR/vien bez PVN"/>
    <n v="2.56"/>
    <x v="0"/>
    <s v="Rīga"/>
    <x v="1"/>
  </r>
  <r>
    <x v="27"/>
    <s v="EUR/vien bez PVN"/>
    <n v="19.295811562447327"/>
    <x v="0"/>
    <s v="Rīga"/>
    <x v="1"/>
  </r>
  <r>
    <x v="20"/>
    <s v="EUR/vien bez PVN"/>
    <m/>
    <x v="0"/>
    <s v="Rīga"/>
    <x v="1"/>
  </r>
  <r>
    <x v="26"/>
    <s v="EUR/vien bez PVN"/>
    <n v="0.72000000000000008"/>
    <x v="0"/>
    <s v="Rīga"/>
    <x v="1"/>
  </r>
  <r>
    <x v="11"/>
    <m/>
    <n v="1581.5490530685001"/>
    <x v="2"/>
    <s v="Rīga"/>
    <x v="1"/>
  </r>
  <r>
    <x v="12"/>
    <s v="skaits (jānorāda atbilstoša mērvienība gab., litri, reižu skaits, darba stundas u.c.) "/>
    <m/>
    <x v="2"/>
    <s v="Rīga"/>
    <x v="1"/>
  </r>
  <r>
    <x v="13"/>
    <s v="skaits (jānorāda atbilstoša mērvienība gab., litri, reižu skaits, darba stundas u.c.) "/>
    <n v="657.82399999999996"/>
    <x v="2"/>
    <s v="Rīga"/>
    <x v="1"/>
  </r>
  <r>
    <x v="14"/>
    <s v="skaits (jānorāda atbilstoša mērvienība gab., litri, reižu skaits, darba stundas u.c.) "/>
    <n v="1021.43086655"/>
    <x v="2"/>
    <s v="Rīga"/>
    <x v="1"/>
  </r>
  <r>
    <x v="15"/>
    <s v="skaits (jānorāda atbilstoša mērvienība gab., litri, reižu skaits, darba stundas u.c.) "/>
    <n v="7.4509999999999996"/>
    <x v="2"/>
    <s v="Rīga"/>
    <x v="1"/>
  </r>
  <r>
    <x v="16"/>
    <s v="skaits (jānorāda atbilstoša mērvienība gab., litri, reižu skaits, darba stundas u.c.) "/>
    <n v="7.3825000000000003"/>
    <x v="2"/>
    <s v="Rīga"/>
    <x v="1"/>
  </r>
  <r>
    <x v="17"/>
    <s v="skaits (jānorāda atbilstoša mērvienība gab., litri, reižu skaits, darba stundas u.c.) "/>
    <m/>
    <x v="2"/>
    <s v="Rīga"/>
    <x v="1"/>
  </r>
  <r>
    <x v="26"/>
    <s v="skaits (jānorāda atbilstoša mērvienība gab., litri, reižu skaits, darba stundas u.c.) "/>
    <n v="81.819999999999993"/>
    <x v="2"/>
    <s v="Rīga"/>
    <x v="1"/>
  </r>
  <r>
    <x v="19"/>
    <s v="EUR/vien bez PVN"/>
    <m/>
    <x v="2"/>
    <s v="Rīga"/>
    <x v="1"/>
  </r>
  <r>
    <x v="13"/>
    <s v="EUR/vien bez PVN"/>
    <n v="1.3776863264338182"/>
    <x v="2"/>
    <s v="Rīga"/>
    <x v="1"/>
  </r>
  <r>
    <x v="14"/>
    <s v="EUR/vien bez PVN"/>
    <n v="0.45211707731949002"/>
    <x v="2"/>
    <s v="Rīga"/>
    <x v="1"/>
  </r>
  <r>
    <x v="15"/>
    <s v="EUR/vien bez PVN"/>
    <n v="4.2671534022278887"/>
    <x v="2"/>
    <s v="Rīga"/>
    <x v="1"/>
  </r>
  <r>
    <x v="27"/>
    <s v="EUR/vien bez PVN"/>
    <n v="16.664087368777516"/>
    <x v="2"/>
    <s v="Rīga"/>
    <x v="1"/>
  </r>
  <r>
    <x v="20"/>
    <s v="EUR/vien bez PVN"/>
    <m/>
    <x v="2"/>
    <s v="Rīga"/>
    <x v="1"/>
  </r>
  <r>
    <x v="26"/>
    <s v="EUR/vien bez PVN"/>
    <n v="0.71682229283793708"/>
    <x v="2"/>
    <s v="Rīga"/>
    <x v="1"/>
  </r>
  <r>
    <x v="11"/>
    <m/>
    <n v="1881.6674682616001"/>
    <x v="3"/>
    <s v="Rīga"/>
    <x v="1"/>
  </r>
  <r>
    <x v="12"/>
    <s v="skaits (jānorāda atbilstoša mērvienība gab., litri, reižu skaits, darba stundas u.c.) "/>
    <m/>
    <x v="3"/>
    <s v="Rīga"/>
    <x v="1"/>
  </r>
  <r>
    <x v="13"/>
    <s v="skaits (jānorāda atbilstoša mērvienība gab., litri, reižu skaits, darba stundas u.c.) "/>
    <n v="711.70139999999992"/>
    <x v="3"/>
    <s v="Rīga"/>
    <x v="1"/>
  </r>
  <r>
    <x v="14"/>
    <s v="skaits (jānorāda atbilstoša mērvienība gab., litri, reižu skaits, darba stundas u.c.) "/>
    <n v="704.53622408000001"/>
    <x v="3"/>
    <s v="Rīga"/>
    <x v="1"/>
  </r>
  <r>
    <x v="15"/>
    <s v="skaits (jānorāda atbilstoša mērvienība gab., litri, reižu skaits, darba stundas u.c.) "/>
    <n v="25.5136"/>
    <x v="3"/>
    <s v="Rīga"/>
    <x v="1"/>
  </r>
  <r>
    <x v="16"/>
    <s v="skaits (jānorāda atbilstoša mērvienība gab., litri, reižu skaits, darba stundas u.c.) "/>
    <n v="14.852"/>
    <x v="3"/>
    <s v="Rīga"/>
    <x v="1"/>
  </r>
  <r>
    <x v="17"/>
    <s v="skaits (jānorāda atbilstoša mērvienība gab., litri, reižu skaits, darba stundas u.c.) "/>
    <m/>
    <x v="3"/>
    <s v="Rīga"/>
    <x v="1"/>
  </r>
  <r>
    <x v="26"/>
    <s v="skaits (jānorāda atbilstoša mērvienība gab., litri, reižu skaits, darba stundas u.c.) "/>
    <n v="338.18"/>
    <x v="3"/>
    <s v="Rīga"/>
    <x v="1"/>
  </r>
  <r>
    <x v="19"/>
    <s v="EUR/vien bez PVN"/>
    <m/>
    <x v="3"/>
    <s v="Rīga"/>
    <x v="1"/>
  </r>
  <r>
    <x v="13"/>
    <s v="EUR/vien bez PVN"/>
    <n v="1.3622453011895159"/>
    <x v="3"/>
    <s v="Rīga"/>
    <x v="1"/>
  </r>
  <r>
    <x v="14"/>
    <s v="EUR/vien bez PVN"/>
    <n v="0.46381002579151304"/>
    <x v="3"/>
    <s v="Rīga"/>
    <x v="1"/>
  </r>
  <r>
    <x v="15"/>
    <s v="EUR/vien bez PVN"/>
    <n v="2.4831782265144864"/>
    <x v="3"/>
    <s v="Rīga"/>
    <x v="1"/>
  </r>
  <r>
    <x v="27"/>
    <s v="EUR/vien bez PVN"/>
    <n v="18.730824131430111"/>
    <x v="3"/>
    <s v="Rīga"/>
    <x v="1"/>
  </r>
  <r>
    <x v="20"/>
    <s v="EUR/vien bez PVN"/>
    <m/>
    <x v="3"/>
    <s v="Rīga"/>
    <x v="1"/>
  </r>
  <r>
    <x v="26"/>
    <s v="EUR/vien bez PVN"/>
    <n v="0.72103495180081612"/>
    <x v="3"/>
    <s v="Rīga"/>
    <x v="1"/>
  </r>
  <r>
    <x v="21"/>
    <m/>
    <n v="527914.36441579228"/>
    <x v="0"/>
    <s v="Rīga"/>
    <x v="1"/>
  </r>
  <r>
    <x v="28"/>
    <s v="EUR bez PVN"/>
    <n v="861760.1"/>
    <x v="0"/>
    <s v="Rīga"/>
    <x v="1"/>
  </r>
  <r>
    <x v="29"/>
    <s v="km"/>
    <n v="1574342.794"/>
    <x v="0"/>
    <s v="Rīga"/>
    <x v="1"/>
  </r>
  <r>
    <x v="30"/>
    <s v="EUR bez PVN"/>
    <n v="1699994.9583787918"/>
    <x v="0"/>
    <s v="Rīga"/>
    <x v="1"/>
  </r>
  <r>
    <x v="31"/>
    <s v="km"/>
    <n v="1925900.548"/>
    <x v="0"/>
    <s v="Rīga"/>
    <x v="1"/>
  </r>
  <r>
    <x v="21"/>
    <m/>
    <n v="80101.888090737746"/>
    <x v="1"/>
    <s v="Rīga"/>
    <x v="1"/>
  </r>
  <r>
    <x v="28"/>
    <s v="EUR bez PVN"/>
    <n v="131945.25"/>
    <x v="1"/>
    <s v="Rīga"/>
    <x v="1"/>
  </r>
  <r>
    <x v="29"/>
    <s v="km"/>
    <n v="362024.55009375"/>
    <x v="1"/>
    <s v="Rīga"/>
    <x v="1"/>
  </r>
  <r>
    <x v="30"/>
    <s v="EUR bez PVN"/>
    <n v="598668.58025788877"/>
    <x v="1"/>
    <s v="Rīga"/>
    <x v="1"/>
  </r>
  <r>
    <x v="31"/>
    <s v="km"/>
    <n v="1022096.9043703079"/>
    <x v="1"/>
    <s v="Rīga"/>
    <x v="1"/>
  </r>
  <r>
    <x v="21"/>
    <m/>
    <n v="329714.87300236057"/>
    <x v="2"/>
    <s v="Rīga"/>
    <x v="1"/>
  </r>
  <r>
    <x v="28"/>
    <s v="EUR bez PVN"/>
    <n v="369010.83"/>
    <x v="2"/>
    <s v="Rīga"/>
    <x v="1"/>
  </r>
  <r>
    <x v="29"/>
    <s v="km"/>
    <n v="291775"/>
    <x v="2"/>
    <s v="Rīga"/>
    <x v="1"/>
  </r>
  <r>
    <x v="30"/>
    <s v="EUR bez PVN"/>
    <n v="904252.63743552763"/>
    <x v="2"/>
    <s v="Rīga"/>
    <x v="1"/>
  </r>
  <r>
    <x v="31"/>
    <s v="km"/>
    <n v="377599.26699999999"/>
    <x v="2"/>
    <s v="Rīga"/>
    <x v="1"/>
  </r>
  <r>
    <x v="21"/>
    <m/>
    <n v="410667.05835454684"/>
    <x v="3"/>
    <s v="Rīga"/>
    <x v="1"/>
  </r>
  <r>
    <x v="28"/>
    <s v="EUR bez PVN"/>
    <n v="581387.78"/>
    <x v="3"/>
    <s v="Rīga"/>
    <x v="1"/>
  </r>
  <r>
    <x v="29"/>
    <s v="km"/>
    <n v="786456.76100000006"/>
    <x v="3"/>
    <s v="Rīga"/>
    <x v="1"/>
  </r>
  <r>
    <x v="30"/>
    <s v="EUR bez PVN"/>
    <n v="1012762.9539277911"/>
    <x v="3"/>
    <s v="Rīga"/>
    <x v="1"/>
  </r>
  <r>
    <x v="31"/>
    <s v="km"/>
    <n v="802873.23"/>
    <x v="3"/>
    <s v="Rīga"/>
    <x v="1"/>
  </r>
  <r>
    <x v="0"/>
    <m/>
    <n v="-541858.30000000005"/>
    <x v="0"/>
    <s v="Rīga"/>
    <x v="2"/>
  </r>
  <r>
    <x v="1"/>
    <s v="skaits"/>
    <n v="405"/>
    <x v="0"/>
    <s v="Rīga"/>
    <x v="2"/>
  </r>
  <r>
    <x v="2"/>
    <s v="skaits"/>
    <n v="104315"/>
    <x v="0"/>
    <s v="Rīga"/>
    <x v="2"/>
  </r>
  <r>
    <x v="3"/>
    <s v="skaits"/>
    <n v="90474"/>
    <x v="0"/>
    <s v="Rīga"/>
    <x v="2"/>
  </r>
  <r>
    <x v="4"/>
    <s v="skaits"/>
    <n v="245"/>
    <x v="0"/>
    <s v="Rīga"/>
    <x v="2"/>
  </r>
  <r>
    <x v="5"/>
    <s v="skaits"/>
    <n v="14086"/>
    <x v="0"/>
    <s v="Rīga"/>
    <x v="2"/>
  </r>
  <r>
    <x v="6"/>
    <s v="km"/>
    <n v="1827000"/>
    <x v="0"/>
    <s v="Rīga"/>
    <x v="2"/>
  </r>
  <r>
    <x v="7"/>
    <s v="km"/>
    <n v="1652207"/>
    <x v="0"/>
    <s v="Rīga"/>
    <x v="2"/>
  </r>
  <r>
    <x v="8"/>
    <s v="km"/>
    <n v="3864"/>
    <x v="0"/>
    <s v="Rīga"/>
    <x v="2"/>
  </r>
  <r>
    <x v="9"/>
    <s v="km"/>
    <n v="178657"/>
    <x v="0"/>
    <s v="Rīga"/>
    <x v="2"/>
  </r>
  <r>
    <x v="10"/>
    <s v="EUR/km"/>
    <n v="3.1"/>
    <x v="0"/>
    <s v="Rīga"/>
    <x v="2"/>
  </r>
  <r>
    <x v="0"/>
    <m/>
    <n v="-51483.32925323672"/>
    <x v="1"/>
    <s v="Rīga"/>
    <x v="2"/>
  </r>
  <r>
    <x v="1"/>
    <s v="skaits"/>
    <n v="131"/>
    <x v="1"/>
    <s v="Rīga"/>
    <x v="2"/>
  </r>
  <r>
    <x v="2"/>
    <s v="skaits"/>
    <n v="34884"/>
    <x v="1"/>
    <s v="Rīga"/>
    <x v="2"/>
  </r>
  <r>
    <x v="3"/>
    <s v="skaits"/>
    <n v="23176"/>
    <x v="1"/>
    <s v="Rīga"/>
    <x v="2"/>
  </r>
  <r>
    <x v="4"/>
    <s v="skaits"/>
    <m/>
    <x v="1"/>
    <s v="Rīga"/>
    <x v="2"/>
  </r>
  <r>
    <x v="5"/>
    <s v="skaits"/>
    <n v="2240"/>
    <x v="1"/>
    <s v="Rīga"/>
    <x v="2"/>
  </r>
  <r>
    <x v="6"/>
    <s v="km"/>
    <n v="407672.68109374994"/>
    <x v="1"/>
    <s v="Rīga"/>
    <x v="2"/>
  </r>
  <r>
    <x v="7"/>
    <s v="km"/>
    <n v="362025.10409358214"/>
    <x v="1"/>
    <s v="Rīga"/>
    <x v="2"/>
  </r>
  <r>
    <x v="8"/>
    <s v="km"/>
    <m/>
    <x v="1"/>
    <s v="Rīga"/>
    <x v="2"/>
  </r>
  <r>
    <x v="9"/>
    <s v="km"/>
    <n v="45564"/>
    <x v="1"/>
    <s v="Rīga"/>
    <x v="2"/>
  </r>
  <r>
    <x v="10"/>
    <s v="EUR/km"/>
    <n v="1.1278436367618694"/>
    <x v="1"/>
    <s v="Rīga"/>
    <x v="2"/>
  </r>
  <r>
    <x v="0"/>
    <m/>
    <n v="-569340.05239999981"/>
    <x v="2"/>
    <s v="Rīga"/>
    <x v="2"/>
  </r>
  <r>
    <x v="1"/>
    <s v="skaits"/>
    <n v="163"/>
    <x v="2"/>
    <s v="Rīga"/>
    <x v="2"/>
  </r>
  <r>
    <x v="2"/>
    <s v="skaits"/>
    <n v="25942"/>
    <x v="2"/>
    <s v="Rīga"/>
    <x v="2"/>
  </r>
  <r>
    <x v="3"/>
    <s v="skaits"/>
    <n v="22171"/>
    <x v="2"/>
    <s v="Rīga"/>
    <x v="2"/>
  </r>
  <r>
    <x v="4"/>
    <s v="skaits"/>
    <n v="14"/>
    <x v="2"/>
    <s v="Rīga"/>
    <x v="2"/>
  </r>
  <r>
    <x v="5"/>
    <s v="skaits"/>
    <n v="3785"/>
    <x v="2"/>
    <s v="Rīga"/>
    <x v="2"/>
  </r>
  <r>
    <x v="6"/>
    <s v="km"/>
    <n v="355000"/>
    <x v="2"/>
    <s v="Rīga"/>
    <x v="2"/>
  </r>
  <r>
    <x v="7"/>
    <s v="km"/>
    <n v="298907.38400000002"/>
    <x v="2"/>
    <s v="Rīga"/>
    <x v="2"/>
  </r>
  <r>
    <x v="8"/>
    <s v="km"/>
    <n v="209.38399999999999"/>
    <x v="2"/>
    <s v="Rīga"/>
    <x v="2"/>
  </r>
  <r>
    <x v="9"/>
    <s v="km"/>
    <n v="56302"/>
    <x v="2"/>
    <s v="Rīga"/>
    <x v="2"/>
  </r>
  <r>
    <x v="10"/>
    <s v="EUR/km"/>
    <n v="10.15"/>
    <x v="2"/>
    <s v="Rīga"/>
    <x v="2"/>
  </r>
  <r>
    <x v="0"/>
    <m/>
    <n v="-295475.92468999984"/>
    <x v="3"/>
    <s v="Rīga"/>
    <x v="2"/>
  </r>
  <r>
    <x v="1"/>
    <s v="skaits"/>
    <n v="278"/>
    <x v="3"/>
    <s v="Rīga"/>
    <x v="2"/>
  </r>
  <r>
    <x v="2"/>
    <s v="skaits"/>
    <n v="78455"/>
    <x v="3"/>
    <s v="Rīga"/>
    <x v="2"/>
  </r>
  <r>
    <x v="3"/>
    <s v="skaits"/>
    <n v="70497"/>
    <x v="3"/>
    <s v="Rīga"/>
    <x v="2"/>
  </r>
  <r>
    <x v="4"/>
    <s v="skaits"/>
    <n v="40"/>
    <x v="3"/>
    <s v="Rīga"/>
    <x v="2"/>
  </r>
  <r>
    <x v="5"/>
    <s v="skaits"/>
    <n v="7998"/>
    <x v="3"/>
    <s v="Rīga"/>
    <x v="2"/>
  </r>
  <r>
    <x v="6"/>
    <s v="km"/>
    <n v="874000"/>
    <x v="3"/>
    <s v="Rīga"/>
    <x v="2"/>
  </r>
  <r>
    <x v="7"/>
    <s v="km"/>
    <n v="805444.10100000002"/>
    <x v="3"/>
    <s v="Rīga"/>
    <x v="2"/>
  </r>
  <r>
    <x v="8"/>
    <s v="km"/>
    <n v="346.10100000000006"/>
    <x v="3"/>
    <s v="Rīga"/>
    <x v="2"/>
  </r>
  <r>
    <x v="9"/>
    <s v="km"/>
    <n v="68902"/>
    <x v="3"/>
    <s v="Rīga"/>
    <x v="2"/>
  </r>
  <r>
    <x v="10"/>
    <s v="EUR/km"/>
    <n v="4.3099999999999996"/>
    <x v="3"/>
    <s v="Rīga"/>
    <x v="2"/>
  </r>
  <r>
    <x v="11"/>
    <m/>
    <n v="3032"/>
    <x v="0"/>
    <s v="Rīga"/>
    <x v="2"/>
  </r>
  <r>
    <x v="12"/>
    <s v="skaits (jānorāda atbilstoša mērvienība gab., litri, reižu skaits, darba stundas u.c.) "/>
    <m/>
    <x v="0"/>
    <s v="Rīga"/>
    <x v="2"/>
  </r>
  <r>
    <x v="13"/>
    <s v="skaits (jānorāda atbilstoša mērvienība gab., litri, reižu skaits, darba stundas u.c.) "/>
    <n v="1843"/>
    <x v="0"/>
    <s v="Rīga"/>
    <x v="2"/>
  </r>
  <r>
    <x v="14"/>
    <s v="skaits (jānorāda atbilstoša mērvienība gab., litri, reižu skaits, darba stundas u.c.) "/>
    <n v="363"/>
    <x v="0"/>
    <s v="Rīga"/>
    <x v="2"/>
  </r>
  <r>
    <x v="15"/>
    <s v="skaits (jānorāda atbilstoša mērvienība gab., litri, reižu skaits, darba stundas u.c.) "/>
    <n v="33"/>
    <x v="0"/>
    <s v="Rīga"/>
    <x v="2"/>
  </r>
  <r>
    <x v="16"/>
    <s v="skaits (jānorāda atbilstoša mērvienība gab., litri, reižu skaits, darba stundas u.c.) "/>
    <n v="0"/>
    <x v="0"/>
    <s v="Rīga"/>
    <x v="2"/>
  </r>
  <r>
    <x v="17"/>
    <s v="skaits (jānorāda atbilstoša mērvienība gab., litri, reižu skaits, darba stundas u.c.) "/>
    <n v="22"/>
    <x v="0"/>
    <s v="Rīga"/>
    <x v="2"/>
  </r>
  <r>
    <x v="26"/>
    <s v="skaits (jānorāda atbilstoša mērvienība gab., litri, reižu skaits, darba stundas u.c.) "/>
    <n v="0"/>
    <x v="0"/>
    <s v="Rīga"/>
    <x v="2"/>
  </r>
  <r>
    <x v="19"/>
    <s v="EUR/vien bez PVN"/>
    <m/>
    <x v="0"/>
    <s v="Rīga"/>
    <x v="2"/>
  </r>
  <r>
    <x v="13"/>
    <s v="EUR/vien bez PVN"/>
    <n v="2563"/>
    <x v="0"/>
    <s v="Rīga"/>
    <x v="2"/>
  </r>
  <r>
    <x v="14"/>
    <s v="EUR/vien bez PVN"/>
    <n v="271"/>
    <x v="0"/>
    <s v="Rīga"/>
    <x v="2"/>
  </r>
  <r>
    <x v="15"/>
    <s v="EUR/vien bez PVN"/>
    <n v="67"/>
    <x v="0"/>
    <s v="Rīga"/>
    <x v="2"/>
  </r>
  <r>
    <x v="27"/>
    <s v="EUR/vien bez PVN"/>
    <n v="0"/>
    <x v="0"/>
    <s v="Rīga"/>
    <x v="2"/>
  </r>
  <r>
    <x v="20"/>
    <s v="EUR/vien bez PVN"/>
    <n v="131"/>
    <x v="0"/>
    <s v="Rīga"/>
    <x v="2"/>
  </r>
  <r>
    <x v="26"/>
    <s v="EUR/vien bez PVN"/>
    <n v="0"/>
    <x v="0"/>
    <s v="Rīga"/>
    <x v="2"/>
  </r>
  <r>
    <x v="11"/>
    <m/>
    <n v="1179"/>
    <x v="2"/>
    <s v="Rīga"/>
    <x v="2"/>
  </r>
  <r>
    <x v="12"/>
    <s v="skaits (jānorāda atbilstoša mērvienība gab., litri, reižu skaits, darba stundas u.c.) "/>
    <m/>
    <x v="2"/>
    <s v="Rīga"/>
    <x v="2"/>
  </r>
  <r>
    <x v="13"/>
    <s v="skaits (jānorāda atbilstoša mērvienība gab., litri, reižu skaits, darba stundas u.c.) "/>
    <n v="663"/>
    <x v="2"/>
    <s v="Rīga"/>
    <x v="2"/>
  </r>
  <r>
    <x v="14"/>
    <s v="skaits (jānorāda atbilstoša mērvienība gab., litri, reižu skaits, darba stundas u.c.) "/>
    <n v="497"/>
    <x v="2"/>
    <s v="Rīga"/>
    <x v="2"/>
  </r>
  <r>
    <x v="15"/>
    <s v="skaits (jānorāda atbilstoša mērvienība gab., litri, reižu skaits, darba stundas u.c.) "/>
    <n v="5"/>
    <x v="2"/>
    <s v="Rīga"/>
    <x v="2"/>
  </r>
  <r>
    <x v="16"/>
    <s v="skaits (jānorāda atbilstoša mērvienība gab., litri, reižu skaits, darba stundas u.c.) "/>
    <n v="0"/>
    <x v="2"/>
    <s v="Rīga"/>
    <x v="2"/>
  </r>
  <r>
    <x v="17"/>
    <s v="skaits (jānorāda atbilstoša mērvienība gab., litri, reižu skaits, darba stundas u.c.) "/>
    <n v="5"/>
    <x v="2"/>
    <s v="Rīga"/>
    <x v="2"/>
  </r>
  <r>
    <x v="26"/>
    <s v="skaits (jānorāda atbilstoša mērvienība gab., litri, reižu skaits, darba stundas u.c.) "/>
    <n v="6"/>
    <x v="2"/>
    <s v="Rīga"/>
    <x v="2"/>
  </r>
  <r>
    <x v="19"/>
    <s v="EUR/vien bez PVN"/>
    <m/>
    <x v="2"/>
    <s v="Rīga"/>
    <x v="2"/>
  </r>
  <r>
    <x v="13"/>
    <s v="EUR/vien bez PVN"/>
    <n v="921"/>
    <x v="2"/>
    <s v="Rīga"/>
    <x v="2"/>
  </r>
  <r>
    <x v="14"/>
    <s v="EUR/vien bez PVN"/>
    <n v="161"/>
    <x v="2"/>
    <s v="Rīga"/>
    <x v="2"/>
  </r>
  <r>
    <x v="15"/>
    <s v="EUR/vien bez PVN"/>
    <n v="26"/>
    <x v="2"/>
    <s v="Rīga"/>
    <x v="2"/>
  </r>
  <r>
    <x v="27"/>
    <s v="EUR/vien bez PVN"/>
    <n v="0"/>
    <x v="2"/>
    <s v="Rīga"/>
    <x v="2"/>
  </r>
  <r>
    <x v="20"/>
    <s v="EUR/vien bez PVN"/>
    <n v="66"/>
    <x v="2"/>
    <s v="Rīga"/>
    <x v="2"/>
  </r>
  <r>
    <x v="26"/>
    <s v="EUR/vien bez PVN"/>
    <n v="5"/>
    <x v="2"/>
    <s v="Rīga"/>
    <x v="2"/>
  </r>
  <r>
    <x v="11"/>
    <m/>
    <n v="1743"/>
    <x v="3"/>
    <s v="Rīga"/>
    <x v="2"/>
  </r>
  <r>
    <x v="12"/>
    <s v="skaits (jānorāda atbilstoša mērvienība gab., litri, reižu skaits, darba stundas u.c.) "/>
    <m/>
    <x v="3"/>
    <s v="Rīga"/>
    <x v="2"/>
  </r>
  <r>
    <x v="13"/>
    <s v="skaits (jānorāda atbilstoša mērvienība gab., litri, reižu skaits, darba stundas u.c.) "/>
    <n v="576"/>
    <x v="3"/>
    <s v="Rīga"/>
    <x v="2"/>
  </r>
  <r>
    <x v="14"/>
    <s v="skaits (jānorāda atbilstoša mērvienība gab., litri, reižu skaits, darba stundas u.c.) "/>
    <n v="418"/>
    <x v="3"/>
    <s v="Rīga"/>
    <x v="2"/>
  </r>
  <r>
    <x v="15"/>
    <s v="skaits (jānorāda atbilstoša mērvienība gab., litri, reižu skaits, darba stundas u.c.) "/>
    <n v="69"/>
    <x v="3"/>
    <s v="Rīga"/>
    <x v="2"/>
  </r>
  <r>
    <x v="16"/>
    <s v="skaits (jānorāda atbilstoša mērvienība gab., litri, reižu skaits, darba stundas u.c.) "/>
    <n v="0"/>
    <x v="3"/>
    <s v="Rīga"/>
    <x v="2"/>
  </r>
  <r>
    <x v="17"/>
    <s v="skaits (jānorāda atbilstoša mērvienība gab., litri, reižu skaits, darba stundas u.c.) "/>
    <n v="28"/>
    <x v="3"/>
    <s v="Rīga"/>
    <x v="2"/>
  </r>
  <r>
    <x v="26"/>
    <s v="skaits (jānorāda atbilstoša mērvienība gab., litri, reižu skaits, darba stundas u.c.) "/>
    <n v="378"/>
    <x v="3"/>
    <s v="Rīga"/>
    <x v="2"/>
  </r>
  <r>
    <x v="19"/>
    <s v="EUR/vien bez PVN"/>
    <m/>
    <x v="3"/>
    <s v="Rīga"/>
    <x v="2"/>
  </r>
  <r>
    <x v="13"/>
    <s v="EUR/vien bez PVN"/>
    <n v="792"/>
    <x v="3"/>
    <s v="Rīga"/>
    <x v="2"/>
  </r>
  <r>
    <x v="14"/>
    <s v="EUR/vien bez PVN"/>
    <n v="357"/>
    <x v="3"/>
    <s v="Rīga"/>
    <x v="2"/>
  </r>
  <r>
    <x v="15"/>
    <s v="EUR/vien bez PVN"/>
    <n v="110"/>
    <x v="3"/>
    <s v="Rīga"/>
    <x v="2"/>
  </r>
  <r>
    <x v="27"/>
    <s v="EUR/vien bez PVN"/>
    <n v="0"/>
    <x v="3"/>
    <s v="Rīga"/>
    <x v="2"/>
  </r>
  <r>
    <x v="20"/>
    <s v="EUR/vien bez PVN"/>
    <n v="185"/>
    <x v="3"/>
    <s v="Rīga"/>
    <x v="2"/>
  </r>
  <r>
    <x v="26"/>
    <s v="EUR/vien bez PVN"/>
    <n v="299"/>
    <x v="3"/>
    <s v="Rīga"/>
    <x v="2"/>
  </r>
  <r>
    <x v="21"/>
    <m/>
    <n v="465498.18677375827"/>
    <x v="0"/>
    <s v="Rīga"/>
    <x v="2"/>
  </r>
  <r>
    <x v="32"/>
    <s v="EUR bez PVN"/>
    <n v="935052.46"/>
    <x v="0"/>
    <s v="Rīga"/>
    <x v="2"/>
  </r>
  <r>
    <x v="33"/>
    <s v="km"/>
    <n v="1652207"/>
    <x v="0"/>
    <s v="Rīga"/>
    <x v="2"/>
  </r>
  <r>
    <x v="34"/>
    <s v="EUR bez PVN"/>
    <n v="1707661.8989329773"/>
    <x v="0"/>
    <s v="Rīga"/>
    <x v="2"/>
  </r>
  <r>
    <x v="35"/>
    <s v="km"/>
    <n v="2014501.1889071099"/>
    <x v="0"/>
    <s v="Rīga"/>
    <x v="2"/>
  </r>
  <r>
    <x v="21"/>
    <m/>
    <n v="71433.280128183818"/>
    <x v="1"/>
    <s v="Rīga"/>
    <x v="2"/>
  </r>
  <r>
    <x v="32"/>
    <s v="EUR bez PVN"/>
    <n v="135242.62"/>
    <x v="1"/>
    <s v="Rīga"/>
    <x v="2"/>
  </r>
  <r>
    <x v="33"/>
    <s v="km"/>
    <n v="362025.10409358214"/>
    <x v="1"/>
    <s v="Rīga"/>
    <x v="2"/>
  </r>
  <r>
    <x v="34"/>
    <s v="EUR bez PVN"/>
    <n v="595810.82078089879"/>
    <x v="1"/>
    <s v="Rīga"/>
    <x v="2"/>
  </r>
  <r>
    <x v="35"/>
    <s v="km"/>
    <n v="1043655.6670589447"/>
    <x v="1"/>
    <s v="Rīga"/>
    <x v="2"/>
  </r>
  <r>
    <x v="21"/>
    <m/>
    <n v="332060.71489725844"/>
    <x v="2"/>
    <s v="Rīga"/>
    <x v="2"/>
  </r>
  <r>
    <x v="32"/>
    <s v="EUR bez PVN"/>
    <n v="412234.66678267106"/>
    <x v="2"/>
    <s v="Rīga"/>
    <x v="2"/>
  </r>
  <r>
    <x v="33"/>
    <s v="km"/>
    <n v="298907.38400000002"/>
    <x v="2"/>
    <s v="Rīga"/>
    <x v="2"/>
  </r>
  <r>
    <x v="34"/>
    <s v="EUR bez PVN"/>
    <n v="944664.02919696621"/>
    <x v="2"/>
    <s v="Rīga"/>
    <x v="2"/>
  </r>
  <r>
    <x v="35"/>
    <s v="km"/>
    <n v="379374.99099999998"/>
    <x v="2"/>
    <s v="Rīga"/>
    <x v="2"/>
  </r>
  <r>
    <x v="21"/>
    <m/>
    <n v="317514.28915480373"/>
    <x v="3"/>
    <s v="Rīga"/>
    <x v="2"/>
  </r>
  <r>
    <x v="32"/>
    <s v="EUR bez PVN"/>
    <n v="630114.10065245628"/>
    <x v="3"/>
    <s v="Rīga"/>
    <x v="2"/>
  </r>
  <r>
    <x v="33"/>
    <s v="km"/>
    <n v="805444.10100000002"/>
    <x v="3"/>
    <s v="Rīga"/>
    <x v="2"/>
  </r>
  <r>
    <x v="34"/>
    <s v="EUR bez PVN"/>
    <n v="980997.26108915731"/>
    <x v="3"/>
    <s v="Rīga"/>
    <x v="2"/>
  </r>
  <r>
    <x v="35"/>
    <s v="km"/>
    <n v="833806.23199999996"/>
    <x v="3"/>
    <s v="Rīga"/>
    <x v="2"/>
  </r>
  <r>
    <x v="0"/>
    <m/>
    <n v="-621210.31164000009"/>
    <x v="0"/>
    <s v="Rīga"/>
    <x v="3"/>
  </r>
  <r>
    <x v="1"/>
    <s v="skaits"/>
    <n v="402"/>
    <x v="0"/>
    <s v="Rīga"/>
    <x v="3"/>
  </r>
  <r>
    <x v="2"/>
    <s v="skaits"/>
    <n v="102560"/>
    <x v="0"/>
    <s v="Rīga"/>
    <x v="3"/>
  </r>
  <r>
    <x v="3"/>
    <s v="skaits"/>
    <n v="88846"/>
    <x v="0"/>
    <s v="Rīga"/>
    <x v="3"/>
  </r>
  <r>
    <x v="4"/>
    <s v="skaits"/>
    <n v="138"/>
    <x v="0"/>
    <s v="Rīga"/>
    <x v="3"/>
  </r>
  <r>
    <x v="5"/>
    <s v="skaits"/>
    <n v="13852"/>
    <x v="0"/>
    <s v="Rīga"/>
    <x v="3"/>
  </r>
  <r>
    <x v="6"/>
    <s v="km"/>
    <n v="1817000"/>
    <x v="0"/>
    <s v="Rīga"/>
    <x v="3"/>
  </r>
  <r>
    <x v="7"/>
    <s v="km"/>
    <n v="1635359.558"/>
    <x v="0"/>
    <s v="Rīga"/>
    <x v="3"/>
  </r>
  <r>
    <x v="8"/>
    <s v="km"/>
    <n v="2076.558"/>
    <x v="0"/>
    <s v="Rīga"/>
    <x v="3"/>
  </r>
  <r>
    <x v="9"/>
    <s v="km"/>
    <n v="183717"/>
    <x v="0"/>
    <s v="Rīga"/>
    <x v="3"/>
  </r>
  <r>
    <x v="10"/>
    <s v="EUR/km"/>
    <n v="3.42"/>
    <x v="0"/>
    <s v="Rīga"/>
    <x v="3"/>
  </r>
  <r>
    <x v="0"/>
    <m/>
    <n v="-51243.771602310713"/>
    <x v="1"/>
    <s v="Rīga"/>
    <x v="3"/>
  </r>
  <r>
    <x v="1"/>
    <s v="skaits"/>
    <n v="131"/>
    <x v="1"/>
    <s v="Rīga"/>
    <x v="3"/>
  </r>
  <r>
    <x v="2"/>
    <s v="skaits"/>
    <n v="34280"/>
    <x v="1"/>
    <s v="Rīga"/>
    <x v="3"/>
  </r>
  <r>
    <x v="3"/>
    <s v="skaits"/>
    <n v="23177"/>
    <x v="1"/>
    <s v="Rīga"/>
    <x v="3"/>
  </r>
  <r>
    <x v="4"/>
    <s v="skaits"/>
    <m/>
    <x v="1"/>
    <s v="Rīga"/>
    <x v="3"/>
  </r>
  <r>
    <x v="5"/>
    <s v="skaits"/>
    <n v="2240"/>
    <x v="1"/>
    <s v="Rīga"/>
    <x v="3"/>
  </r>
  <r>
    <x v="6"/>
    <s v="km"/>
    <n v="407672.68109374994"/>
    <x v="1"/>
    <s v="Rīga"/>
    <x v="3"/>
  </r>
  <r>
    <x v="7"/>
    <s v="km"/>
    <n v="362062.27409375005"/>
    <x v="1"/>
    <s v="Rīga"/>
    <x v="3"/>
  </r>
  <r>
    <x v="8"/>
    <s v="km"/>
    <m/>
    <x v="1"/>
    <s v="Rīga"/>
    <x v="3"/>
  </r>
  <r>
    <x v="9"/>
    <s v="km"/>
    <n v="45610.40699999989"/>
    <x v="1"/>
    <s v="Rīga"/>
    <x v="3"/>
  </r>
  <r>
    <x v="10"/>
    <s v="EUR/km"/>
    <n v="1.1235105093956044"/>
    <x v="1"/>
    <s v="Rīga"/>
    <x v="3"/>
  </r>
  <r>
    <x v="0"/>
    <m/>
    <n v="-591893.6"/>
    <x v="2"/>
    <s v="Rīga"/>
    <x v="3"/>
  </r>
  <r>
    <x v="1"/>
    <s v="skaits"/>
    <n v="155"/>
    <x v="2"/>
    <s v="Rīga"/>
    <x v="3"/>
  </r>
  <r>
    <x v="2"/>
    <s v="skaits"/>
    <n v="25300"/>
    <x v="2"/>
    <s v="Rīga"/>
    <x v="3"/>
  </r>
  <r>
    <x v="3"/>
    <s v="skaits"/>
    <n v="21620"/>
    <x v="2"/>
    <s v="Rīga"/>
    <x v="3"/>
  </r>
  <r>
    <x v="4"/>
    <s v="skaits"/>
    <n v="0"/>
    <x v="2"/>
    <s v="Rīga"/>
    <x v="3"/>
  </r>
  <r>
    <x v="5"/>
    <s v="skaits"/>
    <n v="3680"/>
    <x v="2"/>
    <s v="Rīga"/>
    <x v="3"/>
  </r>
  <r>
    <x v="6"/>
    <s v="km"/>
    <n v="346000"/>
    <x v="2"/>
    <s v="Rīga"/>
    <x v="3"/>
  </r>
  <r>
    <x v="7"/>
    <s v="km"/>
    <n v="292580"/>
    <x v="2"/>
    <s v="Rīga"/>
    <x v="3"/>
  </r>
  <r>
    <x v="8"/>
    <s v="km"/>
    <n v="0"/>
    <x v="2"/>
    <s v="Rīga"/>
    <x v="3"/>
  </r>
  <r>
    <x v="9"/>
    <s v="km"/>
    <n v="53420"/>
    <x v="2"/>
    <s v="Rīga"/>
    <x v="3"/>
  </r>
  <r>
    <x v="10"/>
    <s v="EUR/km"/>
    <n v="11.08"/>
    <x v="2"/>
    <s v="Rīga"/>
    <x v="3"/>
  </r>
  <r>
    <x v="0"/>
    <m/>
    <n v="-323802.75"/>
    <x v="3"/>
    <s v="Rīga"/>
    <x v="3"/>
  </r>
  <r>
    <x v="1"/>
    <s v="skaits"/>
    <n v="278"/>
    <x v="3"/>
    <s v="Rīga"/>
    <x v="3"/>
  </r>
  <r>
    <x v="2"/>
    <s v="skaits"/>
    <n v="76710"/>
    <x v="3"/>
    <s v="Rīga"/>
    <x v="3"/>
  </r>
  <r>
    <x v="3"/>
    <s v="skaits"/>
    <n v="68965"/>
    <x v="3"/>
    <s v="Rīga"/>
    <x v="3"/>
  </r>
  <r>
    <x v="4"/>
    <s v="skaits"/>
    <n v="24"/>
    <x v="3"/>
    <s v="Rīga"/>
    <x v="3"/>
  </r>
  <r>
    <x v="5"/>
    <s v="skaits"/>
    <n v="7769"/>
    <x v="3"/>
    <s v="Rīga"/>
    <x v="3"/>
  </r>
  <r>
    <x v="6"/>
    <s v="km"/>
    <n v="855000"/>
    <x v="3"/>
    <s v="Rīga"/>
    <x v="3"/>
  </r>
  <r>
    <x v="7"/>
    <s v="km"/>
    <n v="785365"/>
    <x v="3"/>
    <s v="Rīga"/>
    <x v="3"/>
  </r>
  <r>
    <x v="8"/>
    <s v="km"/>
    <n v="208"/>
    <x v="3"/>
    <s v="Rīga"/>
    <x v="3"/>
  </r>
  <r>
    <x v="9"/>
    <s v="km"/>
    <n v="69843"/>
    <x v="3"/>
    <s v="Rīga"/>
    <x v="3"/>
  </r>
  <r>
    <x v="10"/>
    <s v="EUR/km"/>
    <n v="4.6500000000000004"/>
    <x v="3"/>
    <s v="Rīga"/>
    <x v="3"/>
  </r>
  <r>
    <x v="11"/>
    <m/>
    <n v="3406"/>
    <x v="0"/>
    <s v="Rīga"/>
    <x v="3"/>
  </r>
  <r>
    <x v="12"/>
    <s v="skaits (jānorāda atbilstoša mērvienība gab., litri, reižu skaits, darba stundas u.c.) "/>
    <m/>
    <x v="0"/>
    <s v="Rīga"/>
    <x v="3"/>
  </r>
  <r>
    <x v="13"/>
    <s v="skaits (jānorāda atbilstoša mērvienība gab., litri, reižu skaits, darba stundas u.c.) "/>
    <n v="2117"/>
    <x v="0"/>
    <s v="Rīga"/>
    <x v="3"/>
  </r>
  <r>
    <x v="14"/>
    <s v="skaits (jānorāda atbilstoša mērvienība gab., litri, reižu skaits, darba stundas u.c.) "/>
    <n v="416"/>
    <x v="0"/>
    <s v="Rīga"/>
    <x v="3"/>
  </r>
  <r>
    <x v="15"/>
    <s v="skaits (jānorāda atbilstoša mērvienība gab., litri, reižu skaits, darba stundas u.c.) "/>
    <n v="52"/>
    <x v="0"/>
    <s v="Rīga"/>
    <x v="3"/>
  </r>
  <r>
    <x v="16"/>
    <s v="skaits (jānorāda atbilstoša mērvienība gab., litri, reižu skaits, darba stundas u.c.) "/>
    <n v="0"/>
    <x v="0"/>
    <s v="Rīga"/>
    <x v="3"/>
  </r>
  <r>
    <x v="17"/>
    <s v="skaits (jānorāda atbilstoša mērvienība gab., litri, reižu skaits, darba stundas u.c.) "/>
    <n v="22"/>
    <x v="0"/>
    <s v="Rīga"/>
    <x v="3"/>
  </r>
  <r>
    <x v="26"/>
    <s v="skaits (jānorāda atbilstoša mērvienība gab., litri, reižu skaits, darba stundas u.c.) "/>
    <n v="0"/>
    <x v="0"/>
    <s v="Rīga"/>
    <x v="3"/>
  </r>
  <r>
    <x v="19"/>
    <s v="EUR/vien bez PVN"/>
    <n v="3406"/>
    <x v="0"/>
    <s v="Rīga"/>
    <x v="3"/>
  </r>
  <r>
    <x v="13"/>
    <s v="EUR/vien bez PVN"/>
    <n v="2912"/>
    <x v="0"/>
    <s v="Rīga"/>
    <x v="3"/>
  </r>
  <r>
    <x v="14"/>
    <s v="EUR/vien bez PVN"/>
    <n v="197"/>
    <x v="0"/>
    <s v="Rīga"/>
    <x v="3"/>
  </r>
  <r>
    <x v="15"/>
    <s v="EUR/vien bez PVN"/>
    <n v="86"/>
    <x v="0"/>
    <s v="Rīga"/>
    <x v="3"/>
  </r>
  <r>
    <x v="27"/>
    <s v="EUR/vien bez PVN"/>
    <n v="0"/>
    <x v="0"/>
    <s v="Rīga"/>
    <x v="3"/>
  </r>
  <r>
    <x v="20"/>
    <s v="EUR/vien bez PVN"/>
    <n v="211"/>
    <x v="0"/>
    <s v="Rīga"/>
    <x v="3"/>
  </r>
  <r>
    <x v="26"/>
    <s v="EUR/vien bez PVN"/>
    <n v="0"/>
    <x v="0"/>
    <s v="Rīga"/>
    <x v="3"/>
  </r>
  <r>
    <x v="11"/>
    <m/>
    <n v="1577"/>
    <x v="2"/>
    <s v="Rīga"/>
    <x v="3"/>
  </r>
  <r>
    <x v="12"/>
    <s v="skaits (jānorāda atbilstoša mērvienība gab., litri, reižu skaits, darba stundas u.c.) "/>
    <m/>
    <x v="2"/>
    <s v="Rīga"/>
    <x v="3"/>
  </r>
  <r>
    <x v="13"/>
    <s v="skaits (jānorāda atbilstoša mērvienība gab., litri, reižu skaits, darba stundas u.c.) "/>
    <n v="578"/>
    <x v="2"/>
    <s v="Rīga"/>
    <x v="3"/>
  </r>
  <r>
    <x v="14"/>
    <s v="skaits (jānorāda atbilstoša mērvienība gab., litri, reižu skaits, darba stundas u.c.) "/>
    <n v="614"/>
    <x v="2"/>
    <s v="Rīga"/>
    <x v="3"/>
  </r>
  <r>
    <x v="15"/>
    <s v="skaits (jānorāda atbilstoša mērvienība gab., litri, reižu skaits, darba stundas u.c.) "/>
    <n v="7"/>
    <x v="2"/>
    <s v="Rīga"/>
    <x v="3"/>
  </r>
  <r>
    <x v="16"/>
    <s v="skaits (jānorāda atbilstoša mērvienība gab., litri, reižu skaits, darba stundas u.c.) "/>
    <n v="0"/>
    <x v="2"/>
    <s v="Rīga"/>
    <x v="3"/>
  </r>
  <r>
    <x v="17"/>
    <s v="skaits (jānorāda atbilstoša mērvienība gab., litri, reižu skaits, darba stundas u.c.) "/>
    <n v="14"/>
    <x v="2"/>
    <s v="Rīga"/>
    <x v="3"/>
  </r>
  <r>
    <x v="26"/>
    <s v="skaits (jānorāda atbilstoša mērvienība gab., litri, reižu skaits, darba stundas u.c.) "/>
    <n v="77"/>
    <x v="2"/>
    <s v="Rīga"/>
    <x v="3"/>
  </r>
  <r>
    <x v="19"/>
    <s v="EUR/vien bez PVN"/>
    <n v="1577"/>
    <x v="2"/>
    <s v="Rīga"/>
    <x v="3"/>
  </r>
  <r>
    <x v="13"/>
    <s v="EUR/vien bez PVN"/>
    <n v="802"/>
    <x v="2"/>
    <s v="Rīga"/>
    <x v="3"/>
  </r>
  <r>
    <x v="14"/>
    <s v="EUR/vien bez PVN"/>
    <n v="502"/>
    <x v="2"/>
    <s v="Rīga"/>
    <x v="3"/>
  </r>
  <r>
    <x v="15"/>
    <s v="EUR/vien bez PVN"/>
    <n v="35"/>
    <x v="2"/>
    <s v="Rīga"/>
    <x v="3"/>
  </r>
  <r>
    <x v="27"/>
    <s v="EUR/vien bez PVN"/>
    <n v="0"/>
    <x v="2"/>
    <s v="Rīga"/>
    <x v="3"/>
  </r>
  <r>
    <x v="20"/>
    <s v="EUR/vien bez PVN"/>
    <n v="182"/>
    <x v="2"/>
    <s v="Rīga"/>
    <x v="3"/>
  </r>
  <r>
    <x v="26"/>
    <s v="EUR/vien bez PVN"/>
    <n v="56"/>
    <x v="2"/>
    <s v="Rīga"/>
    <x v="3"/>
  </r>
  <r>
    <x v="11"/>
    <m/>
    <n v="1361"/>
    <x v="3"/>
    <s v="Rīga"/>
    <x v="3"/>
  </r>
  <r>
    <x v="12"/>
    <s v="skaits (jānorāda atbilstoša mērvienība gab., litri, reižu skaits, darba stundas u.c.) "/>
    <m/>
    <x v="3"/>
    <s v="Rīga"/>
    <x v="3"/>
  </r>
  <r>
    <x v="13"/>
    <s v="skaits (jānorāda atbilstoša mērvienība gab., litri, reižu skaits, darba stundas u.c.) "/>
    <n v="536"/>
    <x v="3"/>
    <s v="Rīga"/>
    <x v="3"/>
  </r>
  <r>
    <x v="14"/>
    <s v="skaits (jānorāda atbilstoša mērvienība gab., litri, reižu skaits, darba stundas u.c.) "/>
    <n v="407"/>
    <x v="3"/>
    <s v="Rīga"/>
    <x v="3"/>
  </r>
  <r>
    <x v="15"/>
    <s v="skaits (jānorāda atbilstoša mērvienība gab., litri, reižu skaits, darba stundas u.c.) "/>
    <n v="39"/>
    <x v="3"/>
    <s v="Rīga"/>
    <x v="3"/>
  </r>
  <r>
    <x v="16"/>
    <s v="skaits (jānorāda atbilstoša mērvienība gab., litri, reižu skaits, darba stundas u.c.) "/>
    <n v="0"/>
    <x v="3"/>
    <s v="Rīga"/>
    <x v="3"/>
  </r>
  <r>
    <x v="17"/>
    <s v="skaits (jānorāda atbilstoša mērvienība gab., litri, reižu skaits, darba stundas u.c.) "/>
    <n v="35"/>
    <x v="3"/>
    <s v="Rīga"/>
    <x v="3"/>
  </r>
  <r>
    <x v="26"/>
    <s v="skaits (jānorāda atbilstoša mērvienība gab., litri, reižu skaits, darba stundas u.c.) "/>
    <n v="18"/>
    <x v="3"/>
    <s v="Rīga"/>
    <x v="3"/>
  </r>
  <r>
    <x v="19"/>
    <s v="EUR/vien bez PVN"/>
    <n v="1361"/>
    <x v="3"/>
    <s v="Rīga"/>
    <x v="3"/>
  </r>
  <r>
    <x v="13"/>
    <s v="EUR/vien bez PVN"/>
    <n v="738"/>
    <x v="3"/>
    <s v="Rīga"/>
    <x v="3"/>
  </r>
  <r>
    <x v="14"/>
    <s v="EUR/vien bez PVN"/>
    <n v="245"/>
    <x v="3"/>
    <s v="Rīga"/>
    <x v="3"/>
  </r>
  <r>
    <x v="15"/>
    <s v="EUR/vien bez PVN"/>
    <n v="95"/>
    <x v="3"/>
    <s v="Rīga"/>
    <x v="3"/>
  </r>
  <r>
    <x v="27"/>
    <s v="EUR/vien bez PVN"/>
    <n v="0"/>
    <x v="3"/>
    <s v="Rīga"/>
    <x v="3"/>
  </r>
  <r>
    <x v="20"/>
    <s v="EUR/vien bez PVN"/>
    <n v="269"/>
    <x v="3"/>
    <s v="Rīga"/>
    <x v="3"/>
  </r>
  <r>
    <x v="26"/>
    <s v="EUR/vien bez PVN"/>
    <n v="14"/>
    <x v="3"/>
    <s v="Rīga"/>
    <x v="3"/>
  </r>
  <r>
    <x v="21"/>
    <m/>
    <n v="368037.48058545723"/>
    <x v="0"/>
    <s v="Rīga"/>
    <x v="3"/>
  </r>
  <r>
    <x v="36"/>
    <s v="EUR bez PVN"/>
    <n v="984673.98947056069"/>
    <x v="0"/>
    <s v="Rīga"/>
    <x v="3"/>
  </r>
  <r>
    <x v="37"/>
    <s v="km"/>
    <n v="1635359.558"/>
    <x v="0"/>
    <s v="Rīga"/>
    <x v="3"/>
  </r>
  <r>
    <x v="38"/>
    <s v="EUR bez PVN"/>
    <n v="1591871.15"/>
    <x v="0"/>
    <s v="Rīga"/>
    <x v="3"/>
  </r>
  <r>
    <x v="39"/>
    <s v="km"/>
    <n v="1924491.4809136242"/>
    <x v="0"/>
    <s v="Rīga"/>
    <x v="3"/>
  </r>
  <r>
    <x v="21"/>
    <m/>
    <n v="54339.970089544826"/>
    <x v="1"/>
    <s v="Rīga"/>
    <x v="3"/>
  </r>
  <r>
    <x v="36"/>
    <s v="EUR bez PVN"/>
    <n v="137167.79999999999"/>
    <x v="1"/>
    <s v="Rīga"/>
    <x v="3"/>
  </r>
  <r>
    <x v="37"/>
    <s v="km"/>
    <n v="362062.27409375005"/>
    <x v="1"/>
    <s v="Rīga"/>
    <x v="3"/>
  </r>
  <r>
    <x v="38"/>
    <s v="EUR bez PVN"/>
    <n v="507726.96974044718"/>
    <x v="1"/>
    <s v="Rīga"/>
    <x v="3"/>
  </r>
  <r>
    <x v="39"/>
    <s v="km"/>
    <n v="959902.46869357117"/>
    <x v="1"/>
    <s v="Rīga"/>
    <x v="3"/>
  </r>
  <r>
    <x v="21"/>
    <m/>
    <n v="215948.20264867935"/>
    <x v="2"/>
    <s v="Rīga"/>
    <x v="3"/>
  </r>
  <r>
    <x v="36"/>
    <s v="EUR bez PVN"/>
    <n v="436655.50062658632"/>
    <x v="2"/>
    <s v="Rīga"/>
    <x v="3"/>
  </r>
  <r>
    <x v="37"/>
    <s v="km"/>
    <n v="292580"/>
    <x v="2"/>
    <s v="Rīga"/>
    <x v="3"/>
  </r>
  <r>
    <x v="38"/>
    <s v="EUR bez PVN"/>
    <n v="825796.73865490127"/>
    <x v="2"/>
    <s v="Rīga"/>
    <x v="3"/>
  </r>
  <r>
    <x v="39"/>
    <s v="km"/>
    <n v="370227.15100000007"/>
    <x v="2"/>
    <s v="Rīga"/>
    <x v="3"/>
  </r>
  <r>
    <x v="21"/>
    <m/>
    <n v="272919.67409175687"/>
    <x v="3"/>
    <s v="Rīga"/>
    <x v="3"/>
  </r>
  <r>
    <x v="36"/>
    <s v="EUR bez PVN"/>
    <n v="657666.21991340164"/>
    <x v="3"/>
    <s v="Rīga"/>
    <x v="3"/>
  </r>
  <r>
    <x v="37"/>
    <s v="km"/>
    <n v="785365"/>
    <x v="3"/>
    <s v="Rīga"/>
    <x v="3"/>
  </r>
  <r>
    <x v="38"/>
    <s v="EUR bez PVN"/>
    <n v="909293.77380156342"/>
    <x v="3"/>
    <s v="Rīga"/>
    <x v="3"/>
  </r>
  <r>
    <x v="39"/>
    <s v="km"/>
    <n v="767395.58299999998"/>
    <x v="3"/>
    <s v="Rīga"/>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1186F04-EF22-4A31-AD11-4EEB7890E73D}" name="PivotTable1" cacheId="0" dataPosition="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V9" firstHeaderRow="1" firstDataRow="3" firstDataCol="1"/>
  <pivotFields count="6">
    <pivotField axis="axisRow" showAll="0">
      <items count="41">
        <item h="1" x="28"/>
        <item h="1" x="32"/>
        <item h="1" x="36"/>
        <item h="1" x="22"/>
        <item h="1" x="30"/>
        <item h="1" x="34"/>
        <item h="1" x="38"/>
        <item h="1" x="24"/>
        <item h="1" x="31"/>
        <item h="1" x="35"/>
        <item h="1" x="39"/>
        <item h="1" x="25"/>
        <item h="1" x="10"/>
        <item h="1" x="19"/>
        <item h="1" x="29"/>
        <item h="1" x="33"/>
        <item h="1" x="37"/>
        <item h="1" x="23"/>
        <item h="1" x="7"/>
        <item h="1" x="6"/>
        <item h="1" x="3"/>
        <item h="1" x="2"/>
        <item h="1" x="12"/>
        <item x="0"/>
        <item x="11"/>
        <item x="21"/>
        <item h="1" x="26"/>
        <item h="1" x="13"/>
        <item h="1" x="1"/>
        <item h="1" x="18"/>
        <item h="1" x="14"/>
        <item h="1" x="15"/>
        <item h="1" x="5"/>
        <item h="1" x="9"/>
        <item h="1" x="4"/>
        <item h="1" x="8"/>
        <item h="1" x="16"/>
        <item h="1" x="27"/>
        <item h="1" x="17"/>
        <item h="1" x="20"/>
        <item t="default"/>
      </items>
    </pivotField>
    <pivotField showAll="0"/>
    <pivotField dataField="1" showAll="0"/>
    <pivotField axis="axisCol" showAll="0">
      <items count="5">
        <item x="0"/>
        <item x="1"/>
        <item x="2"/>
        <item x="3"/>
        <item t="default"/>
      </items>
    </pivotField>
    <pivotField showAll="0"/>
    <pivotField axis="axisCol" showAll="0">
      <items count="5">
        <item x="0"/>
        <item x="1"/>
        <item x="2"/>
        <item x="3"/>
        <item t="default"/>
      </items>
    </pivotField>
  </pivotFields>
  <rowFields count="1">
    <field x="0"/>
  </rowFields>
  <rowItems count="4">
    <i>
      <x v="23"/>
    </i>
    <i>
      <x v="24"/>
    </i>
    <i>
      <x v="25"/>
    </i>
    <i t="grand">
      <x/>
    </i>
  </rowItems>
  <colFields count="2">
    <field x="5"/>
    <field x="3"/>
  </colFields>
  <colItems count="21">
    <i>
      <x/>
      <x/>
    </i>
    <i r="1">
      <x v="1"/>
    </i>
    <i r="1">
      <x v="2"/>
    </i>
    <i r="1">
      <x v="3"/>
    </i>
    <i t="default">
      <x/>
    </i>
    <i>
      <x v="1"/>
      <x/>
    </i>
    <i r="1">
      <x v="1"/>
    </i>
    <i r="1">
      <x v="2"/>
    </i>
    <i r="1">
      <x v="3"/>
    </i>
    <i t="default">
      <x v="1"/>
    </i>
    <i>
      <x v="2"/>
      <x/>
    </i>
    <i r="1">
      <x v="1"/>
    </i>
    <i r="1">
      <x v="2"/>
    </i>
    <i r="1">
      <x v="3"/>
    </i>
    <i t="default">
      <x v="2"/>
    </i>
    <i>
      <x v="3"/>
      <x/>
    </i>
    <i r="1">
      <x v="1"/>
    </i>
    <i r="1">
      <x v="2"/>
    </i>
    <i r="1">
      <x v="3"/>
    </i>
    <i t="default">
      <x v="3"/>
    </i>
    <i t="grand">
      <x/>
    </i>
  </colItems>
  <dataFields count="1">
    <dataField name="Sum of Vērtība" fld="2" baseField="0" baseItem="0" numFmtId="4"/>
  </dataFields>
  <formats count="12">
    <format dxfId="11">
      <pivotArea dataOnly="0" labelOnly="1" fieldPosition="0">
        <references count="1">
          <reference field="0" count="0"/>
        </references>
      </pivotArea>
    </format>
    <format dxfId="10">
      <pivotArea outline="0" collapsedLevelsAreSubtotals="1" fieldPosition="0"/>
    </format>
    <format dxfId="9">
      <pivotArea field="5" type="button" dataOnly="0" labelOnly="1" outline="0" axis="axisCol" fieldPosition="0"/>
    </format>
    <format dxfId="8">
      <pivotArea field="3" type="button" dataOnly="0" labelOnly="1" outline="0" axis="axisCol" fieldPosition="1"/>
    </format>
    <format dxfId="7">
      <pivotArea type="topRight" dataOnly="0" labelOnly="1" outline="0" fieldPosition="0"/>
    </format>
    <format dxfId="6">
      <pivotArea dataOnly="0" labelOnly="1" fieldPosition="0">
        <references count="1">
          <reference field="5" count="0"/>
        </references>
      </pivotArea>
    </format>
    <format dxfId="5">
      <pivotArea dataOnly="0" labelOnly="1" fieldPosition="0">
        <references count="1">
          <reference field="5" count="0" defaultSubtotal="1"/>
        </references>
      </pivotArea>
    </format>
    <format dxfId="4">
      <pivotArea dataOnly="0" labelOnly="1" grandCol="1" outline="0" fieldPosition="0"/>
    </format>
    <format dxfId="3">
      <pivotArea dataOnly="0" labelOnly="1" fieldPosition="0">
        <references count="2">
          <reference field="3" count="0"/>
          <reference field="5" count="1" selected="0">
            <x v="1"/>
          </reference>
        </references>
      </pivotArea>
    </format>
    <format dxfId="2">
      <pivotArea dataOnly="0" labelOnly="1" fieldPosition="0">
        <references count="2">
          <reference field="3" count="0"/>
          <reference field="5" count="1" selected="0">
            <x v="2"/>
          </reference>
        </references>
      </pivotArea>
    </format>
    <format dxfId="1">
      <pivotArea dataOnly="0" labelOnly="1" fieldPosition="0">
        <references count="2">
          <reference field="3" count="0"/>
          <reference field="5" count="1" selected="0">
            <x v="3"/>
          </reference>
        </references>
      </pivotArea>
    </format>
    <format dxfId="0">
      <pivotArea dataOnly="0" labelOnly="1" fieldPosition="0">
        <references count="2">
          <reference field="3" count="0"/>
          <reference field="5" count="1" selected="0">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0513D-D27B-4F5D-8BD6-841DFDD0606E}">
  <dimension ref="A1:M59"/>
  <sheetViews>
    <sheetView tabSelected="1" zoomScale="90" zoomScaleNormal="90" workbookViewId="0">
      <selection activeCell="L11" sqref="L11"/>
    </sheetView>
  </sheetViews>
  <sheetFormatPr defaultColWidth="9.140625" defaultRowHeight="15" x14ac:dyDescent="0.25"/>
  <cols>
    <col min="1" max="1" width="12.5703125" style="1" customWidth="1"/>
    <col min="2" max="2" width="46.140625" style="1" customWidth="1"/>
    <col min="3" max="3" width="11.42578125" style="1" customWidth="1"/>
    <col min="4" max="4" width="17" style="13" customWidth="1"/>
    <col min="5" max="5" width="13.28515625" style="1" customWidth="1"/>
    <col min="6" max="6" width="14.28515625" style="1" customWidth="1"/>
    <col min="7" max="7" width="16.7109375" style="1" customWidth="1"/>
    <col min="8" max="8" width="13.28515625" style="1" customWidth="1"/>
    <col min="9" max="9" width="9.140625" style="1"/>
    <col min="10" max="10" width="9.42578125" style="1" bestFit="1" customWidth="1"/>
    <col min="11" max="11" width="10.42578125" style="1" bestFit="1" customWidth="1"/>
    <col min="12" max="16384" width="9.140625" style="1"/>
  </cols>
  <sheetData>
    <row r="1" spans="1:11" ht="42" customHeight="1" x14ac:dyDescent="0.3">
      <c r="A1" s="260" t="s">
        <v>35</v>
      </c>
      <c r="B1" s="260"/>
      <c r="C1" s="260"/>
      <c r="D1" s="260"/>
      <c r="E1" s="260"/>
      <c r="F1" s="260"/>
      <c r="G1" s="260"/>
    </row>
    <row r="2" spans="1:11" s="10" customFormat="1" ht="36.6" customHeight="1" thickBot="1" x14ac:dyDescent="0.25">
      <c r="A2" s="11" t="s">
        <v>4</v>
      </c>
      <c r="B2" s="17"/>
      <c r="C2" s="18" t="s">
        <v>5</v>
      </c>
      <c r="D2" s="19" t="s">
        <v>1</v>
      </c>
      <c r="E2" s="20" t="s">
        <v>11</v>
      </c>
      <c r="F2" s="20" t="s">
        <v>36</v>
      </c>
      <c r="G2" s="18" t="s">
        <v>3</v>
      </c>
    </row>
    <row r="3" spans="1:11" s="10" customFormat="1" thickBot="1" x14ac:dyDescent="0.25">
      <c r="A3" s="21" t="s">
        <v>17</v>
      </c>
      <c r="B3" s="22" t="s">
        <v>37</v>
      </c>
      <c r="C3" s="23"/>
      <c r="D3" s="24">
        <f>(D10-D9)*D13</f>
        <v>-550222.54365340807</v>
      </c>
      <c r="E3" s="24">
        <v>-119.47536397986241</v>
      </c>
      <c r="F3" s="24">
        <f t="shared" ref="F3:G3" si="0">(F10-F9)*F13</f>
        <v>-393557.82050699991</v>
      </c>
      <c r="G3" s="25">
        <f t="shared" si="0"/>
        <v>-288882.70656149997</v>
      </c>
      <c r="H3" s="87"/>
    </row>
    <row r="4" spans="1:11" x14ac:dyDescent="0.25">
      <c r="A4" s="261" t="s">
        <v>7</v>
      </c>
      <c r="B4" s="26" t="s">
        <v>13</v>
      </c>
      <c r="C4" s="264" t="s">
        <v>6</v>
      </c>
      <c r="D4" s="27">
        <v>405</v>
      </c>
      <c r="E4" s="28">
        <v>131</v>
      </c>
      <c r="F4" s="27">
        <v>148</v>
      </c>
      <c r="G4" s="29">
        <v>278</v>
      </c>
    </row>
    <row r="5" spans="1:11" ht="15" customHeight="1" x14ac:dyDescent="0.25">
      <c r="A5" s="262"/>
      <c r="B5" s="30" t="s">
        <v>38</v>
      </c>
      <c r="C5" s="264"/>
      <c r="D5" s="31">
        <v>78732.5</v>
      </c>
      <c r="E5" s="32">
        <v>19703</v>
      </c>
      <c r="F5" s="31">
        <v>19900</v>
      </c>
      <c r="G5" s="33">
        <v>62652.5</v>
      </c>
    </row>
    <row r="6" spans="1:11" x14ac:dyDescent="0.25">
      <c r="A6" s="262"/>
      <c r="B6" s="30" t="s">
        <v>39</v>
      </c>
      <c r="C6" s="264"/>
      <c r="D6" s="31">
        <f>D5+D7-D8</f>
        <v>68778</v>
      </c>
      <c r="E6" s="32">
        <v>19697</v>
      </c>
      <c r="F6" s="31">
        <f>F5+F7-F8</f>
        <v>17152</v>
      </c>
      <c r="G6" s="33">
        <f t="shared" ref="G6" si="1">G5+G7-G8</f>
        <v>54239.5</v>
      </c>
    </row>
    <row r="7" spans="1:11" x14ac:dyDescent="0.25">
      <c r="A7" s="262"/>
      <c r="B7" s="34" t="s">
        <v>40</v>
      </c>
      <c r="C7" s="264"/>
      <c r="D7" s="31">
        <v>151.5</v>
      </c>
      <c r="E7" s="32"/>
      <c r="F7" s="31">
        <v>0</v>
      </c>
      <c r="G7" s="33">
        <v>33</v>
      </c>
    </row>
    <row r="8" spans="1:11" x14ac:dyDescent="0.25">
      <c r="A8" s="262"/>
      <c r="B8" s="34" t="s">
        <v>41</v>
      </c>
      <c r="C8" s="265"/>
      <c r="D8" s="31">
        <v>10106</v>
      </c>
      <c r="E8" s="32">
        <v>6</v>
      </c>
      <c r="F8" s="31">
        <v>2748</v>
      </c>
      <c r="G8" s="33">
        <v>8446</v>
      </c>
    </row>
    <row r="9" spans="1:11" x14ac:dyDescent="0.25">
      <c r="A9" s="262"/>
      <c r="B9" s="30" t="s">
        <v>42</v>
      </c>
      <c r="C9" s="266" t="s">
        <v>8</v>
      </c>
      <c r="D9" s="31">
        <v>1410000</v>
      </c>
      <c r="E9" s="35">
        <v>303080.72599999997</v>
      </c>
      <c r="F9" s="31">
        <v>272000</v>
      </c>
      <c r="G9" s="33">
        <v>680000</v>
      </c>
    </row>
    <row r="10" spans="1:11" x14ac:dyDescent="0.25">
      <c r="A10" s="262"/>
      <c r="B10" s="30" t="s">
        <v>43</v>
      </c>
      <c r="C10" s="267"/>
      <c r="D10" s="31">
        <f>D9+D11-D12</f>
        <v>1240654.1470000001</v>
      </c>
      <c r="E10" s="35">
        <v>302965.46599999996</v>
      </c>
      <c r="F10" s="31">
        <f t="shared" ref="F10:G10" si="2">F9+F11-F12</f>
        <v>231992.08900000001</v>
      </c>
      <c r="G10" s="33">
        <f t="shared" si="2"/>
        <v>615968.96299999987</v>
      </c>
      <c r="H10" s="88"/>
      <c r="J10" s="88"/>
      <c r="K10" s="88"/>
    </row>
    <row r="11" spans="1:11" ht="16.5" customHeight="1" x14ac:dyDescent="0.25">
      <c r="A11" s="262"/>
      <c r="B11" s="36" t="s">
        <v>44</v>
      </c>
      <c r="C11" s="267"/>
      <c r="D11" s="31">
        <v>2515.2160000000003</v>
      </c>
      <c r="E11" s="35"/>
      <c r="F11" s="31">
        <v>0</v>
      </c>
      <c r="G11" s="33">
        <v>285.00400000000002</v>
      </c>
    </row>
    <row r="12" spans="1:11" ht="16.5" customHeight="1" x14ac:dyDescent="0.25">
      <c r="A12" s="263"/>
      <c r="B12" s="36" t="s">
        <v>45</v>
      </c>
      <c r="C12" s="268"/>
      <c r="D12" s="31">
        <v>171861.06899999999</v>
      </c>
      <c r="E12" s="35"/>
      <c r="F12" s="31">
        <v>40007.911</v>
      </c>
      <c r="G12" s="33">
        <v>64316.041000000099</v>
      </c>
    </row>
    <row r="13" spans="1:11" ht="30.75" thickBot="1" x14ac:dyDescent="0.3">
      <c r="A13" s="37" t="s">
        <v>16</v>
      </c>
      <c r="B13" s="38" t="s">
        <v>46</v>
      </c>
      <c r="C13" s="39" t="s">
        <v>9</v>
      </c>
      <c r="D13" s="40">
        <v>3.2491055074930499</v>
      </c>
      <c r="E13" s="41">
        <v>1.036572652957251</v>
      </c>
      <c r="F13" s="41">
        <v>9.8369999999999997</v>
      </c>
      <c r="G13" s="42">
        <v>4.5116043733837916</v>
      </c>
      <c r="H13" s="13"/>
      <c r="J13" s="13"/>
      <c r="K13" s="13"/>
    </row>
    <row r="14" spans="1:11" s="10" customFormat="1" ht="29.25" thickBot="1" x14ac:dyDescent="0.25">
      <c r="A14" s="43" t="s">
        <v>18</v>
      </c>
      <c r="B14" s="44" t="s">
        <v>47</v>
      </c>
      <c r="C14" s="45"/>
      <c r="D14" s="46">
        <f>SUM(D16*D24,D17*D25,D18*D26,D19*D27,D20*D28,D21*D29,D22*D30)</f>
        <v>4252.16</v>
      </c>
      <c r="E14" s="46">
        <f t="shared" ref="E14:G14" si="3">SUM(E16*E24,E17*E25,E18*E26,E19*E27,E20*E28,E21*E29,E22*E30)</f>
        <v>0</v>
      </c>
      <c r="F14" s="46">
        <f t="shared" si="3"/>
        <v>1776.4685999999997</v>
      </c>
      <c r="G14" s="46">
        <f t="shared" si="3"/>
        <v>2402.4647400000003</v>
      </c>
    </row>
    <row r="15" spans="1:11" s="12" customFormat="1" ht="26.45" customHeight="1" x14ac:dyDescent="0.25">
      <c r="A15" s="269" t="s">
        <v>7</v>
      </c>
      <c r="B15" s="47" t="s">
        <v>48</v>
      </c>
      <c r="C15" s="272" t="s">
        <v>30</v>
      </c>
      <c r="D15" s="48"/>
      <c r="E15" s="49"/>
      <c r="F15" s="49"/>
      <c r="G15" s="50"/>
    </row>
    <row r="16" spans="1:11" s="12" customFormat="1" x14ac:dyDescent="0.25">
      <c r="A16" s="270"/>
      <c r="B16" s="51" t="s">
        <v>0</v>
      </c>
      <c r="C16" s="272"/>
      <c r="D16" s="52">
        <v>2058</v>
      </c>
      <c r="E16" s="53"/>
      <c r="F16" s="53">
        <v>727.2</v>
      </c>
      <c r="G16" s="54">
        <v>797.2</v>
      </c>
    </row>
    <row r="17" spans="1:11" s="12" customFormat="1" x14ac:dyDescent="0.25">
      <c r="A17" s="270"/>
      <c r="B17" s="51" t="s">
        <v>14</v>
      </c>
      <c r="C17" s="272"/>
      <c r="D17" s="52">
        <v>923</v>
      </c>
      <c r="E17" s="53"/>
      <c r="F17" s="53">
        <v>724</v>
      </c>
      <c r="G17" s="54">
        <v>1315.22</v>
      </c>
    </row>
    <row r="18" spans="1:11" s="12" customFormat="1" ht="14.45" customHeight="1" x14ac:dyDescent="0.25">
      <c r="A18" s="270"/>
      <c r="B18" s="55" t="s">
        <v>20</v>
      </c>
      <c r="C18" s="272"/>
      <c r="D18" s="52">
        <v>90</v>
      </c>
      <c r="E18" s="53"/>
      <c r="F18" s="53">
        <v>29</v>
      </c>
      <c r="G18" s="54">
        <v>79.3</v>
      </c>
    </row>
    <row r="19" spans="1:11" s="12" customFormat="1" x14ac:dyDescent="0.25">
      <c r="A19" s="270"/>
      <c r="B19" s="51" t="s">
        <v>12</v>
      </c>
      <c r="C19" s="272"/>
      <c r="D19" s="52">
        <v>65</v>
      </c>
      <c r="E19" s="53"/>
      <c r="F19" s="53">
        <v>24</v>
      </c>
      <c r="G19" s="54">
        <v>52</v>
      </c>
    </row>
    <row r="20" spans="1:11" s="12" customFormat="1" ht="17.25" customHeight="1" x14ac:dyDescent="0.25">
      <c r="A20" s="270"/>
      <c r="B20" s="55" t="s">
        <v>26</v>
      </c>
      <c r="C20" s="272"/>
      <c r="D20" s="52"/>
      <c r="E20" s="53"/>
      <c r="F20" s="53"/>
      <c r="G20" s="54"/>
    </row>
    <row r="21" spans="1:11" s="12" customFormat="1" ht="17.25" customHeight="1" x14ac:dyDescent="0.25">
      <c r="A21" s="270"/>
      <c r="B21" s="56" t="s">
        <v>34</v>
      </c>
      <c r="C21" s="272"/>
      <c r="D21" s="57">
        <v>660</v>
      </c>
      <c r="E21" s="58"/>
      <c r="F21" s="58">
        <v>88</v>
      </c>
      <c r="G21" s="59">
        <v>393</v>
      </c>
    </row>
    <row r="22" spans="1:11" s="12" customFormat="1" ht="15.75" thickBot="1" x14ac:dyDescent="0.3">
      <c r="A22" s="270"/>
      <c r="B22" s="56" t="s">
        <v>34</v>
      </c>
      <c r="C22" s="273"/>
      <c r="D22" s="60">
        <v>17</v>
      </c>
      <c r="E22" s="61"/>
      <c r="F22" s="61">
        <v>7</v>
      </c>
      <c r="G22" s="62">
        <v>8</v>
      </c>
    </row>
    <row r="23" spans="1:11" s="12" customFormat="1" ht="30" x14ac:dyDescent="0.25">
      <c r="A23" s="270"/>
      <c r="B23" s="63" t="s">
        <v>49</v>
      </c>
      <c r="C23" s="274" t="s">
        <v>50</v>
      </c>
      <c r="D23" s="64"/>
      <c r="E23" s="65"/>
      <c r="F23" s="65"/>
      <c r="G23" s="66"/>
    </row>
    <row r="24" spans="1:11" s="12" customFormat="1" x14ac:dyDescent="0.25">
      <c r="A24" s="270"/>
      <c r="B24" s="51" t="s">
        <v>0</v>
      </c>
      <c r="C24" s="272"/>
      <c r="D24" s="52">
        <v>1.36</v>
      </c>
      <c r="E24" s="53"/>
      <c r="F24" s="53">
        <v>1.3779999999999999</v>
      </c>
      <c r="G24" s="54">
        <v>1.369</v>
      </c>
    </row>
    <row r="25" spans="1:11" s="12" customFormat="1" x14ac:dyDescent="0.25">
      <c r="A25" s="270"/>
      <c r="B25" s="51" t="s">
        <v>14</v>
      </c>
      <c r="C25" s="272"/>
      <c r="D25" s="52">
        <v>0.65</v>
      </c>
      <c r="E25" s="53"/>
      <c r="F25" s="53">
        <v>0.56599999999999995</v>
      </c>
      <c r="G25" s="54">
        <v>0.437</v>
      </c>
    </row>
    <row r="26" spans="1:11" s="12" customFormat="1" ht="15" customHeight="1" x14ac:dyDescent="0.25">
      <c r="A26" s="270"/>
      <c r="B26" s="55" t="s">
        <v>20</v>
      </c>
      <c r="C26" s="272"/>
      <c r="D26" s="52">
        <v>0.9</v>
      </c>
      <c r="E26" s="53"/>
      <c r="F26" s="53">
        <v>0.92300000000000004</v>
      </c>
      <c r="G26" s="54">
        <v>1.1559999999999999</v>
      </c>
    </row>
    <row r="27" spans="1:11" s="12" customFormat="1" ht="31.5" customHeight="1" x14ac:dyDescent="0.25">
      <c r="A27" s="270"/>
      <c r="B27" s="55" t="s">
        <v>12</v>
      </c>
      <c r="C27" s="272"/>
      <c r="D27" s="52">
        <v>4.43</v>
      </c>
      <c r="E27" s="53"/>
      <c r="F27" s="53">
        <v>11.279</v>
      </c>
      <c r="G27" s="54">
        <v>6.8730000000000002</v>
      </c>
    </row>
    <row r="28" spans="1:11" s="12" customFormat="1" ht="33" customHeight="1" x14ac:dyDescent="0.25">
      <c r="A28" s="270"/>
      <c r="B28" s="55" t="s">
        <v>27</v>
      </c>
      <c r="C28" s="272"/>
      <c r="D28" s="52"/>
      <c r="E28" s="53"/>
      <c r="F28" s="53"/>
      <c r="G28" s="54"/>
    </row>
    <row r="29" spans="1:11" s="12" customFormat="1" ht="13.15" customHeight="1" x14ac:dyDescent="0.25">
      <c r="A29" s="270"/>
      <c r="B29" s="56" t="s">
        <v>34</v>
      </c>
      <c r="C29" s="272"/>
      <c r="D29" s="57">
        <v>0.72</v>
      </c>
      <c r="E29" s="58"/>
      <c r="F29" s="58">
        <v>0.72</v>
      </c>
      <c r="G29" s="59">
        <v>0.72</v>
      </c>
    </row>
    <row r="30" spans="1:11" ht="15.75" thickBot="1" x14ac:dyDescent="0.3">
      <c r="A30" s="271"/>
      <c r="B30" s="56" t="s">
        <v>34</v>
      </c>
      <c r="C30" s="273"/>
      <c r="D30" s="60">
        <v>0.54</v>
      </c>
      <c r="E30" s="61"/>
      <c r="F30" s="61">
        <v>0.54</v>
      </c>
      <c r="G30" s="62">
        <v>0.54</v>
      </c>
    </row>
    <row r="31" spans="1:11" s="10" customFormat="1" ht="14.25" x14ac:dyDescent="0.2">
      <c r="A31" s="67" t="s">
        <v>51</v>
      </c>
      <c r="B31" s="68" t="s">
        <v>52</v>
      </c>
      <c r="C31" s="69"/>
      <c r="D31" s="70">
        <f>((D34/D35)-(D32/D33))*D33</f>
        <v>419840.41866718099</v>
      </c>
      <c r="E31" s="70">
        <v>67793.247819744822</v>
      </c>
      <c r="F31" s="70">
        <f>((F34/F35)-(F32/F33))*F33</f>
        <v>271646.81972166518</v>
      </c>
      <c r="G31" s="70">
        <f t="shared" ref="G31" si="4">((G34/G35)-(G32/G33))*G33</f>
        <v>315266.97360902652</v>
      </c>
    </row>
    <row r="32" spans="1:11" ht="60" x14ac:dyDescent="0.25">
      <c r="A32" s="275" t="s">
        <v>53</v>
      </c>
      <c r="B32" s="71" t="s">
        <v>54</v>
      </c>
      <c r="C32" s="72" t="s">
        <v>33</v>
      </c>
      <c r="D32" s="73">
        <v>643888.74</v>
      </c>
      <c r="E32" s="254">
        <v>104079.85967741936</v>
      </c>
      <c r="F32" s="73">
        <v>261635.88</v>
      </c>
      <c r="G32" s="73">
        <v>443388.66000000003</v>
      </c>
      <c r="H32" s="88"/>
      <c r="J32" s="88"/>
      <c r="K32" s="88"/>
    </row>
    <row r="33" spans="1:13" x14ac:dyDescent="0.25">
      <c r="A33" s="276"/>
      <c r="B33" s="71" t="s">
        <v>55</v>
      </c>
      <c r="C33" s="72" t="s">
        <v>8</v>
      </c>
      <c r="D33" s="74">
        <v>1240654.1470000001</v>
      </c>
      <c r="E33" s="74">
        <v>303080.72599999997</v>
      </c>
      <c r="F33" s="74">
        <v>231992.08900000001</v>
      </c>
      <c r="G33" s="75">
        <v>615968.96299999987</v>
      </c>
      <c r="H33" s="88"/>
      <c r="J33" s="86"/>
      <c r="K33" s="86"/>
      <c r="L33" s="86"/>
      <c r="M33" s="86"/>
    </row>
    <row r="34" spans="1:13" ht="60" x14ac:dyDescent="0.25">
      <c r="A34" s="275" t="s">
        <v>56</v>
      </c>
      <c r="B34" s="71" t="s">
        <v>57</v>
      </c>
      <c r="C34" s="72" t="s">
        <v>33</v>
      </c>
      <c r="D34" s="73">
        <v>1242095.3940000001</v>
      </c>
      <c r="E34" s="255">
        <v>458471.41409830458</v>
      </c>
      <c r="F34" s="73">
        <v>651108.61800000002</v>
      </c>
      <c r="G34" s="73">
        <v>754307.53200000001</v>
      </c>
      <c r="H34" s="88"/>
      <c r="J34" s="86"/>
      <c r="K34" s="86"/>
      <c r="L34" s="86"/>
      <c r="M34" s="86"/>
    </row>
    <row r="35" spans="1:13" ht="15.75" thickBot="1" x14ac:dyDescent="0.3">
      <c r="A35" s="276"/>
      <c r="B35" s="76" t="s">
        <v>58</v>
      </c>
      <c r="C35" s="77" t="s">
        <v>8</v>
      </c>
      <c r="D35" s="78">
        <v>1448687.1859999937</v>
      </c>
      <c r="E35" s="256">
        <v>808467.66</v>
      </c>
      <c r="F35" s="78">
        <v>283249.48199999961</v>
      </c>
      <c r="G35" s="79">
        <v>612438.64500000072</v>
      </c>
      <c r="H35" s="88"/>
      <c r="J35" s="86"/>
      <c r="K35" s="86"/>
      <c r="L35" s="86"/>
      <c r="M35" s="86"/>
    </row>
    <row r="38" spans="1:13" ht="15.75" thickBot="1" x14ac:dyDescent="0.3">
      <c r="B38" s="80" t="s">
        <v>59</v>
      </c>
      <c r="C38" s="81"/>
      <c r="D38" s="82"/>
      <c r="E38" s="81"/>
      <c r="F38" s="81"/>
      <c r="G38" s="81"/>
    </row>
    <row r="39" spans="1:13" ht="15.75" thickTop="1" x14ac:dyDescent="0.25"/>
    <row r="41" spans="1:13" x14ac:dyDescent="0.25">
      <c r="A41" s="1" t="s">
        <v>10</v>
      </c>
    </row>
    <row r="42" spans="1:13" ht="33" customHeight="1" x14ac:dyDescent="0.25">
      <c r="A42" s="258" t="s">
        <v>32</v>
      </c>
      <c r="B42" s="258"/>
      <c r="C42" s="258"/>
      <c r="D42" s="258"/>
      <c r="E42" s="258"/>
      <c r="F42" s="258"/>
      <c r="G42" s="258"/>
    </row>
    <row r="43" spans="1:13" x14ac:dyDescent="0.25">
      <c r="A43" s="12" t="s">
        <v>31</v>
      </c>
      <c r="B43" s="12"/>
      <c r="C43" s="12"/>
      <c r="D43" s="83"/>
      <c r="E43" s="12"/>
      <c r="F43" s="12"/>
      <c r="G43" s="12"/>
    </row>
    <row r="44" spans="1:13" ht="28.5" customHeight="1" x14ac:dyDescent="0.25">
      <c r="A44" s="277" t="s">
        <v>19</v>
      </c>
      <c r="B44" s="277"/>
      <c r="C44" s="277"/>
      <c r="D44" s="277"/>
      <c r="E44" s="277"/>
      <c r="F44" s="277"/>
      <c r="G44" s="277"/>
    </row>
    <row r="45" spans="1:13" ht="33" customHeight="1" x14ac:dyDescent="0.25">
      <c r="A45" s="258" t="s">
        <v>22</v>
      </c>
      <c r="B45" s="258"/>
      <c r="C45" s="258"/>
      <c r="D45" s="258"/>
      <c r="E45" s="258"/>
      <c r="F45" s="258"/>
      <c r="G45" s="258"/>
    </row>
    <row r="46" spans="1:13" ht="33" customHeight="1" x14ac:dyDescent="0.25">
      <c r="A46" s="258" t="s">
        <v>60</v>
      </c>
      <c r="B46" s="258"/>
      <c r="C46" s="258"/>
      <c r="D46" s="258"/>
      <c r="E46" s="258"/>
      <c r="F46" s="258"/>
      <c r="G46" s="258"/>
    </row>
    <row r="47" spans="1:13" x14ac:dyDescent="0.25">
      <c r="A47" s="12"/>
      <c r="B47" s="12"/>
      <c r="C47" s="12"/>
      <c r="D47" s="83"/>
      <c r="E47" s="12"/>
      <c r="F47" s="12"/>
      <c r="G47" s="12"/>
    </row>
    <row r="48" spans="1:13" x14ac:dyDescent="0.25">
      <c r="A48" s="84" t="s">
        <v>21</v>
      </c>
      <c r="B48" s="12"/>
      <c r="C48" s="12"/>
      <c r="D48" s="83"/>
      <c r="E48" s="12"/>
      <c r="F48" s="12"/>
      <c r="G48" s="12"/>
    </row>
    <row r="49" spans="1:7" ht="30" customHeight="1" x14ac:dyDescent="0.25">
      <c r="A49" s="258" t="s">
        <v>61</v>
      </c>
      <c r="B49" s="258"/>
      <c r="C49" s="258"/>
      <c r="D49" s="258"/>
      <c r="E49" s="258"/>
      <c r="F49" s="258"/>
      <c r="G49" s="258"/>
    </row>
    <row r="50" spans="1:7" ht="33" customHeight="1" x14ac:dyDescent="0.25">
      <c r="A50" s="258" t="s">
        <v>23</v>
      </c>
      <c r="B50" s="258"/>
      <c r="C50" s="258"/>
      <c r="D50" s="258"/>
      <c r="E50" s="258"/>
      <c r="F50" s="258"/>
      <c r="G50" s="258"/>
    </row>
    <row r="51" spans="1:7" ht="34.5" customHeight="1" x14ac:dyDescent="0.25">
      <c r="A51" s="258" t="s">
        <v>28</v>
      </c>
      <c r="B51" s="258"/>
      <c r="C51" s="258"/>
      <c r="D51" s="258"/>
      <c r="E51" s="258"/>
      <c r="F51" s="258"/>
      <c r="G51" s="258"/>
    </row>
    <row r="52" spans="1:7" ht="63" customHeight="1" x14ac:dyDescent="0.25">
      <c r="A52" s="258" t="s">
        <v>62</v>
      </c>
      <c r="B52" s="258"/>
      <c r="C52" s="258"/>
      <c r="D52" s="258"/>
      <c r="E52" s="258"/>
      <c r="F52" s="258"/>
      <c r="G52" s="258"/>
    </row>
    <row r="53" spans="1:7" ht="30.75" customHeight="1" x14ac:dyDescent="0.25">
      <c r="A53" s="258" t="s">
        <v>24</v>
      </c>
      <c r="B53" s="258"/>
      <c r="C53" s="258"/>
      <c r="D53" s="258"/>
      <c r="E53" s="258"/>
      <c r="F53" s="258"/>
      <c r="G53" s="258"/>
    </row>
    <row r="54" spans="1:7" ht="43.5" customHeight="1" x14ac:dyDescent="0.25">
      <c r="A54" s="259" t="s">
        <v>29</v>
      </c>
      <c r="B54" s="259"/>
      <c r="C54" s="259"/>
      <c r="D54" s="259"/>
      <c r="E54" s="259"/>
      <c r="F54" s="259"/>
      <c r="G54" s="259"/>
    </row>
    <row r="55" spans="1:7" ht="30" customHeight="1" x14ac:dyDescent="0.25">
      <c r="A55" s="258" t="s">
        <v>63</v>
      </c>
      <c r="B55" s="258"/>
      <c r="C55" s="258"/>
      <c r="D55" s="258"/>
      <c r="E55" s="258"/>
      <c r="F55" s="258"/>
      <c r="G55" s="258"/>
    </row>
    <row r="56" spans="1:7" ht="45" customHeight="1" x14ac:dyDescent="0.25">
      <c r="A56" s="258" t="s">
        <v>64</v>
      </c>
      <c r="B56" s="258"/>
      <c r="C56" s="258"/>
      <c r="D56" s="258"/>
      <c r="E56" s="258"/>
      <c r="F56" s="258"/>
      <c r="G56" s="258"/>
    </row>
    <row r="57" spans="1:7" ht="16.5" customHeight="1" x14ac:dyDescent="0.25">
      <c r="A57" s="14"/>
      <c r="B57" s="14"/>
      <c r="C57" s="14"/>
      <c r="D57" s="85"/>
      <c r="E57" s="14"/>
      <c r="F57" s="14"/>
      <c r="G57" s="14"/>
    </row>
    <row r="58" spans="1:7" x14ac:dyDescent="0.25">
      <c r="A58" s="12"/>
      <c r="B58" s="12"/>
      <c r="C58" s="12"/>
      <c r="D58" s="83"/>
      <c r="E58" s="12"/>
      <c r="F58" s="12"/>
      <c r="G58" s="12"/>
    </row>
    <row r="59" spans="1:7" x14ac:dyDescent="0.25">
      <c r="A59" s="12"/>
      <c r="B59" s="12"/>
      <c r="C59" s="12"/>
      <c r="D59" s="83"/>
      <c r="E59" s="12"/>
      <c r="F59" s="12"/>
      <c r="G59" s="12"/>
    </row>
  </sheetData>
  <mergeCells count="21">
    <mergeCell ref="A46:G46"/>
    <mergeCell ref="A1:G1"/>
    <mergeCell ref="A4:A12"/>
    <mergeCell ref="C4:C8"/>
    <mergeCell ref="C9:C12"/>
    <mergeCell ref="A15:A30"/>
    <mergeCell ref="C15:C22"/>
    <mergeCell ref="C23:C30"/>
    <mergeCell ref="A32:A33"/>
    <mergeCell ref="A34:A35"/>
    <mergeCell ref="A42:G42"/>
    <mergeCell ref="A44:G44"/>
    <mergeCell ref="A45:G45"/>
    <mergeCell ref="A55:G55"/>
    <mergeCell ref="A56:G56"/>
    <mergeCell ref="A49:G49"/>
    <mergeCell ref="A50:G50"/>
    <mergeCell ref="A51:G51"/>
    <mergeCell ref="A52:G52"/>
    <mergeCell ref="A53:G53"/>
    <mergeCell ref="A54:G54"/>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10797-5CE7-4D81-B3E1-22418D3D69EF}">
  <dimension ref="A1:K54"/>
  <sheetViews>
    <sheetView topLeftCell="A22" zoomScale="90" zoomScaleNormal="90" workbookViewId="0">
      <selection activeCell="H27" sqref="H27"/>
    </sheetView>
  </sheetViews>
  <sheetFormatPr defaultRowHeight="15" x14ac:dyDescent="0.25"/>
  <cols>
    <col min="1" max="1" width="15.140625" customWidth="1"/>
    <col min="2" max="2" width="51.28515625" customWidth="1"/>
    <col min="3" max="3" width="13" customWidth="1"/>
    <col min="4" max="4" width="14.140625" customWidth="1"/>
    <col min="5" max="5" width="14.5703125" customWidth="1"/>
    <col min="6" max="6" width="12.42578125" customWidth="1"/>
    <col min="7" max="7" width="13.140625" customWidth="1"/>
    <col min="8" max="8" width="9.85546875" bestFit="1" customWidth="1"/>
    <col min="11" max="11" width="11.140625" customWidth="1"/>
  </cols>
  <sheetData>
    <row r="1" spans="1:11" ht="42" customHeight="1" x14ac:dyDescent="0.3">
      <c r="A1" s="260" t="s">
        <v>35</v>
      </c>
      <c r="B1" s="260"/>
      <c r="C1" s="260"/>
      <c r="D1" s="260"/>
      <c r="E1" s="260"/>
      <c r="F1" s="260"/>
      <c r="G1" s="260"/>
    </row>
    <row r="2" spans="1:11" ht="29.25" thickBot="1" x14ac:dyDescent="0.3">
      <c r="A2" s="11" t="s">
        <v>4</v>
      </c>
      <c r="B2" s="17"/>
      <c r="C2" s="18" t="s">
        <v>5</v>
      </c>
      <c r="D2" s="18" t="s">
        <v>1</v>
      </c>
      <c r="E2" s="20" t="s">
        <v>11</v>
      </c>
      <c r="F2" s="20" t="s">
        <v>36</v>
      </c>
      <c r="G2" s="18" t="s">
        <v>3</v>
      </c>
    </row>
    <row r="3" spans="1:11" ht="15.75" thickBot="1" x14ac:dyDescent="0.3">
      <c r="A3" s="21" t="s">
        <v>17</v>
      </c>
      <c r="B3" s="22" t="s">
        <v>37</v>
      </c>
      <c r="C3" s="23"/>
      <c r="D3" s="24">
        <f>(D10-D9)*D13</f>
        <v>-725413.93276</v>
      </c>
      <c r="E3" s="24">
        <v>-50702.999653138686</v>
      </c>
      <c r="F3" s="24">
        <f t="shared" ref="F3:G3" si="0">(F10-F9)*F13</f>
        <v>-579665.25</v>
      </c>
      <c r="G3" s="25">
        <f t="shared" si="0"/>
        <v>-321467.79090999975</v>
      </c>
    </row>
    <row r="4" spans="1:11" ht="17.25" customHeight="1" x14ac:dyDescent="0.25">
      <c r="A4" s="261" t="s">
        <v>65</v>
      </c>
      <c r="B4" s="26" t="s">
        <v>13</v>
      </c>
      <c r="C4" s="264" t="s">
        <v>6</v>
      </c>
      <c r="D4" s="27">
        <v>405</v>
      </c>
      <c r="E4" s="28">
        <v>131</v>
      </c>
      <c r="F4" s="27">
        <v>148</v>
      </c>
      <c r="G4" s="29">
        <v>278</v>
      </c>
    </row>
    <row r="5" spans="1:11" x14ac:dyDescent="0.25">
      <c r="A5" s="262"/>
      <c r="B5" s="30" t="s">
        <v>38</v>
      </c>
      <c r="C5" s="264"/>
      <c r="D5" s="31">
        <v>101890</v>
      </c>
      <c r="E5" s="31">
        <v>32792</v>
      </c>
      <c r="F5" s="31">
        <v>25300</v>
      </c>
      <c r="G5" s="33">
        <v>76710</v>
      </c>
    </row>
    <row r="6" spans="1:11" x14ac:dyDescent="0.25">
      <c r="A6" s="262"/>
      <c r="B6" s="30" t="s">
        <v>39</v>
      </c>
      <c r="C6" s="264"/>
      <c r="D6" s="31">
        <f>D5+D7-D8</f>
        <v>87245</v>
      </c>
      <c r="E6" s="31">
        <v>23175</v>
      </c>
      <c r="F6" s="31">
        <f t="shared" ref="F6:G6" si="1">F5+F7-F8</f>
        <v>21644.5</v>
      </c>
      <c r="G6" s="33">
        <f t="shared" si="1"/>
        <v>68864.5</v>
      </c>
    </row>
    <row r="7" spans="1:11" ht="16.5" customHeight="1" x14ac:dyDescent="0.25">
      <c r="A7" s="262"/>
      <c r="B7" s="34" t="s">
        <v>40</v>
      </c>
      <c r="C7" s="264"/>
      <c r="D7" s="31">
        <v>191</v>
      </c>
      <c r="E7" s="31"/>
      <c r="F7" s="31">
        <v>0</v>
      </c>
      <c r="G7" s="33">
        <v>41</v>
      </c>
    </row>
    <row r="8" spans="1:11" ht="14.25" customHeight="1" x14ac:dyDescent="0.25">
      <c r="A8" s="262"/>
      <c r="B8" s="34" t="s">
        <v>41</v>
      </c>
      <c r="C8" s="265"/>
      <c r="D8" s="31">
        <v>14836</v>
      </c>
      <c r="E8" s="31"/>
      <c r="F8" s="31">
        <v>3655.5</v>
      </c>
      <c r="G8" s="33">
        <v>7886.5</v>
      </c>
    </row>
    <row r="9" spans="1:11" ht="16.5" customHeight="1" x14ac:dyDescent="0.25">
      <c r="A9" s="262"/>
      <c r="B9" s="30" t="s">
        <v>42</v>
      </c>
      <c r="C9" s="266" t="s">
        <v>8</v>
      </c>
      <c r="D9" s="31">
        <v>1784000</v>
      </c>
      <c r="E9" s="31">
        <v>407672.68109374994</v>
      </c>
      <c r="F9" s="31">
        <v>346000</v>
      </c>
      <c r="G9" s="33">
        <v>855000</v>
      </c>
    </row>
    <row r="10" spans="1:11" ht="19.5" customHeight="1" x14ac:dyDescent="0.25">
      <c r="A10" s="262"/>
      <c r="B10" s="30" t="s">
        <v>43</v>
      </c>
      <c r="C10" s="267"/>
      <c r="D10" s="31">
        <f>D9+D11-D12</f>
        <v>1574342.794</v>
      </c>
      <c r="E10" s="31">
        <v>362024.55009375</v>
      </c>
      <c r="F10" s="31">
        <f t="shared" ref="F10:G10" si="2">F9+F11-F12</f>
        <v>291775</v>
      </c>
      <c r="G10" s="33">
        <f t="shared" si="2"/>
        <v>786456.76100000006</v>
      </c>
      <c r="H10" s="97"/>
      <c r="J10" s="97"/>
      <c r="K10" s="97"/>
    </row>
    <row r="11" spans="1:11" ht="17.25" customHeight="1" x14ac:dyDescent="0.25">
      <c r="A11" s="262"/>
      <c r="B11" s="36" t="s">
        <v>44</v>
      </c>
      <c r="C11" s="267"/>
      <c r="D11" s="31">
        <v>2923.7939999999999</v>
      </c>
      <c r="E11" s="31"/>
      <c r="F11" s="31">
        <v>0</v>
      </c>
      <c r="G11" s="33">
        <v>356.76100000000002</v>
      </c>
    </row>
    <row r="12" spans="1:11" ht="17.25" customHeight="1" x14ac:dyDescent="0.25">
      <c r="A12" s="263"/>
      <c r="B12" s="36" t="s">
        <v>45</v>
      </c>
      <c r="C12" s="268"/>
      <c r="D12" s="31">
        <v>212581</v>
      </c>
      <c r="E12" s="31">
        <v>45564</v>
      </c>
      <c r="F12" s="31">
        <v>54225</v>
      </c>
      <c r="G12" s="33">
        <v>68900</v>
      </c>
    </row>
    <row r="13" spans="1:11" ht="30" customHeight="1" thickBot="1" x14ac:dyDescent="0.3">
      <c r="A13" s="37" t="s">
        <v>66</v>
      </c>
      <c r="B13" s="38" t="s">
        <v>46</v>
      </c>
      <c r="C13" s="39" t="s">
        <v>9</v>
      </c>
      <c r="D13" s="40">
        <v>3.46</v>
      </c>
      <c r="E13" s="40">
        <v>1.1107355009373496</v>
      </c>
      <c r="F13" s="40">
        <v>10.69</v>
      </c>
      <c r="G13" s="89">
        <v>4.6900000000000004</v>
      </c>
      <c r="H13" s="97"/>
      <c r="J13" s="97"/>
      <c r="K13" s="98"/>
    </row>
    <row r="14" spans="1:11" ht="36" customHeight="1" thickBot="1" x14ac:dyDescent="0.3">
      <c r="A14" s="43" t="s">
        <v>18</v>
      </c>
      <c r="B14" s="44" t="s">
        <v>47</v>
      </c>
      <c r="C14" s="45"/>
      <c r="D14" s="46">
        <f>SUM(D16*D23,D17*D24,D18*D25,D19*D26,D20*D27,D21*D28)</f>
        <v>7199.7942766698998</v>
      </c>
      <c r="E14" s="46">
        <v>0</v>
      </c>
      <c r="F14" s="46">
        <f t="shared" ref="F14:G14" si="3">SUM(F16*F23,F17*F24,F18*F25,F19*F26,F20*F27,F21*F28)</f>
        <v>1581.5490530685001</v>
      </c>
      <c r="G14" s="90">
        <f t="shared" si="3"/>
        <v>1881.6674682616001</v>
      </c>
    </row>
    <row r="15" spans="1:11" ht="30" x14ac:dyDescent="0.25">
      <c r="A15" s="269" t="s">
        <v>65</v>
      </c>
      <c r="B15" s="47" t="s">
        <v>48</v>
      </c>
      <c r="C15" s="272" t="s">
        <v>30</v>
      </c>
      <c r="D15" s="48"/>
      <c r="E15" s="48"/>
      <c r="F15" s="48"/>
      <c r="G15" s="91"/>
    </row>
    <row r="16" spans="1:11" x14ac:dyDescent="0.25">
      <c r="A16" s="270"/>
      <c r="B16" s="51" t="s">
        <v>0</v>
      </c>
      <c r="C16" s="272"/>
      <c r="D16" s="52">
        <v>2397.9746</v>
      </c>
      <c r="E16" s="52"/>
      <c r="F16" s="52">
        <v>657.82399999999996</v>
      </c>
      <c r="G16" s="92">
        <v>711.70139999999992</v>
      </c>
    </row>
    <row r="17" spans="1:11" x14ac:dyDescent="0.25">
      <c r="A17" s="270"/>
      <c r="B17" s="51" t="s">
        <v>14</v>
      </c>
      <c r="C17" s="272"/>
      <c r="D17" s="52">
        <v>2880.1188093700002</v>
      </c>
      <c r="E17" s="52"/>
      <c r="F17" s="52">
        <v>1021.43086655</v>
      </c>
      <c r="G17" s="92">
        <v>704.53622408000001</v>
      </c>
    </row>
    <row r="18" spans="1:11" ht="16.5" customHeight="1" x14ac:dyDescent="0.25">
      <c r="A18" s="270"/>
      <c r="B18" s="55" t="s">
        <v>20</v>
      </c>
      <c r="C18" s="272"/>
      <c r="D18" s="52">
        <v>19.035399999999999</v>
      </c>
      <c r="E18" s="52"/>
      <c r="F18" s="52">
        <v>7.4509999999999996</v>
      </c>
      <c r="G18" s="92">
        <v>25.5136</v>
      </c>
    </row>
    <row r="19" spans="1:11" x14ac:dyDescent="0.25">
      <c r="A19" s="270"/>
      <c r="B19" s="51" t="s">
        <v>12</v>
      </c>
      <c r="C19" s="272"/>
      <c r="D19" s="52">
        <v>20.765500000000003</v>
      </c>
      <c r="E19" s="52"/>
      <c r="F19" s="52">
        <v>7.3825000000000003</v>
      </c>
      <c r="G19" s="92">
        <v>14.852</v>
      </c>
    </row>
    <row r="20" spans="1:11" ht="15.75" customHeight="1" x14ac:dyDescent="0.25">
      <c r="A20" s="270"/>
      <c r="B20" s="55" t="s">
        <v>26</v>
      </c>
      <c r="C20" s="272"/>
      <c r="D20" s="52"/>
      <c r="E20" s="52"/>
      <c r="F20" s="52"/>
      <c r="G20" s="92"/>
    </row>
    <row r="21" spans="1:11" ht="15.75" thickBot="1" x14ac:dyDescent="0.3">
      <c r="A21" s="270"/>
      <c r="B21" s="93" t="s">
        <v>15</v>
      </c>
      <c r="C21" s="273"/>
      <c r="D21" s="60">
        <v>764</v>
      </c>
      <c r="E21" s="60"/>
      <c r="F21" s="60">
        <v>81.819999999999993</v>
      </c>
      <c r="G21" s="94">
        <v>338.18</v>
      </c>
    </row>
    <row r="22" spans="1:11" ht="33.75" customHeight="1" thickBot="1" x14ac:dyDescent="0.3">
      <c r="A22" s="270"/>
      <c r="B22" s="63" t="s">
        <v>49</v>
      </c>
      <c r="C22" s="274" t="s">
        <v>50</v>
      </c>
      <c r="D22" s="64"/>
      <c r="E22" s="64"/>
      <c r="F22" s="64"/>
      <c r="G22" s="64"/>
    </row>
    <row r="23" spans="1:11" ht="15.75" thickBot="1" x14ac:dyDescent="0.3">
      <c r="A23" s="270"/>
      <c r="B23" s="51" t="s">
        <v>0</v>
      </c>
      <c r="C23" s="272"/>
      <c r="D23" s="64">
        <v>1.3662667577880099</v>
      </c>
      <c r="E23" s="64"/>
      <c r="F23" s="64">
        <v>1.3776863264338182</v>
      </c>
      <c r="G23" s="64">
        <v>1.3622453011895159</v>
      </c>
    </row>
    <row r="24" spans="1:11" ht="15.75" thickBot="1" x14ac:dyDescent="0.3">
      <c r="A24" s="270"/>
      <c r="B24" s="51" t="s">
        <v>14</v>
      </c>
      <c r="C24" s="272"/>
      <c r="D24" s="64">
        <v>1.0152440538762022</v>
      </c>
      <c r="E24" s="64"/>
      <c r="F24" s="64">
        <v>0.45211707731949002</v>
      </c>
      <c r="G24" s="64">
        <v>0.46381002579151304</v>
      </c>
    </row>
    <row r="25" spans="1:11" ht="18.75" customHeight="1" thickBot="1" x14ac:dyDescent="0.3">
      <c r="A25" s="270"/>
      <c r="B25" s="55" t="s">
        <v>20</v>
      </c>
      <c r="C25" s="272"/>
      <c r="D25" s="64">
        <v>2.56</v>
      </c>
      <c r="E25" s="64"/>
      <c r="F25" s="64">
        <v>4.2671534022278887</v>
      </c>
      <c r="G25" s="64">
        <v>2.4831782265144864</v>
      </c>
    </row>
    <row r="26" spans="1:11" ht="35.25" customHeight="1" thickBot="1" x14ac:dyDescent="0.3">
      <c r="A26" s="270"/>
      <c r="B26" s="55" t="s">
        <v>25</v>
      </c>
      <c r="C26" s="272"/>
      <c r="D26" s="64">
        <v>19.295811562447327</v>
      </c>
      <c r="E26" s="64"/>
      <c r="F26" s="64">
        <v>16.664087368777516</v>
      </c>
      <c r="G26" s="64">
        <v>18.730824131430111</v>
      </c>
    </row>
    <row r="27" spans="1:11" ht="33.75" customHeight="1" thickBot="1" x14ac:dyDescent="0.3">
      <c r="A27" s="270"/>
      <c r="B27" s="55" t="s">
        <v>27</v>
      </c>
      <c r="C27" s="272"/>
      <c r="D27" s="64"/>
      <c r="E27" s="64"/>
      <c r="F27" s="64"/>
      <c r="G27" s="64"/>
    </row>
    <row r="28" spans="1:11" ht="15.75" thickBot="1" x14ac:dyDescent="0.3">
      <c r="A28" s="271"/>
      <c r="B28" s="93" t="s">
        <v>15</v>
      </c>
      <c r="C28" s="273"/>
      <c r="D28" s="64">
        <v>0.72000000000000008</v>
      </c>
      <c r="E28" s="64"/>
      <c r="F28" s="64">
        <v>0.71682229283793708</v>
      </c>
      <c r="G28" s="64">
        <v>0.72103495180081612</v>
      </c>
    </row>
    <row r="29" spans="1:11" x14ac:dyDescent="0.25">
      <c r="A29" s="67" t="s">
        <v>51</v>
      </c>
      <c r="B29" s="68" t="s">
        <v>52</v>
      </c>
      <c r="C29" s="69"/>
      <c r="D29" s="70">
        <f>((D32/D33)-(D30/D31))*D31</f>
        <v>527914.36441579228</v>
      </c>
      <c r="E29" s="70">
        <v>80101.888090737746</v>
      </c>
      <c r="F29" s="70">
        <f t="shared" ref="F29:G29" si="4">((F32/F33)-(F30/F31))*F31</f>
        <v>329714.87300236057</v>
      </c>
      <c r="G29" s="95">
        <f t="shared" si="4"/>
        <v>410667.05835454684</v>
      </c>
    </row>
    <row r="30" spans="1:11" ht="65.25" customHeight="1" x14ac:dyDescent="0.25">
      <c r="A30" s="275" t="s">
        <v>66</v>
      </c>
      <c r="B30" s="71" t="s">
        <v>54</v>
      </c>
      <c r="C30" s="72" t="s">
        <v>33</v>
      </c>
      <c r="D30" s="73">
        <v>861760.1</v>
      </c>
      <c r="E30" s="257">
        <v>131945.25</v>
      </c>
      <c r="F30" s="96">
        <v>369010.83</v>
      </c>
      <c r="G30" s="96">
        <v>581387.78</v>
      </c>
      <c r="H30" s="97"/>
      <c r="J30" s="97"/>
      <c r="K30" s="97"/>
    </row>
    <row r="31" spans="1:11" ht="15.75" customHeight="1" x14ac:dyDescent="0.25">
      <c r="A31" s="276"/>
      <c r="B31" s="71" t="s">
        <v>55</v>
      </c>
      <c r="C31" s="72" t="s">
        <v>8</v>
      </c>
      <c r="D31" s="74">
        <v>1574342.794</v>
      </c>
      <c r="E31" s="74">
        <v>362024.55009375</v>
      </c>
      <c r="F31" s="74">
        <v>291775</v>
      </c>
      <c r="G31" s="75">
        <v>786456.76100000006</v>
      </c>
      <c r="H31" s="97"/>
      <c r="J31" s="97"/>
      <c r="K31" s="97"/>
    </row>
    <row r="32" spans="1:11" ht="60" x14ac:dyDescent="0.25">
      <c r="A32" s="275" t="s">
        <v>67</v>
      </c>
      <c r="B32" s="71" t="s">
        <v>57</v>
      </c>
      <c r="C32" s="72" t="s">
        <v>33</v>
      </c>
      <c r="D32" s="73">
        <v>1699994.9583787918</v>
      </c>
      <c r="E32" s="73">
        <v>598668.58025788877</v>
      </c>
      <c r="F32" s="96">
        <v>904252.63743552763</v>
      </c>
      <c r="G32" s="96">
        <v>1012762.9539277911</v>
      </c>
      <c r="H32" s="97"/>
      <c r="J32" s="97"/>
      <c r="K32" s="97"/>
    </row>
    <row r="33" spans="1:11" ht="15.75" thickBot="1" x14ac:dyDescent="0.3">
      <c r="A33" s="276"/>
      <c r="B33" s="76" t="s">
        <v>58</v>
      </c>
      <c r="C33" s="77" t="s">
        <v>8</v>
      </c>
      <c r="D33" s="78">
        <v>1925900.548</v>
      </c>
      <c r="E33" s="78">
        <v>1022096.9043703079</v>
      </c>
      <c r="F33" s="78">
        <v>377599.26699999999</v>
      </c>
      <c r="G33" s="79">
        <v>802873.23</v>
      </c>
      <c r="H33" s="97"/>
      <c r="J33" s="97"/>
      <c r="K33" s="97"/>
    </row>
    <row r="34" spans="1:11" x14ac:dyDescent="0.25">
      <c r="A34" s="1"/>
      <c r="B34" s="1"/>
      <c r="C34" s="1"/>
      <c r="D34" s="1"/>
      <c r="E34" s="1"/>
      <c r="F34" s="1"/>
      <c r="G34" s="1"/>
    </row>
    <row r="35" spans="1:11" x14ac:dyDescent="0.25">
      <c r="A35" s="1"/>
      <c r="B35" s="1"/>
      <c r="C35" s="1"/>
      <c r="D35" s="1"/>
      <c r="E35" s="1"/>
      <c r="F35" s="1"/>
      <c r="G35" s="1"/>
    </row>
    <row r="36" spans="1:11" ht="15.75" thickBot="1" x14ac:dyDescent="0.3">
      <c r="A36" s="1"/>
      <c r="B36" s="80" t="s">
        <v>59</v>
      </c>
      <c r="C36" s="81"/>
      <c r="D36" s="81"/>
      <c r="E36" s="81"/>
      <c r="F36" s="81"/>
      <c r="G36" s="81"/>
    </row>
    <row r="37" spans="1:11" ht="15.75" thickTop="1" x14ac:dyDescent="0.25">
      <c r="A37" s="1"/>
      <c r="B37" s="1"/>
      <c r="C37" s="1"/>
      <c r="D37" s="1"/>
      <c r="E37" s="1"/>
      <c r="F37" s="1"/>
      <c r="G37" s="1"/>
    </row>
    <row r="38" spans="1:11" x14ac:dyDescent="0.25">
      <c r="A38" s="1"/>
      <c r="B38" s="1"/>
      <c r="C38" s="1"/>
      <c r="D38" s="1"/>
      <c r="E38" s="1"/>
      <c r="F38" s="1"/>
      <c r="G38" s="1"/>
    </row>
    <row r="39" spans="1:11" x14ac:dyDescent="0.25">
      <c r="A39" s="1" t="s">
        <v>10</v>
      </c>
      <c r="B39" s="1"/>
      <c r="C39" s="1"/>
      <c r="D39" s="1"/>
      <c r="E39" s="1"/>
      <c r="F39" s="1"/>
      <c r="G39" s="1"/>
    </row>
    <row r="40" spans="1:11" ht="32.25" customHeight="1" x14ac:dyDescent="0.25">
      <c r="A40" s="258" t="s">
        <v>32</v>
      </c>
      <c r="B40" s="258"/>
      <c r="C40" s="258"/>
      <c r="D40" s="258"/>
      <c r="E40" s="258"/>
      <c r="F40" s="258"/>
      <c r="G40" s="258"/>
    </row>
    <row r="41" spans="1:11" x14ac:dyDescent="0.25">
      <c r="A41" s="12" t="s">
        <v>31</v>
      </c>
      <c r="B41" s="12"/>
      <c r="C41" s="12"/>
      <c r="D41" s="12"/>
      <c r="E41" s="12"/>
      <c r="F41" s="12"/>
      <c r="G41" s="12"/>
    </row>
    <row r="42" spans="1:11" ht="33.75" customHeight="1" x14ac:dyDescent="0.25">
      <c r="A42" s="277" t="s">
        <v>19</v>
      </c>
      <c r="B42" s="277"/>
      <c r="C42" s="277"/>
      <c r="D42" s="277"/>
      <c r="E42" s="277"/>
      <c r="F42" s="277"/>
      <c r="G42" s="277"/>
    </row>
    <row r="43" spans="1:11" ht="30.75" customHeight="1" x14ac:dyDescent="0.25">
      <c r="A43" s="258" t="s">
        <v>22</v>
      </c>
      <c r="B43" s="258"/>
      <c r="C43" s="258"/>
      <c r="D43" s="258"/>
      <c r="E43" s="258"/>
      <c r="F43" s="258"/>
      <c r="G43" s="258"/>
    </row>
    <row r="44" spans="1:11" ht="34.5" customHeight="1" x14ac:dyDescent="0.25">
      <c r="A44" s="258" t="s">
        <v>60</v>
      </c>
      <c r="B44" s="258"/>
      <c r="C44" s="258"/>
      <c r="D44" s="258"/>
      <c r="E44" s="258"/>
      <c r="F44" s="258"/>
      <c r="G44" s="258"/>
    </row>
    <row r="45" spans="1:11" x14ac:dyDescent="0.25">
      <c r="A45" s="12"/>
      <c r="B45" s="12"/>
      <c r="C45" s="12"/>
      <c r="D45" s="12"/>
      <c r="E45" s="12"/>
      <c r="F45" s="12"/>
      <c r="G45" s="12"/>
    </row>
    <row r="46" spans="1:11" x14ac:dyDescent="0.25">
      <c r="A46" s="84" t="s">
        <v>21</v>
      </c>
      <c r="B46" s="12"/>
      <c r="C46" s="12"/>
      <c r="D46" s="12"/>
      <c r="E46" s="12"/>
      <c r="F46" s="12"/>
      <c r="G46" s="12"/>
    </row>
    <row r="47" spans="1:11" ht="36" customHeight="1" x14ac:dyDescent="0.25">
      <c r="A47" s="258" t="s">
        <v>61</v>
      </c>
      <c r="B47" s="258"/>
      <c r="C47" s="258"/>
      <c r="D47" s="258"/>
      <c r="E47" s="258"/>
      <c r="F47" s="258"/>
      <c r="G47" s="258"/>
    </row>
    <row r="48" spans="1:11" ht="33" customHeight="1" x14ac:dyDescent="0.25">
      <c r="A48" s="258" t="s">
        <v>23</v>
      </c>
      <c r="B48" s="258"/>
      <c r="C48" s="258"/>
      <c r="D48" s="258"/>
      <c r="E48" s="258"/>
      <c r="F48" s="258"/>
      <c r="G48" s="258"/>
    </row>
    <row r="49" spans="1:7" ht="33" customHeight="1" x14ac:dyDescent="0.25">
      <c r="A49" s="258" t="s">
        <v>28</v>
      </c>
      <c r="B49" s="258"/>
      <c r="C49" s="258"/>
      <c r="D49" s="258"/>
      <c r="E49" s="258"/>
      <c r="F49" s="258"/>
      <c r="G49" s="258"/>
    </row>
    <row r="50" spans="1:7" ht="66" customHeight="1" x14ac:dyDescent="0.25">
      <c r="A50" s="258" t="s">
        <v>62</v>
      </c>
      <c r="B50" s="258"/>
      <c r="C50" s="258"/>
      <c r="D50" s="258"/>
      <c r="E50" s="258"/>
      <c r="F50" s="258"/>
      <c r="G50" s="258"/>
    </row>
    <row r="51" spans="1:7" ht="36" customHeight="1" x14ac:dyDescent="0.25">
      <c r="A51" s="258" t="s">
        <v>24</v>
      </c>
      <c r="B51" s="258"/>
      <c r="C51" s="258"/>
      <c r="D51" s="258"/>
      <c r="E51" s="258"/>
      <c r="F51" s="258"/>
      <c r="G51" s="258"/>
    </row>
    <row r="52" spans="1:7" ht="48.75" customHeight="1" x14ac:dyDescent="0.25">
      <c r="A52" s="259" t="s">
        <v>29</v>
      </c>
      <c r="B52" s="259"/>
      <c r="C52" s="259"/>
      <c r="D52" s="259"/>
      <c r="E52" s="259"/>
      <c r="F52" s="259"/>
      <c r="G52" s="259"/>
    </row>
    <row r="53" spans="1:7" ht="35.25" customHeight="1" x14ac:dyDescent="0.25">
      <c r="A53" s="258" t="s">
        <v>63</v>
      </c>
      <c r="B53" s="258"/>
      <c r="C53" s="258"/>
      <c r="D53" s="258"/>
      <c r="E53" s="258"/>
      <c r="F53" s="258"/>
      <c r="G53" s="258"/>
    </row>
    <row r="54" spans="1:7" ht="45.75" customHeight="1" x14ac:dyDescent="0.25">
      <c r="A54" s="258" t="s">
        <v>64</v>
      </c>
      <c r="B54" s="258"/>
      <c r="C54" s="258"/>
      <c r="D54" s="258"/>
      <c r="E54" s="258"/>
      <c r="F54" s="258"/>
      <c r="G54" s="258"/>
    </row>
  </sheetData>
  <mergeCells count="21">
    <mergeCell ref="A53:G53"/>
    <mergeCell ref="A54:G54"/>
    <mergeCell ref="A47:G47"/>
    <mergeCell ref="A48:G48"/>
    <mergeCell ref="A49:G49"/>
    <mergeCell ref="A50:G50"/>
    <mergeCell ref="A51:G51"/>
    <mergeCell ref="A52:G52"/>
    <mergeCell ref="A44:G44"/>
    <mergeCell ref="A1:G1"/>
    <mergeCell ref="A4:A12"/>
    <mergeCell ref="C4:C8"/>
    <mergeCell ref="C9:C12"/>
    <mergeCell ref="A15:A28"/>
    <mergeCell ref="C15:C21"/>
    <mergeCell ref="C22:C28"/>
    <mergeCell ref="A30:A31"/>
    <mergeCell ref="A32:A33"/>
    <mergeCell ref="A40:G40"/>
    <mergeCell ref="A42:G42"/>
    <mergeCell ref="A43:G4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AB1B3-CD02-44E4-A282-2A7580491471}">
  <dimension ref="A1:J54"/>
  <sheetViews>
    <sheetView topLeftCell="A25" workbookViewId="0">
      <selection activeCell="F33" sqref="F33"/>
    </sheetView>
  </sheetViews>
  <sheetFormatPr defaultRowHeight="15" x14ac:dyDescent="0.25"/>
  <cols>
    <col min="1" max="1" width="11.42578125" style="189" customWidth="1"/>
    <col min="2" max="2" width="51.28515625" style="189" customWidth="1"/>
    <col min="3" max="3" width="13" style="189" customWidth="1"/>
    <col min="4" max="5" width="14.140625" style="189" customWidth="1"/>
    <col min="6" max="6" width="12.42578125" style="189" customWidth="1"/>
    <col min="7" max="7" width="13.140625" style="189" customWidth="1"/>
    <col min="8" max="16384" width="9.140625" style="189"/>
  </cols>
  <sheetData>
    <row r="1" spans="1:10" ht="42" customHeight="1" x14ac:dyDescent="0.3">
      <c r="A1" s="280" t="s">
        <v>35</v>
      </c>
      <c r="B1" s="280"/>
      <c r="C1" s="280"/>
      <c r="D1" s="280"/>
      <c r="E1" s="280"/>
      <c r="F1" s="280"/>
      <c r="G1" s="280"/>
    </row>
    <row r="2" spans="1:10" ht="29.25" thickBot="1" x14ac:dyDescent="0.3">
      <c r="A2" s="190" t="s">
        <v>4</v>
      </c>
      <c r="B2" s="191"/>
      <c r="C2" s="192" t="s">
        <v>5</v>
      </c>
      <c r="D2" s="192" t="s">
        <v>1</v>
      </c>
      <c r="E2" s="20" t="s">
        <v>11</v>
      </c>
      <c r="F2" s="192" t="s">
        <v>2</v>
      </c>
      <c r="G2" s="192" t="s">
        <v>3</v>
      </c>
    </row>
    <row r="3" spans="1:10" ht="15.75" thickBot="1" x14ac:dyDescent="0.3">
      <c r="A3" s="193" t="s">
        <v>17</v>
      </c>
      <c r="B3" s="194" t="s">
        <v>37</v>
      </c>
      <c r="C3" s="195"/>
      <c r="D3" s="196">
        <f>(D10-D9)*D13</f>
        <v>-541858.30000000005</v>
      </c>
      <c r="E3" s="196">
        <v>-51483.32925323672</v>
      </c>
      <c r="F3" s="196">
        <f t="shared" ref="F3:G3" si="0">(F10-F9)*F13</f>
        <v>-569340.05239999981</v>
      </c>
      <c r="G3" s="197">
        <f t="shared" si="0"/>
        <v>-295475.92468999984</v>
      </c>
    </row>
    <row r="4" spans="1:10" ht="17.25" customHeight="1" x14ac:dyDescent="0.25">
      <c r="A4" s="281" t="s">
        <v>68</v>
      </c>
      <c r="B4" s="198" t="s">
        <v>13</v>
      </c>
      <c r="C4" s="284" t="s">
        <v>6</v>
      </c>
      <c r="D4" s="199">
        <v>405</v>
      </c>
      <c r="E4" s="199">
        <v>131</v>
      </c>
      <c r="F4" s="199">
        <v>163</v>
      </c>
      <c r="G4" s="200">
        <v>278</v>
      </c>
    </row>
    <row r="5" spans="1:10" x14ac:dyDescent="0.25">
      <c r="A5" s="282"/>
      <c r="B5" s="201" t="s">
        <v>38</v>
      </c>
      <c r="C5" s="284"/>
      <c r="D5" s="202">
        <v>104315</v>
      </c>
      <c r="E5" s="202">
        <v>34884</v>
      </c>
      <c r="F5" s="202">
        <v>25942</v>
      </c>
      <c r="G5" s="203">
        <v>78455</v>
      </c>
    </row>
    <row r="6" spans="1:10" x14ac:dyDescent="0.25">
      <c r="A6" s="282"/>
      <c r="B6" s="201" t="s">
        <v>39</v>
      </c>
      <c r="C6" s="284"/>
      <c r="D6" s="202">
        <f>D5+D7-D8</f>
        <v>90474</v>
      </c>
      <c r="E6" s="202">
        <v>23176</v>
      </c>
      <c r="F6" s="202">
        <f t="shared" ref="F6:G6" si="1">F5+F7-F8</f>
        <v>22171</v>
      </c>
      <c r="G6" s="203">
        <f t="shared" si="1"/>
        <v>70497</v>
      </c>
      <c r="J6" s="204"/>
    </row>
    <row r="7" spans="1:10" ht="16.5" customHeight="1" x14ac:dyDescent="0.25">
      <c r="A7" s="282"/>
      <c r="B7" s="205" t="s">
        <v>40</v>
      </c>
      <c r="C7" s="284"/>
      <c r="D7" s="202">
        <v>245</v>
      </c>
      <c r="E7" s="202"/>
      <c r="F7" s="202">
        <v>14</v>
      </c>
      <c r="G7" s="203">
        <v>40</v>
      </c>
    </row>
    <row r="8" spans="1:10" ht="14.25" customHeight="1" x14ac:dyDescent="0.25">
      <c r="A8" s="282"/>
      <c r="B8" s="205" t="s">
        <v>41</v>
      </c>
      <c r="C8" s="285"/>
      <c r="D8" s="202">
        <v>14086</v>
      </c>
      <c r="E8" s="202"/>
      <c r="F8" s="202">
        <v>3785</v>
      </c>
      <c r="G8" s="203">
        <v>7998</v>
      </c>
      <c r="J8" s="204"/>
    </row>
    <row r="9" spans="1:10" ht="16.5" customHeight="1" x14ac:dyDescent="0.25">
      <c r="A9" s="282"/>
      <c r="B9" s="201" t="s">
        <v>42</v>
      </c>
      <c r="C9" s="286" t="s">
        <v>8</v>
      </c>
      <c r="D9" s="202">
        <v>1827000</v>
      </c>
      <c r="E9" s="202">
        <v>407672.68109374994</v>
      </c>
      <c r="F9" s="202">
        <v>355000</v>
      </c>
      <c r="G9" s="203">
        <v>874000</v>
      </c>
    </row>
    <row r="10" spans="1:10" ht="19.5" customHeight="1" x14ac:dyDescent="0.25">
      <c r="A10" s="282"/>
      <c r="B10" s="201" t="s">
        <v>43</v>
      </c>
      <c r="C10" s="287"/>
      <c r="D10" s="202">
        <f>D9+D11-D12</f>
        <v>1652207</v>
      </c>
      <c r="E10" s="202">
        <v>362025.10409358214</v>
      </c>
      <c r="F10" s="202">
        <f t="shared" ref="F10:G10" si="2">F9+F11-F12</f>
        <v>298907.38400000002</v>
      </c>
      <c r="G10" s="203">
        <f t="shared" si="2"/>
        <v>805444.10100000002</v>
      </c>
      <c r="H10" s="204"/>
      <c r="I10" s="204"/>
      <c r="J10" s="204"/>
    </row>
    <row r="11" spans="1:10" ht="17.25" customHeight="1" x14ac:dyDescent="0.25">
      <c r="A11" s="282"/>
      <c r="B11" s="206" t="s">
        <v>44</v>
      </c>
      <c r="C11" s="287"/>
      <c r="D11" s="202">
        <v>3864</v>
      </c>
      <c r="E11" s="202"/>
      <c r="F11" s="202">
        <v>209.38399999999999</v>
      </c>
      <c r="G11" s="203">
        <v>346.10100000000006</v>
      </c>
    </row>
    <row r="12" spans="1:10" ht="17.25" customHeight="1" x14ac:dyDescent="0.25">
      <c r="A12" s="283"/>
      <c r="B12" s="206" t="s">
        <v>45</v>
      </c>
      <c r="C12" s="288"/>
      <c r="D12" s="202">
        <v>178657</v>
      </c>
      <c r="E12" s="202">
        <v>45564</v>
      </c>
      <c r="F12" s="202">
        <v>56302</v>
      </c>
      <c r="G12" s="203">
        <v>68902</v>
      </c>
    </row>
    <row r="13" spans="1:10" ht="30" customHeight="1" thickBot="1" x14ac:dyDescent="0.3">
      <c r="A13" s="207" t="s">
        <v>69</v>
      </c>
      <c r="B13" s="208" t="s">
        <v>46</v>
      </c>
      <c r="C13" s="209" t="s">
        <v>9</v>
      </c>
      <c r="D13" s="210">
        <f>[1]RS_maijs!F15</f>
        <v>3.1</v>
      </c>
      <c r="E13" s="210">
        <v>1.1278436367618694</v>
      </c>
      <c r="F13" s="210">
        <f>[1]RS_maijs!G15</f>
        <v>10.15</v>
      </c>
      <c r="G13" s="210">
        <f>[1]RS_maijs!H15</f>
        <v>4.3099999999999996</v>
      </c>
      <c r="H13" s="204"/>
      <c r="I13" s="204"/>
      <c r="J13" s="204"/>
    </row>
    <row r="14" spans="1:10" ht="36" customHeight="1" thickBot="1" x14ac:dyDescent="0.3">
      <c r="A14" s="211" t="s">
        <v>18</v>
      </c>
      <c r="B14" s="212" t="s">
        <v>47</v>
      </c>
      <c r="C14" s="213"/>
      <c r="D14" s="214">
        <f>D22</f>
        <v>3032</v>
      </c>
      <c r="E14" s="214">
        <v>0</v>
      </c>
      <c r="F14" s="214">
        <f t="shared" ref="F14:G14" si="3">F22</f>
        <v>1179</v>
      </c>
      <c r="G14" s="214">
        <f t="shared" si="3"/>
        <v>1743</v>
      </c>
    </row>
    <row r="15" spans="1:10" ht="30" x14ac:dyDescent="0.25">
      <c r="A15" s="289" t="s">
        <v>68</v>
      </c>
      <c r="B15" s="215" t="s">
        <v>48</v>
      </c>
      <c r="C15" s="292" t="s">
        <v>30</v>
      </c>
      <c r="D15" s="216"/>
      <c r="E15" s="216"/>
      <c r="F15" s="216"/>
      <c r="G15" s="217"/>
    </row>
    <row r="16" spans="1:10" x14ac:dyDescent="0.25">
      <c r="A16" s="290"/>
      <c r="B16" s="218" t="s">
        <v>0</v>
      </c>
      <c r="C16" s="292"/>
      <c r="D16" s="219">
        <f>[1]RS_maijs!F21</f>
        <v>1843</v>
      </c>
      <c r="E16" s="219"/>
      <c r="F16" s="219">
        <f>[1]RS_maijs!G21</f>
        <v>663</v>
      </c>
      <c r="G16" s="219">
        <f>[1]RS_maijs!H21</f>
        <v>576</v>
      </c>
    </row>
    <row r="17" spans="1:10" x14ac:dyDescent="0.25">
      <c r="A17" s="290"/>
      <c r="B17" s="218" t="s">
        <v>14</v>
      </c>
      <c r="C17" s="292"/>
      <c r="D17" s="219">
        <f>[1]RS_maijs!F22</f>
        <v>363</v>
      </c>
      <c r="E17" s="219"/>
      <c r="F17" s="219">
        <f>[1]RS_maijs!G22</f>
        <v>497</v>
      </c>
      <c r="G17" s="219">
        <f>[1]RS_maijs!H22</f>
        <v>418</v>
      </c>
    </row>
    <row r="18" spans="1:10" ht="16.5" customHeight="1" x14ac:dyDescent="0.25">
      <c r="A18" s="290"/>
      <c r="B18" s="220" t="s">
        <v>20</v>
      </c>
      <c r="C18" s="292"/>
      <c r="D18" s="219">
        <f>[1]RS_maijs!F23</f>
        <v>33</v>
      </c>
      <c r="E18" s="219"/>
      <c r="F18" s="219">
        <f>[1]RS_maijs!G23</f>
        <v>5</v>
      </c>
      <c r="G18" s="219">
        <f>[1]RS_maijs!H23</f>
        <v>69</v>
      </c>
    </row>
    <row r="19" spans="1:10" x14ac:dyDescent="0.25">
      <c r="A19" s="290"/>
      <c r="B19" s="218" t="s">
        <v>12</v>
      </c>
      <c r="C19" s="292"/>
      <c r="D19" s="219">
        <f>[1]RS_maijs!F24</f>
        <v>0</v>
      </c>
      <c r="E19" s="219"/>
      <c r="F19" s="219">
        <f>[1]RS_maijs!G24</f>
        <v>0</v>
      </c>
      <c r="G19" s="219">
        <f>[1]RS_maijs!H24</f>
        <v>0</v>
      </c>
    </row>
    <row r="20" spans="1:10" ht="15.75" customHeight="1" x14ac:dyDescent="0.25">
      <c r="A20" s="290"/>
      <c r="B20" s="220" t="s">
        <v>26</v>
      </c>
      <c r="C20" s="292"/>
      <c r="D20" s="219">
        <f>[1]RS_maijs!F25</f>
        <v>22</v>
      </c>
      <c r="E20" s="219"/>
      <c r="F20" s="219">
        <f>[1]RS_maijs!G25</f>
        <v>5</v>
      </c>
      <c r="G20" s="219">
        <f>[1]RS_maijs!H25</f>
        <v>28</v>
      </c>
    </row>
    <row r="21" spans="1:10" ht="15.75" thickBot="1" x14ac:dyDescent="0.3">
      <c r="A21" s="290"/>
      <c r="B21" s="221" t="s">
        <v>15</v>
      </c>
      <c r="C21" s="293"/>
      <c r="D21" s="219">
        <f>[1]RS_maijs!F26</f>
        <v>0</v>
      </c>
      <c r="E21" s="219"/>
      <c r="F21" s="219">
        <f>[1]RS_maijs!G26</f>
        <v>6</v>
      </c>
      <c r="G21" s="219">
        <f>[1]RS_maijs!H26</f>
        <v>378</v>
      </c>
    </row>
    <row r="22" spans="1:10" ht="33.75" customHeight="1" x14ac:dyDescent="0.25">
      <c r="A22" s="290"/>
      <c r="B22" s="222" t="s">
        <v>49</v>
      </c>
      <c r="C22" s="294" t="s">
        <v>50</v>
      </c>
      <c r="D22" s="219">
        <f>[1]RS_maijs!F27</f>
        <v>3032</v>
      </c>
      <c r="E22" s="219"/>
      <c r="F22" s="219">
        <f>[1]RS_maijs!G27</f>
        <v>1179</v>
      </c>
      <c r="G22" s="219">
        <f>[1]RS_maijs!H27</f>
        <v>1743</v>
      </c>
    </row>
    <row r="23" spans="1:10" x14ac:dyDescent="0.25">
      <c r="A23" s="290"/>
      <c r="B23" s="218" t="s">
        <v>0</v>
      </c>
      <c r="C23" s="292"/>
      <c r="D23" s="219">
        <f>[1]RS_maijs!F28</f>
        <v>2563</v>
      </c>
      <c r="E23" s="219"/>
      <c r="F23" s="219">
        <f>[1]RS_maijs!G28</f>
        <v>921</v>
      </c>
      <c r="G23" s="219">
        <f>[1]RS_maijs!H28</f>
        <v>792</v>
      </c>
    </row>
    <row r="24" spans="1:10" x14ac:dyDescent="0.25">
      <c r="A24" s="290"/>
      <c r="B24" s="218" t="s">
        <v>14</v>
      </c>
      <c r="C24" s="292"/>
      <c r="D24" s="219">
        <f>[1]RS_maijs!F29</f>
        <v>271</v>
      </c>
      <c r="E24" s="219"/>
      <c r="F24" s="219">
        <f>[1]RS_maijs!G29</f>
        <v>161</v>
      </c>
      <c r="G24" s="219">
        <f>[1]RS_maijs!H29</f>
        <v>357</v>
      </c>
    </row>
    <row r="25" spans="1:10" ht="18.75" customHeight="1" x14ac:dyDescent="0.25">
      <c r="A25" s="290"/>
      <c r="B25" s="220" t="s">
        <v>20</v>
      </c>
      <c r="C25" s="292"/>
      <c r="D25" s="219">
        <f>[1]RS_maijs!F30</f>
        <v>67</v>
      </c>
      <c r="E25" s="219"/>
      <c r="F25" s="219">
        <f>[1]RS_maijs!G30</f>
        <v>26</v>
      </c>
      <c r="G25" s="219">
        <f>[1]RS_maijs!H30</f>
        <v>110</v>
      </c>
    </row>
    <row r="26" spans="1:10" ht="35.25" customHeight="1" x14ac:dyDescent="0.25">
      <c r="A26" s="290"/>
      <c r="B26" s="220" t="s">
        <v>25</v>
      </c>
      <c r="C26" s="292"/>
      <c r="D26" s="219">
        <f>[1]RS_maijs!F31</f>
        <v>0</v>
      </c>
      <c r="E26" s="219"/>
      <c r="F26" s="219">
        <f>[1]RS_maijs!G31</f>
        <v>0</v>
      </c>
      <c r="G26" s="219">
        <f>[1]RS_maijs!H31</f>
        <v>0</v>
      </c>
    </row>
    <row r="27" spans="1:10" ht="33.75" customHeight="1" x14ac:dyDescent="0.25">
      <c r="A27" s="290"/>
      <c r="B27" s="220" t="s">
        <v>27</v>
      </c>
      <c r="C27" s="292"/>
      <c r="D27" s="219">
        <f>[1]RS_maijs!F32</f>
        <v>131</v>
      </c>
      <c r="E27" s="219"/>
      <c r="F27" s="219">
        <f>[1]RS_maijs!G32</f>
        <v>66</v>
      </c>
      <c r="G27" s="219">
        <f>[1]RS_maijs!H32</f>
        <v>185</v>
      </c>
    </row>
    <row r="28" spans="1:10" ht="15.75" thickBot="1" x14ac:dyDescent="0.3">
      <c r="A28" s="291"/>
      <c r="B28" s="221" t="s">
        <v>15</v>
      </c>
      <c r="C28" s="293"/>
      <c r="D28" s="219">
        <f>[1]RS_maijs!F33</f>
        <v>0</v>
      </c>
      <c r="E28" s="219"/>
      <c r="F28" s="219">
        <f>[1]RS_maijs!G33</f>
        <v>5</v>
      </c>
      <c r="G28" s="219">
        <f>[1]RS_maijs!H33</f>
        <v>299</v>
      </c>
    </row>
    <row r="29" spans="1:10" x14ac:dyDescent="0.25">
      <c r="A29" s="223" t="s">
        <v>51</v>
      </c>
      <c r="B29" s="224" t="s">
        <v>52</v>
      </c>
      <c r="C29" s="225"/>
      <c r="D29" s="226">
        <f>((D32/D33)-(D30/D31))*D31</f>
        <v>465498.18677375827</v>
      </c>
      <c r="E29" s="226">
        <v>71433.280128183818</v>
      </c>
      <c r="F29" s="226">
        <f t="shared" ref="F29:G29" si="4">((F32/F33)-(F30/F31))*F31</f>
        <v>332060.71489725844</v>
      </c>
      <c r="G29" s="227">
        <f t="shared" si="4"/>
        <v>317514.28915480373</v>
      </c>
    </row>
    <row r="30" spans="1:10" ht="65.25" customHeight="1" x14ac:dyDescent="0.25">
      <c r="A30" s="295" t="s">
        <v>69</v>
      </c>
      <c r="B30" s="228" t="s">
        <v>54</v>
      </c>
      <c r="C30" s="229" t="s">
        <v>33</v>
      </c>
      <c r="D30" s="230">
        <v>935052.46</v>
      </c>
      <c r="E30" s="230">
        <v>135242.62</v>
      </c>
      <c r="F30" s="230">
        <v>412234.66678267106</v>
      </c>
      <c r="G30" s="230">
        <v>630114.10065245628</v>
      </c>
      <c r="H30" s="204"/>
      <c r="I30" s="204"/>
      <c r="J30" s="204"/>
    </row>
    <row r="31" spans="1:10" ht="15.75" customHeight="1" x14ac:dyDescent="0.25">
      <c r="A31" s="296"/>
      <c r="B31" s="228" t="s">
        <v>55</v>
      </c>
      <c r="C31" s="229" t="s">
        <v>8</v>
      </c>
      <c r="D31" s="231">
        <v>1652207</v>
      </c>
      <c r="E31" s="231">
        <v>362025.10409358214</v>
      </c>
      <c r="F31" s="231">
        <v>298907.38400000002</v>
      </c>
      <c r="G31" s="232">
        <v>805444.10100000002</v>
      </c>
      <c r="H31" s="204"/>
      <c r="I31" s="204"/>
      <c r="J31" s="204"/>
    </row>
    <row r="32" spans="1:10" ht="60" x14ac:dyDescent="0.25">
      <c r="A32" s="295" t="s">
        <v>70</v>
      </c>
      <c r="B32" s="228" t="s">
        <v>57</v>
      </c>
      <c r="C32" s="229" t="s">
        <v>33</v>
      </c>
      <c r="D32" s="230">
        <v>1707661.8989329773</v>
      </c>
      <c r="E32" s="230">
        <v>595810.82078089879</v>
      </c>
      <c r="F32" s="230">
        <v>944664.02919696621</v>
      </c>
      <c r="G32" s="230">
        <v>980997.26108915731</v>
      </c>
      <c r="H32" s="204"/>
      <c r="I32" s="204"/>
      <c r="J32" s="204"/>
    </row>
    <row r="33" spans="1:10" ht="15.75" thickBot="1" x14ac:dyDescent="0.3">
      <c r="A33" s="296"/>
      <c r="B33" s="233" t="s">
        <v>58</v>
      </c>
      <c r="C33" s="234" t="s">
        <v>8</v>
      </c>
      <c r="D33" s="235">
        <v>2014501.1889071099</v>
      </c>
      <c r="E33" s="235">
        <v>1043655.6670589447</v>
      </c>
      <c r="F33" s="235">
        <v>379374.99099999998</v>
      </c>
      <c r="G33" s="236">
        <v>833806.23199999996</v>
      </c>
      <c r="H33" s="204"/>
      <c r="I33" s="204"/>
      <c r="J33" s="204"/>
    </row>
    <row r="34" spans="1:10" x14ac:dyDescent="0.25">
      <c r="A34" s="237"/>
      <c r="B34" s="237"/>
      <c r="C34" s="237"/>
      <c r="D34" s="237"/>
      <c r="E34" s="237"/>
      <c r="F34" s="237"/>
      <c r="G34" s="237"/>
    </row>
    <row r="35" spans="1:10" x14ac:dyDescent="0.25">
      <c r="A35" s="237"/>
      <c r="B35" s="237"/>
      <c r="C35" s="237"/>
      <c r="D35" s="237"/>
      <c r="E35" s="237"/>
      <c r="F35" s="237"/>
      <c r="G35" s="237"/>
    </row>
    <row r="36" spans="1:10" ht="15.75" thickBot="1" x14ac:dyDescent="0.3">
      <c r="A36" s="237"/>
      <c r="B36" s="238" t="s">
        <v>59</v>
      </c>
      <c r="C36" s="239"/>
      <c r="D36" s="239"/>
      <c r="E36" s="239"/>
      <c r="F36" s="239"/>
      <c r="G36" s="239"/>
    </row>
    <row r="37" spans="1:10" ht="15.75" thickTop="1" x14ac:dyDescent="0.25">
      <c r="A37" s="237"/>
      <c r="B37" s="237"/>
      <c r="C37" s="237"/>
      <c r="D37" s="237"/>
      <c r="E37" s="237"/>
      <c r="F37" s="237"/>
      <c r="G37" s="237"/>
    </row>
    <row r="38" spans="1:10" x14ac:dyDescent="0.25">
      <c r="A38" s="237"/>
      <c r="B38" s="237"/>
      <c r="C38" s="237"/>
      <c r="D38" s="237"/>
      <c r="E38" s="237"/>
      <c r="F38" s="237"/>
      <c r="G38" s="237"/>
    </row>
    <row r="39" spans="1:10" x14ac:dyDescent="0.25">
      <c r="A39" s="237" t="s">
        <v>10</v>
      </c>
      <c r="B39" s="237"/>
      <c r="C39" s="237"/>
      <c r="D39" s="237"/>
      <c r="E39" s="237"/>
      <c r="F39" s="237"/>
      <c r="G39" s="237"/>
    </row>
    <row r="40" spans="1:10" ht="32.25" customHeight="1" x14ac:dyDescent="0.25">
      <c r="A40" s="278" t="s">
        <v>32</v>
      </c>
      <c r="B40" s="278"/>
      <c r="C40" s="278"/>
      <c r="D40" s="278"/>
      <c r="E40" s="278"/>
      <c r="F40" s="278"/>
      <c r="G40" s="278"/>
    </row>
    <row r="41" spans="1:10" x14ac:dyDescent="0.25">
      <c r="A41" s="240" t="s">
        <v>31</v>
      </c>
      <c r="B41" s="240"/>
      <c r="C41" s="240"/>
      <c r="D41" s="240"/>
      <c r="E41" s="240"/>
      <c r="F41" s="240"/>
      <c r="G41" s="240"/>
    </row>
    <row r="42" spans="1:10" ht="33.75" customHeight="1" x14ac:dyDescent="0.25">
      <c r="A42" s="297" t="s">
        <v>19</v>
      </c>
      <c r="B42" s="297"/>
      <c r="C42" s="297"/>
      <c r="D42" s="297"/>
      <c r="E42" s="297"/>
      <c r="F42" s="297"/>
      <c r="G42" s="297"/>
    </row>
    <row r="43" spans="1:10" ht="30.75" customHeight="1" x14ac:dyDescent="0.25">
      <c r="A43" s="278" t="s">
        <v>22</v>
      </c>
      <c r="B43" s="278"/>
      <c r="C43" s="278"/>
      <c r="D43" s="278"/>
      <c r="E43" s="278"/>
      <c r="F43" s="278"/>
      <c r="G43" s="278"/>
    </row>
    <row r="44" spans="1:10" ht="34.5" customHeight="1" x14ac:dyDescent="0.25">
      <c r="A44" s="278" t="s">
        <v>60</v>
      </c>
      <c r="B44" s="278"/>
      <c r="C44" s="278"/>
      <c r="D44" s="278"/>
      <c r="E44" s="278"/>
      <c r="F44" s="278"/>
      <c r="G44" s="278"/>
    </row>
    <row r="45" spans="1:10" x14ac:dyDescent="0.25">
      <c r="A45" s="240"/>
      <c r="B45" s="240"/>
      <c r="C45" s="240"/>
      <c r="D45" s="240"/>
      <c r="E45" s="240"/>
      <c r="F45" s="240"/>
      <c r="G45" s="240"/>
    </row>
    <row r="46" spans="1:10" x14ac:dyDescent="0.25">
      <c r="A46" s="241" t="s">
        <v>21</v>
      </c>
      <c r="B46" s="240"/>
      <c r="C46" s="240"/>
      <c r="D46" s="240"/>
      <c r="E46" s="240"/>
      <c r="F46" s="240"/>
      <c r="G46" s="240"/>
    </row>
    <row r="47" spans="1:10" ht="36" customHeight="1" x14ac:dyDescent="0.25">
      <c r="A47" s="278" t="s">
        <v>61</v>
      </c>
      <c r="B47" s="278"/>
      <c r="C47" s="278"/>
      <c r="D47" s="278"/>
      <c r="E47" s="278"/>
      <c r="F47" s="278"/>
      <c r="G47" s="278"/>
    </row>
    <row r="48" spans="1:10" ht="33" customHeight="1" x14ac:dyDescent="0.25">
      <c r="A48" s="278" t="s">
        <v>23</v>
      </c>
      <c r="B48" s="278"/>
      <c r="C48" s="278"/>
      <c r="D48" s="278"/>
      <c r="E48" s="278"/>
      <c r="F48" s="278"/>
      <c r="G48" s="278"/>
    </row>
    <row r="49" spans="1:7" ht="33" customHeight="1" x14ac:dyDescent="0.25">
      <c r="A49" s="278" t="s">
        <v>28</v>
      </c>
      <c r="B49" s="278"/>
      <c r="C49" s="278"/>
      <c r="D49" s="278"/>
      <c r="E49" s="278"/>
      <c r="F49" s="278"/>
      <c r="G49" s="278"/>
    </row>
    <row r="50" spans="1:7" ht="66" customHeight="1" x14ac:dyDescent="0.25">
      <c r="A50" s="278" t="s">
        <v>62</v>
      </c>
      <c r="B50" s="278"/>
      <c r="C50" s="278"/>
      <c r="D50" s="278"/>
      <c r="E50" s="278"/>
      <c r="F50" s="278"/>
      <c r="G50" s="278"/>
    </row>
    <row r="51" spans="1:7" ht="36" customHeight="1" x14ac:dyDescent="0.25">
      <c r="A51" s="278" t="s">
        <v>24</v>
      </c>
      <c r="B51" s="278"/>
      <c r="C51" s="278"/>
      <c r="D51" s="278"/>
      <c r="E51" s="278"/>
      <c r="F51" s="278"/>
      <c r="G51" s="278"/>
    </row>
    <row r="52" spans="1:7" ht="48.75" customHeight="1" x14ac:dyDescent="0.25">
      <c r="A52" s="279" t="s">
        <v>29</v>
      </c>
      <c r="B52" s="279"/>
      <c r="C52" s="279"/>
      <c r="D52" s="279"/>
      <c r="E52" s="279"/>
      <c r="F52" s="279"/>
      <c r="G52" s="279"/>
    </row>
    <row r="53" spans="1:7" ht="35.25" customHeight="1" x14ac:dyDescent="0.25">
      <c r="A53" s="278" t="s">
        <v>63</v>
      </c>
      <c r="B53" s="278"/>
      <c r="C53" s="278"/>
      <c r="D53" s="278"/>
      <c r="E53" s="278"/>
      <c r="F53" s="278"/>
      <c r="G53" s="278"/>
    </row>
    <row r="54" spans="1:7" ht="45.75" customHeight="1" x14ac:dyDescent="0.25">
      <c r="A54" s="278" t="s">
        <v>64</v>
      </c>
      <c r="B54" s="278"/>
      <c r="C54" s="278"/>
      <c r="D54" s="278"/>
      <c r="E54" s="278"/>
      <c r="F54" s="278"/>
      <c r="G54" s="278"/>
    </row>
  </sheetData>
  <mergeCells count="21">
    <mergeCell ref="A44:G44"/>
    <mergeCell ref="A1:G1"/>
    <mergeCell ref="A4:A12"/>
    <mergeCell ref="C4:C8"/>
    <mergeCell ref="C9:C12"/>
    <mergeCell ref="A15:A28"/>
    <mergeCell ref="C15:C21"/>
    <mergeCell ref="C22:C28"/>
    <mergeCell ref="A30:A31"/>
    <mergeCell ref="A32:A33"/>
    <mergeCell ref="A40:G40"/>
    <mergeCell ref="A42:G42"/>
    <mergeCell ref="A43:G43"/>
    <mergeCell ref="A53:G53"/>
    <mergeCell ref="A54:G54"/>
    <mergeCell ref="A47:G47"/>
    <mergeCell ref="A48:G48"/>
    <mergeCell ref="A49:G49"/>
    <mergeCell ref="A50:G50"/>
    <mergeCell ref="A51:G51"/>
    <mergeCell ref="A52:G5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B706-027A-4FAF-9C44-32AC63BC7C84}">
  <dimension ref="A1:M54"/>
  <sheetViews>
    <sheetView topLeftCell="A16" zoomScale="80" zoomScaleNormal="80" workbookViewId="0">
      <selection activeCell="G39" sqref="G39"/>
    </sheetView>
  </sheetViews>
  <sheetFormatPr defaultColWidth="8.7109375" defaultRowHeight="15" x14ac:dyDescent="0.25"/>
  <cols>
    <col min="1" max="1" width="11.42578125" style="99" customWidth="1"/>
    <col min="2" max="2" width="51.42578125" style="99" customWidth="1"/>
    <col min="3" max="3" width="13" style="99" customWidth="1"/>
    <col min="4" max="5" width="14.140625" style="99" customWidth="1"/>
    <col min="6" max="6" width="12.42578125" style="99" customWidth="1"/>
    <col min="7" max="7" width="13.140625" style="99" customWidth="1"/>
    <col min="8" max="8" width="9.85546875" style="247" hidden="1" customWidth="1"/>
    <col min="9" max="10" width="0" style="247" hidden="1" customWidth="1"/>
    <col min="11" max="11" width="9.85546875" style="99" hidden="1" customWidth="1"/>
    <col min="12" max="21" width="0" style="99" hidden="1" customWidth="1"/>
    <col min="22" max="16384" width="8.7109375" style="99"/>
  </cols>
  <sheetData>
    <row r="1" spans="1:13" ht="42" customHeight="1" x14ac:dyDescent="0.3">
      <c r="A1" s="300" t="s">
        <v>35</v>
      </c>
      <c r="B1" s="300"/>
      <c r="C1" s="300"/>
      <c r="D1" s="300"/>
      <c r="E1" s="300"/>
      <c r="F1" s="300"/>
      <c r="G1" s="300"/>
    </row>
    <row r="2" spans="1:13" ht="29.25" thickBot="1" x14ac:dyDescent="0.3">
      <c r="A2" s="100" t="s">
        <v>4</v>
      </c>
      <c r="B2" s="101"/>
      <c r="C2" s="102" t="s">
        <v>5</v>
      </c>
      <c r="D2" s="102" t="s">
        <v>1</v>
      </c>
      <c r="E2" s="20" t="s">
        <v>11</v>
      </c>
      <c r="F2" s="102" t="s">
        <v>2</v>
      </c>
      <c r="G2" s="102" t="s">
        <v>3</v>
      </c>
    </row>
    <row r="3" spans="1:13" ht="15.75" thickBot="1" x14ac:dyDescent="0.3">
      <c r="A3" s="103" t="s">
        <v>17</v>
      </c>
      <c r="B3" s="104" t="s">
        <v>37</v>
      </c>
      <c r="C3" s="105"/>
      <c r="D3" s="106">
        <f>(D10-D9)*D13</f>
        <v>-621210.31164000009</v>
      </c>
      <c r="E3" s="106">
        <v>-51243.771602310713</v>
      </c>
      <c r="F3" s="106">
        <f t="shared" ref="F3:G3" si="0">(F10-F9)*F13</f>
        <v>-591893.6</v>
      </c>
      <c r="G3" s="107">
        <f t="shared" si="0"/>
        <v>-323802.75</v>
      </c>
    </row>
    <row r="4" spans="1:13" ht="17.25" customHeight="1" x14ac:dyDescent="0.25">
      <c r="A4" s="301" t="s">
        <v>71</v>
      </c>
      <c r="B4" s="108" t="s">
        <v>13</v>
      </c>
      <c r="C4" s="304" t="s">
        <v>6</v>
      </c>
      <c r="D4" s="109">
        <v>402</v>
      </c>
      <c r="E4" s="109">
        <v>131</v>
      </c>
      <c r="F4" s="109">
        <v>155</v>
      </c>
      <c r="G4" s="110">
        <v>278</v>
      </c>
    </row>
    <row r="5" spans="1:13" x14ac:dyDescent="0.25">
      <c r="A5" s="302"/>
      <c r="B5" s="111" t="s">
        <v>38</v>
      </c>
      <c r="C5" s="304"/>
      <c r="D5" s="112">
        <v>102560</v>
      </c>
      <c r="E5" s="112">
        <v>34280</v>
      </c>
      <c r="F5" s="112">
        <v>25300</v>
      </c>
      <c r="G5" s="113">
        <v>76710</v>
      </c>
    </row>
    <row r="6" spans="1:13" x14ac:dyDescent="0.25">
      <c r="A6" s="302"/>
      <c r="B6" s="111" t="s">
        <v>39</v>
      </c>
      <c r="C6" s="304"/>
      <c r="D6" s="112">
        <f>D5+D7-D8</f>
        <v>88846</v>
      </c>
      <c r="E6" s="112">
        <v>23177</v>
      </c>
      <c r="F6" s="112">
        <f t="shared" ref="F6:G6" si="1">F5+F7-F8</f>
        <v>21620</v>
      </c>
      <c r="G6" s="113">
        <f t="shared" si="1"/>
        <v>68965</v>
      </c>
      <c r="J6" s="248"/>
    </row>
    <row r="7" spans="1:13" ht="16.5" customHeight="1" x14ac:dyDescent="0.25">
      <c r="A7" s="302"/>
      <c r="B7" s="115" t="s">
        <v>40</v>
      </c>
      <c r="C7" s="304"/>
      <c r="D7" s="112">
        <v>138</v>
      </c>
      <c r="E7" s="112"/>
      <c r="F7" s="112">
        <v>0</v>
      </c>
      <c r="G7" s="113">
        <v>24</v>
      </c>
    </row>
    <row r="8" spans="1:13" ht="14.25" customHeight="1" x14ac:dyDescent="0.25">
      <c r="A8" s="302"/>
      <c r="B8" s="115" t="s">
        <v>41</v>
      </c>
      <c r="C8" s="305"/>
      <c r="D8" s="112">
        <v>13852</v>
      </c>
      <c r="E8" s="112"/>
      <c r="F8" s="112">
        <v>3680</v>
      </c>
      <c r="G8" s="113">
        <v>7769</v>
      </c>
      <c r="J8" s="248"/>
    </row>
    <row r="9" spans="1:13" ht="16.5" customHeight="1" x14ac:dyDescent="0.25">
      <c r="A9" s="302"/>
      <c r="B9" s="111" t="s">
        <v>42</v>
      </c>
      <c r="C9" s="306" t="s">
        <v>8</v>
      </c>
      <c r="D9" s="112">
        <v>1817000</v>
      </c>
      <c r="E9" s="112">
        <v>407672.68109374994</v>
      </c>
      <c r="F9" s="112">
        <v>346000</v>
      </c>
      <c r="G9" s="113">
        <v>855000</v>
      </c>
    </row>
    <row r="10" spans="1:13" ht="19.5" customHeight="1" x14ac:dyDescent="0.25">
      <c r="A10" s="302"/>
      <c r="B10" s="111" t="s">
        <v>43</v>
      </c>
      <c r="C10" s="307"/>
      <c r="D10" s="112">
        <f>D9+D11-D12</f>
        <v>1635359.558</v>
      </c>
      <c r="E10" s="112">
        <v>362062.27409375005</v>
      </c>
      <c r="F10" s="112">
        <f t="shared" ref="F10:G10" si="2">F9+F11-F12</f>
        <v>292580</v>
      </c>
      <c r="G10" s="113">
        <f t="shared" si="2"/>
        <v>785365</v>
      </c>
      <c r="H10" s="248"/>
      <c r="I10" s="248"/>
      <c r="J10" s="248"/>
      <c r="K10" s="114"/>
      <c r="L10" s="114"/>
      <c r="M10" s="114"/>
    </row>
    <row r="11" spans="1:13" ht="17.25" customHeight="1" x14ac:dyDescent="0.25">
      <c r="A11" s="302"/>
      <c r="B11" s="116" t="s">
        <v>44</v>
      </c>
      <c r="C11" s="307"/>
      <c r="D11" s="112">
        <v>2076.558</v>
      </c>
      <c r="E11" s="112"/>
      <c r="F11" s="112">
        <v>0</v>
      </c>
      <c r="G11" s="113">
        <v>208</v>
      </c>
    </row>
    <row r="12" spans="1:13" ht="17.25" customHeight="1" x14ac:dyDescent="0.25">
      <c r="A12" s="303"/>
      <c r="B12" s="116" t="s">
        <v>45</v>
      </c>
      <c r="C12" s="308"/>
      <c r="D12" s="112">
        <v>183717</v>
      </c>
      <c r="E12" s="112">
        <v>45610.40699999989</v>
      </c>
      <c r="F12" s="112">
        <v>53420</v>
      </c>
      <c r="G12" s="113">
        <v>69843</v>
      </c>
    </row>
    <row r="13" spans="1:13" ht="30" customHeight="1" thickBot="1" x14ac:dyDescent="0.3">
      <c r="A13" s="117" t="s">
        <v>72</v>
      </c>
      <c r="B13" s="118" t="s">
        <v>46</v>
      </c>
      <c r="C13" s="119" t="s">
        <v>9</v>
      </c>
      <c r="D13" s="120">
        <f>[2]RS_jūnijs!F15</f>
        <v>3.42</v>
      </c>
      <c r="E13" s="120">
        <v>1.1235105093956044</v>
      </c>
      <c r="F13" s="120">
        <f>[2]RS_jūnijs!G15</f>
        <v>11.08</v>
      </c>
      <c r="G13" s="120">
        <f>[2]RS_jūnijs!H15</f>
        <v>4.6500000000000004</v>
      </c>
      <c r="K13" s="249"/>
      <c r="L13" s="114"/>
      <c r="M13" s="249"/>
    </row>
    <row r="14" spans="1:13" ht="36" customHeight="1" thickBot="1" x14ac:dyDescent="0.3">
      <c r="A14" s="121" t="s">
        <v>18</v>
      </c>
      <c r="B14" s="122" t="s">
        <v>47</v>
      </c>
      <c r="C14" s="123"/>
      <c r="D14" s="124">
        <f>D22</f>
        <v>3406</v>
      </c>
      <c r="E14" s="124">
        <v>0</v>
      </c>
      <c r="F14" s="124">
        <f t="shared" ref="F14:G14" si="3">F22</f>
        <v>1577</v>
      </c>
      <c r="G14" s="124">
        <f t="shared" si="3"/>
        <v>1361</v>
      </c>
    </row>
    <row r="15" spans="1:13" ht="30" x14ac:dyDescent="0.25">
      <c r="A15" s="309" t="s">
        <v>71</v>
      </c>
      <c r="B15" s="125" t="s">
        <v>48</v>
      </c>
      <c r="C15" s="312" t="s">
        <v>30</v>
      </c>
      <c r="D15" s="126"/>
      <c r="E15" s="126"/>
      <c r="F15" s="126"/>
      <c r="G15" s="127"/>
    </row>
    <row r="16" spans="1:13" x14ac:dyDescent="0.25">
      <c r="A16" s="310"/>
      <c r="B16" s="128" t="s">
        <v>0</v>
      </c>
      <c r="C16" s="312"/>
      <c r="D16" s="129">
        <f>[2]RS_jūnijs!F21</f>
        <v>2117</v>
      </c>
      <c r="E16" s="129"/>
      <c r="F16" s="129">
        <f>[2]RS_jūnijs!G21</f>
        <v>578</v>
      </c>
      <c r="G16" s="129">
        <f>[2]RS_jūnijs!H21</f>
        <v>536</v>
      </c>
    </row>
    <row r="17" spans="1:13" x14ac:dyDescent="0.25">
      <c r="A17" s="310"/>
      <c r="B17" s="128" t="s">
        <v>14</v>
      </c>
      <c r="C17" s="312"/>
      <c r="D17" s="129">
        <f>[2]RS_jūnijs!F22</f>
        <v>416</v>
      </c>
      <c r="E17" s="129"/>
      <c r="F17" s="129">
        <f>[2]RS_jūnijs!G22</f>
        <v>614</v>
      </c>
      <c r="G17" s="129">
        <f>[2]RS_jūnijs!H22</f>
        <v>407</v>
      </c>
    </row>
    <row r="18" spans="1:13" ht="16.5" customHeight="1" x14ac:dyDescent="0.25">
      <c r="A18" s="310"/>
      <c r="B18" s="130" t="s">
        <v>20</v>
      </c>
      <c r="C18" s="312"/>
      <c r="D18" s="129">
        <f>[2]RS_jūnijs!F23</f>
        <v>52</v>
      </c>
      <c r="E18" s="129"/>
      <c r="F18" s="129">
        <f>[2]RS_jūnijs!G23</f>
        <v>7</v>
      </c>
      <c r="G18" s="129">
        <f>[2]RS_jūnijs!H23</f>
        <v>39</v>
      </c>
    </row>
    <row r="19" spans="1:13" x14ac:dyDescent="0.25">
      <c r="A19" s="310"/>
      <c r="B19" s="128" t="s">
        <v>12</v>
      </c>
      <c r="C19" s="312"/>
      <c r="D19" s="129">
        <f>[2]RS_jūnijs!F24</f>
        <v>0</v>
      </c>
      <c r="E19" s="129"/>
      <c r="F19" s="129">
        <f>[2]RS_jūnijs!G24</f>
        <v>0</v>
      </c>
      <c r="G19" s="129">
        <f>[2]RS_jūnijs!H24</f>
        <v>0</v>
      </c>
    </row>
    <row r="20" spans="1:13" ht="15.75" customHeight="1" x14ac:dyDescent="0.25">
      <c r="A20" s="310"/>
      <c r="B20" s="130" t="s">
        <v>26</v>
      </c>
      <c r="C20" s="312"/>
      <c r="D20" s="129">
        <f>[2]RS_jūnijs!F25</f>
        <v>22</v>
      </c>
      <c r="E20" s="129"/>
      <c r="F20" s="129">
        <f>[2]RS_jūnijs!G25</f>
        <v>14</v>
      </c>
      <c r="G20" s="129">
        <f>[2]RS_jūnijs!H25</f>
        <v>35</v>
      </c>
    </row>
    <row r="21" spans="1:13" ht="15.75" thickBot="1" x14ac:dyDescent="0.3">
      <c r="A21" s="310"/>
      <c r="B21" s="131" t="s">
        <v>15</v>
      </c>
      <c r="C21" s="313"/>
      <c r="D21" s="129">
        <f>[2]RS_jūnijs!F26</f>
        <v>0</v>
      </c>
      <c r="E21" s="129"/>
      <c r="F21" s="129">
        <f>[2]RS_jūnijs!G26</f>
        <v>77</v>
      </c>
      <c r="G21" s="129">
        <f>[2]RS_jūnijs!H26</f>
        <v>18</v>
      </c>
    </row>
    <row r="22" spans="1:13" ht="33.75" customHeight="1" x14ac:dyDescent="0.25">
      <c r="A22" s="310"/>
      <c r="B22" s="132" t="s">
        <v>49</v>
      </c>
      <c r="C22" s="314" t="s">
        <v>50</v>
      </c>
      <c r="D22" s="129">
        <f>[2]RS_jūnijs!F27</f>
        <v>3406</v>
      </c>
      <c r="E22" s="129"/>
      <c r="F22" s="129">
        <f>[2]RS_jūnijs!G27</f>
        <v>1577</v>
      </c>
      <c r="G22" s="129">
        <f>[2]RS_jūnijs!H27</f>
        <v>1361</v>
      </c>
    </row>
    <row r="23" spans="1:13" x14ac:dyDescent="0.25">
      <c r="A23" s="310"/>
      <c r="B23" s="128" t="s">
        <v>0</v>
      </c>
      <c r="C23" s="312"/>
      <c r="D23" s="129">
        <f>[2]RS_jūnijs!F28</f>
        <v>2912</v>
      </c>
      <c r="E23" s="129"/>
      <c r="F23" s="129">
        <f>[2]RS_jūnijs!G28</f>
        <v>802</v>
      </c>
      <c r="G23" s="129">
        <f>[2]RS_jūnijs!H28</f>
        <v>738</v>
      </c>
    </row>
    <row r="24" spans="1:13" x14ac:dyDescent="0.25">
      <c r="A24" s="310"/>
      <c r="B24" s="128" t="s">
        <v>14</v>
      </c>
      <c r="C24" s="312"/>
      <c r="D24" s="129">
        <f>[2]RS_jūnijs!F29</f>
        <v>197</v>
      </c>
      <c r="E24" s="129"/>
      <c r="F24" s="129">
        <f>[2]RS_jūnijs!G29</f>
        <v>502</v>
      </c>
      <c r="G24" s="129">
        <f>[2]RS_jūnijs!H29</f>
        <v>245</v>
      </c>
    </row>
    <row r="25" spans="1:13" ht="18.75" customHeight="1" x14ac:dyDescent="0.25">
      <c r="A25" s="310"/>
      <c r="B25" s="130" t="s">
        <v>20</v>
      </c>
      <c r="C25" s="312"/>
      <c r="D25" s="129">
        <f>[2]RS_jūnijs!F30</f>
        <v>86</v>
      </c>
      <c r="E25" s="129"/>
      <c r="F25" s="129">
        <f>[2]RS_jūnijs!G30</f>
        <v>35</v>
      </c>
      <c r="G25" s="129">
        <f>[2]RS_jūnijs!H30</f>
        <v>95</v>
      </c>
    </row>
    <row r="26" spans="1:13" ht="35.25" customHeight="1" x14ac:dyDescent="0.25">
      <c r="A26" s="310"/>
      <c r="B26" s="130" t="s">
        <v>25</v>
      </c>
      <c r="C26" s="312"/>
      <c r="D26" s="129">
        <f>[2]RS_jūnijs!F31</f>
        <v>0</v>
      </c>
      <c r="E26" s="129"/>
      <c r="F26" s="129">
        <f>[2]RS_jūnijs!G31</f>
        <v>0</v>
      </c>
      <c r="G26" s="129">
        <f>[2]RS_jūnijs!H31</f>
        <v>0</v>
      </c>
    </row>
    <row r="27" spans="1:13" ht="33.75" customHeight="1" x14ac:dyDescent="0.25">
      <c r="A27" s="310"/>
      <c r="B27" s="130" t="s">
        <v>27</v>
      </c>
      <c r="C27" s="312"/>
      <c r="D27" s="129">
        <f>[2]RS_jūnijs!F32</f>
        <v>211</v>
      </c>
      <c r="E27" s="129"/>
      <c r="F27" s="129">
        <f>[2]RS_jūnijs!G32</f>
        <v>182</v>
      </c>
      <c r="G27" s="129">
        <f>[2]RS_jūnijs!H32</f>
        <v>269</v>
      </c>
    </row>
    <row r="28" spans="1:13" ht="15.75" thickBot="1" x14ac:dyDescent="0.3">
      <c r="A28" s="311"/>
      <c r="B28" s="131" t="s">
        <v>15</v>
      </c>
      <c r="C28" s="313"/>
      <c r="D28" s="129">
        <f>[2]RS_jūnijs!F33</f>
        <v>0</v>
      </c>
      <c r="E28" s="129"/>
      <c r="F28" s="129">
        <f>[2]RS_jūnijs!G33</f>
        <v>56</v>
      </c>
      <c r="G28" s="129">
        <f>[2]RS_jūnijs!H33</f>
        <v>14</v>
      </c>
    </row>
    <row r="29" spans="1:13" x14ac:dyDescent="0.25">
      <c r="A29" s="133" t="s">
        <v>51</v>
      </c>
      <c r="B29" s="134" t="s">
        <v>52</v>
      </c>
      <c r="C29" s="135"/>
      <c r="D29" s="136">
        <f>((D32/D33)-(D30/D31))*D31</f>
        <v>368037.48058545723</v>
      </c>
      <c r="E29" s="136">
        <v>54339.970089544826</v>
      </c>
      <c r="F29" s="136">
        <f t="shared" ref="F29:G29" si="4">((F32/F33)-(F30/F31))*F31</f>
        <v>215948.20264867935</v>
      </c>
      <c r="G29" s="137">
        <f t="shared" si="4"/>
        <v>272919.67409175687</v>
      </c>
    </row>
    <row r="30" spans="1:13" ht="65.25" customHeight="1" x14ac:dyDescent="0.25">
      <c r="A30" s="315" t="s">
        <v>72</v>
      </c>
      <c r="B30" s="138" t="s">
        <v>54</v>
      </c>
      <c r="C30" s="139" t="s">
        <v>33</v>
      </c>
      <c r="D30" s="140">
        <f>[2]RS_jūnijs!F4</f>
        <v>984673.98947056069</v>
      </c>
      <c r="E30" s="140">
        <v>137167.79999999999</v>
      </c>
      <c r="F30" s="140">
        <f>[2]RS_jūnijs!G4</f>
        <v>436655.50062658632</v>
      </c>
      <c r="G30" s="140">
        <f>[2]RS_jūnijs!H4</f>
        <v>657666.21991340164</v>
      </c>
      <c r="H30" s="248"/>
      <c r="I30" s="248"/>
      <c r="J30" s="248"/>
      <c r="K30" s="114"/>
      <c r="L30" s="114"/>
      <c r="M30" s="114"/>
    </row>
    <row r="31" spans="1:13" ht="15.75" customHeight="1" x14ac:dyDescent="0.25">
      <c r="A31" s="316"/>
      <c r="B31" s="138" t="s">
        <v>55</v>
      </c>
      <c r="C31" s="139" t="s">
        <v>8</v>
      </c>
      <c r="D31" s="141">
        <f>D10</f>
        <v>1635359.558</v>
      </c>
      <c r="E31" s="141">
        <v>362062.27409375005</v>
      </c>
      <c r="F31" s="141">
        <f>F10</f>
        <v>292580</v>
      </c>
      <c r="G31" s="142">
        <f>G10</f>
        <v>785365</v>
      </c>
      <c r="K31" s="114"/>
      <c r="L31" s="114"/>
      <c r="M31" s="114"/>
    </row>
    <row r="32" spans="1:13" ht="60" x14ac:dyDescent="0.25">
      <c r="A32" s="315" t="s">
        <v>73</v>
      </c>
      <c r="B32" s="138" t="s">
        <v>57</v>
      </c>
      <c r="C32" s="139" t="s">
        <v>33</v>
      </c>
      <c r="D32" s="140">
        <f>[2]RS_jūnijs!F6</f>
        <v>1591871.15</v>
      </c>
      <c r="E32" s="140">
        <v>507726.96974044718</v>
      </c>
      <c r="F32" s="140">
        <f>[2]RS_jūnijs!G6</f>
        <v>825796.73865490127</v>
      </c>
      <c r="G32" s="140">
        <f>[2]RS_jūnijs!H6</f>
        <v>909293.77380156342</v>
      </c>
      <c r="H32" s="248"/>
      <c r="I32" s="248"/>
      <c r="J32" s="248"/>
      <c r="K32" s="114"/>
      <c r="L32" s="114"/>
      <c r="M32" s="114"/>
    </row>
    <row r="33" spans="1:13" ht="15.75" thickBot="1" x14ac:dyDescent="0.3">
      <c r="A33" s="316"/>
      <c r="B33" s="143" t="s">
        <v>58</v>
      </c>
      <c r="C33" s="144" t="s">
        <v>8</v>
      </c>
      <c r="D33" s="145">
        <v>1924491.4809136242</v>
      </c>
      <c r="E33" s="145">
        <v>959902.46869357117</v>
      </c>
      <c r="F33" s="145">
        <v>370227.15100000007</v>
      </c>
      <c r="G33" s="146">
        <v>767395.58299999998</v>
      </c>
      <c r="H33" s="248"/>
      <c r="I33" s="248"/>
      <c r="J33" s="248"/>
      <c r="K33" s="114"/>
      <c r="L33" s="114"/>
      <c r="M33" s="114"/>
    </row>
    <row r="34" spans="1:13" x14ac:dyDescent="0.25">
      <c r="A34" s="147"/>
      <c r="B34" s="147"/>
      <c r="C34" s="147"/>
      <c r="D34" s="147"/>
      <c r="E34" s="147"/>
      <c r="F34" s="147"/>
      <c r="G34" s="147"/>
    </row>
    <row r="35" spans="1:13" x14ac:dyDescent="0.25">
      <c r="A35" s="147"/>
      <c r="B35" s="147"/>
      <c r="C35" s="147"/>
      <c r="D35" s="147"/>
      <c r="E35" s="147"/>
      <c r="F35" s="147"/>
      <c r="G35" s="147"/>
    </row>
    <row r="36" spans="1:13" ht="15.75" thickBot="1" x14ac:dyDescent="0.3">
      <c r="A36" s="147"/>
      <c r="B36" s="148" t="s">
        <v>59</v>
      </c>
      <c r="C36" s="149"/>
      <c r="D36" s="149"/>
      <c r="E36" s="149"/>
      <c r="F36" s="149"/>
      <c r="G36" s="149"/>
    </row>
    <row r="37" spans="1:13" ht="15.75" thickTop="1" x14ac:dyDescent="0.25">
      <c r="A37" s="147"/>
      <c r="B37" s="147"/>
      <c r="C37" s="147"/>
      <c r="D37" s="147"/>
      <c r="E37" s="147"/>
      <c r="F37" s="147"/>
      <c r="G37" s="147"/>
    </row>
    <row r="38" spans="1:13" x14ac:dyDescent="0.25">
      <c r="A38" s="147"/>
      <c r="B38" s="147"/>
      <c r="C38" s="147"/>
      <c r="D38" s="147"/>
      <c r="E38" s="147"/>
      <c r="F38" s="147"/>
      <c r="G38" s="147"/>
    </row>
    <row r="39" spans="1:13" x14ac:dyDescent="0.25">
      <c r="A39" s="147" t="s">
        <v>10</v>
      </c>
      <c r="B39" s="147"/>
      <c r="C39" s="147"/>
      <c r="D39" s="147"/>
      <c r="E39" s="147"/>
      <c r="F39" s="147"/>
      <c r="G39" s="147"/>
    </row>
    <row r="40" spans="1:13" ht="32.25" customHeight="1" x14ac:dyDescent="0.25">
      <c r="A40" s="298" t="s">
        <v>32</v>
      </c>
      <c r="B40" s="298"/>
      <c r="C40" s="298"/>
      <c r="D40" s="298"/>
      <c r="E40" s="298"/>
      <c r="F40" s="298"/>
      <c r="G40" s="298"/>
    </row>
    <row r="41" spans="1:13" x14ac:dyDescent="0.25">
      <c r="A41" s="150" t="s">
        <v>31</v>
      </c>
      <c r="B41" s="150"/>
      <c r="C41" s="150"/>
      <c r="D41" s="150"/>
      <c r="E41" s="150"/>
      <c r="F41" s="150"/>
      <c r="G41" s="150"/>
    </row>
    <row r="42" spans="1:13" ht="33.75" customHeight="1" x14ac:dyDescent="0.25">
      <c r="A42" s="317" t="s">
        <v>19</v>
      </c>
      <c r="B42" s="317"/>
      <c r="C42" s="317"/>
      <c r="D42" s="317"/>
      <c r="E42" s="317"/>
      <c r="F42" s="317"/>
      <c r="G42" s="317"/>
    </row>
    <row r="43" spans="1:13" ht="30.75" customHeight="1" x14ac:dyDescent="0.25">
      <c r="A43" s="298" t="s">
        <v>22</v>
      </c>
      <c r="B43" s="298"/>
      <c r="C43" s="298"/>
      <c r="D43" s="298"/>
      <c r="E43" s="298"/>
      <c r="F43" s="298"/>
      <c r="G43" s="298"/>
    </row>
    <row r="44" spans="1:13" ht="34.5" customHeight="1" x14ac:dyDescent="0.25">
      <c r="A44" s="298" t="s">
        <v>60</v>
      </c>
      <c r="B44" s="298"/>
      <c r="C44" s="298"/>
      <c r="D44" s="298"/>
      <c r="E44" s="298"/>
      <c r="F44" s="298"/>
      <c r="G44" s="298"/>
    </row>
    <row r="45" spans="1:13" x14ac:dyDescent="0.25">
      <c r="A45" s="150"/>
      <c r="B45" s="150"/>
      <c r="C45" s="150"/>
      <c r="D45" s="150"/>
      <c r="E45" s="150"/>
      <c r="F45" s="150"/>
      <c r="G45" s="150"/>
    </row>
    <row r="46" spans="1:13" x14ac:dyDescent="0.25">
      <c r="A46" s="151" t="s">
        <v>21</v>
      </c>
      <c r="B46" s="150"/>
      <c r="C46" s="150"/>
      <c r="D46" s="150"/>
      <c r="E46" s="150"/>
      <c r="F46" s="150"/>
      <c r="G46" s="150"/>
    </row>
    <row r="47" spans="1:13" ht="36" customHeight="1" x14ac:dyDescent="0.25">
      <c r="A47" s="298" t="s">
        <v>61</v>
      </c>
      <c r="B47" s="298"/>
      <c r="C47" s="298"/>
      <c r="D47" s="298"/>
      <c r="E47" s="298"/>
      <c r="F47" s="298"/>
      <c r="G47" s="298"/>
    </row>
    <row r="48" spans="1:13" ht="33" customHeight="1" x14ac:dyDescent="0.25">
      <c r="A48" s="298" t="s">
        <v>23</v>
      </c>
      <c r="B48" s="298"/>
      <c r="C48" s="298"/>
      <c r="D48" s="298"/>
      <c r="E48" s="298"/>
      <c r="F48" s="298"/>
      <c r="G48" s="298"/>
    </row>
    <row r="49" spans="1:7" ht="33" customHeight="1" x14ac:dyDescent="0.25">
      <c r="A49" s="298" t="s">
        <v>28</v>
      </c>
      <c r="B49" s="298"/>
      <c r="C49" s="298"/>
      <c r="D49" s="298"/>
      <c r="E49" s="298"/>
      <c r="F49" s="298"/>
      <c r="G49" s="298"/>
    </row>
    <row r="50" spans="1:7" ht="66" customHeight="1" x14ac:dyDescent="0.25">
      <c r="A50" s="298" t="s">
        <v>62</v>
      </c>
      <c r="B50" s="298"/>
      <c r="C50" s="298"/>
      <c r="D50" s="298"/>
      <c r="E50" s="298"/>
      <c r="F50" s="298"/>
      <c r="G50" s="298"/>
    </row>
    <row r="51" spans="1:7" ht="36" customHeight="1" x14ac:dyDescent="0.25">
      <c r="A51" s="298" t="s">
        <v>24</v>
      </c>
      <c r="B51" s="298"/>
      <c r="C51" s="298"/>
      <c r="D51" s="298"/>
      <c r="E51" s="298"/>
      <c r="F51" s="298"/>
      <c r="G51" s="298"/>
    </row>
    <row r="52" spans="1:7" ht="48.75" customHeight="1" x14ac:dyDescent="0.25">
      <c r="A52" s="299" t="s">
        <v>29</v>
      </c>
      <c r="B52" s="299"/>
      <c r="C52" s="299"/>
      <c r="D52" s="299"/>
      <c r="E52" s="299"/>
      <c r="F52" s="299"/>
      <c r="G52" s="299"/>
    </row>
    <row r="53" spans="1:7" ht="35.25" customHeight="1" x14ac:dyDescent="0.25">
      <c r="A53" s="298" t="s">
        <v>63</v>
      </c>
      <c r="B53" s="298"/>
      <c r="C53" s="298"/>
      <c r="D53" s="298"/>
      <c r="E53" s="298"/>
      <c r="F53" s="298"/>
      <c r="G53" s="298"/>
    </row>
    <row r="54" spans="1:7" ht="45.75" customHeight="1" x14ac:dyDescent="0.25">
      <c r="A54" s="298" t="s">
        <v>64</v>
      </c>
      <c r="B54" s="298"/>
      <c r="C54" s="298"/>
      <c r="D54" s="298"/>
      <c r="E54" s="298"/>
      <c r="F54" s="298"/>
      <c r="G54" s="298"/>
    </row>
  </sheetData>
  <mergeCells count="21">
    <mergeCell ref="A44:G44"/>
    <mergeCell ref="A1:G1"/>
    <mergeCell ref="A4:A12"/>
    <mergeCell ref="C4:C8"/>
    <mergeCell ref="C9:C12"/>
    <mergeCell ref="A15:A28"/>
    <mergeCell ref="C15:C21"/>
    <mergeCell ref="C22:C28"/>
    <mergeCell ref="A30:A31"/>
    <mergeCell ref="A32:A33"/>
    <mergeCell ref="A40:G40"/>
    <mergeCell ref="A42:G42"/>
    <mergeCell ref="A43:G43"/>
    <mergeCell ref="A53:G53"/>
    <mergeCell ref="A54:G54"/>
    <mergeCell ref="A47:G47"/>
    <mergeCell ref="A48:G48"/>
    <mergeCell ref="A49:G49"/>
    <mergeCell ref="A50:G50"/>
    <mergeCell ref="A51:G51"/>
    <mergeCell ref="A52:G5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9FCD9-1AA7-421A-B04E-B62FA4C47659}">
  <sheetPr>
    <pageSetUpPr fitToPage="1"/>
  </sheetPr>
  <dimension ref="A3:V9"/>
  <sheetViews>
    <sheetView zoomScale="80" zoomScaleNormal="80" workbookViewId="0">
      <selection activeCell="K21" sqref="K21"/>
    </sheetView>
  </sheetViews>
  <sheetFormatPr defaultRowHeight="15" x14ac:dyDescent="0.25"/>
  <cols>
    <col min="1" max="1" width="71.5703125" customWidth="1"/>
    <col min="2" max="5" width="11.7109375" style="98" customWidth="1"/>
    <col min="6" max="6" width="28.5703125" style="98" bestFit="1" customWidth="1"/>
    <col min="7" max="10" width="11.7109375" style="98" customWidth="1"/>
    <col min="11" max="11" width="13.140625" style="98" bestFit="1" customWidth="1"/>
    <col min="12" max="15" width="11.7109375" style="98" customWidth="1"/>
    <col min="16" max="16" width="13.140625" style="98" bestFit="1" customWidth="1"/>
    <col min="17" max="17" width="11.7109375" style="98" customWidth="1"/>
    <col min="18" max="18" width="10.5703125" style="98" bestFit="1" customWidth="1"/>
    <col min="19" max="20" width="11.7109375" style="98" customWidth="1"/>
    <col min="21" max="22" width="13.140625" style="98" bestFit="1" customWidth="1"/>
  </cols>
  <sheetData>
    <row r="3" spans="1:22" x14ac:dyDescent="0.25">
      <c r="A3" s="182" t="s">
        <v>108</v>
      </c>
      <c r="B3" s="185" t="s">
        <v>107</v>
      </c>
    </row>
    <row r="4" spans="1:22" ht="26.45" customHeight="1" x14ac:dyDescent="0.25">
      <c r="B4" s="98" t="s">
        <v>7</v>
      </c>
      <c r="F4" s="98" t="s">
        <v>112</v>
      </c>
      <c r="G4" s="98" t="s">
        <v>88</v>
      </c>
      <c r="K4" s="98" t="s">
        <v>109</v>
      </c>
      <c r="L4" s="98" t="s">
        <v>93</v>
      </c>
      <c r="P4" s="98" t="s">
        <v>110</v>
      </c>
      <c r="Q4" s="98" t="s">
        <v>98</v>
      </c>
      <c r="U4" s="98" t="s">
        <v>111</v>
      </c>
      <c r="V4" s="98" t="s">
        <v>106</v>
      </c>
    </row>
    <row r="5" spans="1:22" ht="26.45" customHeight="1" x14ac:dyDescent="0.25">
      <c r="A5" s="182" t="s">
        <v>105</v>
      </c>
      <c r="B5" s="98" t="s">
        <v>79</v>
      </c>
      <c r="C5" s="98" t="s">
        <v>80</v>
      </c>
      <c r="D5" s="98" t="s">
        <v>81</v>
      </c>
      <c r="E5" s="98" t="s">
        <v>104</v>
      </c>
      <c r="G5" s="98" t="s">
        <v>79</v>
      </c>
      <c r="H5" s="98" t="s">
        <v>80</v>
      </c>
      <c r="I5" s="98" t="s">
        <v>81</v>
      </c>
      <c r="J5" s="98" t="s">
        <v>104</v>
      </c>
      <c r="L5" s="98" t="s">
        <v>79</v>
      </c>
      <c r="M5" s="98" t="s">
        <v>80</v>
      </c>
      <c r="N5" s="98" t="s">
        <v>81</v>
      </c>
      <c r="O5" s="98" t="s">
        <v>104</v>
      </c>
      <c r="Q5" s="98" t="s">
        <v>79</v>
      </c>
      <c r="R5" s="98" t="s">
        <v>80</v>
      </c>
      <c r="S5" s="98" t="s">
        <v>81</v>
      </c>
      <c r="T5" s="98" t="s">
        <v>104</v>
      </c>
    </row>
    <row r="6" spans="1:22" ht="51.75" customHeight="1" x14ac:dyDescent="0.25">
      <c r="A6" s="184" t="s">
        <v>78</v>
      </c>
      <c r="B6" s="98">
        <v>-550222.54365340807</v>
      </c>
      <c r="C6" s="98">
        <v>-119.47536397986241</v>
      </c>
      <c r="D6" s="98">
        <v>-393557.82050699991</v>
      </c>
      <c r="E6" s="98">
        <v>-288882.70656149997</v>
      </c>
      <c r="F6" s="98">
        <v>-1232782.5460858878</v>
      </c>
      <c r="G6" s="98">
        <v>-725413.93276</v>
      </c>
      <c r="H6" s="98">
        <v>-50702.999653138686</v>
      </c>
      <c r="I6" s="98">
        <v>-579665.25</v>
      </c>
      <c r="J6" s="98">
        <v>-321467.79090999975</v>
      </c>
      <c r="K6" s="98">
        <v>-1677249.9733231384</v>
      </c>
      <c r="L6" s="98">
        <v>-541858.30000000005</v>
      </c>
      <c r="M6" s="98">
        <v>-51483.32925323672</v>
      </c>
      <c r="N6" s="98">
        <v>-569340.05239999981</v>
      </c>
      <c r="O6" s="98">
        <v>-295475.92468999984</v>
      </c>
      <c r="P6" s="98">
        <v>-1458157.6063432363</v>
      </c>
      <c r="Q6" s="98">
        <v>-621210.31164000009</v>
      </c>
      <c r="R6" s="98">
        <v>-51243.771602310713</v>
      </c>
      <c r="S6" s="98">
        <v>-591893.6</v>
      </c>
      <c r="T6" s="98">
        <v>-323802.75</v>
      </c>
      <c r="U6" s="98">
        <v>-1588150.4332423108</v>
      </c>
      <c r="V6" s="98">
        <v>-5956340.5589945735</v>
      </c>
    </row>
    <row r="7" spans="1:22" ht="51.75" customHeight="1" x14ac:dyDescent="0.25">
      <c r="A7" s="184" t="s">
        <v>82</v>
      </c>
      <c r="B7" s="98">
        <v>4252.16</v>
      </c>
      <c r="D7" s="98">
        <v>1776.4685999999997</v>
      </c>
      <c r="E7" s="98">
        <v>2402.4647400000003</v>
      </c>
      <c r="F7" s="98">
        <v>8431.0933399999994</v>
      </c>
      <c r="G7" s="98">
        <v>7199.7942766698998</v>
      </c>
      <c r="I7" s="98">
        <v>1581.5490530685001</v>
      </c>
      <c r="J7" s="98">
        <v>1881.6674682616001</v>
      </c>
      <c r="K7" s="98">
        <v>10663.010797999999</v>
      </c>
      <c r="L7" s="98">
        <v>3032</v>
      </c>
      <c r="N7" s="98">
        <v>1179</v>
      </c>
      <c r="O7" s="98">
        <v>1743</v>
      </c>
      <c r="P7" s="98">
        <v>5954</v>
      </c>
      <c r="Q7" s="98">
        <v>3406</v>
      </c>
      <c r="S7" s="98">
        <v>1577</v>
      </c>
      <c r="T7" s="98">
        <v>1361</v>
      </c>
      <c r="U7" s="98">
        <v>6344</v>
      </c>
      <c r="V7" s="98">
        <v>31392.104137999999</v>
      </c>
    </row>
    <row r="8" spans="1:22" ht="51.75" customHeight="1" x14ac:dyDescent="0.25">
      <c r="A8" s="184" t="s">
        <v>83</v>
      </c>
      <c r="B8" s="98">
        <v>419840.41866718099</v>
      </c>
      <c r="C8" s="98">
        <v>67793.247819744822</v>
      </c>
      <c r="D8" s="98">
        <v>271646.81972166518</v>
      </c>
      <c r="E8" s="98">
        <v>315266.97360902652</v>
      </c>
      <c r="F8" s="98">
        <v>1074547.4598176174</v>
      </c>
      <c r="G8" s="98">
        <v>527914.36441579228</v>
      </c>
      <c r="H8" s="98">
        <v>80101.888090737746</v>
      </c>
      <c r="I8" s="98">
        <v>329714.87300236057</v>
      </c>
      <c r="J8" s="98">
        <v>410667.05835454684</v>
      </c>
      <c r="K8" s="98">
        <v>1348398.1838634375</v>
      </c>
      <c r="L8" s="98">
        <v>465498.18677375827</v>
      </c>
      <c r="M8" s="98">
        <v>71433.280128183818</v>
      </c>
      <c r="N8" s="98">
        <v>332060.71489725844</v>
      </c>
      <c r="O8" s="98">
        <v>317514.28915480373</v>
      </c>
      <c r="P8" s="98">
        <v>1186506.4709540042</v>
      </c>
      <c r="Q8" s="98">
        <v>368037.48058545723</v>
      </c>
      <c r="R8" s="98">
        <v>54339.970089544826</v>
      </c>
      <c r="S8" s="98">
        <v>215948.20264867935</v>
      </c>
      <c r="T8" s="98">
        <v>272919.67409175687</v>
      </c>
      <c r="U8" s="98">
        <v>911245.32741543837</v>
      </c>
      <c r="V8" s="98">
        <v>4520697.442050498</v>
      </c>
    </row>
    <row r="9" spans="1:22" ht="51.75" customHeight="1" x14ac:dyDescent="0.25">
      <c r="A9" s="183" t="s">
        <v>106</v>
      </c>
      <c r="B9" s="98">
        <v>-126129.96498622705</v>
      </c>
      <c r="C9" s="98">
        <v>67673.772455764964</v>
      </c>
      <c r="D9" s="98">
        <v>-120134.53218533471</v>
      </c>
      <c r="E9" s="98">
        <v>28786.731787526573</v>
      </c>
      <c r="F9" s="98">
        <v>-149803.99292827048</v>
      </c>
      <c r="G9" s="98">
        <v>-190299.77406753786</v>
      </c>
      <c r="H9" s="98">
        <v>29398.88843759906</v>
      </c>
      <c r="I9" s="98">
        <v>-248368.82794457092</v>
      </c>
      <c r="J9" s="98">
        <v>91080.934912808705</v>
      </c>
      <c r="K9" s="98">
        <v>-318188.7786617009</v>
      </c>
      <c r="L9" s="98">
        <v>-73328.113226241781</v>
      </c>
      <c r="M9" s="98">
        <v>19949.950874947099</v>
      </c>
      <c r="N9" s="98">
        <v>-236100.33750274137</v>
      </c>
      <c r="O9" s="98">
        <v>23781.36446480389</v>
      </c>
      <c r="P9" s="98">
        <v>-265697.13538923208</v>
      </c>
      <c r="Q9" s="98">
        <v>-249766.83105454285</v>
      </c>
      <c r="R9" s="98">
        <v>3096.1984872341127</v>
      </c>
      <c r="S9" s="98">
        <v>-374368.3973513206</v>
      </c>
      <c r="T9" s="98">
        <v>-49522.075908243132</v>
      </c>
      <c r="U9" s="98">
        <v>-670561.1058268724</v>
      </c>
      <c r="V9" s="98">
        <v>-1404251.0128060756</v>
      </c>
    </row>
  </sheetData>
  <pageMargins left="0.7" right="0.7" top="0.75" bottom="0.75" header="0.3" footer="0.3"/>
  <pageSetup paperSize="9" scale="39" orientation="landscape" horizontalDpi="300" verticalDpi="3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E023-E5BE-4733-90E1-D45016B0A267}">
  <dimension ref="B1:G447"/>
  <sheetViews>
    <sheetView zoomScale="80" zoomScaleNormal="80" workbookViewId="0">
      <pane ySplit="5" topLeftCell="A117" activePane="bottomLeft" state="frozen"/>
      <selection pane="bottomLeft" activeCell="L126" sqref="L126"/>
    </sheetView>
  </sheetViews>
  <sheetFormatPr defaultRowHeight="15" x14ac:dyDescent="0.25"/>
  <cols>
    <col min="1" max="1" width="5.42578125" customWidth="1"/>
    <col min="2" max="2" width="49.28515625" customWidth="1"/>
    <col min="3" max="3" width="37.5703125" customWidth="1"/>
    <col min="4" max="4" width="13.42578125" style="83" customWidth="1"/>
    <col min="5" max="5" width="18.42578125" bestFit="1" customWidth="1"/>
    <col min="6" max="6" width="13.7109375" customWidth="1"/>
    <col min="7" max="7" width="23.42578125" bestFit="1" customWidth="1"/>
  </cols>
  <sheetData>
    <row r="1" spans="2:7" x14ac:dyDescent="0.25">
      <c r="B1" s="318" t="s">
        <v>35</v>
      </c>
      <c r="C1" s="318"/>
      <c r="D1" s="318"/>
      <c r="E1" s="318"/>
      <c r="F1" s="318"/>
      <c r="G1" s="318"/>
    </row>
    <row r="2" spans="2:7" x14ac:dyDescent="0.25">
      <c r="B2" s="318"/>
      <c r="C2" s="318"/>
      <c r="D2" s="318"/>
      <c r="E2" s="318"/>
      <c r="F2" s="318"/>
      <c r="G2" s="318"/>
    </row>
    <row r="5" spans="2:7" ht="15.75" x14ac:dyDescent="0.25">
      <c r="B5" s="177" t="s">
        <v>74</v>
      </c>
      <c r="C5" s="177" t="s">
        <v>5</v>
      </c>
      <c r="D5" s="178" t="s">
        <v>75</v>
      </c>
      <c r="E5" s="177" t="s">
        <v>76</v>
      </c>
      <c r="F5" s="177" t="s">
        <v>77</v>
      </c>
      <c r="G5" s="177" t="s">
        <v>4</v>
      </c>
    </row>
    <row r="6" spans="2:7" ht="42.75" x14ac:dyDescent="0.25">
      <c r="B6" s="158" t="s">
        <v>78</v>
      </c>
      <c r="C6" s="159"/>
      <c r="D6" s="160">
        <v>-550222.54365340807</v>
      </c>
      <c r="E6" s="154" t="s">
        <v>79</v>
      </c>
      <c r="F6" s="154" t="s">
        <v>103</v>
      </c>
      <c r="G6" s="154" t="s">
        <v>7</v>
      </c>
    </row>
    <row r="7" spans="2:7" x14ac:dyDescent="0.25">
      <c r="B7" s="2" t="s">
        <v>13</v>
      </c>
      <c r="C7" s="152" t="s">
        <v>6</v>
      </c>
      <c r="D7" s="153">
        <v>405</v>
      </c>
      <c r="E7" s="154" t="s">
        <v>79</v>
      </c>
      <c r="F7" s="154" t="s">
        <v>103</v>
      </c>
      <c r="G7" s="154" t="s">
        <v>7</v>
      </c>
    </row>
    <row r="8" spans="2:7" x14ac:dyDescent="0.25">
      <c r="B8" s="4" t="s">
        <v>38</v>
      </c>
      <c r="C8" s="152" t="s">
        <v>6</v>
      </c>
      <c r="D8" s="153">
        <v>78732.5</v>
      </c>
      <c r="E8" s="154" t="s">
        <v>79</v>
      </c>
      <c r="F8" s="154" t="s">
        <v>103</v>
      </c>
      <c r="G8" s="154" t="s">
        <v>7</v>
      </c>
    </row>
    <row r="9" spans="2:7" x14ac:dyDescent="0.25">
      <c r="B9" s="4" t="s">
        <v>39</v>
      </c>
      <c r="C9" s="152" t="s">
        <v>6</v>
      </c>
      <c r="D9" s="153">
        <v>68778</v>
      </c>
      <c r="E9" s="154" t="s">
        <v>79</v>
      </c>
      <c r="F9" s="154" t="s">
        <v>103</v>
      </c>
      <c r="G9" s="154" t="s">
        <v>7</v>
      </c>
    </row>
    <row r="10" spans="2:7" x14ac:dyDescent="0.25">
      <c r="B10" s="5" t="s">
        <v>40</v>
      </c>
      <c r="C10" s="152" t="s">
        <v>6</v>
      </c>
      <c r="D10" s="153">
        <v>151.5</v>
      </c>
      <c r="E10" s="154" t="s">
        <v>79</v>
      </c>
      <c r="F10" s="154" t="s">
        <v>103</v>
      </c>
      <c r="G10" s="154" t="s">
        <v>7</v>
      </c>
    </row>
    <row r="11" spans="2:7" x14ac:dyDescent="0.25">
      <c r="B11" s="5" t="s">
        <v>41</v>
      </c>
      <c r="C11" s="152" t="s">
        <v>6</v>
      </c>
      <c r="D11" s="153">
        <v>10106</v>
      </c>
      <c r="E11" s="154" t="s">
        <v>79</v>
      </c>
      <c r="F11" s="154" t="s">
        <v>103</v>
      </c>
      <c r="G11" s="154" t="s">
        <v>7</v>
      </c>
    </row>
    <row r="12" spans="2:7" x14ac:dyDescent="0.25">
      <c r="B12" s="4" t="s">
        <v>42</v>
      </c>
      <c r="C12" s="155" t="s">
        <v>8</v>
      </c>
      <c r="D12" s="153">
        <v>1410000</v>
      </c>
      <c r="E12" s="154" t="s">
        <v>79</v>
      </c>
      <c r="F12" s="154" t="s">
        <v>103</v>
      </c>
      <c r="G12" s="154" t="s">
        <v>7</v>
      </c>
    </row>
    <row r="13" spans="2:7" x14ac:dyDescent="0.25">
      <c r="B13" s="4" t="s">
        <v>43</v>
      </c>
      <c r="C13" s="155" t="s">
        <v>8</v>
      </c>
      <c r="D13" s="153">
        <v>1240654.1470000001</v>
      </c>
      <c r="E13" s="154" t="s">
        <v>79</v>
      </c>
      <c r="F13" s="154" t="s">
        <v>103</v>
      </c>
      <c r="G13" s="154" t="s">
        <v>7</v>
      </c>
    </row>
    <row r="14" spans="2:7" x14ac:dyDescent="0.25">
      <c r="B14" s="6" t="s">
        <v>44</v>
      </c>
      <c r="C14" s="155" t="s">
        <v>8</v>
      </c>
      <c r="D14" s="153">
        <v>2515.2160000000003</v>
      </c>
      <c r="E14" s="154" t="s">
        <v>79</v>
      </c>
      <c r="F14" s="154" t="s">
        <v>103</v>
      </c>
      <c r="G14" s="154" t="s">
        <v>7</v>
      </c>
    </row>
    <row r="15" spans="2:7" x14ac:dyDescent="0.25">
      <c r="B15" s="6" t="s">
        <v>45</v>
      </c>
      <c r="C15" s="155" t="s">
        <v>8</v>
      </c>
      <c r="D15" s="153">
        <v>171861.06899999999</v>
      </c>
      <c r="E15" s="154" t="s">
        <v>79</v>
      </c>
      <c r="F15" s="154" t="s">
        <v>103</v>
      </c>
      <c r="G15" s="154" t="s">
        <v>7</v>
      </c>
    </row>
    <row r="16" spans="2:7" x14ac:dyDescent="0.25">
      <c r="B16" s="4" t="s">
        <v>46</v>
      </c>
      <c r="C16" s="3" t="s">
        <v>9</v>
      </c>
      <c r="D16" s="153">
        <v>3.2491055074930499</v>
      </c>
      <c r="E16" s="154" t="s">
        <v>79</v>
      </c>
      <c r="F16" s="154" t="s">
        <v>103</v>
      </c>
      <c r="G16" s="154" t="s">
        <v>7</v>
      </c>
    </row>
    <row r="17" spans="2:7" ht="42.75" x14ac:dyDescent="0.25">
      <c r="B17" s="158" t="s">
        <v>78</v>
      </c>
      <c r="C17" s="159"/>
      <c r="D17" s="160">
        <v>-119.47536397986241</v>
      </c>
      <c r="E17" s="154" t="s">
        <v>80</v>
      </c>
      <c r="F17" s="154" t="s">
        <v>103</v>
      </c>
      <c r="G17" s="154" t="s">
        <v>7</v>
      </c>
    </row>
    <row r="18" spans="2:7" x14ac:dyDescent="0.25">
      <c r="B18" s="2" t="s">
        <v>13</v>
      </c>
      <c r="C18" s="152" t="s">
        <v>6</v>
      </c>
      <c r="D18" s="153">
        <v>131</v>
      </c>
      <c r="E18" s="154" t="s">
        <v>80</v>
      </c>
      <c r="F18" s="154" t="s">
        <v>103</v>
      </c>
      <c r="G18" s="154" t="s">
        <v>7</v>
      </c>
    </row>
    <row r="19" spans="2:7" x14ac:dyDescent="0.25">
      <c r="B19" s="4" t="s">
        <v>38</v>
      </c>
      <c r="C19" s="152" t="s">
        <v>6</v>
      </c>
      <c r="D19" s="153">
        <v>19703</v>
      </c>
      <c r="E19" s="154" t="s">
        <v>80</v>
      </c>
      <c r="F19" s="154" t="s">
        <v>103</v>
      </c>
      <c r="G19" s="154" t="s">
        <v>7</v>
      </c>
    </row>
    <row r="20" spans="2:7" x14ac:dyDescent="0.25">
      <c r="B20" s="4" t="s">
        <v>39</v>
      </c>
      <c r="C20" s="152" t="s">
        <v>6</v>
      </c>
      <c r="D20" s="153">
        <v>19697</v>
      </c>
      <c r="E20" s="154" t="s">
        <v>80</v>
      </c>
      <c r="F20" s="154" t="s">
        <v>103</v>
      </c>
      <c r="G20" s="154" t="s">
        <v>7</v>
      </c>
    </row>
    <row r="21" spans="2:7" x14ac:dyDescent="0.25">
      <c r="B21" s="5" t="s">
        <v>40</v>
      </c>
      <c r="C21" s="152" t="s">
        <v>6</v>
      </c>
      <c r="D21" s="153"/>
      <c r="E21" s="154" t="s">
        <v>80</v>
      </c>
      <c r="F21" s="154" t="s">
        <v>103</v>
      </c>
      <c r="G21" s="154" t="s">
        <v>7</v>
      </c>
    </row>
    <row r="22" spans="2:7" x14ac:dyDescent="0.25">
      <c r="B22" s="5" t="s">
        <v>41</v>
      </c>
      <c r="C22" s="152" t="s">
        <v>6</v>
      </c>
      <c r="D22" s="153">
        <v>6</v>
      </c>
      <c r="E22" s="154" t="s">
        <v>80</v>
      </c>
      <c r="F22" s="154" t="s">
        <v>103</v>
      </c>
      <c r="G22" s="154" t="s">
        <v>7</v>
      </c>
    </row>
    <row r="23" spans="2:7" x14ac:dyDescent="0.25">
      <c r="B23" s="4" t="s">
        <v>42</v>
      </c>
      <c r="C23" s="155" t="s">
        <v>8</v>
      </c>
      <c r="D23" s="153">
        <v>303080.72599999997</v>
      </c>
      <c r="E23" s="154" t="s">
        <v>80</v>
      </c>
      <c r="F23" s="154" t="s">
        <v>103</v>
      </c>
      <c r="G23" s="154" t="s">
        <v>7</v>
      </c>
    </row>
    <row r="24" spans="2:7" x14ac:dyDescent="0.25">
      <c r="B24" s="4" t="s">
        <v>43</v>
      </c>
      <c r="C24" s="155" t="s">
        <v>8</v>
      </c>
      <c r="D24" s="153">
        <v>302965.46599999996</v>
      </c>
      <c r="E24" s="154" t="s">
        <v>80</v>
      </c>
      <c r="F24" s="154" t="s">
        <v>103</v>
      </c>
      <c r="G24" s="154" t="s">
        <v>7</v>
      </c>
    </row>
    <row r="25" spans="2:7" x14ac:dyDescent="0.25">
      <c r="B25" s="6" t="s">
        <v>44</v>
      </c>
      <c r="C25" s="155" t="s">
        <v>8</v>
      </c>
      <c r="D25" s="153"/>
      <c r="E25" s="154" t="s">
        <v>80</v>
      </c>
      <c r="F25" s="154" t="s">
        <v>103</v>
      </c>
      <c r="G25" s="154" t="s">
        <v>7</v>
      </c>
    </row>
    <row r="26" spans="2:7" x14ac:dyDescent="0.25">
      <c r="B26" s="6" t="s">
        <v>45</v>
      </c>
      <c r="C26" s="155" t="s">
        <v>8</v>
      </c>
      <c r="D26" s="153"/>
      <c r="E26" s="154" t="s">
        <v>80</v>
      </c>
      <c r="F26" s="154" t="s">
        <v>103</v>
      </c>
      <c r="G26" s="154" t="s">
        <v>7</v>
      </c>
    </row>
    <row r="27" spans="2:7" x14ac:dyDescent="0.25">
      <c r="B27" s="4" t="s">
        <v>46</v>
      </c>
      <c r="C27" s="3" t="s">
        <v>9</v>
      </c>
      <c r="D27" s="153">
        <v>1.036572652957251</v>
      </c>
      <c r="E27" s="154" t="s">
        <v>80</v>
      </c>
      <c r="F27" s="154" t="s">
        <v>103</v>
      </c>
      <c r="G27" s="154" t="s">
        <v>7</v>
      </c>
    </row>
    <row r="28" spans="2:7" ht="42.75" x14ac:dyDescent="0.25">
      <c r="B28" s="158" t="s">
        <v>78</v>
      </c>
      <c r="C28" s="159"/>
      <c r="D28" s="160">
        <v>-393557.82050699991</v>
      </c>
      <c r="E28" s="154" t="s">
        <v>81</v>
      </c>
      <c r="F28" s="154" t="s">
        <v>103</v>
      </c>
      <c r="G28" s="154" t="s">
        <v>7</v>
      </c>
    </row>
    <row r="29" spans="2:7" x14ac:dyDescent="0.25">
      <c r="B29" s="2" t="s">
        <v>13</v>
      </c>
      <c r="C29" s="152" t="s">
        <v>6</v>
      </c>
      <c r="D29" s="153">
        <v>148</v>
      </c>
      <c r="E29" s="154" t="s">
        <v>81</v>
      </c>
      <c r="F29" s="154" t="s">
        <v>103</v>
      </c>
      <c r="G29" s="154" t="s">
        <v>7</v>
      </c>
    </row>
    <row r="30" spans="2:7" x14ac:dyDescent="0.25">
      <c r="B30" s="4" t="s">
        <v>38</v>
      </c>
      <c r="C30" s="152" t="s">
        <v>6</v>
      </c>
      <c r="D30" s="153">
        <v>19900</v>
      </c>
      <c r="E30" s="154" t="s">
        <v>81</v>
      </c>
      <c r="F30" s="154" t="s">
        <v>103</v>
      </c>
      <c r="G30" s="154" t="s">
        <v>7</v>
      </c>
    </row>
    <row r="31" spans="2:7" x14ac:dyDescent="0.25">
      <c r="B31" s="4" t="s">
        <v>39</v>
      </c>
      <c r="C31" s="152" t="s">
        <v>6</v>
      </c>
      <c r="D31" s="153">
        <v>17152</v>
      </c>
      <c r="E31" s="154" t="s">
        <v>81</v>
      </c>
      <c r="F31" s="154" t="s">
        <v>103</v>
      </c>
      <c r="G31" s="154" t="s">
        <v>7</v>
      </c>
    </row>
    <row r="32" spans="2:7" x14ac:dyDescent="0.25">
      <c r="B32" s="5" t="s">
        <v>40</v>
      </c>
      <c r="C32" s="152" t="s">
        <v>6</v>
      </c>
      <c r="D32" s="153">
        <v>0</v>
      </c>
      <c r="E32" s="154" t="s">
        <v>81</v>
      </c>
      <c r="F32" s="154" t="s">
        <v>103</v>
      </c>
      <c r="G32" s="154" t="s">
        <v>7</v>
      </c>
    </row>
    <row r="33" spans="2:7" x14ac:dyDescent="0.25">
      <c r="B33" s="5" t="s">
        <v>41</v>
      </c>
      <c r="C33" s="152" t="s">
        <v>6</v>
      </c>
      <c r="D33" s="153">
        <v>2748</v>
      </c>
      <c r="E33" s="154" t="s">
        <v>81</v>
      </c>
      <c r="F33" s="154" t="s">
        <v>103</v>
      </c>
      <c r="G33" s="154" t="s">
        <v>7</v>
      </c>
    </row>
    <row r="34" spans="2:7" x14ac:dyDescent="0.25">
      <c r="B34" s="4" t="s">
        <v>42</v>
      </c>
      <c r="C34" s="155" t="s">
        <v>8</v>
      </c>
      <c r="D34" s="153">
        <v>272000</v>
      </c>
      <c r="E34" s="154" t="s">
        <v>81</v>
      </c>
      <c r="F34" s="154" t="s">
        <v>103</v>
      </c>
      <c r="G34" s="154" t="s">
        <v>7</v>
      </c>
    </row>
    <row r="35" spans="2:7" x14ac:dyDescent="0.25">
      <c r="B35" s="4" t="s">
        <v>43</v>
      </c>
      <c r="C35" s="155" t="s">
        <v>8</v>
      </c>
      <c r="D35" s="153">
        <v>231992.08900000001</v>
      </c>
      <c r="E35" s="154" t="s">
        <v>81</v>
      </c>
      <c r="F35" s="154" t="s">
        <v>103</v>
      </c>
      <c r="G35" s="154" t="s">
        <v>7</v>
      </c>
    </row>
    <row r="36" spans="2:7" x14ac:dyDescent="0.25">
      <c r="B36" s="6" t="s">
        <v>44</v>
      </c>
      <c r="C36" s="155" t="s">
        <v>8</v>
      </c>
      <c r="D36" s="153">
        <v>0</v>
      </c>
      <c r="E36" s="154" t="s">
        <v>81</v>
      </c>
      <c r="F36" s="154" t="s">
        <v>103</v>
      </c>
      <c r="G36" s="154" t="s">
        <v>7</v>
      </c>
    </row>
    <row r="37" spans="2:7" x14ac:dyDescent="0.25">
      <c r="B37" s="6" t="s">
        <v>45</v>
      </c>
      <c r="C37" s="155" t="s">
        <v>8</v>
      </c>
      <c r="D37" s="153">
        <v>40007.911</v>
      </c>
      <c r="E37" s="154" t="s">
        <v>81</v>
      </c>
      <c r="F37" s="154" t="s">
        <v>103</v>
      </c>
      <c r="G37" s="154" t="s">
        <v>7</v>
      </c>
    </row>
    <row r="38" spans="2:7" x14ac:dyDescent="0.25">
      <c r="B38" s="4" t="s">
        <v>46</v>
      </c>
      <c r="C38" s="3" t="s">
        <v>9</v>
      </c>
      <c r="D38" s="153">
        <v>9.8369999999999997</v>
      </c>
      <c r="E38" s="154" t="s">
        <v>81</v>
      </c>
      <c r="F38" s="154" t="s">
        <v>103</v>
      </c>
      <c r="G38" s="154" t="s">
        <v>7</v>
      </c>
    </row>
    <row r="39" spans="2:7" ht="42.75" x14ac:dyDescent="0.25">
      <c r="B39" s="158" t="s">
        <v>78</v>
      </c>
      <c r="C39" s="159"/>
      <c r="D39" s="160">
        <v>-288882.70656149997</v>
      </c>
      <c r="E39" s="154" t="s">
        <v>104</v>
      </c>
      <c r="F39" s="154" t="s">
        <v>103</v>
      </c>
      <c r="G39" s="154" t="s">
        <v>7</v>
      </c>
    </row>
    <row r="40" spans="2:7" x14ac:dyDescent="0.25">
      <c r="B40" s="2" t="s">
        <v>13</v>
      </c>
      <c r="C40" s="152" t="s">
        <v>6</v>
      </c>
      <c r="D40" s="153">
        <v>278</v>
      </c>
      <c r="E40" s="154" t="s">
        <v>104</v>
      </c>
      <c r="F40" s="154" t="s">
        <v>103</v>
      </c>
      <c r="G40" s="154" t="s">
        <v>7</v>
      </c>
    </row>
    <row r="41" spans="2:7" x14ac:dyDescent="0.25">
      <c r="B41" s="4" t="s">
        <v>38</v>
      </c>
      <c r="C41" s="152" t="s">
        <v>6</v>
      </c>
      <c r="D41" s="153">
        <v>62652.5</v>
      </c>
      <c r="E41" s="154" t="s">
        <v>104</v>
      </c>
      <c r="F41" s="154" t="s">
        <v>103</v>
      </c>
      <c r="G41" s="154" t="s">
        <v>7</v>
      </c>
    </row>
    <row r="42" spans="2:7" x14ac:dyDescent="0.25">
      <c r="B42" s="4" t="s">
        <v>39</v>
      </c>
      <c r="C42" s="152" t="s">
        <v>6</v>
      </c>
      <c r="D42" s="153">
        <v>54239.5</v>
      </c>
      <c r="E42" s="154" t="s">
        <v>104</v>
      </c>
      <c r="F42" s="154" t="s">
        <v>103</v>
      </c>
      <c r="G42" s="154" t="s">
        <v>7</v>
      </c>
    </row>
    <row r="43" spans="2:7" x14ac:dyDescent="0.25">
      <c r="B43" s="5" t="s">
        <v>40</v>
      </c>
      <c r="C43" s="152" t="s">
        <v>6</v>
      </c>
      <c r="D43" s="153">
        <v>33</v>
      </c>
      <c r="E43" s="154" t="s">
        <v>104</v>
      </c>
      <c r="F43" s="154" t="s">
        <v>103</v>
      </c>
      <c r="G43" s="154" t="s">
        <v>7</v>
      </c>
    </row>
    <row r="44" spans="2:7" x14ac:dyDescent="0.25">
      <c r="B44" s="5" t="s">
        <v>41</v>
      </c>
      <c r="C44" s="152" t="s">
        <v>6</v>
      </c>
      <c r="D44" s="153">
        <v>8446</v>
      </c>
      <c r="E44" s="154" t="s">
        <v>104</v>
      </c>
      <c r="F44" s="154" t="s">
        <v>103</v>
      </c>
      <c r="G44" s="154" t="s">
        <v>7</v>
      </c>
    </row>
    <row r="45" spans="2:7" x14ac:dyDescent="0.25">
      <c r="B45" s="4" t="s">
        <v>42</v>
      </c>
      <c r="C45" s="155" t="s">
        <v>8</v>
      </c>
      <c r="D45" s="153">
        <v>680000</v>
      </c>
      <c r="E45" s="154" t="s">
        <v>104</v>
      </c>
      <c r="F45" s="154" t="s">
        <v>103</v>
      </c>
      <c r="G45" s="154" t="s">
        <v>7</v>
      </c>
    </row>
    <row r="46" spans="2:7" x14ac:dyDescent="0.25">
      <c r="B46" s="4" t="s">
        <v>43</v>
      </c>
      <c r="C46" s="155" t="s">
        <v>8</v>
      </c>
      <c r="D46" s="153">
        <v>615968.96299999987</v>
      </c>
      <c r="E46" s="154" t="s">
        <v>104</v>
      </c>
      <c r="F46" s="154" t="s">
        <v>103</v>
      </c>
      <c r="G46" s="154" t="s">
        <v>7</v>
      </c>
    </row>
    <row r="47" spans="2:7" x14ac:dyDescent="0.25">
      <c r="B47" s="6" t="s">
        <v>44</v>
      </c>
      <c r="C47" s="155" t="s">
        <v>8</v>
      </c>
      <c r="D47" s="153">
        <v>285.00400000000002</v>
      </c>
      <c r="E47" s="154" t="s">
        <v>104</v>
      </c>
      <c r="F47" s="154" t="s">
        <v>103</v>
      </c>
      <c r="G47" s="154" t="s">
        <v>7</v>
      </c>
    </row>
    <row r="48" spans="2:7" x14ac:dyDescent="0.25">
      <c r="B48" s="6" t="s">
        <v>45</v>
      </c>
      <c r="C48" s="155" t="s">
        <v>8</v>
      </c>
      <c r="D48" s="153">
        <v>64316.041000000099</v>
      </c>
      <c r="E48" s="154" t="s">
        <v>104</v>
      </c>
      <c r="F48" s="154" t="s">
        <v>103</v>
      </c>
      <c r="G48" s="154" t="s">
        <v>7</v>
      </c>
    </row>
    <row r="49" spans="2:7" x14ac:dyDescent="0.25">
      <c r="B49" s="4" t="s">
        <v>46</v>
      </c>
      <c r="C49" s="3" t="s">
        <v>9</v>
      </c>
      <c r="D49" s="153">
        <v>4.5116043733837916</v>
      </c>
      <c r="E49" s="154" t="s">
        <v>104</v>
      </c>
      <c r="F49" s="154" t="s">
        <v>103</v>
      </c>
      <c r="G49" s="154" t="s">
        <v>7</v>
      </c>
    </row>
    <row r="50" spans="2:7" ht="57.75" x14ac:dyDescent="0.25">
      <c r="B50" s="16" t="s">
        <v>82</v>
      </c>
      <c r="C50" s="162"/>
      <c r="D50" s="167">
        <v>4252.16</v>
      </c>
      <c r="E50" s="154" t="s">
        <v>79</v>
      </c>
      <c r="F50" s="154" t="s">
        <v>103</v>
      </c>
      <c r="G50" s="154" t="s">
        <v>7</v>
      </c>
    </row>
    <row r="51" spans="2:7" ht="30" x14ac:dyDescent="0.25">
      <c r="B51" s="7" t="s">
        <v>48</v>
      </c>
      <c r="C51" s="165" t="s">
        <v>30</v>
      </c>
      <c r="D51" s="166"/>
      <c r="E51" s="154" t="s">
        <v>79</v>
      </c>
      <c r="F51" s="154" t="s">
        <v>103</v>
      </c>
      <c r="G51" s="154" t="s">
        <v>7</v>
      </c>
    </row>
    <row r="52" spans="2:7" ht="30" x14ac:dyDescent="0.25">
      <c r="B52" s="8" t="s">
        <v>0</v>
      </c>
      <c r="C52" s="165" t="s">
        <v>30</v>
      </c>
      <c r="D52" s="166">
        <v>2058</v>
      </c>
      <c r="E52" s="154" t="s">
        <v>79</v>
      </c>
      <c r="F52" s="154" t="s">
        <v>103</v>
      </c>
      <c r="G52" s="154" t="s">
        <v>7</v>
      </c>
    </row>
    <row r="53" spans="2:7" ht="30" x14ac:dyDescent="0.25">
      <c r="B53" s="8" t="s">
        <v>14</v>
      </c>
      <c r="C53" s="165" t="s">
        <v>30</v>
      </c>
      <c r="D53" s="166">
        <v>923</v>
      </c>
      <c r="E53" s="154" t="s">
        <v>79</v>
      </c>
      <c r="F53" s="154" t="s">
        <v>103</v>
      </c>
      <c r="G53" s="154" t="s">
        <v>7</v>
      </c>
    </row>
    <row r="54" spans="2:7" ht="30" x14ac:dyDescent="0.25">
      <c r="B54" s="9" t="s">
        <v>20</v>
      </c>
      <c r="C54" s="165" t="s">
        <v>30</v>
      </c>
      <c r="D54" s="166">
        <v>90</v>
      </c>
      <c r="E54" s="154" t="s">
        <v>79</v>
      </c>
      <c r="F54" s="154" t="s">
        <v>103</v>
      </c>
      <c r="G54" s="154" t="s">
        <v>7</v>
      </c>
    </row>
    <row r="55" spans="2:7" ht="30" x14ac:dyDescent="0.25">
      <c r="B55" s="8" t="s">
        <v>12</v>
      </c>
      <c r="C55" s="165" t="s">
        <v>30</v>
      </c>
      <c r="D55" s="166">
        <v>65</v>
      </c>
      <c r="E55" s="154" t="s">
        <v>79</v>
      </c>
      <c r="F55" s="154" t="s">
        <v>103</v>
      </c>
      <c r="G55" s="154" t="s">
        <v>7</v>
      </c>
    </row>
    <row r="56" spans="2:7" ht="30" x14ac:dyDescent="0.25">
      <c r="B56" s="9" t="s">
        <v>26</v>
      </c>
      <c r="C56" s="165" t="s">
        <v>30</v>
      </c>
      <c r="D56" s="166"/>
      <c r="E56" s="154" t="s">
        <v>79</v>
      </c>
      <c r="F56" s="154" t="s">
        <v>103</v>
      </c>
      <c r="G56" s="154" t="s">
        <v>7</v>
      </c>
    </row>
    <row r="57" spans="2:7" ht="30" x14ac:dyDescent="0.25">
      <c r="B57" s="9" t="s">
        <v>34</v>
      </c>
      <c r="C57" s="165" t="s">
        <v>30</v>
      </c>
      <c r="D57" s="166">
        <v>660</v>
      </c>
      <c r="E57" s="154" t="s">
        <v>79</v>
      </c>
      <c r="F57" s="154" t="s">
        <v>103</v>
      </c>
      <c r="G57" s="154" t="s">
        <v>7</v>
      </c>
    </row>
    <row r="58" spans="2:7" ht="30" x14ac:dyDescent="0.25">
      <c r="B58" s="9" t="s">
        <v>34</v>
      </c>
      <c r="C58" s="165" t="s">
        <v>30</v>
      </c>
      <c r="D58" s="166">
        <v>17</v>
      </c>
      <c r="E58" s="154" t="s">
        <v>79</v>
      </c>
      <c r="F58" s="154" t="s">
        <v>103</v>
      </c>
      <c r="G58" s="154" t="s">
        <v>7</v>
      </c>
    </row>
    <row r="59" spans="2:7" ht="30" x14ac:dyDescent="0.25">
      <c r="B59" s="7" t="s">
        <v>49</v>
      </c>
      <c r="C59" s="165" t="s">
        <v>50</v>
      </c>
      <c r="D59" s="166"/>
      <c r="E59" s="154" t="s">
        <v>79</v>
      </c>
      <c r="F59" s="154" t="s">
        <v>103</v>
      </c>
      <c r="G59" s="154" t="s">
        <v>7</v>
      </c>
    </row>
    <row r="60" spans="2:7" x14ac:dyDescent="0.25">
      <c r="B60" s="8" t="s">
        <v>0</v>
      </c>
      <c r="C60" s="165" t="s">
        <v>50</v>
      </c>
      <c r="D60" s="166">
        <v>1.36</v>
      </c>
      <c r="E60" s="154" t="s">
        <v>79</v>
      </c>
      <c r="F60" s="154" t="s">
        <v>103</v>
      </c>
      <c r="G60" s="154" t="s">
        <v>7</v>
      </c>
    </row>
    <row r="61" spans="2:7" x14ac:dyDescent="0.25">
      <c r="B61" s="8" t="s">
        <v>14</v>
      </c>
      <c r="C61" s="165" t="s">
        <v>50</v>
      </c>
      <c r="D61" s="166">
        <v>0.65</v>
      </c>
      <c r="E61" s="154" t="s">
        <v>79</v>
      </c>
      <c r="F61" s="154" t="s">
        <v>103</v>
      </c>
      <c r="G61" s="154" t="s">
        <v>7</v>
      </c>
    </row>
    <row r="62" spans="2:7" x14ac:dyDescent="0.25">
      <c r="B62" s="9" t="s">
        <v>20</v>
      </c>
      <c r="C62" s="165" t="s">
        <v>50</v>
      </c>
      <c r="D62" s="166">
        <v>0.9</v>
      </c>
      <c r="E62" s="154" t="s">
        <v>79</v>
      </c>
      <c r="F62" s="154" t="s">
        <v>103</v>
      </c>
      <c r="G62" s="154" t="s">
        <v>7</v>
      </c>
    </row>
    <row r="63" spans="2:7" x14ac:dyDescent="0.25">
      <c r="B63" s="9" t="s">
        <v>12</v>
      </c>
      <c r="C63" s="165" t="s">
        <v>50</v>
      </c>
      <c r="D63" s="166">
        <v>4.43</v>
      </c>
      <c r="E63" s="154" t="s">
        <v>79</v>
      </c>
      <c r="F63" s="154" t="s">
        <v>103</v>
      </c>
      <c r="G63" s="154" t="s">
        <v>7</v>
      </c>
    </row>
    <row r="64" spans="2:7" ht="30" x14ac:dyDescent="0.25">
      <c r="B64" s="9" t="s">
        <v>27</v>
      </c>
      <c r="C64" s="165" t="s">
        <v>50</v>
      </c>
      <c r="D64" s="166"/>
      <c r="E64" s="154" t="s">
        <v>79</v>
      </c>
      <c r="F64" s="154" t="s">
        <v>103</v>
      </c>
      <c r="G64" s="154" t="s">
        <v>7</v>
      </c>
    </row>
    <row r="65" spans="2:7" x14ac:dyDescent="0.25">
      <c r="B65" s="9" t="s">
        <v>34</v>
      </c>
      <c r="C65" s="165" t="s">
        <v>50</v>
      </c>
      <c r="D65" s="166">
        <v>0.72</v>
      </c>
      <c r="E65" s="154" t="s">
        <v>79</v>
      </c>
      <c r="F65" s="154" t="s">
        <v>103</v>
      </c>
      <c r="G65" s="154" t="s">
        <v>7</v>
      </c>
    </row>
    <row r="66" spans="2:7" x14ac:dyDescent="0.25">
      <c r="B66" s="186" t="s">
        <v>34</v>
      </c>
      <c r="C66" s="15" t="s">
        <v>50</v>
      </c>
      <c r="D66" s="187">
        <v>0.54</v>
      </c>
      <c r="E66" s="188" t="s">
        <v>79</v>
      </c>
      <c r="F66" s="188" t="s">
        <v>103</v>
      </c>
      <c r="G66" s="188" t="s">
        <v>7</v>
      </c>
    </row>
    <row r="67" spans="2:7" ht="57.75" x14ac:dyDescent="0.25">
      <c r="B67" s="16" t="s">
        <v>82</v>
      </c>
      <c r="C67" s="162"/>
      <c r="D67" s="168">
        <v>1776.4685999999997</v>
      </c>
      <c r="E67" s="169" t="s">
        <v>81</v>
      </c>
      <c r="F67" s="154" t="s">
        <v>103</v>
      </c>
      <c r="G67" s="154" t="s">
        <v>7</v>
      </c>
    </row>
    <row r="68" spans="2:7" ht="30" x14ac:dyDescent="0.25">
      <c r="B68" s="7" t="s">
        <v>48</v>
      </c>
      <c r="C68" s="165" t="s">
        <v>30</v>
      </c>
      <c r="D68" s="164"/>
      <c r="E68" s="169" t="s">
        <v>81</v>
      </c>
      <c r="F68" s="154" t="s">
        <v>103</v>
      </c>
      <c r="G68" s="154" t="s">
        <v>7</v>
      </c>
    </row>
    <row r="69" spans="2:7" ht="30" x14ac:dyDescent="0.25">
      <c r="B69" s="8" t="s">
        <v>0</v>
      </c>
      <c r="C69" s="165" t="s">
        <v>30</v>
      </c>
      <c r="D69" s="164">
        <v>727.2</v>
      </c>
      <c r="E69" s="169" t="s">
        <v>81</v>
      </c>
      <c r="F69" s="154" t="s">
        <v>103</v>
      </c>
      <c r="G69" s="154" t="s">
        <v>7</v>
      </c>
    </row>
    <row r="70" spans="2:7" ht="30" x14ac:dyDescent="0.25">
      <c r="B70" s="8" t="s">
        <v>14</v>
      </c>
      <c r="C70" s="165" t="s">
        <v>30</v>
      </c>
      <c r="D70" s="164">
        <v>724</v>
      </c>
      <c r="E70" s="169" t="s">
        <v>81</v>
      </c>
      <c r="F70" s="154" t="s">
        <v>103</v>
      </c>
      <c r="G70" s="154" t="s">
        <v>7</v>
      </c>
    </row>
    <row r="71" spans="2:7" ht="30" x14ac:dyDescent="0.25">
      <c r="B71" s="9" t="s">
        <v>20</v>
      </c>
      <c r="C71" s="165" t="s">
        <v>30</v>
      </c>
      <c r="D71" s="164">
        <v>29</v>
      </c>
      <c r="E71" s="169" t="s">
        <v>81</v>
      </c>
      <c r="F71" s="154" t="s">
        <v>103</v>
      </c>
      <c r="G71" s="154" t="s">
        <v>7</v>
      </c>
    </row>
    <row r="72" spans="2:7" ht="30" x14ac:dyDescent="0.25">
      <c r="B72" s="8" t="s">
        <v>12</v>
      </c>
      <c r="C72" s="165" t="s">
        <v>30</v>
      </c>
      <c r="D72" s="164">
        <v>24</v>
      </c>
      <c r="E72" s="169" t="s">
        <v>81</v>
      </c>
      <c r="F72" s="154" t="s">
        <v>103</v>
      </c>
      <c r="G72" s="154" t="s">
        <v>7</v>
      </c>
    </row>
    <row r="73" spans="2:7" ht="30" x14ac:dyDescent="0.25">
      <c r="B73" s="9" t="s">
        <v>26</v>
      </c>
      <c r="C73" s="165" t="s">
        <v>30</v>
      </c>
      <c r="D73" s="164"/>
      <c r="E73" s="169" t="s">
        <v>81</v>
      </c>
      <c r="F73" s="154" t="s">
        <v>103</v>
      </c>
      <c r="G73" s="154" t="s">
        <v>7</v>
      </c>
    </row>
    <row r="74" spans="2:7" ht="30" x14ac:dyDescent="0.25">
      <c r="B74" s="9" t="s">
        <v>34</v>
      </c>
      <c r="C74" s="165" t="s">
        <v>30</v>
      </c>
      <c r="D74" s="164">
        <v>88</v>
      </c>
      <c r="E74" s="169" t="s">
        <v>81</v>
      </c>
      <c r="F74" s="154" t="s">
        <v>103</v>
      </c>
      <c r="G74" s="154" t="s">
        <v>7</v>
      </c>
    </row>
    <row r="75" spans="2:7" ht="30" x14ac:dyDescent="0.25">
      <c r="B75" s="9" t="s">
        <v>34</v>
      </c>
      <c r="C75" s="165" t="s">
        <v>30</v>
      </c>
      <c r="D75" s="164">
        <v>7</v>
      </c>
      <c r="E75" s="169" t="s">
        <v>81</v>
      </c>
      <c r="F75" s="154" t="s">
        <v>103</v>
      </c>
      <c r="G75" s="154" t="s">
        <v>7</v>
      </c>
    </row>
    <row r="76" spans="2:7" ht="30" x14ac:dyDescent="0.25">
      <c r="B76" s="7" t="s">
        <v>49</v>
      </c>
      <c r="C76" s="165" t="s">
        <v>50</v>
      </c>
      <c r="D76" s="164"/>
      <c r="E76" s="169" t="s">
        <v>81</v>
      </c>
      <c r="F76" s="154" t="s">
        <v>103</v>
      </c>
      <c r="G76" s="154" t="s">
        <v>7</v>
      </c>
    </row>
    <row r="77" spans="2:7" x14ac:dyDescent="0.25">
      <c r="B77" s="8" t="s">
        <v>0</v>
      </c>
      <c r="C77" s="165" t="s">
        <v>50</v>
      </c>
      <c r="D77" s="164">
        <v>1.3779999999999999</v>
      </c>
      <c r="E77" s="169" t="s">
        <v>81</v>
      </c>
      <c r="F77" s="154" t="s">
        <v>103</v>
      </c>
      <c r="G77" s="154" t="s">
        <v>7</v>
      </c>
    </row>
    <row r="78" spans="2:7" x14ac:dyDescent="0.25">
      <c r="B78" s="8" t="s">
        <v>14</v>
      </c>
      <c r="C78" s="165" t="s">
        <v>50</v>
      </c>
      <c r="D78" s="164">
        <v>0.56599999999999995</v>
      </c>
      <c r="E78" s="169" t="s">
        <v>81</v>
      </c>
      <c r="F78" s="154" t="s">
        <v>103</v>
      </c>
      <c r="G78" s="154" t="s">
        <v>7</v>
      </c>
    </row>
    <row r="79" spans="2:7" x14ac:dyDescent="0.25">
      <c r="B79" s="9" t="s">
        <v>20</v>
      </c>
      <c r="C79" s="165" t="s">
        <v>50</v>
      </c>
      <c r="D79" s="164">
        <v>0.92300000000000004</v>
      </c>
      <c r="E79" s="169" t="s">
        <v>81</v>
      </c>
      <c r="F79" s="154" t="s">
        <v>103</v>
      </c>
      <c r="G79" s="154" t="s">
        <v>7</v>
      </c>
    </row>
    <row r="80" spans="2:7" x14ac:dyDescent="0.25">
      <c r="B80" s="9" t="s">
        <v>12</v>
      </c>
      <c r="C80" s="165" t="s">
        <v>50</v>
      </c>
      <c r="D80" s="164">
        <v>11.279</v>
      </c>
      <c r="E80" s="169" t="s">
        <v>81</v>
      </c>
      <c r="F80" s="154" t="s">
        <v>103</v>
      </c>
      <c r="G80" s="154" t="s">
        <v>7</v>
      </c>
    </row>
    <row r="81" spans="2:7" ht="30" x14ac:dyDescent="0.25">
      <c r="B81" s="9" t="s">
        <v>27</v>
      </c>
      <c r="C81" s="165" t="s">
        <v>50</v>
      </c>
      <c r="D81" s="164"/>
      <c r="E81" s="169" t="s">
        <v>81</v>
      </c>
      <c r="F81" s="154" t="s">
        <v>103</v>
      </c>
      <c r="G81" s="154" t="s">
        <v>7</v>
      </c>
    </row>
    <row r="82" spans="2:7" x14ac:dyDescent="0.25">
      <c r="B82" s="9" t="s">
        <v>34</v>
      </c>
      <c r="C82" s="165" t="s">
        <v>50</v>
      </c>
      <c r="D82" s="164">
        <v>0.72</v>
      </c>
      <c r="E82" s="169" t="s">
        <v>81</v>
      </c>
      <c r="F82" s="154" t="s">
        <v>103</v>
      </c>
      <c r="G82" s="154" t="s">
        <v>7</v>
      </c>
    </row>
    <row r="83" spans="2:7" x14ac:dyDescent="0.25">
      <c r="B83" s="9" t="s">
        <v>34</v>
      </c>
      <c r="C83" s="165" t="s">
        <v>50</v>
      </c>
      <c r="D83" s="164">
        <v>0.54</v>
      </c>
      <c r="E83" s="169" t="s">
        <v>81</v>
      </c>
      <c r="F83" s="154" t="s">
        <v>103</v>
      </c>
      <c r="G83" s="154" t="s">
        <v>7</v>
      </c>
    </row>
    <row r="84" spans="2:7" ht="57.75" x14ac:dyDescent="0.25">
      <c r="B84" s="16" t="s">
        <v>82</v>
      </c>
      <c r="C84" s="162"/>
      <c r="D84" s="168">
        <v>2402.4647400000003</v>
      </c>
      <c r="E84" s="169" t="s">
        <v>104</v>
      </c>
      <c r="F84" s="154" t="s">
        <v>103</v>
      </c>
      <c r="G84" s="154" t="s">
        <v>7</v>
      </c>
    </row>
    <row r="85" spans="2:7" ht="30" x14ac:dyDescent="0.25">
      <c r="B85" s="7" t="s">
        <v>48</v>
      </c>
      <c r="C85" s="165" t="s">
        <v>30</v>
      </c>
      <c r="D85" s="164"/>
      <c r="E85" s="169" t="s">
        <v>104</v>
      </c>
      <c r="F85" s="154" t="s">
        <v>103</v>
      </c>
      <c r="G85" s="154" t="s">
        <v>7</v>
      </c>
    </row>
    <row r="86" spans="2:7" ht="30" x14ac:dyDescent="0.25">
      <c r="B86" s="8" t="s">
        <v>0</v>
      </c>
      <c r="C86" s="165" t="s">
        <v>30</v>
      </c>
      <c r="D86" s="164">
        <v>797.2</v>
      </c>
      <c r="E86" s="169" t="s">
        <v>104</v>
      </c>
      <c r="F86" s="154" t="s">
        <v>103</v>
      </c>
      <c r="G86" s="154" t="s">
        <v>7</v>
      </c>
    </row>
    <row r="87" spans="2:7" ht="30" x14ac:dyDescent="0.25">
      <c r="B87" s="8" t="s">
        <v>14</v>
      </c>
      <c r="C87" s="165" t="s">
        <v>30</v>
      </c>
      <c r="D87" s="164">
        <v>1315.22</v>
      </c>
      <c r="E87" s="169" t="s">
        <v>104</v>
      </c>
      <c r="F87" s="154" t="s">
        <v>103</v>
      </c>
      <c r="G87" s="154" t="s">
        <v>7</v>
      </c>
    </row>
    <row r="88" spans="2:7" ht="30" x14ac:dyDescent="0.25">
      <c r="B88" s="9" t="s">
        <v>20</v>
      </c>
      <c r="C88" s="165" t="s">
        <v>30</v>
      </c>
      <c r="D88" s="164">
        <v>79.3</v>
      </c>
      <c r="E88" s="169" t="s">
        <v>104</v>
      </c>
      <c r="F88" s="154" t="s">
        <v>103</v>
      </c>
      <c r="G88" s="154" t="s">
        <v>7</v>
      </c>
    </row>
    <row r="89" spans="2:7" ht="30" x14ac:dyDescent="0.25">
      <c r="B89" s="8" t="s">
        <v>12</v>
      </c>
      <c r="C89" s="165" t="s">
        <v>30</v>
      </c>
      <c r="D89" s="164">
        <v>52</v>
      </c>
      <c r="E89" s="169" t="s">
        <v>104</v>
      </c>
      <c r="F89" s="154" t="s">
        <v>103</v>
      </c>
      <c r="G89" s="154" t="s">
        <v>7</v>
      </c>
    </row>
    <row r="90" spans="2:7" ht="30" x14ac:dyDescent="0.25">
      <c r="B90" s="9" t="s">
        <v>26</v>
      </c>
      <c r="C90" s="165" t="s">
        <v>30</v>
      </c>
      <c r="D90" s="164"/>
      <c r="E90" s="169" t="s">
        <v>104</v>
      </c>
      <c r="F90" s="154" t="s">
        <v>103</v>
      </c>
      <c r="G90" s="154" t="s">
        <v>7</v>
      </c>
    </row>
    <row r="91" spans="2:7" ht="30" x14ac:dyDescent="0.25">
      <c r="B91" s="9" t="s">
        <v>34</v>
      </c>
      <c r="C91" s="165" t="s">
        <v>30</v>
      </c>
      <c r="D91" s="164">
        <v>393</v>
      </c>
      <c r="E91" s="169" t="s">
        <v>104</v>
      </c>
      <c r="F91" s="154" t="s">
        <v>103</v>
      </c>
      <c r="G91" s="154" t="s">
        <v>7</v>
      </c>
    </row>
    <row r="92" spans="2:7" ht="30" x14ac:dyDescent="0.25">
      <c r="B92" s="9" t="s">
        <v>34</v>
      </c>
      <c r="C92" s="165" t="s">
        <v>30</v>
      </c>
      <c r="D92" s="164">
        <v>8</v>
      </c>
      <c r="E92" s="169" t="s">
        <v>104</v>
      </c>
      <c r="F92" s="154" t="s">
        <v>103</v>
      </c>
      <c r="G92" s="154" t="s">
        <v>7</v>
      </c>
    </row>
    <row r="93" spans="2:7" ht="30" x14ac:dyDescent="0.25">
      <c r="B93" s="7" t="s">
        <v>49</v>
      </c>
      <c r="C93" s="165" t="s">
        <v>50</v>
      </c>
      <c r="D93" s="164"/>
      <c r="E93" s="169" t="s">
        <v>104</v>
      </c>
      <c r="F93" s="154" t="s">
        <v>103</v>
      </c>
      <c r="G93" s="154" t="s">
        <v>7</v>
      </c>
    </row>
    <row r="94" spans="2:7" x14ac:dyDescent="0.25">
      <c r="B94" s="8" t="s">
        <v>0</v>
      </c>
      <c r="C94" s="165" t="s">
        <v>50</v>
      </c>
      <c r="D94" s="164">
        <v>1.369</v>
      </c>
      <c r="E94" s="169" t="s">
        <v>104</v>
      </c>
      <c r="F94" s="154" t="s">
        <v>103</v>
      </c>
      <c r="G94" s="154" t="s">
        <v>7</v>
      </c>
    </row>
    <row r="95" spans="2:7" x14ac:dyDescent="0.25">
      <c r="B95" s="8" t="s">
        <v>14</v>
      </c>
      <c r="C95" s="165" t="s">
        <v>50</v>
      </c>
      <c r="D95" s="164">
        <v>0.437</v>
      </c>
      <c r="E95" s="169" t="s">
        <v>104</v>
      </c>
      <c r="F95" s="154" t="s">
        <v>103</v>
      </c>
      <c r="G95" s="154" t="s">
        <v>7</v>
      </c>
    </row>
    <row r="96" spans="2:7" x14ac:dyDescent="0.25">
      <c r="B96" s="9" t="s">
        <v>20</v>
      </c>
      <c r="C96" s="165" t="s">
        <v>50</v>
      </c>
      <c r="D96" s="164">
        <v>1.1559999999999999</v>
      </c>
      <c r="E96" s="169" t="s">
        <v>104</v>
      </c>
      <c r="F96" s="154" t="s">
        <v>103</v>
      </c>
      <c r="G96" s="154" t="s">
        <v>7</v>
      </c>
    </row>
    <row r="97" spans="2:7" x14ac:dyDescent="0.25">
      <c r="B97" s="9" t="s">
        <v>12</v>
      </c>
      <c r="C97" s="165" t="s">
        <v>50</v>
      </c>
      <c r="D97" s="164">
        <v>6.8730000000000002</v>
      </c>
      <c r="E97" s="169" t="s">
        <v>104</v>
      </c>
      <c r="F97" s="154" t="s">
        <v>103</v>
      </c>
      <c r="G97" s="154" t="s">
        <v>7</v>
      </c>
    </row>
    <row r="98" spans="2:7" ht="30" x14ac:dyDescent="0.25">
      <c r="B98" s="9" t="s">
        <v>27</v>
      </c>
      <c r="C98" s="165" t="s">
        <v>50</v>
      </c>
      <c r="D98" s="164"/>
      <c r="E98" s="169" t="s">
        <v>104</v>
      </c>
      <c r="F98" s="154" t="s">
        <v>103</v>
      </c>
      <c r="G98" s="154" t="s">
        <v>7</v>
      </c>
    </row>
    <row r="99" spans="2:7" x14ac:dyDescent="0.25">
      <c r="B99" s="9" t="s">
        <v>34</v>
      </c>
      <c r="C99" s="165" t="s">
        <v>50</v>
      </c>
      <c r="D99" s="164">
        <v>0.72</v>
      </c>
      <c r="E99" s="169" t="s">
        <v>104</v>
      </c>
      <c r="F99" s="154" t="s">
        <v>103</v>
      </c>
      <c r="G99" s="154" t="s">
        <v>7</v>
      </c>
    </row>
    <row r="100" spans="2:7" x14ac:dyDescent="0.25">
      <c r="B100" s="9" t="s">
        <v>34</v>
      </c>
      <c r="C100" s="165" t="s">
        <v>50</v>
      </c>
      <c r="D100" s="164">
        <v>0.54</v>
      </c>
      <c r="E100" s="169" t="s">
        <v>104</v>
      </c>
      <c r="F100" s="154" t="s">
        <v>103</v>
      </c>
      <c r="G100" s="154" t="s">
        <v>7</v>
      </c>
    </row>
    <row r="101" spans="2:7" ht="29.25" x14ac:dyDescent="0.25">
      <c r="B101" s="170" t="s">
        <v>83</v>
      </c>
      <c r="C101" s="171"/>
      <c r="D101" s="172">
        <v>419840.41866718099</v>
      </c>
      <c r="E101" s="154" t="s">
        <v>79</v>
      </c>
      <c r="F101" s="154" t="s">
        <v>103</v>
      </c>
      <c r="G101" s="154" t="s">
        <v>7</v>
      </c>
    </row>
    <row r="102" spans="2:7" ht="60" x14ac:dyDescent="0.25">
      <c r="B102" s="156" t="s">
        <v>84</v>
      </c>
      <c r="C102" s="72" t="s">
        <v>33</v>
      </c>
      <c r="D102" s="157">
        <v>643888.74</v>
      </c>
      <c r="E102" s="154" t="s">
        <v>79</v>
      </c>
      <c r="F102" s="154" t="s">
        <v>103</v>
      </c>
      <c r="G102" s="154" t="s">
        <v>7</v>
      </c>
    </row>
    <row r="103" spans="2:7" x14ac:dyDescent="0.25">
      <c r="B103" s="156" t="s">
        <v>85</v>
      </c>
      <c r="C103" s="72" t="s">
        <v>8</v>
      </c>
      <c r="D103" s="157">
        <v>1240654.1470000001</v>
      </c>
      <c r="E103" s="154" t="s">
        <v>79</v>
      </c>
      <c r="F103" s="154" t="s">
        <v>103</v>
      </c>
      <c r="G103" s="154" t="s">
        <v>7</v>
      </c>
    </row>
    <row r="104" spans="2:7" ht="60" x14ac:dyDescent="0.25">
      <c r="B104" s="156" t="s">
        <v>86</v>
      </c>
      <c r="C104" s="72" t="s">
        <v>33</v>
      </c>
      <c r="D104" s="157">
        <v>1242095.3940000001</v>
      </c>
      <c r="E104" s="154" t="s">
        <v>79</v>
      </c>
      <c r="F104" s="154" t="s">
        <v>103</v>
      </c>
      <c r="G104" s="154" t="s">
        <v>7</v>
      </c>
    </row>
    <row r="105" spans="2:7" x14ac:dyDescent="0.25">
      <c r="B105" s="156" t="s">
        <v>87</v>
      </c>
      <c r="C105" s="72" t="s">
        <v>8</v>
      </c>
      <c r="D105" s="157">
        <v>1448687.1859999937</v>
      </c>
      <c r="E105" s="154" t="s">
        <v>79</v>
      </c>
      <c r="F105" s="154" t="s">
        <v>103</v>
      </c>
      <c r="G105" s="154" t="s">
        <v>7</v>
      </c>
    </row>
    <row r="106" spans="2:7" ht="29.25" x14ac:dyDescent="0.25">
      <c r="B106" s="170" t="s">
        <v>83</v>
      </c>
      <c r="C106" s="171"/>
      <c r="D106" s="172">
        <v>67793.247819744822</v>
      </c>
      <c r="E106" s="154" t="s">
        <v>80</v>
      </c>
      <c r="F106" s="154" t="s">
        <v>103</v>
      </c>
      <c r="G106" s="154" t="s">
        <v>7</v>
      </c>
    </row>
    <row r="107" spans="2:7" ht="60" x14ac:dyDescent="0.25">
      <c r="B107" s="156" t="s">
        <v>84</v>
      </c>
      <c r="C107" s="72" t="s">
        <v>33</v>
      </c>
      <c r="D107" s="157">
        <v>104079.85967741936</v>
      </c>
      <c r="E107" s="154" t="s">
        <v>80</v>
      </c>
      <c r="F107" s="154" t="s">
        <v>103</v>
      </c>
      <c r="G107" s="154" t="s">
        <v>7</v>
      </c>
    </row>
    <row r="108" spans="2:7" x14ac:dyDescent="0.25">
      <c r="B108" s="156" t="s">
        <v>85</v>
      </c>
      <c r="C108" s="72" t="s">
        <v>8</v>
      </c>
      <c r="D108" s="157">
        <v>303080.72599999997</v>
      </c>
      <c r="E108" s="154" t="s">
        <v>80</v>
      </c>
      <c r="F108" s="154" t="s">
        <v>103</v>
      </c>
      <c r="G108" s="154" t="s">
        <v>7</v>
      </c>
    </row>
    <row r="109" spans="2:7" ht="60" x14ac:dyDescent="0.25">
      <c r="B109" s="156" t="s">
        <v>86</v>
      </c>
      <c r="C109" s="72" t="s">
        <v>33</v>
      </c>
      <c r="D109" s="157">
        <v>458471.41409830458</v>
      </c>
      <c r="E109" s="154" t="s">
        <v>80</v>
      </c>
      <c r="F109" s="154" t="s">
        <v>103</v>
      </c>
      <c r="G109" s="154" t="s">
        <v>7</v>
      </c>
    </row>
    <row r="110" spans="2:7" x14ac:dyDescent="0.25">
      <c r="B110" s="156" t="s">
        <v>87</v>
      </c>
      <c r="C110" s="72" t="s">
        <v>8</v>
      </c>
      <c r="D110" s="157">
        <v>808467.66</v>
      </c>
      <c r="E110" s="154" t="s">
        <v>80</v>
      </c>
      <c r="F110" s="154" t="s">
        <v>103</v>
      </c>
      <c r="G110" s="154" t="s">
        <v>7</v>
      </c>
    </row>
    <row r="111" spans="2:7" ht="29.25" x14ac:dyDescent="0.25">
      <c r="B111" s="170" t="s">
        <v>83</v>
      </c>
      <c r="C111" s="171"/>
      <c r="D111" s="172">
        <v>271646.81972166518</v>
      </c>
      <c r="E111" s="154" t="s">
        <v>81</v>
      </c>
      <c r="F111" s="154" t="s">
        <v>103</v>
      </c>
      <c r="G111" s="154" t="s">
        <v>7</v>
      </c>
    </row>
    <row r="112" spans="2:7" ht="60" x14ac:dyDescent="0.25">
      <c r="B112" s="156" t="s">
        <v>84</v>
      </c>
      <c r="C112" s="72" t="s">
        <v>33</v>
      </c>
      <c r="D112" s="157">
        <v>261635.88</v>
      </c>
      <c r="E112" s="154" t="s">
        <v>81</v>
      </c>
      <c r="F112" s="154" t="s">
        <v>103</v>
      </c>
      <c r="G112" s="154" t="s">
        <v>7</v>
      </c>
    </row>
    <row r="113" spans="2:7" x14ac:dyDescent="0.25">
      <c r="B113" s="156" t="s">
        <v>85</v>
      </c>
      <c r="C113" s="72" t="s">
        <v>8</v>
      </c>
      <c r="D113" s="157">
        <v>231992.08900000001</v>
      </c>
      <c r="E113" s="154" t="s">
        <v>81</v>
      </c>
      <c r="F113" s="154" t="s">
        <v>103</v>
      </c>
      <c r="G113" s="154" t="s">
        <v>7</v>
      </c>
    </row>
    <row r="114" spans="2:7" ht="60" x14ac:dyDescent="0.25">
      <c r="B114" s="156" t="s">
        <v>86</v>
      </c>
      <c r="C114" s="72" t="s">
        <v>33</v>
      </c>
      <c r="D114" s="157">
        <v>651108.61800000002</v>
      </c>
      <c r="E114" s="154" t="s">
        <v>81</v>
      </c>
      <c r="F114" s="154" t="s">
        <v>103</v>
      </c>
      <c r="G114" s="154" t="s">
        <v>7</v>
      </c>
    </row>
    <row r="115" spans="2:7" x14ac:dyDescent="0.25">
      <c r="B115" s="156" t="s">
        <v>87</v>
      </c>
      <c r="C115" s="72" t="s">
        <v>8</v>
      </c>
      <c r="D115" s="157">
        <v>283249.48199999961</v>
      </c>
      <c r="E115" s="154" t="s">
        <v>81</v>
      </c>
      <c r="F115" s="154" t="s">
        <v>103</v>
      </c>
      <c r="G115" s="154" t="s">
        <v>7</v>
      </c>
    </row>
    <row r="116" spans="2:7" ht="29.25" x14ac:dyDescent="0.25">
      <c r="B116" s="170" t="s">
        <v>83</v>
      </c>
      <c r="C116" s="171"/>
      <c r="D116" s="163">
        <v>315266.97360902652</v>
      </c>
      <c r="E116" s="169" t="s">
        <v>104</v>
      </c>
      <c r="F116" s="154" t="s">
        <v>103</v>
      </c>
      <c r="G116" s="154" t="s">
        <v>7</v>
      </c>
    </row>
    <row r="117" spans="2:7" ht="60" x14ac:dyDescent="0.25">
      <c r="B117" s="156" t="s">
        <v>84</v>
      </c>
      <c r="C117" s="72" t="s">
        <v>33</v>
      </c>
      <c r="D117" s="161">
        <v>443388.66000000003</v>
      </c>
      <c r="E117" s="169" t="s">
        <v>104</v>
      </c>
      <c r="F117" s="154" t="s">
        <v>103</v>
      </c>
      <c r="G117" s="154" t="s">
        <v>7</v>
      </c>
    </row>
    <row r="118" spans="2:7" x14ac:dyDescent="0.25">
      <c r="B118" s="156" t="s">
        <v>85</v>
      </c>
      <c r="C118" s="72" t="s">
        <v>8</v>
      </c>
      <c r="D118" s="161">
        <v>615968.96299999987</v>
      </c>
      <c r="E118" s="169" t="s">
        <v>104</v>
      </c>
      <c r="F118" s="154" t="s">
        <v>103</v>
      </c>
      <c r="G118" s="154" t="s">
        <v>7</v>
      </c>
    </row>
    <row r="119" spans="2:7" ht="60" x14ac:dyDescent="0.25">
      <c r="B119" s="156" t="s">
        <v>86</v>
      </c>
      <c r="C119" s="72" t="s">
        <v>33</v>
      </c>
      <c r="D119" s="161">
        <v>754307.53200000001</v>
      </c>
      <c r="E119" s="169" t="s">
        <v>104</v>
      </c>
      <c r="F119" s="154" t="s">
        <v>103</v>
      </c>
      <c r="G119" s="154" t="s">
        <v>7</v>
      </c>
    </row>
    <row r="120" spans="2:7" x14ac:dyDescent="0.25">
      <c r="B120" s="156" t="s">
        <v>87</v>
      </c>
      <c r="C120" s="72" t="s">
        <v>8</v>
      </c>
      <c r="D120" s="161">
        <v>612438.64500000072</v>
      </c>
      <c r="E120" s="169" t="s">
        <v>104</v>
      </c>
      <c r="F120" s="154" t="s">
        <v>103</v>
      </c>
      <c r="G120" s="154" t="s">
        <v>7</v>
      </c>
    </row>
    <row r="121" spans="2:7" ht="42.75" x14ac:dyDescent="0.25">
      <c r="B121" s="158" t="s">
        <v>78</v>
      </c>
      <c r="C121" s="159"/>
      <c r="D121" s="160">
        <v>-725413.93276</v>
      </c>
      <c r="E121" s="154" t="s">
        <v>79</v>
      </c>
      <c r="F121" s="154" t="s">
        <v>103</v>
      </c>
      <c r="G121" s="154" t="s">
        <v>88</v>
      </c>
    </row>
    <row r="122" spans="2:7" x14ac:dyDescent="0.25">
      <c r="B122" s="2" t="s">
        <v>13</v>
      </c>
      <c r="C122" s="152" t="s">
        <v>6</v>
      </c>
      <c r="D122" s="153">
        <v>405</v>
      </c>
      <c r="E122" s="154" t="s">
        <v>79</v>
      </c>
      <c r="F122" s="154" t="s">
        <v>103</v>
      </c>
      <c r="G122" s="154" t="s">
        <v>88</v>
      </c>
    </row>
    <row r="123" spans="2:7" x14ac:dyDescent="0.25">
      <c r="B123" s="4" t="s">
        <v>38</v>
      </c>
      <c r="C123" s="152" t="s">
        <v>6</v>
      </c>
      <c r="D123" s="153">
        <v>101890</v>
      </c>
      <c r="E123" s="154" t="s">
        <v>79</v>
      </c>
      <c r="F123" s="154" t="s">
        <v>103</v>
      </c>
      <c r="G123" s="154" t="s">
        <v>88</v>
      </c>
    </row>
    <row r="124" spans="2:7" x14ac:dyDescent="0.25">
      <c r="B124" s="4" t="s">
        <v>39</v>
      </c>
      <c r="C124" s="152" t="s">
        <v>6</v>
      </c>
      <c r="D124" s="153">
        <v>87245</v>
      </c>
      <c r="E124" s="154" t="s">
        <v>79</v>
      </c>
      <c r="F124" s="154" t="s">
        <v>103</v>
      </c>
      <c r="G124" s="154" t="s">
        <v>88</v>
      </c>
    </row>
    <row r="125" spans="2:7" x14ac:dyDescent="0.25">
      <c r="B125" s="5" t="s">
        <v>40</v>
      </c>
      <c r="C125" s="152" t="s">
        <v>6</v>
      </c>
      <c r="D125" s="153">
        <v>191</v>
      </c>
      <c r="E125" s="154" t="s">
        <v>79</v>
      </c>
      <c r="F125" s="154" t="s">
        <v>103</v>
      </c>
      <c r="G125" s="154" t="s">
        <v>88</v>
      </c>
    </row>
    <row r="126" spans="2:7" x14ac:dyDescent="0.25">
      <c r="B126" s="5" t="s">
        <v>41</v>
      </c>
      <c r="C126" s="152" t="s">
        <v>6</v>
      </c>
      <c r="D126" s="153">
        <v>14836</v>
      </c>
      <c r="E126" s="154" t="s">
        <v>79</v>
      </c>
      <c r="F126" s="154" t="s">
        <v>103</v>
      </c>
      <c r="G126" s="154" t="s">
        <v>88</v>
      </c>
    </row>
    <row r="127" spans="2:7" x14ac:dyDescent="0.25">
      <c r="B127" s="4" t="s">
        <v>42</v>
      </c>
      <c r="C127" s="155" t="s">
        <v>8</v>
      </c>
      <c r="D127" s="153">
        <v>1784000</v>
      </c>
      <c r="E127" s="154" t="s">
        <v>79</v>
      </c>
      <c r="F127" s="154" t="s">
        <v>103</v>
      </c>
      <c r="G127" s="154" t="s">
        <v>88</v>
      </c>
    </row>
    <row r="128" spans="2:7" x14ac:dyDescent="0.25">
      <c r="B128" s="4" t="s">
        <v>43</v>
      </c>
      <c r="C128" s="155" t="s">
        <v>8</v>
      </c>
      <c r="D128" s="153">
        <v>1574342.794</v>
      </c>
      <c r="E128" s="154" t="s">
        <v>79</v>
      </c>
      <c r="F128" s="154" t="s">
        <v>103</v>
      </c>
      <c r="G128" s="154" t="s">
        <v>88</v>
      </c>
    </row>
    <row r="129" spans="2:7" x14ac:dyDescent="0.25">
      <c r="B129" s="6" t="s">
        <v>44</v>
      </c>
      <c r="C129" s="155" t="s">
        <v>8</v>
      </c>
      <c r="D129" s="153">
        <v>2923.7939999999999</v>
      </c>
      <c r="E129" s="154" t="s">
        <v>79</v>
      </c>
      <c r="F129" s="154" t="s">
        <v>103</v>
      </c>
      <c r="G129" s="154" t="s">
        <v>88</v>
      </c>
    </row>
    <row r="130" spans="2:7" x14ac:dyDescent="0.25">
      <c r="B130" s="6" t="s">
        <v>45</v>
      </c>
      <c r="C130" s="155" t="s">
        <v>8</v>
      </c>
      <c r="D130" s="153">
        <v>212581</v>
      </c>
      <c r="E130" s="154" t="s">
        <v>79</v>
      </c>
      <c r="F130" s="154" t="s">
        <v>103</v>
      </c>
      <c r="G130" s="154" t="s">
        <v>88</v>
      </c>
    </row>
    <row r="131" spans="2:7" x14ac:dyDescent="0.25">
      <c r="B131" s="4" t="s">
        <v>46</v>
      </c>
      <c r="C131" s="3" t="s">
        <v>9</v>
      </c>
      <c r="D131" s="153">
        <v>3.46</v>
      </c>
      <c r="E131" s="154" t="s">
        <v>79</v>
      </c>
      <c r="F131" s="154" t="s">
        <v>103</v>
      </c>
      <c r="G131" s="154" t="s">
        <v>88</v>
      </c>
    </row>
    <row r="132" spans="2:7" ht="42.75" x14ac:dyDescent="0.25">
      <c r="B132" s="158" t="s">
        <v>78</v>
      </c>
      <c r="C132" s="159"/>
      <c r="D132" s="250">
        <v>-50702.999653138686</v>
      </c>
      <c r="E132" s="154" t="s">
        <v>80</v>
      </c>
      <c r="F132" s="154" t="s">
        <v>103</v>
      </c>
      <c r="G132" s="154" t="s">
        <v>88</v>
      </c>
    </row>
    <row r="133" spans="2:7" x14ac:dyDescent="0.25">
      <c r="B133" s="2" t="s">
        <v>13</v>
      </c>
      <c r="C133" s="152" t="s">
        <v>6</v>
      </c>
      <c r="D133" s="251">
        <v>131</v>
      </c>
      <c r="E133" s="154" t="s">
        <v>80</v>
      </c>
      <c r="F133" s="154" t="s">
        <v>103</v>
      </c>
      <c r="G133" s="154" t="s">
        <v>88</v>
      </c>
    </row>
    <row r="134" spans="2:7" x14ac:dyDescent="0.25">
      <c r="B134" s="4" t="s">
        <v>38</v>
      </c>
      <c r="C134" s="152" t="s">
        <v>6</v>
      </c>
      <c r="D134" s="251">
        <v>32792</v>
      </c>
      <c r="E134" s="154" t="s">
        <v>80</v>
      </c>
      <c r="F134" s="154" t="s">
        <v>103</v>
      </c>
      <c r="G134" s="154" t="s">
        <v>88</v>
      </c>
    </row>
    <row r="135" spans="2:7" x14ac:dyDescent="0.25">
      <c r="B135" s="4" t="s">
        <v>39</v>
      </c>
      <c r="C135" s="152" t="s">
        <v>6</v>
      </c>
      <c r="D135" s="251">
        <v>23175</v>
      </c>
      <c r="E135" s="154" t="s">
        <v>80</v>
      </c>
      <c r="F135" s="154" t="s">
        <v>103</v>
      </c>
      <c r="G135" s="154" t="s">
        <v>88</v>
      </c>
    </row>
    <row r="136" spans="2:7" x14ac:dyDescent="0.25">
      <c r="B136" s="5" t="s">
        <v>40</v>
      </c>
      <c r="C136" s="152" t="s">
        <v>6</v>
      </c>
      <c r="D136" s="251"/>
      <c r="E136" s="154" t="s">
        <v>80</v>
      </c>
      <c r="F136" s="154" t="s">
        <v>103</v>
      </c>
      <c r="G136" s="154" t="s">
        <v>88</v>
      </c>
    </row>
    <row r="137" spans="2:7" x14ac:dyDescent="0.25">
      <c r="B137" s="5" t="s">
        <v>41</v>
      </c>
      <c r="C137" s="152" t="s">
        <v>6</v>
      </c>
      <c r="D137" s="251"/>
      <c r="E137" s="154" t="s">
        <v>80</v>
      </c>
      <c r="F137" s="154" t="s">
        <v>103</v>
      </c>
      <c r="G137" s="154" t="s">
        <v>88</v>
      </c>
    </row>
    <row r="138" spans="2:7" x14ac:dyDescent="0.25">
      <c r="B138" s="4" t="s">
        <v>42</v>
      </c>
      <c r="C138" s="155" t="s">
        <v>8</v>
      </c>
      <c r="D138" s="251">
        <v>407672.68109374994</v>
      </c>
      <c r="E138" s="154" t="s">
        <v>80</v>
      </c>
      <c r="F138" s="154" t="s">
        <v>103</v>
      </c>
      <c r="G138" s="154" t="s">
        <v>88</v>
      </c>
    </row>
    <row r="139" spans="2:7" x14ac:dyDescent="0.25">
      <c r="B139" s="4" t="s">
        <v>43</v>
      </c>
      <c r="C139" s="155" t="s">
        <v>8</v>
      </c>
      <c r="D139" s="251">
        <v>362024.55009375</v>
      </c>
      <c r="E139" s="154" t="s">
        <v>80</v>
      </c>
      <c r="F139" s="154" t="s">
        <v>103</v>
      </c>
      <c r="G139" s="154" t="s">
        <v>88</v>
      </c>
    </row>
    <row r="140" spans="2:7" x14ac:dyDescent="0.25">
      <c r="B140" s="6" t="s">
        <v>44</v>
      </c>
      <c r="C140" s="155" t="s">
        <v>8</v>
      </c>
      <c r="D140" s="251"/>
      <c r="E140" s="154" t="s">
        <v>80</v>
      </c>
      <c r="F140" s="154" t="s">
        <v>103</v>
      </c>
      <c r="G140" s="154" t="s">
        <v>88</v>
      </c>
    </row>
    <row r="141" spans="2:7" x14ac:dyDescent="0.25">
      <c r="B141" s="6" t="s">
        <v>45</v>
      </c>
      <c r="C141" s="155" t="s">
        <v>8</v>
      </c>
      <c r="D141" s="251">
        <v>45564</v>
      </c>
      <c r="E141" s="154" t="s">
        <v>80</v>
      </c>
      <c r="F141" s="154" t="s">
        <v>103</v>
      </c>
      <c r="G141" s="154" t="s">
        <v>88</v>
      </c>
    </row>
    <row r="142" spans="2:7" x14ac:dyDescent="0.25">
      <c r="B142" s="4" t="s">
        <v>46</v>
      </c>
      <c r="C142" s="3" t="s">
        <v>9</v>
      </c>
      <c r="D142" s="251">
        <v>1.1107355009373496</v>
      </c>
      <c r="E142" s="154" t="s">
        <v>80</v>
      </c>
      <c r="F142" s="154" t="s">
        <v>103</v>
      </c>
      <c r="G142" s="154" t="s">
        <v>88</v>
      </c>
    </row>
    <row r="143" spans="2:7" ht="42.75" x14ac:dyDescent="0.25">
      <c r="B143" s="158" t="s">
        <v>78</v>
      </c>
      <c r="C143" s="159"/>
      <c r="D143" s="160">
        <v>-579665.25</v>
      </c>
      <c r="E143" s="154" t="s">
        <v>81</v>
      </c>
      <c r="F143" s="154" t="s">
        <v>103</v>
      </c>
      <c r="G143" s="154" t="s">
        <v>88</v>
      </c>
    </row>
    <row r="144" spans="2:7" x14ac:dyDescent="0.25">
      <c r="B144" s="2" t="s">
        <v>13</v>
      </c>
      <c r="C144" s="152" t="s">
        <v>6</v>
      </c>
      <c r="D144" s="153">
        <v>148</v>
      </c>
      <c r="E144" s="154" t="s">
        <v>81</v>
      </c>
      <c r="F144" s="154" t="s">
        <v>103</v>
      </c>
      <c r="G144" s="154" t="s">
        <v>88</v>
      </c>
    </row>
    <row r="145" spans="2:7" x14ac:dyDescent="0.25">
      <c r="B145" s="4" t="s">
        <v>38</v>
      </c>
      <c r="C145" s="152" t="s">
        <v>6</v>
      </c>
      <c r="D145" s="153">
        <v>25300</v>
      </c>
      <c r="E145" s="154" t="s">
        <v>81</v>
      </c>
      <c r="F145" s="154" t="s">
        <v>103</v>
      </c>
      <c r="G145" s="154" t="s">
        <v>88</v>
      </c>
    </row>
    <row r="146" spans="2:7" x14ac:dyDescent="0.25">
      <c r="B146" s="4" t="s">
        <v>39</v>
      </c>
      <c r="C146" s="152" t="s">
        <v>6</v>
      </c>
      <c r="D146" s="153">
        <v>21644.5</v>
      </c>
      <c r="E146" s="154" t="s">
        <v>81</v>
      </c>
      <c r="F146" s="154" t="s">
        <v>103</v>
      </c>
      <c r="G146" s="154" t="s">
        <v>88</v>
      </c>
    </row>
    <row r="147" spans="2:7" x14ac:dyDescent="0.25">
      <c r="B147" s="5" t="s">
        <v>40</v>
      </c>
      <c r="C147" s="152" t="s">
        <v>6</v>
      </c>
      <c r="D147" s="153">
        <v>0</v>
      </c>
      <c r="E147" s="154" t="s">
        <v>81</v>
      </c>
      <c r="F147" s="154" t="s">
        <v>103</v>
      </c>
      <c r="G147" s="154" t="s">
        <v>88</v>
      </c>
    </row>
    <row r="148" spans="2:7" x14ac:dyDescent="0.25">
      <c r="B148" s="5" t="s">
        <v>41</v>
      </c>
      <c r="C148" s="152" t="s">
        <v>6</v>
      </c>
      <c r="D148" s="153">
        <v>3655.5</v>
      </c>
      <c r="E148" s="154" t="s">
        <v>81</v>
      </c>
      <c r="F148" s="154" t="s">
        <v>103</v>
      </c>
      <c r="G148" s="154" t="s">
        <v>88</v>
      </c>
    </row>
    <row r="149" spans="2:7" x14ac:dyDescent="0.25">
      <c r="B149" s="4" t="s">
        <v>42</v>
      </c>
      <c r="C149" s="155" t="s">
        <v>8</v>
      </c>
      <c r="D149" s="153">
        <v>346000</v>
      </c>
      <c r="E149" s="154" t="s">
        <v>81</v>
      </c>
      <c r="F149" s="154" t="s">
        <v>103</v>
      </c>
      <c r="G149" s="154" t="s">
        <v>88</v>
      </c>
    </row>
    <row r="150" spans="2:7" x14ac:dyDescent="0.25">
      <c r="B150" s="4" t="s">
        <v>43</v>
      </c>
      <c r="C150" s="155" t="s">
        <v>8</v>
      </c>
      <c r="D150" s="153">
        <v>291775</v>
      </c>
      <c r="E150" s="154" t="s">
        <v>81</v>
      </c>
      <c r="F150" s="154" t="s">
        <v>103</v>
      </c>
      <c r="G150" s="154" t="s">
        <v>88</v>
      </c>
    </row>
    <row r="151" spans="2:7" x14ac:dyDescent="0.25">
      <c r="B151" s="6" t="s">
        <v>44</v>
      </c>
      <c r="C151" s="155" t="s">
        <v>8</v>
      </c>
      <c r="D151" s="153">
        <v>0</v>
      </c>
      <c r="E151" s="154" t="s">
        <v>81</v>
      </c>
      <c r="F151" s="154" t="s">
        <v>103</v>
      </c>
      <c r="G151" s="154" t="s">
        <v>88</v>
      </c>
    </row>
    <row r="152" spans="2:7" x14ac:dyDescent="0.25">
      <c r="B152" s="6" t="s">
        <v>45</v>
      </c>
      <c r="C152" s="155" t="s">
        <v>8</v>
      </c>
      <c r="D152" s="153">
        <v>54225</v>
      </c>
      <c r="E152" s="154" t="s">
        <v>81</v>
      </c>
      <c r="F152" s="154" t="s">
        <v>103</v>
      </c>
      <c r="G152" s="154" t="s">
        <v>88</v>
      </c>
    </row>
    <row r="153" spans="2:7" x14ac:dyDescent="0.25">
      <c r="B153" s="4" t="s">
        <v>46</v>
      </c>
      <c r="C153" s="3" t="s">
        <v>9</v>
      </c>
      <c r="D153" s="153">
        <v>10.69</v>
      </c>
      <c r="E153" s="154" t="s">
        <v>81</v>
      </c>
      <c r="F153" s="154" t="s">
        <v>103</v>
      </c>
      <c r="G153" s="154" t="s">
        <v>88</v>
      </c>
    </row>
    <row r="154" spans="2:7" ht="42.75" x14ac:dyDescent="0.25">
      <c r="B154" s="158" t="s">
        <v>78</v>
      </c>
      <c r="C154" s="159"/>
      <c r="D154" s="160">
        <v>-321467.79090999975</v>
      </c>
      <c r="E154" s="154" t="s">
        <v>104</v>
      </c>
      <c r="F154" s="154" t="s">
        <v>103</v>
      </c>
      <c r="G154" s="154" t="s">
        <v>88</v>
      </c>
    </row>
    <row r="155" spans="2:7" x14ac:dyDescent="0.25">
      <c r="B155" s="2" t="s">
        <v>13</v>
      </c>
      <c r="C155" s="152" t="s">
        <v>6</v>
      </c>
      <c r="D155" s="153">
        <v>278</v>
      </c>
      <c r="E155" s="154" t="s">
        <v>104</v>
      </c>
      <c r="F155" s="154" t="s">
        <v>103</v>
      </c>
      <c r="G155" s="154" t="s">
        <v>88</v>
      </c>
    </row>
    <row r="156" spans="2:7" x14ac:dyDescent="0.25">
      <c r="B156" s="4" t="s">
        <v>38</v>
      </c>
      <c r="C156" s="152" t="s">
        <v>6</v>
      </c>
      <c r="D156" s="153">
        <v>76710</v>
      </c>
      <c r="E156" s="154" t="s">
        <v>104</v>
      </c>
      <c r="F156" s="154" t="s">
        <v>103</v>
      </c>
      <c r="G156" s="154" t="s">
        <v>88</v>
      </c>
    </row>
    <row r="157" spans="2:7" x14ac:dyDescent="0.25">
      <c r="B157" s="4" t="s">
        <v>39</v>
      </c>
      <c r="C157" s="152" t="s">
        <v>6</v>
      </c>
      <c r="D157" s="153">
        <v>68864.5</v>
      </c>
      <c r="E157" s="154" t="s">
        <v>104</v>
      </c>
      <c r="F157" s="154" t="s">
        <v>103</v>
      </c>
      <c r="G157" s="154" t="s">
        <v>88</v>
      </c>
    </row>
    <row r="158" spans="2:7" x14ac:dyDescent="0.25">
      <c r="B158" s="5" t="s">
        <v>40</v>
      </c>
      <c r="C158" s="152" t="s">
        <v>6</v>
      </c>
      <c r="D158" s="153">
        <v>41</v>
      </c>
      <c r="E158" s="154" t="s">
        <v>104</v>
      </c>
      <c r="F158" s="154" t="s">
        <v>103</v>
      </c>
      <c r="G158" s="154" t="s">
        <v>88</v>
      </c>
    </row>
    <row r="159" spans="2:7" x14ac:dyDescent="0.25">
      <c r="B159" s="5" t="s">
        <v>41</v>
      </c>
      <c r="C159" s="152" t="s">
        <v>6</v>
      </c>
      <c r="D159" s="153">
        <v>7886.5</v>
      </c>
      <c r="E159" s="154" t="s">
        <v>104</v>
      </c>
      <c r="F159" s="154" t="s">
        <v>103</v>
      </c>
      <c r="G159" s="154" t="s">
        <v>88</v>
      </c>
    </row>
    <row r="160" spans="2:7" x14ac:dyDescent="0.25">
      <c r="B160" s="4" t="s">
        <v>42</v>
      </c>
      <c r="C160" s="155" t="s">
        <v>8</v>
      </c>
      <c r="D160" s="153">
        <v>855000</v>
      </c>
      <c r="E160" s="154" t="s">
        <v>104</v>
      </c>
      <c r="F160" s="154" t="s">
        <v>103</v>
      </c>
      <c r="G160" s="154" t="s">
        <v>88</v>
      </c>
    </row>
    <row r="161" spans="2:7" x14ac:dyDescent="0.25">
      <c r="B161" s="4" t="s">
        <v>43</v>
      </c>
      <c r="C161" s="155" t="s">
        <v>8</v>
      </c>
      <c r="D161" s="153">
        <v>786456.76100000006</v>
      </c>
      <c r="E161" s="154" t="s">
        <v>104</v>
      </c>
      <c r="F161" s="154" t="s">
        <v>103</v>
      </c>
      <c r="G161" s="154" t="s">
        <v>88</v>
      </c>
    </row>
    <row r="162" spans="2:7" x14ac:dyDescent="0.25">
      <c r="B162" s="6" t="s">
        <v>44</v>
      </c>
      <c r="C162" s="155" t="s">
        <v>8</v>
      </c>
      <c r="D162" s="153">
        <v>356.76100000000002</v>
      </c>
      <c r="E162" s="154" t="s">
        <v>104</v>
      </c>
      <c r="F162" s="154" t="s">
        <v>103</v>
      </c>
      <c r="G162" s="154" t="s">
        <v>88</v>
      </c>
    </row>
    <row r="163" spans="2:7" x14ac:dyDescent="0.25">
      <c r="B163" s="6" t="s">
        <v>45</v>
      </c>
      <c r="C163" s="155" t="s">
        <v>8</v>
      </c>
      <c r="D163" s="153">
        <v>68900</v>
      </c>
      <c r="E163" s="154" t="s">
        <v>104</v>
      </c>
      <c r="F163" s="154" t="s">
        <v>103</v>
      </c>
      <c r="G163" s="154" t="s">
        <v>88</v>
      </c>
    </row>
    <row r="164" spans="2:7" x14ac:dyDescent="0.25">
      <c r="B164" s="4" t="s">
        <v>46</v>
      </c>
      <c r="C164" s="3" t="s">
        <v>9</v>
      </c>
      <c r="D164" s="153">
        <v>4.6900000000000004</v>
      </c>
      <c r="E164" s="154" t="s">
        <v>104</v>
      </c>
      <c r="F164" s="154" t="s">
        <v>103</v>
      </c>
      <c r="G164" s="154" t="s">
        <v>88</v>
      </c>
    </row>
    <row r="165" spans="2:7" ht="57.75" x14ac:dyDescent="0.25">
      <c r="B165" s="16" t="s">
        <v>82</v>
      </c>
      <c r="C165" s="162"/>
      <c r="D165" s="167">
        <v>7199.7942766698998</v>
      </c>
      <c r="E165" s="154" t="s">
        <v>79</v>
      </c>
      <c r="F165" s="154" t="s">
        <v>103</v>
      </c>
      <c r="G165" s="154" t="s">
        <v>88</v>
      </c>
    </row>
    <row r="166" spans="2:7" ht="30" x14ac:dyDescent="0.25">
      <c r="B166" s="7" t="s">
        <v>48</v>
      </c>
      <c r="C166" s="165" t="s">
        <v>30</v>
      </c>
      <c r="D166" s="166"/>
      <c r="E166" s="154" t="s">
        <v>79</v>
      </c>
      <c r="F166" s="154" t="s">
        <v>103</v>
      </c>
      <c r="G166" s="154" t="s">
        <v>88</v>
      </c>
    </row>
    <row r="167" spans="2:7" ht="30" x14ac:dyDescent="0.25">
      <c r="B167" s="8" t="s">
        <v>0</v>
      </c>
      <c r="C167" s="165" t="s">
        <v>30</v>
      </c>
      <c r="D167" s="166">
        <v>2397.9746</v>
      </c>
      <c r="E167" s="154" t="s">
        <v>79</v>
      </c>
      <c r="F167" s="154" t="s">
        <v>103</v>
      </c>
      <c r="G167" s="154" t="s">
        <v>88</v>
      </c>
    </row>
    <row r="168" spans="2:7" ht="30" x14ac:dyDescent="0.25">
      <c r="B168" s="8" t="s">
        <v>14</v>
      </c>
      <c r="C168" s="165" t="s">
        <v>30</v>
      </c>
      <c r="D168" s="166">
        <v>2880.1188093700002</v>
      </c>
      <c r="E168" s="154" t="s">
        <v>79</v>
      </c>
      <c r="F168" s="154" t="s">
        <v>103</v>
      </c>
      <c r="G168" s="154" t="s">
        <v>88</v>
      </c>
    </row>
    <row r="169" spans="2:7" ht="30" x14ac:dyDescent="0.25">
      <c r="B169" s="9" t="s">
        <v>20</v>
      </c>
      <c r="C169" s="165" t="s">
        <v>30</v>
      </c>
      <c r="D169" s="166">
        <v>19.035399999999999</v>
      </c>
      <c r="E169" s="154" t="s">
        <v>79</v>
      </c>
      <c r="F169" s="154" t="s">
        <v>103</v>
      </c>
      <c r="G169" s="154" t="s">
        <v>88</v>
      </c>
    </row>
    <row r="170" spans="2:7" ht="30" x14ac:dyDescent="0.25">
      <c r="B170" s="8" t="s">
        <v>12</v>
      </c>
      <c r="C170" s="165" t="s">
        <v>30</v>
      </c>
      <c r="D170" s="166">
        <v>20.765500000000003</v>
      </c>
      <c r="E170" s="154" t="s">
        <v>79</v>
      </c>
      <c r="F170" s="154" t="s">
        <v>103</v>
      </c>
      <c r="G170" s="154" t="s">
        <v>88</v>
      </c>
    </row>
    <row r="171" spans="2:7" ht="30" x14ac:dyDescent="0.25">
      <c r="B171" s="9" t="s">
        <v>26</v>
      </c>
      <c r="C171" s="165" t="s">
        <v>30</v>
      </c>
      <c r="D171" s="166"/>
      <c r="E171" s="154" t="s">
        <v>79</v>
      </c>
      <c r="F171" s="154" t="s">
        <v>103</v>
      </c>
      <c r="G171" s="154" t="s">
        <v>88</v>
      </c>
    </row>
    <row r="172" spans="2:7" ht="30" x14ac:dyDescent="0.25">
      <c r="B172" s="8" t="s">
        <v>15</v>
      </c>
      <c r="C172" s="165" t="s">
        <v>30</v>
      </c>
      <c r="D172" s="166">
        <v>764</v>
      </c>
      <c r="E172" s="154" t="s">
        <v>79</v>
      </c>
      <c r="F172" s="154" t="s">
        <v>103</v>
      </c>
      <c r="G172" s="154" t="s">
        <v>88</v>
      </c>
    </row>
    <row r="173" spans="2:7" ht="30" x14ac:dyDescent="0.25">
      <c r="B173" s="7" t="s">
        <v>49</v>
      </c>
      <c r="C173" s="165" t="s">
        <v>50</v>
      </c>
      <c r="D173" s="166"/>
      <c r="E173" s="154" t="s">
        <v>79</v>
      </c>
      <c r="F173" s="154" t="s">
        <v>103</v>
      </c>
      <c r="G173" s="154" t="s">
        <v>88</v>
      </c>
    </row>
    <row r="174" spans="2:7" x14ac:dyDescent="0.25">
      <c r="B174" s="8" t="s">
        <v>0</v>
      </c>
      <c r="C174" s="165" t="s">
        <v>50</v>
      </c>
      <c r="D174" s="166">
        <v>1.3662667577880099</v>
      </c>
      <c r="E174" s="154" t="s">
        <v>79</v>
      </c>
      <c r="F174" s="154" t="s">
        <v>103</v>
      </c>
      <c r="G174" s="154" t="s">
        <v>88</v>
      </c>
    </row>
    <row r="175" spans="2:7" x14ac:dyDescent="0.25">
      <c r="B175" s="8" t="s">
        <v>14</v>
      </c>
      <c r="C175" s="165" t="s">
        <v>50</v>
      </c>
      <c r="D175" s="166">
        <v>1.0152440538762022</v>
      </c>
      <c r="E175" s="154" t="s">
        <v>79</v>
      </c>
      <c r="F175" s="154" t="s">
        <v>103</v>
      </c>
      <c r="G175" s="154" t="s">
        <v>88</v>
      </c>
    </row>
    <row r="176" spans="2:7" x14ac:dyDescent="0.25">
      <c r="B176" s="9" t="s">
        <v>20</v>
      </c>
      <c r="C176" s="165" t="s">
        <v>50</v>
      </c>
      <c r="D176" s="166">
        <v>2.56</v>
      </c>
      <c r="E176" s="154" t="s">
        <v>79</v>
      </c>
      <c r="F176" s="154" t="s">
        <v>103</v>
      </c>
      <c r="G176" s="154" t="s">
        <v>88</v>
      </c>
    </row>
    <row r="177" spans="2:7" ht="30" x14ac:dyDescent="0.25">
      <c r="B177" s="9" t="s">
        <v>25</v>
      </c>
      <c r="C177" s="165" t="s">
        <v>50</v>
      </c>
      <c r="D177" s="166">
        <v>19.295811562447327</v>
      </c>
      <c r="E177" s="154" t="s">
        <v>79</v>
      </c>
      <c r="F177" s="154" t="s">
        <v>103</v>
      </c>
      <c r="G177" s="154" t="s">
        <v>88</v>
      </c>
    </row>
    <row r="178" spans="2:7" ht="30" x14ac:dyDescent="0.25">
      <c r="B178" s="9" t="s">
        <v>27</v>
      </c>
      <c r="C178" s="165" t="s">
        <v>50</v>
      </c>
      <c r="D178" s="166"/>
      <c r="E178" s="154" t="s">
        <v>79</v>
      </c>
      <c r="F178" s="154" t="s">
        <v>103</v>
      </c>
      <c r="G178" s="154" t="s">
        <v>88</v>
      </c>
    </row>
    <row r="179" spans="2:7" x14ac:dyDescent="0.25">
      <c r="B179" s="8" t="s">
        <v>15</v>
      </c>
      <c r="C179" s="165" t="s">
        <v>50</v>
      </c>
      <c r="D179" s="181">
        <v>0.72000000000000008</v>
      </c>
      <c r="E179" s="154" t="s">
        <v>79</v>
      </c>
      <c r="F179" s="154" t="s">
        <v>103</v>
      </c>
      <c r="G179" s="154" t="s">
        <v>88</v>
      </c>
    </row>
    <row r="180" spans="2:7" ht="57.75" x14ac:dyDescent="0.25">
      <c r="B180" s="16" t="s">
        <v>82</v>
      </c>
      <c r="C180" s="162"/>
      <c r="D180" s="168">
        <v>1581.5490530685001</v>
      </c>
      <c r="E180" s="169" t="s">
        <v>81</v>
      </c>
      <c r="F180" s="154" t="s">
        <v>103</v>
      </c>
      <c r="G180" s="154" t="s">
        <v>88</v>
      </c>
    </row>
    <row r="181" spans="2:7" ht="30" x14ac:dyDescent="0.25">
      <c r="B181" s="7" t="s">
        <v>48</v>
      </c>
      <c r="C181" s="165" t="s">
        <v>30</v>
      </c>
      <c r="D181" s="164"/>
      <c r="E181" s="169" t="s">
        <v>81</v>
      </c>
      <c r="F181" s="154" t="s">
        <v>103</v>
      </c>
      <c r="G181" s="154" t="s">
        <v>88</v>
      </c>
    </row>
    <row r="182" spans="2:7" ht="30" x14ac:dyDescent="0.25">
      <c r="B182" s="8" t="s">
        <v>0</v>
      </c>
      <c r="C182" s="165" t="s">
        <v>30</v>
      </c>
      <c r="D182" s="164">
        <v>657.82399999999996</v>
      </c>
      <c r="E182" s="169" t="s">
        <v>81</v>
      </c>
      <c r="F182" s="154" t="s">
        <v>103</v>
      </c>
      <c r="G182" s="154" t="s">
        <v>88</v>
      </c>
    </row>
    <row r="183" spans="2:7" ht="30" x14ac:dyDescent="0.25">
      <c r="B183" s="8" t="s">
        <v>14</v>
      </c>
      <c r="C183" s="165" t="s">
        <v>30</v>
      </c>
      <c r="D183" s="164">
        <v>1021.43086655</v>
      </c>
      <c r="E183" s="169" t="s">
        <v>81</v>
      </c>
      <c r="F183" s="154" t="s">
        <v>103</v>
      </c>
      <c r="G183" s="154" t="s">
        <v>88</v>
      </c>
    </row>
    <row r="184" spans="2:7" ht="30" x14ac:dyDescent="0.25">
      <c r="B184" s="9" t="s">
        <v>20</v>
      </c>
      <c r="C184" s="165" t="s">
        <v>30</v>
      </c>
      <c r="D184" s="164">
        <v>7.4509999999999996</v>
      </c>
      <c r="E184" s="169" t="s">
        <v>81</v>
      </c>
      <c r="F184" s="154" t="s">
        <v>103</v>
      </c>
      <c r="G184" s="154" t="s">
        <v>88</v>
      </c>
    </row>
    <row r="185" spans="2:7" ht="30" x14ac:dyDescent="0.25">
      <c r="B185" s="8" t="s">
        <v>12</v>
      </c>
      <c r="C185" s="165" t="s">
        <v>30</v>
      </c>
      <c r="D185" s="164">
        <v>7.3825000000000003</v>
      </c>
      <c r="E185" s="169" t="s">
        <v>81</v>
      </c>
      <c r="F185" s="154" t="s">
        <v>103</v>
      </c>
      <c r="G185" s="154" t="s">
        <v>88</v>
      </c>
    </row>
    <row r="186" spans="2:7" ht="30" x14ac:dyDescent="0.25">
      <c r="B186" s="9" t="s">
        <v>26</v>
      </c>
      <c r="C186" s="165" t="s">
        <v>30</v>
      </c>
      <c r="D186" s="164"/>
      <c r="E186" s="169" t="s">
        <v>81</v>
      </c>
      <c r="F186" s="154" t="s">
        <v>103</v>
      </c>
      <c r="G186" s="154" t="s">
        <v>88</v>
      </c>
    </row>
    <row r="187" spans="2:7" ht="30" x14ac:dyDescent="0.25">
      <c r="B187" s="8" t="s">
        <v>15</v>
      </c>
      <c r="C187" s="165" t="s">
        <v>30</v>
      </c>
      <c r="D187" s="164">
        <v>81.819999999999993</v>
      </c>
      <c r="E187" s="169" t="s">
        <v>81</v>
      </c>
      <c r="F187" s="154" t="s">
        <v>103</v>
      </c>
      <c r="G187" s="154" t="s">
        <v>88</v>
      </c>
    </row>
    <row r="188" spans="2:7" ht="30" x14ac:dyDescent="0.25">
      <c r="B188" s="7" t="s">
        <v>49</v>
      </c>
      <c r="C188" s="165" t="s">
        <v>50</v>
      </c>
      <c r="D188" s="164"/>
      <c r="E188" s="169" t="s">
        <v>81</v>
      </c>
      <c r="F188" s="154" t="s">
        <v>103</v>
      </c>
      <c r="G188" s="154" t="s">
        <v>88</v>
      </c>
    </row>
    <row r="189" spans="2:7" x14ac:dyDescent="0.25">
      <c r="B189" s="8" t="s">
        <v>0</v>
      </c>
      <c r="C189" s="165" t="s">
        <v>50</v>
      </c>
      <c r="D189" s="164">
        <v>1.3776863264338182</v>
      </c>
      <c r="E189" s="169" t="s">
        <v>81</v>
      </c>
      <c r="F189" s="154" t="s">
        <v>103</v>
      </c>
      <c r="G189" s="154" t="s">
        <v>88</v>
      </c>
    </row>
    <row r="190" spans="2:7" x14ac:dyDescent="0.25">
      <c r="B190" s="8" t="s">
        <v>14</v>
      </c>
      <c r="C190" s="165" t="s">
        <v>50</v>
      </c>
      <c r="D190" s="164">
        <v>0.45211707731949002</v>
      </c>
      <c r="E190" s="169" t="s">
        <v>81</v>
      </c>
      <c r="F190" s="154" t="s">
        <v>103</v>
      </c>
      <c r="G190" s="154" t="s">
        <v>88</v>
      </c>
    </row>
    <row r="191" spans="2:7" x14ac:dyDescent="0.25">
      <c r="B191" s="9" t="s">
        <v>20</v>
      </c>
      <c r="C191" s="165" t="s">
        <v>50</v>
      </c>
      <c r="D191" s="164">
        <v>4.2671534022278887</v>
      </c>
      <c r="E191" s="169" t="s">
        <v>81</v>
      </c>
      <c r="F191" s="154" t="s">
        <v>103</v>
      </c>
      <c r="G191" s="154" t="s">
        <v>88</v>
      </c>
    </row>
    <row r="192" spans="2:7" ht="30" x14ac:dyDescent="0.25">
      <c r="B192" s="9" t="s">
        <v>25</v>
      </c>
      <c r="C192" s="165" t="s">
        <v>50</v>
      </c>
      <c r="D192" s="164">
        <v>16.664087368777516</v>
      </c>
      <c r="E192" s="169" t="s">
        <v>81</v>
      </c>
      <c r="F192" s="154" t="s">
        <v>103</v>
      </c>
      <c r="G192" s="154" t="s">
        <v>88</v>
      </c>
    </row>
    <row r="193" spans="2:7" ht="30" x14ac:dyDescent="0.25">
      <c r="B193" s="9" t="s">
        <v>27</v>
      </c>
      <c r="C193" s="165" t="s">
        <v>50</v>
      </c>
      <c r="D193" s="164"/>
      <c r="E193" s="169" t="s">
        <v>81</v>
      </c>
      <c r="F193" s="154" t="s">
        <v>103</v>
      </c>
      <c r="G193" s="154" t="s">
        <v>88</v>
      </c>
    </row>
    <row r="194" spans="2:7" x14ac:dyDescent="0.25">
      <c r="B194" s="8" t="s">
        <v>15</v>
      </c>
      <c r="C194" s="165" t="s">
        <v>50</v>
      </c>
      <c r="D194" s="164">
        <v>0.71682229283793708</v>
      </c>
      <c r="E194" s="169" t="s">
        <v>81</v>
      </c>
      <c r="F194" s="154" t="s">
        <v>103</v>
      </c>
      <c r="G194" s="154" t="s">
        <v>88</v>
      </c>
    </row>
    <row r="195" spans="2:7" ht="57.75" x14ac:dyDescent="0.25">
      <c r="B195" s="16" t="s">
        <v>82</v>
      </c>
      <c r="C195" s="162"/>
      <c r="D195" s="168">
        <v>1881.6674682616001</v>
      </c>
      <c r="E195" s="169" t="s">
        <v>104</v>
      </c>
      <c r="F195" s="154" t="s">
        <v>103</v>
      </c>
      <c r="G195" s="154" t="s">
        <v>88</v>
      </c>
    </row>
    <row r="196" spans="2:7" ht="30" x14ac:dyDescent="0.25">
      <c r="B196" s="7" t="s">
        <v>48</v>
      </c>
      <c r="C196" s="165" t="s">
        <v>30</v>
      </c>
      <c r="D196" s="164"/>
      <c r="E196" s="169" t="s">
        <v>104</v>
      </c>
      <c r="F196" s="154" t="s">
        <v>103</v>
      </c>
      <c r="G196" s="154" t="s">
        <v>88</v>
      </c>
    </row>
    <row r="197" spans="2:7" ht="30" x14ac:dyDescent="0.25">
      <c r="B197" s="8" t="s">
        <v>0</v>
      </c>
      <c r="C197" s="165" t="s">
        <v>30</v>
      </c>
      <c r="D197" s="164">
        <v>711.70139999999992</v>
      </c>
      <c r="E197" s="169" t="s">
        <v>104</v>
      </c>
      <c r="F197" s="154" t="s">
        <v>103</v>
      </c>
      <c r="G197" s="154" t="s">
        <v>88</v>
      </c>
    </row>
    <row r="198" spans="2:7" ht="30" x14ac:dyDescent="0.25">
      <c r="B198" s="8" t="s">
        <v>14</v>
      </c>
      <c r="C198" s="165" t="s">
        <v>30</v>
      </c>
      <c r="D198" s="164">
        <v>704.53622408000001</v>
      </c>
      <c r="E198" s="169" t="s">
        <v>104</v>
      </c>
      <c r="F198" s="154" t="s">
        <v>103</v>
      </c>
      <c r="G198" s="154" t="s">
        <v>88</v>
      </c>
    </row>
    <row r="199" spans="2:7" ht="30" x14ac:dyDescent="0.25">
      <c r="B199" s="9" t="s">
        <v>20</v>
      </c>
      <c r="C199" s="165" t="s">
        <v>30</v>
      </c>
      <c r="D199" s="164">
        <v>25.5136</v>
      </c>
      <c r="E199" s="169" t="s">
        <v>104</v>
      </c>
      <c r="F199" s="154" t="s">
        <v>103</v>
      </c>
      <c r="G199" s="154" t="s">
        <v>88</v>
      </c>
    </row>
    <row r="200" spans="2:7" ht="30" x14ac:dyDescent="0.25">
      <c r="B200" s="8" t="s">
        <v>12</v>
      </c>
      <c r="C200" s="165" t="s">
        <v>30</v>
      </c>
      <c r="D200" s="164">
        <v>14.852</v>
      </c>
      <c r="E200" s="169" t="s">
        <v>104</v>
      </c>
      <c r="F200" s="154" t="s">
        <v>103</v>
      </c>
      <c r="G200" s="154" t="s">
        <v>88</v>
      </c>
    </row>
    <row r="201" spans="2:7" ht="30" x14ac:dyDescent="0.25">
      <c r="B201" s="9" t="s">
        <v>26</v>
      </c>
      <c r="C201" s="165" t="s">
        <v>30</v>
      </c>
      <c r="D201" s="164"/>
      <c r="E201" s="169" t="s">
        <v>104</v>
      </c>
      <c r="F201" s="154" t="s">
        <v>103</v>
      </c>
      <c r="G201" s="154" t="s">
        <v>88</v>
      </c>
    </row>
    <row r="202" spans="2:7" ht="30" x14ac:dyDescent="0.25">
      <c r="B202" s="8" t="s">
        <v>15</v>
      </c>
      <c r="C202" s="165" t="s">
        <v>30</v>
      </c>
      <c r="D202" s="164">
        <v>338.18</v>
      </c>
      <c r="E202" s="169" t="s">
        <v>104</v>
      </c>
      <c r="F202" s="154" t="s">
        <v>103</v>
      </c>
      <c r="G202" s="154" t="s">
        <v>88</v>
      </c>
    </row>
    <row r="203" spans="2:7" ht="30" x14ac:dyDescent="0.25">
      <c r="B203" s="7" t="s">
        <v>49</v>
      </c>
      <c r="C203" s="165" t="s">
        <v>50</v>
      </c>
      <c r="D203" s="164"/>
      <c r="E203" s="169" t="s">
        <v>104</v>
      </c>
      <c r="F203" s="154" t="s">
        <v>103</v>
      </c>
      <c r="G203" s="154" t="s">
        <v>88</v>
      </c>
    </row>
    <row r="204" spans="2:7" x14ac:dyDescent="0.25">
      <c r="B204" s="8" t="s">
        <v>0</v>
      </c>
      <c r="C204" s="165" t="s">
        <v>50</v>
      </c>
      <c r="D204" s="164">
        <v>1.3622453011895159</v>
      </c>
      <c r="E204" s="169" t="s">
        <v>104</v>
      </c>
      <c r="F204" s="154" t="s">
        <v>103</v>
      </c>
      <c r="G204" s="154" t="s">
        <v>88</v>
      </c>
    </row>
    <row r="205" spans="2:7" x14ac:dyDescent="0.25">
      <c r="B205" s="8" t="s">
        <v>14</v>
      </c>
      <c r="C205" s="165" t="s">
        <v>50</v>
      </c>
      <c r="D205" s="164">
        <v>0.46381002579151304</v>
      </c>
      <c r="E205" s="169" t="s">
        <v>104</v>
      </c>
      <c r="F205" s="154" t="s">
        <v>103</v>
      </c>
      <c r="G205" s="154" t="s">
        <v>88</v>
      </c>
    </row>
    <row r="206" spans="2:7" x14ac:dyDescent="0.25">
      <c r="B206" s="9" t="s">
        <v>20</v>
      </c>
      <c r="C206" s="165" t="s">
        <v>50</v>
      </c>
      <c r="D206" s="164">
        <v>2.4831782265144864</v>
      </c>
      <c r="E206" s="169" t="s">
        <v>104</v>
      </c>
      <c r="F206" s="154" t="s">
        <v>103</v>
      </c>
      <c r="G206" s="154" t="s">
        <v>88</v>
      </c>
    </row>
    <row r="207" spans="2:7" ht="30" x14ac:dyDescent="0.25">
      <c r="B207" s="9" t="s">
        <v>25</v>
      </c>
      <c r="C207" s="165" t="s">
        <v>50</v>
      </c>
      <c r="D207" s="164">
        <v>18.730824131430111</v>
      </c>
      <c r="E207" s="169" t="s">
        <v>104</v>
      </c>
      <c r="F207" s="154" t="s">
        <v>103</v>
      </c>
      <c r="G207" s="154" t="s">
        <v>88</v>
      </c>
    </row>
    <row r="208" spans="2:7" ht="30" x14ac:dyDescent="0.25">
      <c r="B208" s="9" t="s">
        <v>27</v>
      </c>
      <c r="C208" s="165" t="s">
        <v>50</v>
      </c>
      <c r="D208" s="164"/>
      <c r="E208" s="169" t="s">
        <v>104</v>
      </c>
      <c r="F208" s="154" t="s">
        <v>103</v>
      </c>
      <c r="G208" s="154" t="s">
        <v>88</v>
      </c>
    </row>
    <row r="209" spans="2:7" x14ac:dyDescent="0.25">
      <c r="B209" s="8" t="s">
        <v>15</v>
      </c>
      <c r="C209" s="165" t="s">
        <v>50</v>
      </c>
      <c r="D209" s="164">
        <v>0.72103495180081612</v>
      </c>
      <c r="E209" s="169" t="s">
        <v>104</v>
      </c>
      <c r="F209" s="154" t="s">
        <v>103</v>
      </c>
      <c r="G209" s="154" t="s">
        <v>88</v>
      </c>
    </row>
    <row r="210" spans="2:7" ht="29.25" x14ac:dyDescent="0.25">
      <c r="B210" s="170" t="s">
        <v>83</v>
      </c>
      <c r="C210" s="171"/>
      <c r="D210" s="163">
        <v>527914.36441579228</v>
      </c>
      <c r="E210" s="154" t="s">
        <v>79</v>
      </c>
      <c r="F210" s="154" t="s">
        <v>103</v>
      </c>
      <c r="G210" s="154" t="s">
        <v>88</v>
      </c>
    </row>
    <row r="211" spans="2:7" ht="60" x14ac:dyDescent="0.25">
      <c r="B211" s="156" t="s">
        <v>89</v>
      </c>
      <c r="C211" s="72" t="s">
        <v>33</v>
      </c>
      <c r="D211" s="161">
        <v>861760.1</v>
      </c>
      <c r="E211" s="154" t="s">
        <v>79</v>
      </c>
      <c r="F211" s="154" t="s">
        <v>103</v>
      </c>
      <c r="G211" s="154" t="s">
        <v>88</v>
      </c>
    </row>
    <row r="212" spans="2:7" x14ac:dyDescent="0.25">
      <c r="B212" s="156" t="s">
        <v>90</v>
      </c>
      <c r="C212" s="72" t="s">
        <v>8</v>
      </c>
      <c r="D212" s="161">
        <v>1574342.794</v>
      </c>
      <c r="E212" s="154" t="s">
        <v>79</v>
      </c>
      <c r="F212" s="154" t="s">
        <v>103</v>
      </c>
      <c r="G212" s="154" t="s">
        <v>88</v>
      </c>
    </row>
    <row r="213" spans="2:7" ht="60" x14ac:dyDescent="0.25">
      <c r="B213" s="156" t="s">
        <v>91</v>
      </c>
      <c r="C213" s="72" t="s">
        <v>33</v>
      </c>
      <c r="D213" s="161">
        <v>1699994.9583787918</v>
      </c>
      <c r="E213" s="154" t="s">
        <v>79</v>
      </c>
      <c r="F213" s="154" t="s">
        <v>103</v>
      </c>
      <c r="G213" s="154" t="s">
        <v>88</v>
      </c>
    </row>
    <row r="214" spans="2:7" x14ac:dyDescent="0.25">
      <c r="B214" s="156" t="s">
        <v>92</v>
      </c>
      <c r="C214" s="72" t="s">
        <v>8</v>
      </c>
      <c r="D214" s="161">
        <v>1925900.548</v>
      </c>
      <c r="E214" s="154" t="s">
        <v>79</v>
      </c>
      <c r="F214" s="154" t="s">
        <v>103</v>
      </c>
      <c r="G214" s="154" t="s">
        <v>88</v>
      </c>
    </row>
    <row r="215" spans="2:7" ht="29.25" x14ac:dyDescent="0.25">
      <c r="B215" s="170" t="s">
        <v>83</v>
      </c>
      <c r="C215" s="171"/>
      <c r="D215" s="252">
        <v>80101.888090737746</v>
      </c>
      <c r="E215" s="154" t="s">
        <v>80</v>
      </c>
      <c r="F215" s="154" t="s">
        <v>103</v>
      </c>
      <c r="G215" s="154" t="s">
        <v>88</v>
      </c>
    </row>
    <row r="216" spans="2:7" ht="60" x14ac:dyDescent="0.25">
      <c r="B216" s="156" t="s">
        <v>89</v>
      </c>
      <c r="C216" s="72" t="s">
        <v>33</v>
      </c>
      <c r="D216" s="253">
        <v>131945.25</v>
      </c>
      <c r="E216" s="154" t="s">
        <v>80</v>
      </c>
      <c r="F216" s="154" t="s">
        <v>103</v>
      </c>
      <c r="G216" s="154" t="s">
        <v>88</v>
      </c>
    </row>
    <row r="217" spans="2:7" x14ac:dyDescent="0.25">
      <c r="B217" s="156" t="s">
        <v>90</v>
      </c>
      <c r="C217" s="72" t="s">
        <v>8</v>
      </c>
      <c r="D217" s="253">
        <v>362024.55009375</v>
      </c>
      <c r="E217" s="154" t="s">
        <v>80</v>
      </c>
      <c r="F217" s="154" t="s">
        <v>103</v>
      </c>
      <c r="G217" s="154" t="s">
        <v>88</v>
      </c>
    </row>
    <row r="218" spans="2:7" ht="60" x14ac:dyDescent="0.25">
      <c r="B218" s="156" t="s">
        <v>91</v>
      </c>
      <c r="C218" s="72" t="s">
        <v>33</v>
      </c>
      <c r="D218" s="253">
        <v>598668.58025788877</v>
      </c>
      <c r="E218" s="154" t="s">
        <v>80</v>
      </c>
      <c r="F218" s="154" t="s">
        <v>103</v>
      </c>
      <c r="G218" s="154" t="s">
        <v>88</v>
      </c>
    </row>
    <row r="219" spans="2:7" x14ac:dyDescent="0.25">
      <c r="B219" s="156" t="s">
        <v>92</v>
      </c>
      <c r="C219" s="72" t="s">
        <v>8</v>
      </c>
      <c r="D219" s="253">
        <v>1022096.9043703079</v>
      </c>
      <c r="E219" s="154" t="s">
        <v>80</v>
      </c>
      <c r="F219" s="154" t="s">
        <v>103</v>
      </c>
      <c r="G219" s="154" t="s">
        <v>88</v>
      </c>
    </row>
    <row r="220" spans="2:7" ht="29.25" x14ac:dyDescent="0.25">
      <c r="B220" s="170" t="s">
        <v>83</v>
      </c>
      <c r="C220" s="171"/>
      <c r="D220" s="163">
        <v>329714.87300236057</v>
      </c>
      <c r="E220" s="154" t="s">
        <v>81</v>
      </c>
      <c r="F220" s="154" t="s">
        <v>103</v>
      </c>
      <c r="G220" s="154" t="s">
        <v>88</v>
      </c>
    </row>
    <row r="221" spans="2:7" ht="60" x14ac:dyDescent="0.25">
      <c r="B221" s="156" t="s">
        <v>89</v>
      </c>
      <c r="C221" s="72" t="s">
        <v>33</v>
      </c>
      <c r="D221" s="161">
        <v>369010.83</v>
      </c>
      <c r="E221" s="154" t="s">
        <v>81</v>
      </c>
      <c r="F221" s="154" t="s">
        <v>103</v>
      </c>
      <c r="G221" s="154" t="s">
        <v>88</v>
      </c>
    </row>
    <row r="222" spans="2:7" x14ac:dyDescent="0.25">
      <c r="B222" s="156" t="s">
        <v>90</v>
      </c>
      <c r="C222" s="72" t="s">
        <v>8</v>
      </c>
      <c r="D222" s="161">
        <v>291775</v>
      </c>
      <c r="E222" s="154" t="s">
        <v>81</v>
      </c>
      <c r="F222" s="154" t="s">
        <v>103</v>
      </c>
      <c r="G222" s="154" t="s">
        <v>88</v>
      </c>
    </row>
    <row r="223" spans="2:7" ht="60" x14ac:dyDescent="0.25">
      <c r="B223" s="156" t="s">
        <v>91</v>
      </c>
      <c r="C223" s="72" t="s">
        <v>33</v>
      </c>
      <c r="D223" s="161">
        <v>904252.63743552763</v>
      </c>
      <c r="E223" s="154" t="s">
        <v>81</v>
      </c>
      <c r="F223" s="154" t="s">
        <v>103</v>
      </c>
      <c r="G223" s="154" t="s">
        <v>88</v>
      </c>
    </row>
    <row r="224" spans="2:7" x14ac:dyDescent="0.25">
      <c r="B224" s="156" t="s">
        <v>92</v>
      </c>
      <c r="C224" s="72" t="s">
        <v>8</v>
      </c>
      <c r="D224" s="161">
        <v>377599.26699999999</v>
      </c>
      <c r="E224" s="154" t="s">
        <v>81</v>
      </c>
      <c r="F224" s="154" t="s">
        <v>103</v>
      </c>
      <c r="G224" s="154" t="s">
        <v>88</v>
      </c>
    </row>
    <row r="225" spans="2:7" ht="29.25" x14ac:dyDescent="0.25">
      <c r="B225" s="170" t="s">
        <v>83</v>
      </c>
      <c r="C225" s="171"/>
      <c r="D225" s="163">
        <v>410667.05835454684</v>
      </c>
      <c r="E225" s="154" t="s">
        <v>104</v>
      </c>
      <c r="F225" s="154" t="s">
        <v>103</v>
      </c>
      <c r="G225" s="154" t="s">
        <v>88</v>
      </c>
    </row>
    <row r="226" spans="2:7" ht="60" x14ac:dyDescent="0.25">
      <c r="B226" s="156" t="s">
        <v>89</v>
      </c>
      <c r="C226" s="72" t="s">
        <v>33</v>
      </c>
      <c r="D226" s="161">
        <v>581387.78</v>
      </c>
      <c r="E226" s="154" t="s">
        <v>104</v>
      </c>
      <c r="F226" s="154" t="s">
        <v>103</v>
      </c>
      <c r="G226" s="154" t="s">
        <v>88</v>
      </c>
    </row>
    <row r="227" spans="2:7" x14ac:dyDescent="0.25">
      <c r="B227" s="156" t="s">
        <v>90</v>
      </c>
      <c r="C227" s="72" t="s">
        <v>8</v>
      </c>
      <c r="D227" s="161">
        <v>786456.76100000006</v>
      </c>
      <c r="E227" s="154" t="s">
        <v>104</v>
      </c>
      <c r="F227" s="154" t="s">
        <v>103</v>
      </c>
      <c r="G227" s="154" t="s">
        <v>88</v>
      </c>
    </row>
    <row r="228" spans="2:7" ht="60" x14ac:dyDescent="0.25">
      <c r="B228" s="156" t="s">
        <v>91</v>
      </c>
      <c r="C228" s="72" t="s">
        <v>33</v>
      </c>
      <c r="D228" s="161">
        <v>1012762.9539277911</v>
      </c>
      <c r="E228" s="154" t="s">
        <v>104</v>
      </c>
      <c r="F228" s="154" t="s">
        <v>103</v>
      </c>
      <c r="G228" s="154" t="s">
        <v>88</v>
      </c>
    </row>
    <row r="229" spans="2:7" x14ac:dyDescent="0.25">
      <c r="B229" s="156" t="s">
        <v>92</v>
      </c>
      <c r="C229" s="72" t="s">
        <v>8</v>
      </c>
      <c r="D229" s="161">
        <v>802873.23</v>
      </c>
      <c r="E229" s="154" t="s">
        <v>104</v>
      </c>
      <c r="F229" s="154" t="s">
        <v>103</v>
      </c>
      <c r="G229" s="154" t="s">
        <v>88</v>
      </c>
    </row>
    <row r="230" spans="2:7" ht="42.75" x14ac:dyDescent="0.25">
      <c r="B230" s="158" t="s">
        <v>78</v>
      </c>
      <c r="C230" s="159"/>
      <c r="D230" s="163">
        <v>-541858.30000000005</v>
      </c>
      <c r="E230" s="154" t="s">
        <v>79</v>
      </c>
      <c r="F230" s="154" t="s">
        <v>103</v>
      </c>
      <c r="G230" s="154" t="s">
        <v>93</v>
      </c>
    </row>
    <row r="231" spans="2:7" x14ac:dyDescent="0.25">
      <c r="B231" s="2" t="s">
        <v>13</v>
      </c>
      <c r="C231" s="152" t="s">
        <v>6</v>
      </c>
      <c r="D231" s="161">
        <v>405</v>
      </c>
      <c r="E231" s="154" t="s">
        <v>79</v>
      </c>
      <c r="F231" s="154" t="s">
        <v>103</v>
      </c>
      <c r="G231" s="154" t="s">
        <v>93</v>
      </c>
    </row>
    <row r="232" spans="2:7" x14ac:dyDescent="0.25">
      <c r="B232" s="4" t="s">
        <v>38</v>
      </c>
      <c r="C232" s="152" t="s">
        <v>6</v>
      </c>
      <c r="D232" s="161">
        <v>104315</v>
      </c>
      <c r="E232" s="154" t="s">
        <v>79</v>
      </c>
      <c r="F232" s="154" t="s">
        <v>103</v>
      </c>
      <c r="G232" s="154" t="s">
        <v>93</v>
      </c>
    </row>
    <row r="233" spans="2:7" x14ac:dyDescent="0.25">
      <c r="B233" s="4" t="s">
        <v>39</v>
      </c>
      <c r="C233" s="152" t="s">
        <v>6</v>
      </c>
      <c r="D233" s="161">
        <v>90474</v>
      </c>
      <c r="E233" s="154" t="s">
        <v>79</v>
      </c>
      <c r="F233" s="154" t="s">
        <v>103</v>
      </c>
      <c r="G233" s="154" t="s">
        <v>93</v>
      </c>
    </row>
    <row r="234" spans="2:7" x14ac:dyDescent="0.25">
      <c r="B234" s="5" t="s">
        <v>40</v>
      </c>
      <c r="C234" s="152" t="s">
        <v>6</v>
      </c>
      <c r="D234" s="161">
        <v>245</v>
      </c>
      <c r="E234" s="154" t="s">
        <v>79</v>
      </c>
      <c r="F234" s="154" t="s">
        <v>103</v>
      </c>
      <c r="G234" s="154" t="s">
        <v>93</v>
      </c>
    </row>
    <row r="235" spans="2:7" x14ac:dyDescent="0.25">
      <c r="B235" s="5" t="s">
        <v>41</v>
      </c>
      <c r="C235" s="152" t="s">
        <v>6</v>
      </c>
      <c r="D235" s="161">
        <v>14086</v>
      </c>
      <c r="E235" s="154" t="s">
        <v>79</v>
      </c>
      <c r="F235" s="154" t="s">
        <v>103</v>
      </c>
      <c r="G235" s="154" t="s">
        <v>93</v>
      </c>
    </row>
    <row r="236" spans="2:7" x14ac:dyDescent="0.25">
      <c r="B236" s="4" t="s">
        <v>42</v>
      </c>
      <c r="C236" s="155" t="s">
        <v>8</v>
      </c>
      <c r="D236" s="161">
        <v>1827000</v>
      </c>
      <c r="E236" s="154" t="s">
        <v>79</v>
      </c>
      <c r="F236" s="154" t="s">
        <v>103</v>
      </c>
      <c r="G236" s="154" t="s">
        <v>93</v>
      </c>
    </row>
    <row r="237" spans="2:7" x14ac:dyDescent="0.25">
      <c r="B237" s="4" t="s">
        <v>43</v>
      </c>
      <c r="C237" s="155" t="s">
        <v>8</v>
      </c>
      <c r="D237" s="161">
        <v>1652207</v>
      </c>
      <c r="E237" s="154" t="s">
        <v>79</v>
      </c>
      <c r="F237" s="154" t="s">
        <v>103</v>
      </c>
      <c r="G237" s="154" t="s">
        <v>93</v>
      </c>
    </row>
    <row r="238" spans="2:7" x14ac:dyDescent="0.25">
      <c r="B238" s="6" t="s">
        <v>44</v>
      </c>
      <c r="C238" s="155" t="s">
        <v>8</v>
      </c>
      <c r="D238" s="161">
        <v>3864</v>
      </c>
      <c r="E238" s="154" t="s">
        <v>79</v>
      </c>
      <c r="F238" s="154" t="s">
        <v>103</v>
      </c>
      <c r="G238" s="154" t="s">
        <v>93</v>
      </c>
    </row>
    <row r="239" spans="2:7" x14ac:dyDescent="0.25">
      <c r="B239" s="6" t="s">
        <v>45</v>
      </c>
      <c r="C239" s="155" t="s">
        <v>8</v>
      </c>
      <c r="D239" s="161">
        <v>178657</v>
      </c>
      <c r="E239" s="154" t="s">
        <v>79</v>
      </c>
      <c r="F239" s="154" t="s">
        <v>103</v>
      </c>
      <c r="G239" s="154" t="s">
        <v>93</v>
      </c>
    </row>
    <row r="240" spans="2:7" x14ac:dyDescent="0.25">
      <c r="B240" s="4" t="s">
        <v>46</v>
      </c>
      <c r="C240" s="3" t="s">
        <v>9</v>
      </c>
      <c r="D240" s="161">
        <v>3.1</v>
      </c>
      <c r="E240" s="154" t="s">
        <v>79</v>
      </c>
      <c r="F240" s="154" t="s">
        <v>103</v>
      </c>
      <c r="G240" s="154" t="s">
        <v>93</v>
      </c>
    </row>
    <row r="241" spans="2:7" ht="42.75" x14ac:dyDescent="0.25">
      <c r="B241" s="158" t="s">
        <v>78</v>
      </c>
      <c r="C241" s="159"/>
      <c r="D241" s="252">
        <v>-51483.32925323672</v>
      </c>
      <c r="E241" s="154" t="s">
        <v>80</v>
      </c>
      <c r="F241" s="154" t="s">
        <v>103</v>
      </c>
      <c r="G241" s="154" t="s">
        <v>93</v>
      </c>
    </row>
    <row r="242" spans="2:7" x14ac:dyDescent="0.25">
      <c r="B242" s="2" t="s">
        <v>13</v>
      </c>
      <c r="C242" s="152" t="s">
        <v>6</v>
      </c>
      <c r="D242" s="253">
        <v>131</v>
      </c>
      <c r="E242" s="154" t="s">
        <v>80</v>
      </c>
      <c r="F242" s="154" t="s">
        <v>103</v>
      </c>
      <c r="G242" s="154" t="s">
        <v>93</v>
      </c>
    </row>
    <row r="243" spans="2:7" x14ac:dyDescent="0.25">
      <c r="B243" s="4" t="s">
        <v>38</v>
      </c>
      <c r="C243" s="152" t="s">
        <v>6</v>
      </c>
      <c r="D243" s="253">
        <v>34884</v>
      </c>
      <c r="E243" s="154" t="s">
        <v>80</v>
      </c>
      <c r="F243" s="154" t="s">
        <v>103</v>
      </c>
      <c r="G243" s="154" t="s">
        <v>93</v>
      </c>
    </row>
    <row r="244" spans="2:7" x14ac:dyDescent="0.25">
      <c r="B244" s="4" t="s">
        <v>39</v>
      </c>
      <c r="C244" s="152" t="s">
        <v>6</v>
      </c>
      <c r="D244" s="253">
        <v>23176</v>
      </c>
      <c r="E244" s="154" t="s">
        <v>80</v>
      </c>
      <c r="F244" s="154" t="s">
        <v>103</v>
      </c>
      <c r="G244" s="154" t="s">
        <v>93</v>
      </c>
    </row>
    <row r="245" spans="2:7" x14ac:dyDescent="0.25">
      <c r="B245" s="5" t="s">
        <v>40</v>
      </c>
      <c r="C245" s="152" t="s">
        <v>6</v>
      </c>
      <c r="D245" s="253"/>
      <c r="E245" s="154" t="s">
        <v>80</v>
      </c>
      <c r="F245" s="154" t="s">
        <v>103</v>
      </c>
      <c r="G245" s="154" t="s">
        <v>93</v>
      </c>
    </row>
    <row r="246" spans="2:7" x14ac:dyDescent="0.25">
      <c r="B246" s="5" t="s">
        <v>41</v>
      </c>
      <c r="C246" s="152" t="s">
        <v>6</v>
      </c>
      <c r="D246" s="253">
        <v>2240</v>
      </c>
      <c r="E246" s="154" t="s">
        <v>80</v>
      </c>
      <c r="F246" s="154" t="s">
        <v>103</v>
      </c>
      <c r="G246" s="154" t="s">
        <v>93</v>
      </c>
    </row>
    <row r="247" spans="2:7" x14ac:dyDescent="0.25">
      <c r="B247" s="4" t="s">
        <v>42</v>
      </c>
      <c r="C247" s="155" t="s">
        <v>8</v>
      </c>
      <c r="D247" s="253">
        <v>407672.68109374994</v>
      </c>
      <c r="E247" s="154" t="s">
        <v>80</v>
      </c>
      <c r="F247" s="154" t="s">
        <v>103</v>
      </c>
      <c r="G247" s="154" t="s">
        <v>93</v>
      </c>
    </row>
    <row r="248" spans="2:7" x14ac:dyDescent="0.25">
      <c r="B248" s="4" t="s">
        <v>43</v>
      </c>
      <c r="C248" s="155" t="s">
        <v>8</v>
      </c>
      <c r="D248" s="253">
        <v>362025.10409358214</v>
      </c>
      <c r="E248" s="154" t="s">
        <v>80</v>
      </c>
      <c r="F248" s="154" t="s">
        <v>103</v>
      </c>
      <c r="G248" s="154" t="s">
        <v>93</v>
      </c>
    </row>
    <row r="249" spans="2:7" x14ac:dyDescent="0.25">
      <c r="B249" s="6" t="s">
        <v>44</v>
      </c>
      <c r="C249" s="155" t="s">
        <v>8</v>
      </c>
      <c r="D249" s="253"/>
      <c r="E249" s="154" t="s">
        <v>80</v>
      </c>
      <c r="F249" s="154" t="s">
        <v>103</v>
      </c>
      <c r="G249" s="154" t="s">
        <v>93</v>
      </c>
    </row>
    <row r="250" spans="2:7" x14ac:dyDescent="0.25">
      <c r="B250" s="6" t="s">
        <v>45</v>
      </c>
      <c r="C250" s="155" t="s">
        <v>8</v>
      </c>
      <c r="D250" s="253">
        <v>45564</v>
      </c>
      <c r="E250" s="154" t="s">
        <v>80</v>
      </c>
      <c r="F250" s="154" t="s">
        <v>103</v>
      </c>
      <c r="G250" s="154" t="s">
        <v>93</v>
      </c>
    </row>
    <row r="251" spans="2:7" x14ac:dyDescent="0.25">
      <c r="B251" s="4" t="s">
        <v>46</v>
      </c>
      <c r="C251" s="3" t="s">
        <v>9</v>
      </c>
      <c r="D251" s="253">
        <v>1.1278436367618694</v>
      </c>
      <c r="E251" s="154" t="s">
        <v>80</v>
      </c>
      <c r="F251" s="154" t="s">
        <v>103</v>
      </c>
      <c r="G251" s="154" t="s">
        <v>93</v>
      </c>
    </row>
    <row r="252" spans="2:7" ht="42.75" x14ac:dyDescent="0.25">
      <c r="B252" s="158" t="s">
        <v>78</v>
      </c>
      <c r="C252" s="159"/>
      <c r="D252" s="163">
        <v>-569340.05239999981</v>
      </c>
      <c r="E252" s="154" t="s">
        <v>81</v>
      </c>
      <c r="F252" s="154" t="s">
        <v>103</v>
      </c>
      <c r="G252" s="154" t="s">
        <v>93</v>
      </c>
    </row>
    <row r="253" spans="2:7" x14ac:dyDescent="0.25">
      <c r="B253" s="2" t="s">
        <v>13</v>
      </c>
      <c r="C253" s="152" t="s">
        <v>6</v>
      </c>
      <c r="D253" s="161">
        <v>163</v>
      </c>
      <c r="E253" s="154" t="s">
        <v>81</v>
      </c>
      <c r="F253" s="154" t="s">
        <v>103</v>
      </c>
      <c r="G253" s="154" t="s">
        <v>93</v>
      </c>
    </row>
    <row r="254" spans="2:7" x14ac:dyDescent="0.25">
      <c r="B254" s="4" t="s">
        <v>38</v>
      </c>
      <c r="C254" s="152" t="s">
        <v>6</v>
      </c>
      <c r="D254" s="161">
        <v>25942</v>
      </c>
      <c r="E254" s="154" t="s">
        <v>81</v>
      </c>
      <c r="F254" s="154" t="s">
        <v>103</v>
      </c>
      <c r="G254" s="154" t="s">
        <v>93</v>
      </c>
    </row>
    <row r="255" spans="2:7" x14ac:dyDescent="0.25">
      <c r="B255" s="4" t="s">
        <v>39</v>
      </c>
      <c r="C255" s="152" t="s">
        <v>6</v>
      </c>
      <c r="D255" s="161">
        <v>22171</v>
      </c>
      <c r="E255" s="154" t="s">
        <v>81</v>
      </c>
      <c r="F255" s="154" t="s">
        <v>103</v>
      </c>
      <c r="G255" s="154" t="s">
        <v>93</v>
      </c>
    </row>
    <row r="256" spans="2:7" x14ac:dyDescent="0.25">
      <c r="B256" s="5" t="s">
        <v>40</v>
      </c>
      <c r="C256" s="152" t="s">
        <v>6</v>
      </c>
      <c r="D256" s="161">
        <v>14</v>
      </c>
      <c r="E256" s="154" t="s">
        <v>81</v>
      </c>
      <c r="F256" s="154" t="s">
        <v>103</v>
      </c>
      <c r="G256" s="154" t="s">
        <v>93</v>
      </c>
    </row>
    <row r="257" spans="2:7" x14ac:dyDescent="0.25">
      <c r="B257" s="5" t="s">
        <v>41</v>
      </c>
      <c r="C257" s="152" t="s">
        <v>6</v>
      </c>
      <c r="D257" s="161">
        <v>3785</v>
      </c>
      <c r="E257" s="154" t="s">
        <v>81</v>
      </c>
      <c r="F257" s="154" t="s">
        <v>103</v>
      </c>
      <c r="G257" s="154" t="s">
        <v>93</v>
      </c>
    </row>
    <row r="258" spans="2:7" x14ac:dyDescent="0.25">
      <c r="B258" s="4" t="s">
        <v>42</v>
      </c>
      <c r="C258" s="155" t="s">
        <v>8</v>
      </c>
      <c r="D258" s="161">
        <v>355000</v>
      </c>
      <c r="E258" s="154" t="s">
        <v>81</v>
      </c>
      <c r="F258" s="154" t="s">
        <v>103</v>
      </c>
      <c r="G258" s="154" t="s">
        <v>93</v>
      </c>
    </row>
    <row r="259" spans="2:7" x14ac:dyDescent="0.25">
      <c r="B259" s="4" t="s">
        <v>43</v>
      </c>
      <c r="C259" s="155" t="s">
        <v>8</v>
      </c>
      <c r="D259" s="161">
        <v>298907.38400000002</v>
      </c>
      <c r="E259" s="154" t="s">
        <v>81</v>
      </c>
      <c r="F259" s="154" t="s">
        <v>103</v>
      </c>
      <c r="G259" s="154" t="s">
        <v>93</v>
      </c>
    </row>
    <row r="260" spans="2:7" x14ac:dyDescent="0.25">
      <c r="B260" s="6" t="s">
        <v>44</v>
      </c>
      <c r="C260" s="155" t="s">
        <v>8</v>
      </c>
      <c r="D260" s="161">
        <v>209.38399999999999</v>
      </c>
      <c r="E260" s="154" t="s">
        <v>81</v>
      </c>
      <c r="F260" s="154" t="s">
        <v>103</v>
      </c>
      <c r="G260" s="154" t="s">
        <v>93</v>
      </c>
    </row>
    <row r="261" spans="2:7" x14ac:dyDescent="0.25">
      <c r="B261" s="6" t="s">
        <v>45</v>
      </c>
      <c r="C261" s="155" t="s">
        <v>8</v>
      </c>
      <c r="D261" s="161">
        <v>56302</v>
      </c>
      <c r="E261" s="154" t="s">
        <v>81</v>
      </c>
      <c r="F261" s="154" t="s">
        <v>103</v>
      </c>
      <c r="G261" s="154" t="s">
        <v>93</v>
      </c>
    </row>
    <row r="262" spans="2:7" x14ac:dyDescent="0.25">
      <c r="B262" s="4" t="s">
        <v>46</v>
      </c>
      <c r="C262" s="3" t="s">
        <v>9</v>
      </c>
      <c r="D262" s="161">
        <v>10.15</v>
      </c>
      <c r="E262" s="154" t="s">
        <v>81</v>
      </c>
      <c r="F262" s="154" t="s">
        <v>103</v>
      </c>
      <c r="G262" s="154" t="s">
        <v>93</v>
      </c>
    </row>
    <row r="263" spans="2:7" ht="42.75" x14ac:dyDescent="0.25">
      <c r="B263" s="158" t="s">
        <v>78</v>
      </c>
      <c r="C263" s="159"/>
      <c r="D263" s="179">
        <v>-295475.92468999984</v>
      </c>
      <c r="E263" s="154" t="s">
        <v>104</v>
      </c>
      <c r="F263" s="154" t="s">
        <v>103</v>
      </c>
      <c r="G263" s="154" t="s">
        <v>93</v>
      </c>
    </row>
    <row r="264" spans="2:7" x14ac:dyDescent="0.25">
      <c r="B264" s="2" t="s">
        <v>13</v>
      </c>
      <c r="C264" s="152" t="s">
        <v>6</v>
      </c>
      <c r="D264" s="180">
        <v>278</v>
      </c>
      <c r="E264" s="154" t="s">
        <v>104</v>
      </c>
      <c r="F264" s="154" t="s">
        <v>103</v>
      </c>
      <c r="G264" s="154" t="s">
        <v>93</v>
      </c>
    </row>
    <row r="265" spans="2:7" x14ac:dyDescent="0.25">
      <c r="B265" s="4" t="s">
        <v>38</v>
      </c>
      <c r="C265" s="152" t="s">
        <v>6</v>
      </c>
      <c r="D265" s="180">
        <v>78455</v>
      </c>
      <c r="E265" s="154" t="s">
        <v>104</v>
      </c>
      <c r="F265" s="154" t="s">
        <v>103</v>
      </c>
      <c r="G265" s="154" t="s">
        <v>93</v>
      </c>
    </row>
    <row r="266" spans="2:7" x14ac:dyDescent="0.25">
      <c r="B266" s="4" t="s">
        <v>39</v>
      </c>
      <c r="C266" s="152" t="s">
        <v>6</v>
      </c>
      <c r="D266" s="180">
        <v>70497</v>
      </c>
      <c r="E266" s="154" t="s">
        <v>104</v>
      </c>
      <c r="F266" s="154" t="s">
        <v>103</v>
      </c>
      <c r="G266" s="154" t="s">
        <v>93</v>
      </c>
    </row>
    <row r="267" spans="2:7" x14ac:dyDescent="0.25">
      <c r="B267" s="5" t="s">
        <v>40</v>
      </c>
      <c r="C267" s="152" t="s">
        <v>6</v>
      </c>
      <c r="D267" s="180">
        <v>40</v>
      </c>
      <c r="E267" s="154" t="s">
        <v>104</v>
      </c>
      <c r="F267" s="154" t="s">
        <v>103</v>
      </c>
      <c r="G267" s="154" t="s">
        <v>93</v>
      </c>
    </row>
    <row r="268" spans="2:7" x14ac:dyDescent="0.25">
      <c r="B268" s="5" t="s">
        <v>41</v>
      </c>
      <c r="C268" s="152" t="s">
        <v>6</v>
      </c>
      <c r="D268" s="180">
        <v>7998</v>
      </c>
      <c r="E268" s="154" t="s">
        <v>104</v>
      </c>
      <c r="F268" s="154" t="s">
        <v>103</v>
      </c>
      <c r="G268" s="154" t="s">
        <v>93</v>
      </c>
    </row>
    <row r="269" spans="2:7" x14ac:dyDescent="0.25">
      <c r="B269" s="4" t="s">
        <v>42</v>
      </c>
      <c r="C269" s="155" t="s">
        <v>8</v>
      </c>
      <c r="D269" s="180">
        <v>874000</v>
      </c>
      <c r="E269" s="154" t="s">
        <v>104</v>
      </c>
      <c r="F269" s="154" t="s">
        <v>103</v>
      </c>
      <c r="G269" s="154" t="s">
        <v>93</v>
      </c>
    </row>
    <row r="270" spans="2:7" x14ac:dyDescent="0.25">
      <c r="B270" s="4" t="s">
        <v>43</v>
      </c>
      <c r="C270" s="155" t="s">
        <v>8</v>
      </c>
      <c r="D270" s="180">
        <v>805444.10100000002</v>
      </c>
      <c r="E270" s="154" t="s">
        <v>104</v>
      </c>
      <c r="F270" s="154" t="s">
        <v>103</v>
      </c>
      <c r="G270" s="154" t="s">
        <v>93</v>
      </c>
    </row>
    <row r="271" spans="2:7" x14ac:dyDescent="0.25">
      <c r="B271" s="6" t="s">
        <v>44</v>
      </c>
      <c r="C271" s="155" t="s">
        <v>8</v>
      </c>
      <c r="D271" s="180">
        <v>346.10100000000006</v>
      </c>
      <c r="E271" s="154" t="s">
        <v>104</v>
      </c>
      <c r="F271" s="154" t="s">
        <v>103</v>
      </c>
      <c r="G271" s="154" t="s">
        <v>93</v>
      </c>
    </row>
    <row r="272" spans="2:7" x14ac:dyDescent="0.25">
      <c r="B272" s="6" t="s">
        <v>45</v>
      </c>
      <c r="C272" s="155" t="s">
        <v>8</v>
      </c>
      <c r="D272" s="180">
        <v>68902</v>
      </c>
      <c r="E272" s="154" t="s">
        <v>104</v>
      </c>
      <c r="F272" s="154" t="s">
        <v>103</v>
      </c>
      <c r="G272" s="154" t="s">
        <v>93</v>
      </c>
    </row>
    <row r="273" spans="2:7" x14ac:dyDescent="0.25">
      <c r="B273" s="4" t="s">
        <v>46</v>
      </c>
      <c r="C273" s="3" t="s">
        <v>9</v>
      </c>
      <c r="D273" s="180">
        <v>4.3099999999999996</v>
      </c>
      <c r="E273" s="154" t="s">
        <v>104</v>
      </c>
      <c r="F273" s="154" t="s">
        <v>103</v>
      </c>
      <c r="G273" s="154" t="s">
        <v>93</v>
      </c>
    </row>
    <row r="274" spans="2:7" ht="57.75" x14ac:dyDescent="0.25">
      <c r="B274" s="16" t="s">
        <v>82</v>
      </c>
      <c r="C274" s="162"/>
      <c r="D274" s="163">
        <v>3032</v>
      </c>
      <c r="E274" s="154" t="s">
        <v>79</v>
      </c>
      <c r="F274" s="154" t="s">
        <v>103</v>
      </c>
      <c r="G274" s="154" t="s">
        <v>93</v>
      </c>
    </row>
    <row r="275" spans="2:7" ht="30" x14ac:dyDescent="0.25">
      <c r="B275" s="7" t="s">
        <v>48</v>
      </c>
      <c r="C275" s="165" t="s">
        <v>30</v>
      </c>
      <c r="D275" s="164"/>
      <c r="E275" s="154" t="s">
        <v>79</v>
      </c>
      <c r="F275" s="154" t="s">
        <v>103</v>
      </c>
      <c r="G275" s="154" t="s">
        <v>93</v>
      </c>
    </row>
    <row r="276" spans="2:7" ht="30" x14ac:dyDescent="0.25">
      <c r="B276" s="8" t="s">
        <v>0</v>
      </c>
      <c r="C276" s="165" t="s">
        <v>30</v>
      </c>
      <c r="D276" s="164">
        <v>1843</v>
      </c>
      <c r="E276" s="154" t="s">
        <v>79</v>
      </c>
      <c r="F276" s="154" t="s">
        <v>103</v>
      </c>
      <c r="G276" s="154" t="s">
        <v>93</v>
      </c>
    </row>
    <row r="277" spans="2:7" ht="30" x14ac:dyDescent="0.25">
      <c r="B277" s="8" t="s">
        <v>14</v>
      </c>
      <c r="C277" s="165" t="s">
        <v>30</v>
      </c>
      <c r="D277" s="164">
        <v>363</v>
      </c>
      <c r="E277" s="154" t="s">
        <v>79</v>
      </c>
      <c r="F277" s="154" t="s">
        <v>103</v>
      </c>
      <c r="G277" s="154" t="s">
        <v>93</v>
      </c>
    </row>
    <row r="278" spans="2:7" ht="30" x14ac:dyDescent="0.25">
      <c r="B278" s="9" t="s">
        <v>20</v>
      </c>
      <c r="C278" s="165" t="s">
        <v>30</v>
      </c>
      <c r="D278" s="164">
        <v>33</v>
      </c>
      <c r="E278" s="154" t="s">
        <v>79</v>
      </c>
      <c r="F278" s="154" t="s">
        <v>103</v>
      </c>
      <c r="G278" s="154" t="s">
        <v>93</v>
      </c>
    </row>
    <row r="279" spans="2:7" ht="30" x14ac:dyDescent="0.25">
      <c r="B279" s="8" t="s">
        <v>12</v>
      </c>
      <c r="C279" s="165" t="s">
        <v>30</v>
      </c>
      <c r="D279" s="164">
        <v>0</v>
      </c>
      <c r="E279" s="154" t="s">
        <v>79</v>
      </c>
      <c r="F279" s="154" t="s">
        <v>103</v>
      </c>
      <c r="G279" s="154" t="s">
        <v>93</v>
      </c>
    </row>
    <row r="280" spans="2:7" ht="30" x14ac:dyDescent="0.25">
      <c r="B280" s="9" t="s">
        <v>26</v>
      </c>
      <c r="C280" s="165" t="s">
        <v>30</v>
      </c>
      <c r="D280" s="164">
        <v>22</v>
      </c>
      <c r="E280" s="154" t="s">
        <v>79</v>
      </c>
      <c r="F280" s="154" t="s">
        <v>103</v>
      </c>
      <c r="G280" s="154" t="s">
        <v>93</v>
      </c>
    </row>
    <row r="281" spans="2:7" ht="30" x14ac:dyDescent="0.25">
      <c r="B281" s="8" t="s">
        <v>15</v>
      </c>
      <c r="C281" s="165" t="s">
        <v>30</v>
      </c>
      <c r="D281" s="164">
        <v>0</v>
      </c>
      <c r="E281" s="154" t="s">
        <v>79</v>
      </c>
      <c r="F281" s="154" t="s">
        <v>103</v>
      </c>
      <c r="G281" s="154" t="s">
        <v>93</v>
      </c>
    </row>
    <row r="282" spans="2:7" ht="30" x14ac:dyDescent="0.25">
      <c r="B282" s="7" t="s">
        <v>49</v>
      </c>
      <c r="C282" s="165" t="s">
        <v>50</v>
      </c>
      <c r="D282" s="164"/>
      <c r="E282" s="154" t="s">
        <v>79</v>
      </c>
      <c r="F282" s="154" t="s">
        <v>103</v>
      </c>
      <c r="G282" s="154" t="s">
        <v>93</v>
      </c>
    </row>
    <row r="283" spans="2:7" x14ac:dyDescent="0.25">
      <c r="B283" s="8" t="s">
        <v>0</v>
      </c>
      <c r="C283" s="165" t="s">
        <v>50</v>
      </c>
      <c r="D283" s="164">
        <v>2563</v>
      </c>
      <c r="E283" s="154" t="s">
        <v>79</v>
      </c>
      <c r="F283" s="154" t="s">
        <v>103</v>
      </c>
      <c r="G283" s="154" t="s">
        <v>93</v>
      </c>
    </row>
    <row r="284" spans="2:7" x14ac:dyDescent="0.25">
      <c r="B284" s="8" t="s">
        <v>14</v>
      </c>
      <c r="C284" s="165" t="s">
        <v>50</v>
      </c>
      <c r="D284" s="164">
        <v>271</v>
      </c>
      <c r="E284" s="154" t="s">
        <v>79</v>
      </c>
      <c r="F284" s="154" t="s">
        <v>103</v>
      </c>
      <c r="G284" s="154" t="s">
        <v>93</v>
      </c>
    </row>
    <row r="285" spans="2:7" x14ac:dyDescent="0.25">
      <c r="B285" s="9" t="s">
        <v>20</v>
      </c>
      <c r="C285" s="165" t="s">
        <v>50</v>
      </c>
      <c r="D285" s="164">
        <v>67</v>
      </c>
      <c r="E285" s="154" t="s">
        <v>79</v>
      </c>
      <c r="F285" s="154" t="s">
        <v>103</v>
      </c>
      <c r="G285" s="154" t="s">
        <v>93</v>
      </c>
    </row>
    <row r="286" spans="2:7" ht="30" x14ac:dyDescent="0.25">
      <c r="B286" s="9" t="s">
        <v>25</v>
      </c>
      <c r="C286" s="165" t="s">
        <v>50</v>
      </c>
      <c r="D286" s="164">
        <v>0</v>
      </c>
      <c r="E286" s="154" t="s">
        <v>79</v>
      </c>
      <c r="F286" s="154" t="s">
        <v>103</v>
      </c>
      <c r="G286" s="154" t="s">
        <v>93</v>
      </c>
    </row>
    <row r="287" spans="2:7" ht="30" x14ac:dyDescent="0.25">
      <c r="B287" s="9" t="s">
        <v>27</v>
      </c>
      <c r="C287" s="165" t="s">
        <v>50</v>
      </c>
      <c r="D287" s="164">
        <v>131</v>
      </c>
      <c r="E287" s="154" t="s">
        <v>79</v>
      </c>
      <c r="F287" s="154" t="s">
        <v>103</v>
      </c>
      <c r="G287" s="154" t="s">
        <v>93</v>
      </c>
    </row>
    <row r="288" spans="2:7" x14ac:dyDescent="0.25">
      <c r="B288" s="8" t="s">
        <v>15</v>
      </c>
      <c r="C288" s="165" t="s">
        <v>50</v>
      </c>
      <c r="D288" s="164">
        <v>0</v>
      </c>
      <c r="E288" s="154" t="s">
        <v>79</v>
      </c>
      <c r="F288" s="154" t="s">
        <v>103</v>
      </c>
      <c r="G288" s="154" t="s">
        <v>93</v>
      </c>
    </row>
    <row r="289" spans="2:7" ht="57.75" x14ac:dyDescent="0.25">
      <c r="B289" s="16" t="s">
        <v>82</v>
      </c>
      <c r="C289" s="162"/>
      <c r="D289" s="164">
        <v>1179</v>
      </c>
      <c r="E289" s="169" t="s">
        <v>81</v>
      </c>
      <c r="F289" s="154" t="s">
        <v>103</v>
      </c>
      <c r="G289" s="154" t="s">
        <v>93</v>
      </c>
    </row>
    <row r="290" spans="2:7" ht="30" x14ac:dyDescent="0.25">
      <c r="B290" s="7" t="s">
        <v>48</v>
      </c>
      <c r="C290" s="165" t="s">
        <v>30</v>
      </c>
      <c r="D290" s="164"/>
      <c r="E290" s="169" t="s">
        <v>81</v>
      </c>
      <c r="F290" s="154" t="s">
        <v>103</v>
      </c>
      <c r="G290" s="154" t="s">
        <v>93</v>
      </c>
    </row>
    <row r="291" spans="2:7" ht="30" x14ac:dyDescent="0.25">
      <c r="B291" s="8" t="s">
        <v>0</v>
      </c>
      <c r="C291" s="165" t="s">
        <v>30</v>
      </c>
      <c r="D291" s="164">
        <v>663</v>
      </c>
      <c r="E291" s="169" t="s">
        <v>81</v>
      </c>
      <c r="F291" s="154" t="s">
        <v>103</v>
      </c>
      <c r="G291" s="154" t="s">
        <v>93</v>
      </c>
    </row>
    <row r="292" spans="2:7" ht="30" x14ac:dyDescent="0.25">
      <c r="B292" s="8" t="s">
        <v>14</v>
      </c>
      <c r="C292" s="165" t="s">
        <v>30</v>
      </c>
      <c r="D292" s="164">
        <v>497</v>
      </c>
      <c r="E292" s="169" t="s">
        <v>81</v>
      </c>
      <c r="F292" s="154" t="s">
        <v>103</v>
      </c>
      <c r="G292" s="154" t="s">
        <v>93</v>
      </c>
    </row>
    <row r="293" spans="2:7" ht="30" x14ac:dyDescent="0.25">
      <c r="B293" s="9" t="s">
        <v>20</v>
      </c>
      <c r="C293" s="165" t="s">
        <v>30</v>
      </c>
      <c r="D293" s="164">
        <v>5</v>
      </c>
      <c r="E293" s="169" t="s">
        <v>81</v>
      </c>
      <c r="F293" s="154" t="s">
        <v>103</v>
      </c>
      <c r="G293" s="154" t="s">
        <v>93</v>
      </c>
    </row>
    <row r="294" spans="2:7" ht="30" x14ac:dyDescent="0.25">
      <c r="B294" s="8" t="s">
        <v>12</v>
      </c>
      <c r="C294" s="165" t="s">
        <v>30</v>
      </c>
      <c r="D294" s="164">
        <v>0</v>
      </c>
      <c r="E294" s="169" t="s">
        <v>81</v>
      </c>
      <c r="F294" s="154" t="s">
        <v>103</v>
      </c>
      <c r="G294" s="154" t="s">
        <v>93</v>
      </c>
    </row>
    <row r="295" spans="2:7" ht="30" x14ac:dyDescent="0.25">
      <c r="B295" s="9" t="s">
        <v>26</v>
      </c>
      <c r="C295" s="165" t="s">
        <v>30</v>
      </c>
      <c r="D295" s="164">
        <v>5</v>
      </c>
      <c r="E295" s="169" t="s">
        <v>81</v>
      </c>
      <c r="F295" s="154" t="s">
        <v>103</v>
      </c>
      <c r="G295" s="154" t="s">
        <v>93</v>
      </c>
    </row>
    <row r="296" spans="2:7" ht="30" x14ac:dyDescent="0.25">
      <c r="B296" s="8" t="s">
        <v>15</v>
      </c>
      <c r="C296" s="165" t="s">
        <v>30</v>
      </c>
      <c r="D296" s="164">
        <v>6</v>
      </c>
      <c r="E296" s="169" t="s">
        <v>81</v>
      </c>
      <c r="F296" s="154" t="s">
        <v>103</v>
      </c>
      <c r="G296" s="154" t="s">
        <v>93</v>
      </c>
    </row>
    <row r="297" spans="2:7" ht="30" x14ac:dyDescent="0.25">
      <c r="B297" s="7" t="s">
        <v>49</v>
      </c>
      <c r="C297" s="165" t="s">
        <v>50</v>
      </c>
      <c r="D297" s="164"/>
      <c r="E297" s="169" t="s">
        <v>81</v>
      </c>
      <c r="F297" s="154" t="s">
        <v>103</v>
      </c>
      <c r="G297" s="154" t="s">
        <v>93</v>
      </c>
    </row>
    <row r="298" spans="2:7" x14ac:dyDescent="0.25">
      <c r="B298" s="8" t="s">
        <v>0</v>
      </c>
      <c r="C298" s="165" t="s">
        <v>50</v>
      </c>
      <c r="D298" s="164">
        <v>921</v>
      </c>
      <c r="E298" s="169" t="s">
        <v>81</v>
      </c>
      <c r="F298" s="154" t="s">
        <v>103</v>
      </c>
      <c r="G298" s="154" t="s">
        <v>93</v>
      </c>
    </row>
    <row r="299" spans="2:7" x14ac:dyDescent="0.25">
      <c r="B299" s="8" t="s">
        <v>14</v>
      </c>
      <c r="C299" s="165" t="s">
        <v>50</v>
      </c>
      <c r="D299" s="164">
        <v>161</v>
      </c>
      <c r="E299" s="169" t="s">
        <v>81</v>
      </c>
      <c r="F299" s="154" t="s">
        <v>103</v>
      </c>
      <c r="G299" s="154" t="s">
        <v>93</v>
      </c>
    </row>
    <row r="300" spans="2:7" x14ac:dyDescent="0.25">
      <c r="B300" s="9" t="s">
        <v>20</v>
      </c>
      <c r="C300" s="165" t="s">
        <v>50</v>
      </c>
      <c r="D300" s="164">
        <v>26</v>
      </c>
      <c r="E300" s="169" t="s">
        <v>81</v>
      </c>
      <c r="F300" s="154" t="s">
        <v>103</v>
      </c>
      <c r="G300" s="154" t="s">
        <v>93</v>
      </c>
    </row>
    <row r="301" spans="2:7" ht="30" x14ac:dyDescent="0.25">
      <c r="B301" s="9" t="s">
        <v>25</v>
      </c>
      <c r="C301" s="165" t="s">
        <v>50</v>
      </c>
      <c r="D301" s="164">
        <v>0</v>
      </c>
      <c r="E301" s="169" t="s">
        <v>81</v>
      </c>
      <c r="F301" s="154" t="s">
        <v>103</v>
      </c>
      <c r="G301" s="154" t="s">
        <v>93</v>
      </c>
    </row>
    <row r="302" spans="2:7" ht="30" x14ac:dyDescent="0.25">
      <c r="B302" s="9" t="s">
        <v>27</v>
      </c>
      <c r="C302" s="165" t="s">
        <v>50</v>
      </c>
      <c r="D302" s="164">
        <v>66</v>
      </c>
      <c r="E302" s="169" t="s">
        <v>81</v>
      </c>
      <c r="F302" s="154" t="s">
        <v>103</v>
      </c>
      <c r="G302" s="154" t="s">
        <v>93</v>
      </c>
    </row>
    <row r="303" spans="2:7" x14ac:dyDescent="0.25">
      <c r="B303" s="8" t="s">
        <v>15</v>
      </c>
      <c r="C303" s="165" t="s">
        <v>50</v>
      </c>
      <c r="D303" s="164">
        <v>5</v>
      </c>
      <c r="E303" s="169" t="s">
        <v>81</v>
      </c>
      <c r="F303" s="154" t="s">
        <v>103</v>
      </c>
      <c r="G303" s="154" t="s">
        <v>93</v>
      </c>
    </row>
    <row r="304" spans="2:7" ht="57.75" x14ac:dyDescent="0.25">
      <c r="B304" s="16" t="s">
        <v>82</v>
      </c>
      <c r="C304" s="162"/>
      <c r="D304" s="164">
        <v>1743</v>
      </c>
      <c r="E304" s="154" t="s">
        <v>104</v>
      </c>
      <c r="F304" s="154" t="s">
        <v>103</v>
      </c>
      <c r="G304" s="154" t="s">
        <v>93</v>
      </c>
    </row>
    <row r="305" spans="2:7" ht="30" x14ac:dyDescent="0.25">
      <c r="B305" s="7" t="s">
        <v>48</v>
      </c>
      <c r="C305" s="165" t="s">
        <v>30</v>
      </c>
      <c r="D305" s="164"/>
      <c r="E305" s="154" t="s">
        <v>104</v>
      </c>
      <c r="F305" s="154" t="s">
        <v>103</v>
      </c>
      <c r="G305" s="154" t="s">
        <v>93</v>
      </c>
    </row>
    <row r="306" spans="2:7" ht="30" x14ac:dyDescent="0.25">
      <c r="B306" s="8" t="s">
        <v>0</v>
      </c>
      <c r="C306" s="165" t="s">
        <v>30</v>
      </c>
      <c r="D306" s="164">
        <v>576</v>
      </c>
      <c r="E306" s="154" t="s">
        <v>104</v>
      </c>
      <c r="F306" s="154" t="s">
        <v>103</v>
      </c>
      <c r="G306" s="154" t="s">
        <v>93</v>
      </c>
    </row>
    <row r="307" spans="2:7" ht="30" x14ac:dyDescent="0.25">
      <c r="B307" s="8" t="s">
        <v>14</v>
      </c>
      <c r="C307" s="165" t="s">
        <v>30</v>
      </c>
      <c r="D307" s="164">
        <v>418</v>
      </c>
      <c r="E307" s="154" t="s">
        <v>104</v>
      </c>
      <c r="F307" s="154" t="s">
        <v>103</v>
      </c>
      <c r="G307" s="154" t="s">
        <v>93</v>
      </c>
    </row>
    <row r="308" spans="2:7" ht="30" x14ac:dyDescent="0.25">
      <c r="B308" s="9" t="s">
        <v>20</v>
      </c>
      <c r="C308" s="165" t="s">
        <v>30</v>
      </c>
      <c r="D308" s="164">
        <v>69</v>
      </c>
      <c r="E308" s="154" t="s">
        <v>104</v>
      </c>
      <c r="F308" s="154" t="s">
        <v>103</v>
      </c>
      <c r="G308" s="154" t="s">
        <v>93</v>
      </c>
    </row>
    <row r="309" spans="2:7" ht="30" x14ac:dyDescent="0.25">
      <c r="B309" s="8" t="s">
        <v>12</v>
      </c>
      <c r="C309" s="165" t="s">
        <v>30</v>
      </c>
      <c r="D309" s="164">
        <v>0</v>
      </c>
      <c r="E309" s="154" t="s">
        <v>104</v>
      </c>
      <c r="F309" s="154" t="s">
        <v>103</v>
      </c>
      <c r="G309" s="154" t="s">
        <v>93</v>
      </c>
    </row>
    <row r="310" spans="2:7" ht="30" x14ac:dyDescent="0.25">
      <c r="B310" s="9" t="s">
        <v>26</v>
      </c>
      <c r="C310" s="165" t="s">
        <v>30</v>
      </c>
      <c r="D310" s="164">
        <v>28</v>
      </c>
      <c r="E310" s="154" t="s">
        <v>104</v>
      </c>
      <c r="F310" s="154" t="s">
        <v>103</v>
      </c>
      <c r="G310" s="154" t="s">
        <v>93</v>
      </c>
    </row>
    <row r="311" spans="2:7" ht="30" x14ac:dyDescent="0.25">
      <c r="B311" s="8" t="s">
        <v>15</v>
      </c>
      <c r="C311" s="165" t="s">
        <v>30</v>
      </c>
      <c r="D311" s="164">
        <v>378</v>
      </c>
      <c r="E311" s="154" t="s">
        <v>104</v>
      </c>
      <c r="F311" s="154" t="s">
        <v>103</v>
      </c>
      <c r="G311" s="154" t="s">
        <v>93</v>
      </c>
    </row>
    <row r="312" spans="2:7" ht="30" x14ac:dyDescent="0.25">
      <c r="B312" s="7" t="s">
        <v>49</v>
      </c>
      <c r="C312" s="165" t="s">
        <v>50</v>
      </c>
      <c r="D312" s="164"/>
      <c r="E312" s="154" t="s">
        <v>104</v>
      </c>
      <c r="F312" s="154" t="s">
        <v>103</v>
      </c>
      <c r="G312" s="154" t="s">
        <v>93</v>
      </c>
    </row>
    <row r="313" spans="2:7" x14ac:dyDescent="0.25">
      <c r="B313" s="8" t="s">
        <v>0</v>
      </c>
      <c r="C313" s="165" t="s">
        <v>50</v>
      </c>
      <c r="D313" s="164">
        <v>792</v>
      </c>
      <c r="E313" s="154" t="s">
        <v>104</v>
      </c>
      <c r="F313" s="154" t="s">
        <v>103</v>
      </c>
      <c r="G313" s="154" t="s">
        <v>93</v>
      </c>
    </row>
    <row r="314" spans="2:7" x14ac:dyDescent="0.25">
      <c r="B314" s="8" t="s">
        <v>14</v>
      </c>
      <c r="C314" s="165" t="s">
        <v>50</v>
      </c>
      <c r="D314" s="164">
        <v>357</v>
      </c>
      <c r="E314" s="154" t="s">
        <v>104</v>
      </c>
      <c r="F314" s="154" t="s">
        <v>103</v>
      </c>
      <c r="G314" s="154" t="s">
        <v>93</v>
      </c>
    </row>
    <row r="315" spans="2:7" x14ac:dyDescent="0.25">
      <c r="B315" s="9" t="s">
        <v>20</v>
      </c>
      <c r="C315" s="165" t="s">
        <v>50</v>
      </c>
      <c r="D315" s="164">
        <v>110</v>
      </c>
      <c r="E315" s="154" t="s">
        <v>104</v>
      </c>
      <c r="F315" s="154" t="s">
        <v>103</v>
      </c>
      <c r="G315" s="154" t="s">
        <v>93</v>
      </c>
    </row>
    <row r="316" spans="2:7" ht="30" x14ac:dyDescent="0.25">
      <c r="B316" s="9" t="s">
        <v>25</v>
      </c>
      <c r="C316" s="165" t="s">
        <v>50</v>
      </c>
      <c r="D316" s="164">
        <v>0</v>
      </c>
      <c r="E316" s="154" t="s">
        <v>104</v>
      </c>
      <c r="F316" s="154" t="s">
        <v>103</v>
      </c>
      <c r="G316" s="154" t="s">
        <v>93</v>
      </c>
    </row>
    <row r="317" spans="2:7" ht="30" x14ac:dyDescent="0.25">
      <c r="B317" s="9" t="s">
        <v>27</v>
      </c>
      <c r="C317" s="165" t="s">
        <v>50</v>
      </c>
      <c r="D317" s="164">
        <v>185</v>
      </c>
      <c r="E317" s="154" t="s">
        <v>104</v>
      </c>
      <c r="F317" s="154" t="s">
        <v>103</v>
      </c>
      <c r="G317" s="154" t="s">
        <v>93</v>
      </c>
    </row>
    <row r="318" spans="2:7" x14ac:dyDescent="0.25">
      <c r="B318" s="8" t="s">
        <v>15</v>
      </c>
      <c r="C318" s="165" t="s">
        <v>50</v>
      </c>
      <c r="D318" s="164">
        <v>299</v>
      </c>
      <c r="E318" s="154" t="s">
        <v>104</v>
      </c>
      <c r="F318" s="154" t="s">
        <v>103</v>
      </c>
      <c r="G318" s="154" t="s">
        <v>93</v>
      </c>
    </row>
    <row r="319" spans="2:7" ht="29.25" x14ac:dyDescent="0.25">
      <c r="B319" s="242" t="s">
        <v>83</v>
      </c>
      <c r="C319" s="243"/>
      <c r="D319" s="163">
        <v>465498.18677375827</v>
      </c>
      <c r="E319" s="244" t="s">
        <v>79</v>
      </c>
      <c r="F319" s="244" t="s">
        <v>103</v>
      </c>
      <c r="G319" s="244" t="s">
        <v>93</v>
      </c>
    </row>
    <row r="320" spans="2:7" ht="60" x14ac:dyDescent="0.25">
      <c r="B320" s="245" t="s">
        <v>94</v>
      </c>
      <c r="C320" s="246" t="s">
        <v>33</v>
      </c>
      <c r="D320" s="161">
        <v>935052.46</v>
      </c>
      <c r="E320" s="244" t="s">
        <v>79</v>
      </c>
      <c r="F320" s="244" t="s">
        <v>103</v>
      </c>
      <c r="G320" s="244" t="s">
        <v>93</v>
      </c>
    </row>
    <row r="321" spans="2:7" x14ac:dyDescent="0.25">
      <c r="B321" s="245" t="s">
        <v>95</v>
      </c>
      <c r="C321" s="246" t="s">
        <v>8</v>
      </c>
      <c r="D321" s="161">
        <v>1652207</v>
      </c>
      <c r="E321" s="244" t="s">
        <v>79</v>
      </c>
      <c r="F321" s="244" t="s">
        <v>103</v>
      </c>
      <c r="G321" s="244" t="s">
        <v>93</v>
      </c>
    </row>
    <row r="322" spans="2:7" ht="60" x14ac:dyDescent="0.25">
      <c r="B322" s="245" t="s">
        <v>96</v>
      </c>
      <c r="C322" s="246" t="s">
        <v>33</v>
      </c>
      <c r="D322" s="161">
        <v>1707661.8989329773</v>
      </c>
      <c r="E322" s="244" t="s">
        <v>79</v>
      </c>
      <c r="F322" s="244" t="s">
        <v>103</v>
      </c>
      <c r="G322" s="244" t="s">
        <v>93</v>
      </c>
    </row>
    <row r="323" spans="2:7" x14ac:dyDescent="0.25">
      <c r="B323" s="245" t="s">
        <v>97</v>
      </c>
      <c r="C323" s="246" t="s">
        <v>8</v>
      </c>
      <c r="D323" s="161">
        <v>2014501.1889071099</v>
      </c>
      <c r="E323" s="244" t="s">
        <v>79</v>
      </c>
      <c r="F323" s="244" t="s">
        <v>103</v>
      </c>
      <c r="G323" s="244" t="s">
        <v>93</v>
      </c>
    </row>
    <row r="324" spans="2:7" ht="29.25" x14ac:dyDescent="0.25">
      <c r="B324" s="170" t="s">
        <v>83</v>
      </c>
      <c r="C324" s="171"/>
      <c r="D324" s="252">
        <v>71433.280128183818</v>
      </c>
      <c r="E324" s="154" t="s">
        <v>80</v>
      </c>
      <c r="F324" s="154" t="s">
        <v>103</v>
      </c>
      <c r="G324" s="154" t="s">
        <v>93</v>
      </c>
    </row>
    <row r="325" spans="2:7" ht="60" x14ac:dyDescent="0.25">
      <c r="B325" s="156" t="s">
        <v>94</v>
      </c>
      <c r="C325" s="72" t="s">
        <v>33</v>
      </c>
      <c r="D325" s="253">
        <v>135242.62</v>
      </c>
      <c r="E325" s="154" t="s">
        <v>80</v>
      </c>
      <c r="F325" s="154" t="s">
        <v>103</v>
      </c>
      <c r="G325" s="154" t="s">
        <v>93</v>
      </c>
    </row>
    <row r="326" spans="2:7" x14ac:dyDescent="0.25">
      <c r="B326" s="156" t="s">
        <v>95</v>
      </c>
      <c r="C326" s="72" t="s">
        <v>8</v>
      </c>
      <c r="D326" s="253">
        <v>362025.10409358214</v>
      </c>
      <c r="E326" s="154" t="s">
        <v>80</v>
      </c>
      <c r="F326" s="154" t="s">
        <v>103</v>
      </c>
      <c r="G326" s="154" t="s">
        <v>93</v>
      </c>
    </row>
    <row r="327" spans="2:7" ht="60" x14ac:dyDescent="0.25">
      <c r="B327" s="156" t="s">
        <v>96</v>
      </c>
      <c r="C327" s="72" t="s">
        <v>33</v>
      </c>
      <c r="D327" s="253">
        <v>595810.82078089879</v>
      </c>
      <c r="E327" s="154" t="s">
        <v>80</v>
      </c>
      <c r="F327" s="154" t="s">
        <v>103</v>
      </c>
      <c r="G327" s="154" t="s">
        <v>93</v>
      </c>
    </row>
    <row r="328" spans="2:7" x14ac:dyDescent="0.25">
      <c r="B328" s="156" t="s">
        <v>97</v>
      </c>
      <c r="C328" s="72" t="s">
        <v>8</v>
      </c>
      <c r="D328" s="253">
        <v>1043655.6670589447</v>
      </c>
      <c r="E328" s="154" t="s">
        <v>80</v>
      </c>
      <c r="F328" s="154" t="s">
        <v>103</v>
      </c>
      <c r="G328" s="154" t="s">
        <v>93</v>
      </c>
    </row>
    <row r="329" spans="2:7" ht="29.25" x14ac:dyDescent="0.25">
      <c r="B329" s="170" t="s">
        <v>83</v>
      </c>
      <c r="C329" s="171"/>
      <c r="D329" s="163">
        <v>332060.71489725844</v>
      </c>
      <c r="E329" s="154" t="s">
        <v>81</v>
      </c>
      <c r="F329" s="154" t="s">
        <v>103</v>
      </c>
      <c r="G329" s="154" t="s">
        <v>93</v>
      </c>
    </row>
    <row r="330" spans="2:7" ht="60" x14ac:dyDescent="0.25">
      <c r="B330" s="156" t="s">
        <v>94</v>
      </c>
      <c r="C330" s="72" t="s">
        <v>33</v>
      </c>
      <c r="D330" s="161">
        <v>412234.66678267106</v>
      </c>
      <c r="E330" s="154" t="s">
        <v>81</v>
      </c>
      <c r="F330" s="154" t="s">
        <v>103</v>
      </c>
      <c r="G330" s="154" t="s">
        <v>93</v>
      </c>
    </row>
    <row r="331" spans="2:7" x14ac:dyDescent="0.25">
      <c r="B331" s="156" t="s">
        <v>95</v>
      </c>
      <c r="C331" s="72" t="s">
        <v>8</v>
      </c>
      <c r="D331" s="161">
        <v>298907.38400000002</v>
      </c>
      <c r="E331" s="154" t="s">
        <v>81</v>
      </c>
      <c r="F331" s="154" t="s">
        <v>103</v>
      </c>
      <c r="G331" s="154" t="s">
        <v>93</v>
      </c>
    </row>
    <row r="332" spans="2:7" ht="60" x14ac:dyDescent="0.25">
      <c r="B332" s="156" t="s">
        <v>96</v>
      </c>
      <c r="C332" s="72" t="s">
        <v>33</v>
      </c>
      <c r="D332" s="161">
        <v>944664.02919696621</v>
      </c>
      <c r="E332" s="154" t="s">
        <v>81</v>
      </c>
      <c r="F332" s="154" t="s">
        <v>103</v>
      </c>
      <c r="G332" s="154" t="s">
        <v>93</v>
      </c>
    </row>
    <row r="333" spans="2:7" x14ac:dyDescent="0.25">
      <c r="B333" s="156" t="s">
        <v>97</v>
      </c>
      <c r="C333" s="72" t="s">
        <v>8</v>
      </c>
      <c r="D333" s="161">
        <v>379374.99099999998</v>
      </c>
      <c r="E333" s="154" t="s">
        <v>81</v>
      </c>
      <c r="F333" s="154" t="s">
        <v>103</v>
      </c>
      <c r="G333" s="154" t="s">
        <v>93</v>
      </c>
    </row>
    <row r="334" spans="2:7" ht="29.25" x14ac:dyDescent="0.25">
      <c r="B334" s="170" t="s">
        <v>83</v>
      </c>
      <c r="C334" s="171"/>
      <c r="D334" s="163">
        <v>317514.28915480373</v>
      </c>
      <c r="E334" s="154" t="s">
        <v>104</v>
      </c>
      <c r="F334" s="154" t="s">
        <v>103</v>
      </c>
      <c r="G334" s="154" t="s">
        <v>93</v>
      </c>
    </row>
    <row r="335" spans="2:7" ht="60" x14ac:dyDescent="0.25">
      <c r="B335" s="156" t="s">
        <v>94</v>
      </c>
      <c r="C335" s="72" t="s">
        <v>33</v>
      </c>
      <c r="D335" s="161">
        <v>630114.10065245628</v>
      </c>
      <c r="E335" s="154" t="s">
        <v>104</v>
      </c>
      <c r="F335" s="154" t="s">
        <v>103</v>
      </c>
      <c r="G335" s="154" t="s">
        <v>93</v>
      </c>
    </row>
    <row r="336" spans="2:7" x14ac:dyDescent="0.25">
      <c r="B336" s="156" t="s">
        <v>95</v>
      </c>
      <c r="C336" s="72" t="s">
        <v>8</v>
      </c>
      <c r="D336" s="161">
        <v>805444.10100000002</v>
      </c>
      <c r="E336" s="154" t="s">
        <v>104</v>
      </c>
      <c r="F336" s="154" t="s">
        <v>103</v>
      </c>
      <c r="G336" s="154" t="s">
        <v>93</v>
      </c>
    </row>
    <row r="337" spans="2:7" ht="60" x14ac:dyDescent="0.25">
      <c r="B337" s="156" t="s">
        <v>96</v>
      </c>
      <c r="C337" s="72" t="s">
        <v>33</v>
      </c>
      <c r="D337" s="161">
        <v>980997.26108915731</v>
      </c>
      <c r="E337" s="154" t="s">
        <v>104</v>
      </c>
      <c r="F337" s="154" t="s">
        <v>103</v>
      </c>
      <c r="G337" s="154" t="s">
        <v>93</v>
      </c>
    </row>
    <row r="338" spans="2:7" x14ac:dyDescent="0.25">
      <c r="B338" s="156" t="s">
        <v>97</v>
      </c>
      <c r="C338" s="72" t="s">
        <v>8</v>
      </c>
      <c r="D338" s="161">
        <v>833806.23199999996</v>
      </c>
      <c r="E338" s="154" t="s">
        <v>104</v>
      </c>
      <c r="F338" s="154" t="s">
        <v>103</v>
      </c>
      <c r="G338" s="154" t="s">
        <v>93</v>
      </c>
    </row>
    <row r="339" spans="2:7" ht="42.75" x14ac:dyDescent="0.25">
      <c r="B339" s="158" t="s">
        <v>78</v>
      </c>
      <c r="C339" s="159"/>
      <c r="D339" s="163">
        <v>-621210.31164000009</v>
      </c>
      <c r="E339" s="154" t="s">
        <v>79</v>
      </c>
      <c r="F339" s="154" t="s">
        <v>103</v>
      </c>
      <c r="G339" s="154" t="s">
        <v>98</v>
      </c>
    </row>
    <row r="340" spans="2:7" x14ac:dyDescent="0.25">
      <c r="B340" s="2" t="s">
        <v>13</v>
      </c>
      <c r="C340" s="152" t="s">
        <v>6</v>
      </c>
      <c r="D340" s="161">
        <v>402</v>
      </c>
      <c r="E340" s="154" t="s">
        <v>79</v>
      </c>
      <c r="F340" s="154" t="s">
        <v>103</v>
      </c>
      <c r="G340" s="154" t="s">
        <v>98</v>
      </c>
    </row>
    <row r="341" spans="2:7" x14ac:dyDescent="0.25">
      <c r="B341" s="4" t="s">
        <v>38</v>
      </c>
      <c r="C341" s="152" t="s">
        <v>6</v>
      </c>
      <c r="D341" s="161">
        <v>102560</v>
      </c>
      <c r="E341" s="154" t="s">
        <v>79</v>
      </c>
      <c r="F341" s="154" t="s">
        <v>103</v>
      </c>
      <c r="G341" s="154" t="s">
        <v>98</v>
      </c>
    </row>
    <row r="342" spans="2:7" x14ac:dyDescent="0.25">
      <c r="B342" s="4" t="s">
        <v>39</v>
      </c>
      <c r="C342" s="152" t="s">
        <v>6</v>
      </c>
      <c r="D342" s="161">
        <v>88846</v>
      </c>
      <c r="E342" s="154" t="s">
        <v>79</v>
      </c>
      <c r="F342" s="154" t="s">
        <v>103</v>
      </c>
      <c r="G342" s="154" t="s">
        <v>98</v>
      </c>
    </row>
    <row r="343" spans="2:7" x14ac:dyDescent="0.25">
      <c r="B343" s="5" t="s">
        <v>40</v>
      </c>
      <c r="C343" s="152" t="s">
        <v>6</v>
      </c>
      <c r="D343" s="161">
        <v>138</v>
      </c>
      <c r="E343" s="154" t="s">
        <v>79</v>
      </c>
      <c r="F343" s="154" t="s">
        <v>103</v>
      </c>
      <c r="G343" s="154" t="s">
        <v>98</v>
      </c>
    </row>
    <row r="344" spans="2:7" x14ac:dyDescent="0.25">
      <c r="B344" s="5" t="s">
        <v>41</v>
      </c>
      <c r="C344" s="152" t="s">
        <v>6</v>
      </c>
      <c r="D344" s="161">
        <v>13852</v>
      </c>
      <c r="E344" s="154" t="s">
        <v>79</v>
      </c>
      <c r="F344" s="154" t="s">
        <v>103</v>
      </c>
      <c r="G344" s="154" t="s">
        <v>98</v>
      </c>
    </row>
    <row r="345" spans="2:7" x14ac:dyDescent="0.25">
      <c r="B345" s="4" t="s">
        <v>42</v>
      </c>
      <c r="C345" s="155" t="s">
        <v>8</v>
      </c>
      <c r="D345" s="161">
        <v>1817000</v>
      </c>
      <c r="E345" s="154" t="s">
        <v>79</v>
      </c>
      <c r="F345" s="154" t="s">
        <v>103</v>
      </c>
      <c r="G345" s="154" t="s">
        <v>98</v>
      </c>
    </row>
    <row r="346" spans="2:7" x14ac:dyDescent="0.25">
      <c r="B346" s="4" t="s">
        <v>43</v>
      </c>
      <c r="C346" s="155" t="s">
        <v>8</v>
      </c>
      <c r="D346" s="161">
        <v>1635359.558</v>
      </c>
      <c r="E346" s="154" t="s">
        <v>79</v>
      </c>
      <c r="F346" s="154" t="s">
        <v>103</v>
      </c>
      <c r="G346" s="154" t="s">
        <v>98</v>
      </c>
    </row>
    <row r="347" spans="2:7" x14ac:dyDescent="0.25">
      <c r="B347" s="6" t="s">
        <v>44</v>
      </c>
      <c r="C347" s="155" t="s">
        <v>8</v>
      </c>
      <c r="D347" s="161">
        <v>2076.558</v>
      </c>
      <c r="E347" s="154" t="s">
        <v>79</v>
      </c>
      <c r="F347" s="154" t="s">
        <v>103</v>
      </c>
      <c r="G347" s="154" t="s">
        <v>98</v>
      </c>
    </row>
    <row r="348" spans="2:7" x14ac:dyDescent="0.25">
      <c r="B348" s="6" t="s">
        <v>45</v>
      </c>
      <c r="C348" s="155" t="s">
        <v>8</v>
      </c>
      <c r="D348" s="161">
        <v>183717</v>
      </c>
      <c r="E348" s="154" t="s">
        <v>79</v>
      </c>
      <c r="F348" s="154" t="s">
        <v>103</v>
      </c>
      <c r="G348" s="154" t="s">
        <v>98</v>
      </c>
    </row>
    <row r="349" spans="2:7" x14ac:dyDescent="0.25">
      <c r="B349" s="4" t="s">
        <v>46</v>
      </c>
      <c r="C349" s="3" t="s">
        <v>9</v>
      </c>
      <c r="D349" s="161">
        <v>3.42</v>
      </c>
      <c r="E349" s="154" t="s">
        <v>79</v>
      </c>
      <c r="F349" s="154" t="s">
        <v>103</v>
      </c>
      <c r="G349" s="154" t="s">
        <v>98</v>
      </c>
    </row>
    <row r="350" spans="2:7" ht="42.75" x14ac:dyDescent="0.25">
      <c r="B350" s="158" t="s">
        <v>78</v>
      </c>
      <c r="C350" s="159"/>
      <c r="D350" s="252">
        <v>-51243.771602310713</v>
      </c>
      <c r="E350" s="154" t="s">
        <v>80</v>
      </c>
      <c r="F350" s="154" t="s">
        <v>103</v>
      </c>
      <c r="G350" s="154" t="s">
        <v>98</v>
      </c>
    </row>
    <row r="351" spans="2:7" x14ac:dyDescent="0.25">
      <c r="B351" s="2" t="s">
        <v>13</v>
      </c>
      <c r="C351" s="152" t="s">
        <v>6</v>
      </c>
      <c r="D351" s="253">
        <v>131</v>
      </c>
      <c r="E351" s="154" t="s">
        <v>80</v>
      </c>
      <c r="F351" s="154" t="s">
        <v>103</v>
      </c>
      <c r="G351" s="154" t="s">
        <v>98</v>
      </c>
    </row>
    <row r="352" spans="2:7" x14ac:dyDescent="0.25">
      <c r="B352" s="4" t="s">
        <v>38</v>
      </c>
      <c r="C352" s="152" t="s">
        <v>6</v>
      </c>
      <c r="D352" s="253">
        <v>34280</v>
      </c>
      <c r="E352" s="154" t="s">
        <v>80</v>
      </c>
      <c r="F352" s="154" t="s">
        <v>103</v>
      </c>
      <c r="G352" s="154" t="s">
        <v>98</v>
      </c>
    </row>
    <row r="353" spans="2:7" x14ac:dyDescent="0.25">
      <c r="B353" s="4" t="s">
        <v>39</v>
      </c>
      <c r="C353" s="152" t="s">
        <v>6</v>
      </c>
      <c r="D353" s="253">
        <v>23177</v>
      </c>
      <c r="E353" s="154" t="s">
        <v>80</v>
      </c>
      <c r="F353" s="154" t="s">
        <v>103</v>
      </c>
      <c r="G353" s="154" t="s">
        <v>98</v>
      </c>
    </row>
    <row r="354" spans="2:7" x14ac:dyDescent="0.25">
      <c r="B354" s="5" t="s">
        <v>40</v>
      </c>
      <c r="C354" s="152" t="s">
        <v>6</v>
      </c>
      <c r="D354" s="253"/>
      <c r="E354" s="154" t="s">
        <v>80</v>
      </c>
      <c r="F354" s="154" t="s">
        <v>103</v>
      </c>
      <c r="G354" s="154" t="s">
        <v>98</v>
      </c>
    </row>
    <row r="355" spans="2:7" x14ac:dyDescent="0.25">
      <c r="B355" s="5" t="s">
        <v>41</v>
      </c>
      <c r="C355" s="152" t="s">
        <v>6</v>
      </c>
      <c r="D355" s="253"/>
      <c r="E355" s="154" t="s">
        <v>80</v>
      </c>
      <c r="F355" s="154" t="s">
        <v>103</v>
      </c>
      <c r="G355" s="154" t="s">
        <v>98</v>
      </c>
    </row>
    <row r="356" spans="2:7" x14ac:dyDescent="0.25">
      <c r="B356" s="4" t="s">
        <v>42</v>
      </c>
      <c r="C356" s="155" t="s">
        <v>8</v>
      </c>
      <c r="D356" s="253">
        <v>407672.68109374994</v>
      </c>
      <c r="E356" s="154" t="s">
        <v>80</v>
      </c>
      <c r="F356" s="154" t="s">
        <v>103</v>
      </c>
      <c r="G356" s="154" t="s">
        <v>98</v>
      </c>
    </row>
    <row r="357" spans="2:7" x14ac:dyDescent="0.25">
      <c r="B357" s="4" t="s">
        <v>43</v>
      </c>
      <c r="C357" s="155" t="s">
        <v>8</v>
      </c>
      <c r="D357" s="253">
        <v>362062.27409375005</v>
      </c>
      <c r="E357" s="154" t="s">
        <v>80</v>
      </c>
      <c r="F357" s="154" t="s">
        <v>103</v>
      </c>
      <c r="G357" s="154" t="s">
        <v>98</v>
      </c>
    </row>
    <row r="358" spans="2:7" x14ac:dyDescent="0.25">
      <c r="B358" s="6" t="s">
        <v>44</v>
      </c>
      <c r="C358" s="155" t="s">
        <v>8</v>
      </c>
      <c r="D358" s="253"/>
      <c r="E358" s="154" t="s">
        <v>80</v>
      </c>
      <c r="F358" s="154" t="s">
        <v>103</v>
      </c>
      <c r="G358" s="154" t="s">
        <v>98</v>
      </c>
    </row>
    <row r="359" spans="2:7" x14ac:dyDescent="0.25">
      <c r="B359" s="6" t="s">
        <v>45</v>
      </c>
      <c r="C359" s="155" t="s">
        <v>8</v>
      </c>
      <c r="D359" s="253">
        <v>45610.40699999989</v>
      </c>
      <c r="E359" s="154" t="s">
        <v>80</v>
      </c>
      <c r="F359" s="154" t="s">
        <v>103</v>
      </c>
      <c r="G359" s="154" t="s">
        <v>98</v>
      </c>
    </row>
    <row r="360" spans="2:7" x14ac:dyDescent="0.25">
      <c r="B360" s="4" t="s">
        <v>46</v>
      </c>
      <c r="C360" s="3" t="s">
        <v>9</v>
      </c>
      <c r="D360" s="253">
        <v>1.1235105093956044</v>
      </c>
      <c r="E360" s="154" t="s">
        <v>80</v>
      </c>
      <c r="F360" s="154" t="s">
        <v>103</v>
      </c>
      <c r="G360" s="154" t="s">
        <v>98</v>
      </c>
    </row>
    <row r="361" spans="2:7" ht="42.75" x14ac:dyDescent="0.25">
      <c r="B361" s="158" t="s">
        <v>78</v>
      </c>
      <c r="C361" s="159"/>
      <c r="D361" s="163">
        <v>-591893.6</v>
      </c>
      <c r="E361" s="154" t="s">
        <v>81</v>
      </c>
      <c r="F361" s="154" t="s">
        <v>103</v>
      </c>
      <c r="G361" s="154" t="s">
        <v>98</v>
      </c>
    </row>
    <row r="362" spans="2:7" x14ac:dyDescent="0.25">
      <c r="B362" s="2" t="s">
        <v>13</v>
      </c>
      <c r="C362" s="152" t="s">
        <v>6</v>
      </c>
      <c r="D362" s="161">
        <v>155</v>
      </c>
      <c r="E362" s="154" t="s">
        <v>81</v>
      </c>
      <c r="F362" s="154" t="s">
        <v>103</v>
      </c>
      <c r="G362" s="154" t="s">
        <v>98</v>
      </c>
    </row>
    <row r="363" spans="2:7" x14ac:dyDescent="0.25">
      <c r="B363" s="4" t="s">
        <v>38</v>
      </c>
      <c r="C363" s="152" t="s">
        <v>6</v>
      </c>
      <c r="D363" s="161">
        <v>25300</v>
      </c>
      <c r="E363" s="154" t="s">
        <v>81</v>
      </c>
      <c r="F363" s="154" t="s">
        <v>103</v>
      </c>
      <c r="G363" s="154" t="s">
        <v>98</v>
      </c>
    </row>
    <row r="364" spans="2:7" x14ac:dyDescent="0.25">
      <c r="B364" s="4" t="s">
        <v>39</v>
      </c>
      <c r="C364" s="152" t="s">
        <v>6</v>
      </c>
      <c r="D364" s="161">
        <v>21620</v>
      </c>
      <c r="E364" s="154" t="s">
        <v>81</v>
      </c>
      <c r="F364" s="154" t="s">
        <v>103</v>
      </c>
      <c r="G364" s="154" t="s">
        <v>98</v>
      </c>
    </row>
    <row r="365" spans="2:7" x14ac:dyDescent="0.25">
      <c r="B365" s="5" t="s">
        <v>40</v>
      </c>
      <c r="C365" s="152" t="s">
        <v>6</v>
      </c>
      <c r="D365" s="161">
        <v>0</v>
      </c>
      <c r="E365" s="154" t="s">
        <v>81</v>
      </c>
      <c r="F365" s="154" t="s">
        <v>103</v>
      </c>
      <c r="G365" s="154" t="s">
        <v>98</v>
      </c>
    </row>
    <row r="366" spans="2:7" x14ac:dyDescent="0.25">
      <c r="B366" s="5" t="s">
        <v>41</v>
      </c>
      <c r="C366" s="152" t="s">
        <v>6</v>
      </c>
      <c r="D366" s="161">
        <v>3680</v>
      </c>
      <c r="E366" s="154" t="s">
        <v>81</v>
      </c>
      <c r="F366" s="154" t="s">
        <v>103</v>
      </c>
      <c r="G366" s="154" t="s">
        <v>98</v>
      </c>
    </row>
    <row r="367" spans="2:7" x14ac:dyDescent="0.25">
      <c r="B367" s="4" t="s">
        <v>42</v>
      </c>
      <c r="C367" s="155" t="s">
        <v>8</v>
      </c>
      <c r="D367" s="161">
        <v>346000</v>
      </c>
      <c r="E367" s="154" t="s">
        <v>81</v>
      </c>
      <c r="F367" s="154" t="s">
        <v>103</v>
      </c>
      <c r="G367" s="154" t="s">
        <v>98</v>
      </c>
    </row>
    <row r="368" spans="2:7" x14ac:dyDescent="0.25">
      <c r="B368" s="4" t="s">
        <v>43</v>
      </c>
      <c r="C368" s="155" t="s">
        <v>8</v>
      </c>
      <c r="D368" s="161">
        <v>292580</v>
      </c>
      <c r="E368" s="154" t="s">
        <v>81</v>
      </c>
      <c r="F368" s="154" t="s">
        <v>103</v>
      </c>
      <c r="G368" s="154" t="s">
        <v>98</v>
      </c>
    </row>
    <row r="369" spans="2:7" x14ac:dyDescent="0.25">
      <c r="B369" s="6" t="s">
        <v>44</v>
      </c>
      <c r="C369" s="155" t="s">
        <v>8</v>
      </c>
      <c r="D369" s="161">
        <v>0</v>
      </c>
      <c r="E369" s="154" t="s">
        <v>81</v>
      </c>
      <c r="F369" s="154" t="s">
        <v>103</v>
      </c>
      <c r="G369" s="154" t="s">
        <v>98</v>
      </c>
    </row>
    <row r="370" spans="2:7" x14ac:dyDescent="0.25">
      <c r="B370" s="6" t="s">
        <v>45</v>
      </c>
      <c r="C370" s="155" t="s">
        <v>8</v>
      </c>
      <c r="D370" s="161">
        <v>53420</v>
      </c>
      <c r="E370" s="154" t="s">
        <v>81</v>
      </c>
      <c r="F370" s="154" t="s">
        <v>103</v>
      </c>
      <c r="G370" s="154" t="s">
        <v>98</v>
      </c>
    </row>
    <row r="371" spans="2:7" x14ac:dyDescent="0.25">
      <c r="B371" s="4" t="s">
        <v>46</v>
      </c>
      <c r="C371" s="3" t="s">
        <v>9</v>
      </c>
      <c r="D371" s="161">
        <v>11.08</v>
      </c>
      <c r="E371" s="154" t="s">
        <v>81</v>
      </c>
      <c r="F371" s="154" t="s">
        <v>103</v>
      </c>
      <c r="G371" s="154" t="s">
        <v>98</v>
      </c>
    </row>
    <row r="372" spans="2:7" ht="42.75" x14ac:dyDescent="0.25">
      <c r="B372" s="158" t="s">
        <v>78</v>
      </c>
      <c r="C372" s="159"/>
      <c r="D372" s="161">
        <v>-323802.75</v>
      </c>
      <c r="E372" s="169" t="s">
        <v>104</v>
      </c>
      <c r="F372" s="154" t="s">
        <v>103</v>
      </c>
      <c r="G372" s="154" t="s">
        <v>98</v>
      </c>
    </row>
    <row r="373" spans="2:7" x14ac:dyDescent="0.25">
      <c r="B373" s="2" t="s">
        <v>13</v>
      </c>
      <c r="C373" s="152" t="s">
        <v>6</v>
      </c>
      <c r="D373" s="161">
        <v>278</v>
      </c>
      <c r="E373" s="169" t="s">
        <v>104</v>
      </c>
      <c r="F373" s="154" t="s">
        <v>103</v>
      </c>
      <c r="G373" s="154" t="s">
        <v>98</v>
      </c>
    </row>
    <row r="374" spans="2:7" x14ac:dyDescent="0.25">
      <c r="B374" s="4" t="s">
        <v>38</v>
      </c>
      <c r="C374" s="152" t="s">
        <v>6</v>
      </c>
      <c r="D374" s="161">
        <v>76710</v>
      </c>
      <c r="E374" s="169" t="s">
        <v>104</v>
      </c>
      <c r="F374" s="154" t="s">
        <v>103</v>
      </c>
      <c r="G374" s="154" t="s">
        <v>98</v>
      </c>
    </row>
    <row r="375" spans="2:7" x14ac:dyDescent="0.25">
      <c r="B375" s="4" t="s">
        <v>39</v>
      </c>
      <c r="C375" s="152" t="s">
        <v>6</v>
      </c>
      <c r="D375" s="161">
        <v>68965</v>
      </c>
      <c r="E375" s="169" t="s">
        <v>104</v>
      </c>
      <c r="F375" s="154" t="s">
        <v>103</v>
      </c>
      <c r="G375" s="154" t="s">
        <v>98</v>
      </c>
    </row>
    <row r="376" spans="2:7" x14ac:dyDescent="0.25">
      <c r="B376" s="5" t="s">
        <v>40</v>
      </c>
      <c r="C376" s="152" t="s">
        <v>6</v>
      </c>
      <c r="D376" s="161">
        <v>24</v>
      </c>
      <c r="E376" s="169" t="s">
        <v>104</v>
      </c>
      <c r="F376" s="154" t="s">
        <v>103</v>
      </c>
      <c r="G376" s="154" t="s">
        <v>98</v>
      </c>
    </row>
    <row r="377" spans="2:7" x14ac:dyDescent="0.25">
      <c r="B377" s="5" t="s">
        <v>41</v>
      </c>
      <c r="C377" s="152" t="s">
        <v>6</v>
      </c>
      <c r="D377" s="161">
        <v>7769</v>
      </c>
      <c r="E377" s="169" t="s">
        <v>104</v>
      </c>
      <c r="F377" s="154" t="s">
        <v>103</v>
      </c>
      <c r="G377" s="154" t="s">
        <v>98</v>
      </c>
    </row>
    <row r="378" spans="2:7" x14ac:dyDescent="0.25">
      <c r="B378" s="4" t="s">
        <v>42</v>
      </c>
      <c r="C378" s="155" t="s">
        <v>8</v>
      </c>
      <c r="D378" s="161">
        <v>855000</v>
      </c>
      <c r="E378" s="169" t="s">
        <v>104</v>
      </c>
      <c r="F378" s="154" t="s">
        <v>103</v>
      </c>
      <c r="G378" s="154" t="s">
        <v>98</v>
      </c>
    </row>
    <row r="379" spans="2:7" x14ac:dyDescent="0.25">
      <c r="B379" s="4" t="s">
        <v>43</v>
      </c>
      <c r="C379" s="155" t="s">
        <v>8</v>
      </c>
      <c r="D379" s="161">
        <v>785365</v>
      </c>
      <c r="E379" s="169" t="s">
        <v>104</v>
      </c>
      <c r="F379" s="154" t="s">
        <v>103</v>
      </c>
      <c r="G379" s="154" t="s">
        <v>98</v>
      </c>
    </row>
    <row r="380" spans="2:7" x14ac:dyDescent="0.25">
      <c r="B380" s="6" t="s">
        <v>44</v>
      </c>
      <c r="C380" s="155" t="s">
        <v>8</v>
      </c>
      <c r="D380" s="161">
        <v>208</v>
      </c>
      <c r="E380" s="169" t="s">
        <v>104</v>
      </c>
      <c r="F380" s="154" t="s">
        <v>103</v>
      </c>
      <c r="G380" s="154" t="s">
        <v>98</v>
      </c>
    </row>
    <row r="381" spans="2:7" x14ac:dyDescent="0.25">
      <c r="B381" s="6" t="s">
        <v>45</v>
      </c>
      <c r="C381" s="155" t="s">
        <v>8</v>
      </c>
      <c r="D381" s="161">
        <v>69843</v>
      </c>
      <c r="E381" s="169" t="s">
        <v>104</v>
      </c>
      <c r="F381" s="154" t="s">
        <v>103</v>
      </c>
      <c r="G381" s="154" t="s">
        <v>98</v>
      </c>
    </row>
    <row r="382" spans="2:7" x14ac:dyDescent="0.25">
      <c r="B382" s="4" t="s">
        <v>46</v>
      </c>
      <c r="C382" s="3" t="s">
        <v>9</v>
      </c>
      <c r="D382" s="161">
        <v>4.6500000000000004</v>
      </c>
      <c r="E382" s="169" t="s">
        <v>104</v>
      </c>
      <c r="F382" s="154" t="s">
        <v>103</v>
      </c>
      <c r="G382" s="154" t="s">
        <v>98</v>
      </c>
    </row>
    <row r="383" spans="2:7" ht="57.75" x14ac:dyDescent="0.25">
      <c r="B383" s="16" t="s">
        <v>82</v>
      </c>
      <c r="C383" s="162"/>
      <c r="D383" s="163">
        <v>3406</v>
      </c>
      <c r="E383" s="154" t="s">
        <v>79</v>
      </c>
      <c r="F383" s="154" t="s">
        <v>103</v>
      </c>
      <c r="G383" s="154" t="s">
        <v>98</v>
      </c>
    </row>
    <row r="384" spans="2:7" ht="30" x14ac:dyDescent="0.25">
      <c r="B384" s="173" t="s">
        <v>48</v>
      </c>
      <c r="C384" s="174" t="s">
        <v>30</v>
      </c>
      <c r="D384" s="164"/>
      <c r="E384" s="154" t="s">
        <v>79</v>
      </c>
      <c r="F384" s="154" t="s">
        <v>103</v>
      </c>
      <c r="G384" s="154" t="s">
        <v>98</v>
      </c>
    </row>
    <row r="385" spans="2:7" ht="30" x14ac:dyDescent="0.25">
      <c r="B385" s="175" t="s">
        <v>0</v>
      </c>
      <c r="C385" s="174" t="s">
        <v>30</v>
      </c>
      <c r="D385" s="164">
        <v>2117</v>
      </c>
      <c r="E385" s="154" t="s">
        <v>79</v>
      </c>
      <c r="F385" s="154" t="s">
        <v>103</v>
      </c>
      <c r="G385" s="154" t="s">
        <v>98</v>
      </c>
    </row>
    <row r="386" spans="2:7" ht="30" x14ac:dyDescent="0.25">
      <c r="B386" s="175" t="s">
        <v>14</v>
      </c>
      <c r="C386" s="174" t="s">
        <v>30</v>
      </c>
      <c r="D386" s="164">
        <v>416</v>
      </c>
      <c r="E386" s="154" t="s">
        <v>79</v>
      </c>
      <c r="F386" s="154" t="s">
        <v>103</v>
      </c>
      <c r="G386" s="154" t="s">
        <v>98</v>
      </c>
    </row>
    <row r="387" spans="2:7" ht="30" x14ac:dyDescent="0.25">
      <c r="B387" s="176" t="s">
        <v>20</v>
      </c>
      <c r="C387" s="174" t="s">
        <v>30</v>
      </c>
      <c r="D387" s="164">
        <v>52</v>
      </c>
      <c r="E387" s="154" t="s">
        <v>79</v>
      </c>
      <c r="F387" s="154" t="s">
        <v>103</v>
      </c>
      <c r="G387" s="154" t="s">
        <v>98</v>
      </c>
    </row>
    <row r="388" spans="2:7" ht="30" x14ac:dyDescent="0.25">
      <c r="B388" s="175" t="s">
        <v>12</v>
      </c>
      <c r="C388" s="174" t="s">
        <v>30</v>
      </c>
      <c r="D388" s="164">
        <v>0</v>
      </c>
      <c r="E388" s="154" t="s">
        <v>79</v>
      </c>
      <c r="F388" s="154" t="s">
        <v>103</v>
      </c>
      <c r="G388" s="154" t="s">
        <v>98</v>
      </c>
    </row>
    <row r="389" spans="2:7" ht="30" x14ac:dyDescent="0.25">
      <c r="B389" s="176" t="s">
        <v>26</v>
      </c>
      <c r="C389" s="174" t="s">
        <v>30</v>
      </c>
      <c r="D389" s="164">
        <v>22</v>
      </c>
      <c r="E389" s="154" t="s">
        <v>79</v>
      </c>
      <c r="F389" s="154" t="s">
        <v>103</v>
      </c>
      <c r="G389" s="154" t="s">
        <v>98</v>
      </c>
    </row>
    <row r="390" spans="2:7" ht="30" x14ac:dyDescent="0.25">
      <c r="B390" s="175" t="s">
        <v>15</v>
      </c>
      <c r="C390" s="174" t="s">
        <v>30</v>
      </c>
      <c r="D390" s="164">
        <v>0</v>
      </c>
      <c r="E390" s="154" t="s">
        <v>79</v>
      </c>
      <c r="F390" s="154" t="s">
        <v>103</v>
      </c>
      <c r="G390" s="154" t="s">
        <v>98</v>
      </c>
    </row>
    <row r="391" spans="2:7" ht="30" x14ac:dyDescent="0.25">
      <c r="B391" s="173" t="s">
        <v>49</v>
      </c>
      <c r="C391" s="174" t="s">
        <v>50</v>
      </c>
      <c r="D391" s="164">
        <v>3406</v>
      </c>
      <c r="E391" s="154" t="s">
        <v>79</v>
      </c>
      <c r="F391" s="154" t="s">
        <v>103</v>
      </c>
      <c r="G391" s="154" t="s">
        <v>98</v>
      </c>
    </row>
    <row r="392" spans="2:7" x14ac:dyDescent="0.25">
      <c r="B392" s="175" t="s">
        <v>0</v>
      </c>
      <c r="C392" s="174" t="s">
        <v>50</v>
      </c>
      <c r="D392" s="164">
        <v>2912</v>
      </c>
      <c r="E392" s="154" t="s">
        <v>79</v>
      </c>
      <c r="F392" s="154" t="s">
        <v>103</v>
      </c>
      <c r="G392" s="154" t="s">
        <v>98</v>
      </c>
    </row>
    <row r="393" spans="2:7" x14ac:dyDescent="0.25">
      <c r="B393" s="175" t="s">
        <v>14</v>
      </c>
      <c r="C393" s="174" t="s">
        <v>50</v>
      </c>
      <c r="D393" s="164">
        <v>197</v>
      </c>
      <c r="E393" s="154" t="s">
        <v>79</v>
      </c>
      <c r="F393" s="154" t="s">
        <v>103</v>
      </c>
      <c r="G393" s="154" t="s">
        <v>98</v>
      </c>
    </row>
    <row r="394" spans="2:7" x14ac:dyDescent="0.25">
      <c r="B394" s="176" t="s">
        <v>20</v>
      </c>
      <c r="C394" s="174" t="s">
        <v>50</v>
      </c>
      <c r="D394" s="164">
        <v>86</v>
      </c>
      <c r="E394" s="154" t="s">
        <v>79</v>
      </c>
      <c r="F394" s="154" t="s">
        <v>103</v>
      </c>
      <c r="G394" s="154" t="s">
        <v>98</v>
      </c>
    </row>
    <row r="395" spans="2:7" ht="30" x14ac:dyDescent="0.25">
      <c r="B395" s="176" t="s">
        <v>25</v>
      </c>
      <c r="C395" s="174" t="s">
        <v>50</v>
      </c>
      <c r="D395" s="164">
        <v>0</v>
      </c>
      <c r="E395" s="154" t="s">
        <v>79</v>
      </c>
      <c r="F395" s="154" t="s">
        <v>103</v>
      </c>
      <c r="G395" s="154" t="s">
        <v>98</v>
      </c>
    </row>
    <row r="396" spans="2:7" ht="30" x14ac:dyDescent="0.25">
      <c r="B396" s="176" t="s">
        <v>27</v>
      </c>
      <c r="C396" s="174" t="s">
        <v>50</v>
      </c>
      <c r="D396" s="164">
        <v>211</v>
      </c>
      <c r="E396" s="154" t="s">
        <v>79</v>
      </c>
      <c r="F396" s="154" t="s">
        <v>103</v>
      </c>
      <c r="G396" s="154" t="s">
        <v>98</v>
      </c>
    </row>
    <row r="397" spans="2:7" x14ac:dyDescent="0.25">
      <c r="B397" s="175" t="s">
        <v>15</v>
      </c>
      <c r="C397" s="174" t="s">
        <v>50</v>
      </c>
      <c r="D397" s="164">
        <v>0</v>
      </c>
      <c r="E397" s="154" t="s">
        <v>79</v>
      </c>
      <c r="F397" s="154" t="s">
        <v>103</v>
      </c>
      <c r="G397" s="154" t="s">
        <v>98</v>
      </c>
    </row>
    <row r="398" spans="2:7" ht="57.75" x14ac:dyDescent="0.25">
      <c r="B398" s="16" t="s">
        <v>82</v>
      </c>
      <c r="C398" s="162"/>
      <c r="D398" s="164">
        <v>1577</v>
      </c>
      <c r="E398" s="169" t="s">
        <v>81</v>
      </c>
      <c r="F398" s="154" t="s">
        <v>103</v>
      </c>
      <c r="G398" s="154" t="s">
        <v>98</v>
      </c>
    </row>
    <row r="399" spans="2:7" ht="30" x14ac:dyDescent="0.25">
      <c r="B399" s="173" t="s">
        <v>48</v>
      </c>
      <c r="C399" s="174" t="s">
        <v>30</v>
      </c>
      <c r="D399" s="164"/>
      <c r="E399" s="169" t="s">
        <v>81</v>
      </c>
      <c r="F399" s="154" t="s">
        <v>103</v>
      </c>
      <c r="G399" s="154" t="s">
        <v>98</v>
      </c>
    </row>
    <row r="400" spans="2:7" ht="30" x14ac:dyDescent="0.25">
      <c r="B400" s="175" t="s">
        <v>0</v>
      </c>
      <c r="C400" s="174" t="s">
        <v>30</v>
      </c>
      <c r="D400" s="164">
        <v>578</v>
      </c>
      <c r="E400" s="169" t="s">
        <v>81</v>
      </c>
      <c r="F400" s="154" t="s">
        <v>103</v>
      </c>
      <c r="G400" s="154" t="s">
        <v>98</v>
      </c>
    </row>
    <row r="401" spans="2:7" ht="30" x14ac:dyDescent="0.25">
      <c r="B401" s="175" t="s">
        <v>14</v>
      </c>
      <c r="C401" s="174" t="s">
        <v>30</v>
      </c>
      <c r="D401" s="164">
        <v>614</v>
      </c>
      <c r="E401" s="169" t="s">
        <v>81</v>
      </c>
      <c r="F401" s="154" t="s">
        <v>103</v>
      </c>
      <c r="G401" s="154" t="s">
        <v>98</v>
      </c>
    </row>
    <row r="402" spans="2:7" ht="30" x14ac:dyDescent="0.25">
      <c r="B402" s="176" t="s">
        <v>20</v>
      </c>
      <c r="C402" s="174" t="s">
        <v>30</v>
      </c>
      <c r="D402" s="164">
        <v>7</v>
      </c>
      <c r="E402" s="169" t="s">
        <v>81</v>
      </c>
      <c r="F402" s="154" t="s">
        <v>103</v>
      </c>
      <c r="G402" s="154" t="s">
        <v>98</v>
      </c>
    </row>
    <row r="403" spans="2:7" ht="30" x14ac:dyDescent="0.25">
      <c r="B403" s="175" t="s">
        <v>12</v>
      </c>
      <c r="C403" s="174" t="s">
        <v>30</v>
      </c>
      <c r="D403" s="164">
        <v>0</v>
      </c>
      <c r="E403" s="169" t="s">
        <v>81</v>
      </c>
      <c r="F403" s="154" t="s">
        <v>103</v>
      </c>
      <c r="G403" s="154" t="s">
        <v>98</v>
      </c>
    </row>
    <row r="404" spans="2:7" ht="30" x14ac:dyDescent="0.25">
      <c r="B404" s="176" t="s">
        <v>26</v>
      </c>
      <c r="C404" s="174" t="s">
        <v>30</v>
      </c>
      <c r="D404" s="164">
        <v>14</v>
      </c>
      <c r="E404" s="169" t="s">
        <v>81</v>
      </c>
      <c r="F404" s="154" t="s">
        <v>103</v>
      </c>
      <c r="G404" s="154" t="s">
        <v>98</v>
      </c>
    </row>
    <row r="405" spans="2:7" ht="30" x14ac:dyDescent="0.25">
      <c r="B405" s="175" t="s">
        <v>15</v>
      </c>
      <c r="C405" s="174" t="s">
        <v>30</v>
      </c>
      <c r="D405" s="164">
        <v>77</v>
      </c>
      <c r="E405" s="169" t="s">
        <v>81</v>
      </c>
      <c r="F405" s="154" t="s">
        <v>103</v>
      </c>
      <c r="G405" s="154" t="s">
        <v>98</v>
      </c>
    </row>
    <row r="406" spans="2:7" ht="30" x14ac:dyDescent="0.25">
      <c r="B406" s="173" t="s">
        <v>49</v>
      </c>
      <c r="C406" s="174" t="s">
        <v>50</v>
      </c>
      <c r="D406" s="164">
        <v>1577</v>
      </c>
      <c r="E406" s="169" t="s">
        <v>81</v>
      </c>
      <c r="F406" s="154" t="s">
        <v>103</v>
      </c>
      <c r="G406" s="154" t="s">
        <v>98</v>
      </c>
    </row>
    <row r="407" spans="2:7" x14ac:dyDescent="0.25">
      <c r="B407" s="175" t="s">
        <v>0</v>
      </c>
      <c r="C407" s="174" t="s">
        <v>50</v>
      </c>
      <c r="D407" s="164">
        <v>802</v>
      </c>
      <c r="E407" s="169" t="s">
        <v>81</v>
      </c>
      <c r="F407" s="154" t="s">
        <v>103</v>
      </c>
      <c r="G407" s="154" t="s">
        <v>98</v>
      </c>
    </row>
    <row r="408" spans="2:7" x14ac:dyDescent="0.25">
      <c r="B408" s="175" t="s">
        <v>14</v>
      </c>
      <c r="C408" s="174" t="s">
        <v>50</v>
      </c>
      <c r="D408" s="164">
        <v>502</v>
      </c>
      <c r="E408" s="169" t="s">
        <v>81</v>
      </c>
      <c r="F408" s="154" t="s">
        <v>103</v>
      </c>
      <c r="G408" s="154" t="s">
        <v>98</v>
      </c>
    </row>
    <row r="409" spans="2:7" x14ac:dyDescent="0.25">
      <c r="B409" s="176" t="s">
        <v>20</v>
      </c>
      <c r="C409" s="174" t="s">
        <v>50</v>
      </c>
      <c r="D409" s="164">
        <v>35</v>
      </c>
      <c r="E409" s="169" t="s">
        <v>81</v>
      </c>
      <c r="F409" s="154" t="s">
        <v>103</v>
      </c>
      <c r="G409" s="154" t="s">
        <v>98</v>
      </c>
    </row>
    <row r="410" spans="2:7" ht="30" x14ac:dyDescent="0.25">
      <c r="B410" s="176" t="s">
        <v>25</v>
      </c>
      <c r="C410" s="174" t="s">
        <v>50</v>
      </c>
      <c r="D410" s="164">
        <v>0</v>
      </c>
      <c r="E410" s="169" t="s">
        <v>81</v>
      </c>
      <c r="F410" s="154" t="s">
        <v>103</v>
      </c>
      <c r="G410" s="154" t="s">
        <v>98</v>
      </c>
    </row>
    <row r="411" spans="2:7" ht="30" x14ac:dyDescent="0.25">
      <c r="B411" s="176" t="s">
        <v>27</v>
      </c>
      <c r="C411" s="174" t="s">
        <v>50</v>
      </c>
      <c r="D411" s="164">
        <v>182</v>
      </c>
      <c r="E411" s="169" t="s">
        <v>81</v>
      </c>
      <c r="F411" s="154" t="s">
        <v>103</v>
      </c>
      <c r="G411" s="154" t="s">
        <v>98</v>
      </c>
    </row>
    <row r="412" spans="2:7" x14ac:dyDescent="0.25">
      <c r="B412" s="175" t="s">
        <v>15</v>
      </c>
      <c r="C412" s="174" t="s">
        <v>50</v>
      </c>
      <c r="D412" s="164">
        <v>56</v>
      </c>
      <c r="E412" s="169" t="s">
        <v>81</v>
      </c>
      <c r="F412" s="154" t="s">
        <v>103</v>
      </c>
      <c r="G412" s="154" t="s">
        <v>98</v>
      </c>
    </row>
    <row r="413" spans="2:7" ht="57.75" x14ac:dyDescent="0.25">
      <c r="B413" s="16" t="s">
        <v>82</v>
      </c>
      <c r="C413" s="162"/>
      <c r="D413" s="164">
        <v>1361</v>
      </c>
      <c r="E413" s="169" t="s">
        <v>104</v>
      </c>
      <c r="F413" s="154" t="s">
        <v>103</v>
      </c>
      <c r="G413" s="154" t="s">
        <v>98</v>
      </c>
    </row>
    <row r="414" spans="2:7" ht="30" x14ac:dyDescent="0.25">
      <c r="B414" s="173" t="s">
        <v>48</v>
      </c>
      <c r="C414" s="174" t="s">
        <v>30</v>
      </c>
      <c r="D414" s="164"/>
      <c r="E414" s="169" t="s">
        <v>104</v>
      </c>
      <c r="F414" s="154" t="s">
        <v>103</v>
      </c>
      <c r="G414" s="154" t="s">
        <v>98</v>
      </c>
    </row>
    <row r="415" spans="2:7" ht="30" x14ac:dyDescent="0.25">
      <c r="B415" s="175" t="s">
        <v>0</v>
      </c>
      <c r="C415" s="174" t="s">
        <v>30</v>
      </c>
      <c r="D415" s="164">
        <v>536</v>
      </c>
      <c r="E415" s="169" t="s">
        <v>104</v>
      </c>
      <c r="F415" s="154" t="s">
        <v>103</v>
      </c>
      <c r="G415" s="154" t="s">
        <v>98</v>
      </c>
    </row>
    <row r="416" spans="2:7" ht="30" x14ac:dyDescent="0.25">
      <c r="B416" s="175" t="s">
        <v>14</v>
      </c>
      <c r="C416" s="174" t="s">
        <v>30</v>
      </c>
      <c r="D416" s="164">
        <v>407</v>
      </c>
      <c r="E416" s="169" t="s">
        <v>104</v>
      </c>
      <c r="F416" s="154" t="s">
        <v>103</v>
      </c>
      <c r="G416" s="154" t="s">
        <v>98</v>
      </c>
    </row>
    <row r="417" spans="2:7" ht="30" x14ac:dyDescent="0.25">
      <c r="B417" s="176" t="s">
        <v>20</v>
      </c>
      <c r="C417" s="174" t="s">
        <v>30</v>
      </c>
      <c r="D417" s="164">
        <v>39</v>
      </c>
      <c r="E417" s="169" t="s">
        <v>104</v>
      </c>
      <c r="F417" s="154" t="s">
        <v>103</v>
      </c>
      <c r="G417" s="154" t="s">
        <v>98</v>
      </c>
    </row>
    <row r="418" spans="2:7" ht="30" x14ac:dyDescent="0.25">
      <c r="B418" s="175" t="s">
        <v>12</v>
      </c>
      <c r="C418" s="174" t="s">
        <v>30</v>
      </c>
      <c r="D418" s="164">
        <v>0</v>
      </c>
      <c r="E418" s="169" t="s">
        <v>104</v>
      </c>
      <c r="F418" s="154" t="s">
        <v>103</v>
      </c>
      <c r="G418" s="154" t="s">
        <v>98</v>
      </c>
    </row>
    <row r="419" spans="2:7" ht="30" x14ac:dyDescent="0.25">
      <c r="B419" s="176" t="s">
        <v>26</v>
      </c>
      <c r="C419" s="174" t="s">
        <v>30</v>
      </c>
      <c r="D419" s="164">
        <v>35</v>
      </c>
      <c r="E419" s="169" t="s">
        <v>104</v>
      </c>
      <c r="F419" s="154" t="s">
        <v>103</v>
      </c>
      <c r="G419" s="154" t="s">
        <v>98</v>
      </c>
    </row>
    <row r="420" spans="2:7" ht="30" x14ac:dyDescent="0.25">
      <c r="B420" s="175" t="s">
        <v>15</v>
      </c>
      <c r="C420" s="174" t="s">
        <v>30</v>
      </c>
      <c r="D420" s="164">
        <v>18</v>
      </c>
      <c r="E420" s="169" t="s">
        <v>104</v>
      </c>
      <c r="F420" s="154" t="s">
        <v>103</v>
      </c>
      <c r="G420" s="154" t="s">
        <v>98</v>
      </c>
    </row>
    <row r="421" spans="2:7" ht="30" x14ac:dyDescent="0.25">
      <c r="B421" s="173" t="s">
        <v>49</v>
      </c>
      <c r="C421" s="174" t="s">
        <v>50</v>
      </c>
      <c r="D421" s="164">
        <v>1361</v>
      </c>
      <c r="E421" s="169" t="s">
        <v>104</v>
      </c>
      <c r="F421" s="154" t="s">
        <v>103</v>
      </c>
      <c r="G421" s="154" t="s">
        <v>98</v>
      </c>
    </row>
    <row r="422" spans="2:7" x14ac:dyDescent="0.25">
      <c r="B422" s="175" t="s">
        <v>0</v>
      </c>
      <c r="C422" s="174" t="s">
        <v>50</v>
      </c>
      <c r="D422" s="164">
        <v>738</v>
      </c>
      <c r="E422" s="169" t="s">
        <v>104</v>
      </c>
      <c r="F422" s="154" t="s">
        <v>103</v>
      </c>
      <c r="G422" s="154" t="s">
        <v>98</v>
      </c>
    </row>
    <row r="423" spans="2:7" x14ac:dyDescent="0.25">
      <c r="B423" s="175" t="s">
        <v>14</v>
      </c>
      <c r="C423" s="174" t="s">
        <v>50</v>
      </c>
      <c r="D423" s="164">
        <v>245</v>
      </c>
      <c r="E423" s="169" t="s">
        <v>104</v>
      </c>
      <c r="F423" s="154" t="s">
        <v>103</v>
      </c>
      <c r="G423" s="154" t="s">
        <v>98</v>
      </c>
    </row>
    <row r="424" spans="2:7" x14ac:dyDescent="0.25">
      <c r="B424" s="176" t="s">
        <v>20</v>
      </c>
      <c r="C424" s="174" t="s">
        <v>50</v>
      </c>
      <c r="D424" s="164">
        <v>95</v>
      </c>
      <c r="E424" s="169" t="s">
        <v>104</v>
      </c>
      <c r="F424" s="154" t="s">
        <v>103</v>
      </c>
      <c r="G424" s="154" t="s">
        <v>98</v>
      </c>
    </row>
    <row r="425" spans="2:7" ht="30" x14ac:dyDescent="0.25">
      <c r="B425" s="176" t="s">
        <v>25</v>
      </c>
      <c r="C425" s="174" t="s">
        <v>50</v>
      </c>
      <c r="D425" s="164">
        <v>0</v>
      </c>
      <c r="E425" s="169" t="s">
        <v>104</v>
      </c>
      <c r="F425" s="154" t="s">
        <v>103</v>
      </c>
      <c r="G425" s="154" t="s">
        <v>98</v>
      </c>
    </row>
    <row r="426" spans="2:7" ht="30" x14ac:dyDescent="0.25">
      <c r="B426" s="176" t="s">
        <v>27</v>
      </c>
      <c r="C426" s="174" t="s">
        <v>50</v>
      </c>
      <c r="D426" s="164">
        <v>269</v>
      </c>
      <c r="E426" s="169" t="s">
        <v>104</v>
      </c>
      <c r="F426" s="154" t="s">
        <v>103</v>
      </c>
      <c r="G426" s="154" t="s">
        <v>98</v>
      </c>
    </row>
    <row r="427" spans="2:7" x14ac:dyDescent="0.25">
      <c r="B427" s="175" t="s">
        <v>15</v>
      </c>
      <c r="C427" s="174" t="s">
        <v>50</v>
      </c>
      <c r="D427" s="164">
        <v>14</v>
      </c>
      <c r="E427" s="169" t="s">
        <v>104</v>
      </c>
      <c r="F427" s="154" t="s">
        <v>103</v>
      </c>
      <c r="G427" s="154" t="s">
        <v>98</v>
      </c>
    </row>
    <row r="428" spans="2:7" ht="29.25" x14ac:dyDescent="0.25">
      <c r="B428" s="170" t="s">
        <v>83</v>
      </c>
      <c r="C428" s="171"/>
      <c r="D428" s="163">
        <v>368037.48058545723</v>
      </c>
      <c r="E428" s="154" t="s">
        <v>79</v>
      </c>
      <c r="F428" s="154" t="s">
        <v>103</v>
      </c>
      <c r="G428" s="154" t="s">
        <v>98</v>
      </c>
    </row>
    <row r="429" spans="2:7" ht="60" x14ac:dyDescent="0.25">
      <c r="B429" s="156" t="s">
        <v>99</v>
      </c>
      <c r="C429" s="72" t="s">
        <v>33</v>
      </c>
      <c r="D429" s="161">
        <v>984673.98947056069</v>
      </c>
      <c r="E429" s="154" t="s">
        <v>79</v>
      </c>
      <c r="F429" s="154" t="s">
        <v>103</v>
      </c>
      <c r="G429" s="154" t="s">
        <v>98</v>
      </c>
    </row>
    <row r="430" spans="2:7" x14ac:dyDescent="0.25">
      <c r="B430" s="156" t="s">
        <v>100</v>
      </c>
      <c r="C430" s="72" t="s">
        <v>8</v>
      </c>
      <c r="D430" s="161">
        <v>1635359.558</v>
      </c>
      <c r="E430" s="154" t="s">
        <v>79</v>
      </c>
      <c r="F430" s="154" t="s">
        <v>103</v>
      </c>
      <c r="G430" s="154" t="s">
        <v>98</v>
      </c>
    </row>
    <row r="431" spans="2:7" ht="60" x14ac:dyDescent="0.25">
      <c r="B431" s="156" t="s">
        <v>101</v>
      </c>
      <c r="C431" s="72" t="s">
        <v>33</v>
      </c>
      <c r="D431" s="161">
        <v>1591871.15</v>
      </c>
      <c r="E431" s="154" t="s">
        <v>79</v>
      </c>
      <c r="F431" s="154" t="s">
        <v>103</v>
      </c>
      <c r="G431" s="154" t="s">
        <v>98</v>
      </c>
    </row>
    <row r="432" spans="2:7" x14ac:dyDescent="0.25">
      <c r="B432" s="156" t="s">
        <v>102</v>
      </c>
      <c r="C432" s="72" t="s">
        <v>8</v>
      </c>
      <c r="D432" s="161">
        <v>1924491.4809136242</v>
      </c>
      <c r="E432" s="154" t="s">
        <v>79</v>
      </c>
      <c r="F432" s="154" t="s">
        <v>103</v>
      </c>
      <c r="G432" s="154" t="s">
        <v>98</v>
      </c>
    </row>
    <row r="433" spans="2:7" ht="29.25" x14ac:dyDescent="0.25">
      <c r="B433" s="170" t="s">
        <v>83</v>
      </c>
      <c r="C433" s="171"/>
      <c r="D433" s="252">
        <v>54339.970089544826</v>
      </c>
      <c r="E433" s="154" t="s">
        <v>80</v>
      </c>
      <c r="F433" s="154" t="s">
        <v>103</v>
      </c>
      <c r="G433" s="154" t="s">
        <v>98</v>
      </c>
    </row>
    <row r="434" spans="2:7" ht="60" x14ac:dyDescent="0.25">
      <c r="B434" s="156" t="s">
        <v>99</v>
      </c>
      <c r="C434" s="72" t="s">
        <v>33</v>
      </c>
      <c r="D434" s="253">
        <v>137167.79999999999</v>
      </c>
      <c r="E434" s="154" t="s">
        <v>80</v>
      </c>
      <c r="F434" s="154" t="s">
        <v>103</v>
      </c>
      <c r="G434" s="154" t="s">
        <v>98</v>
      </c>
    </row>
    <row r="435" spans="2:7" x14ac:dyDescent="0.25">
      <c r="B435" s="156" t="s">
        <v>100</v>
      </c>
      <c r="C435" s="72" t="s">
        <v>8</v>
      </c>
      <c r="D435" s="253">
        <v>362062.27409375005</v>
      </c>
      <c r="E435" s="154" t="s">
        <v>80</v>
      </c>
      <c r="F435" s="154" t="s">
        <v>103</v>
      </c>
      <c r="G435" s="154" t="s">
        <v>98</v>
      </c>
    </row>
    <row r="436" spans="2:7" ht="60" x14ac:dyDescent="0.25">
      <c r="B436" s="156" t="s">
        <v>101</v>
      </c>
      <c r="C436" s="72" t="s">
        <v>33</v>
      </c>
      <c r="D436" s="253">
        <v>507726.96974044718</v>
      </c>
      <c r="E436" s="154" t="s">
        <v>80</v>
      </c>
      <c r="F436" s="154" t="s">
        <v>103</v>
      </c>
      <c r="G436" s="154" t="s">
        <v>98</v>
      </c>
    </row>
    <row r="437" spans="2:7" x14ac:dyDescent="0.25">
      <c r="B437" s="156" t="s">
        <v>102</v>
      </c>
      <c r="C437" s="72" t="s">
        <v>8</v>
      </c>
      <c r="D437" s="253">
        <v>959902.46869357117</v>
      </c>
      <c r="E437" s="154" t="s">
        <v>80</v>
      </c>
      <c r="F437" s="154" t="s">
        <v>103</v>
      </c>
      <c r="G437" s="154" t="s">
        <v>98</v>
      </c>
    </row>
    <row r="438" spans="2:7" ht="29.25" x14ac:dyDescent="0.25">
      <c r="B438" s="170" t="s">
        <v>83</v>
      </c>
      <c r="C438" s="171"/>
      <c r="D438" s="163">
        <v>215948.20264867935</v>
      </c>
      <c r="E438" s="154" t="s">
        <v>81</v>
      </c>
      <c r="F438" s="154" t="s">
        <v>103</v>
      </c>
      <c r="G438" s="154" t="s">
        <v>98</v>
      </c>
    </row>
    <row r="439" spans="2:7" ht="60" x14ac:dyDescent="0.25">
      <c r="B439" s="156" t="s">
        <v>99</v>
      </c>
      <c r="C439" s="72" t="s">
        <v>33</v>
      </c>
      <c r="D439" s="161">
        <v>436655.50062658632</v>
      </c>
      <c r="E439" s="154" t="s">
        <v>81</v>
      </c>
      <c r="F439" s="154" t="s">
        <v>103</v>
      </c>
      <c r="G439" s="154" t="s">
        <v>98</v>
      </c>
    </row>
    <row r="440" spans="2:7" x14ac:dyDescent="0.25">
      <c r="B440" s="156" t="s">
        <v>100</v>
      </c>
      <c r="C440" s="72" t="s">
        <v>8</v>
      </c>
      <c r="D440" s="161">
        <v>292580</v>
      </c>
      <c r="E440" s="154" t="s">
        <v>81</v>
      </c>
      <c r="F440" s="154" t="s">
        <v>103</v>
      </c>
      <c r="G440" s="154" t="s">
        <v>98</v>
      </c>
    </row>
    <row r="441" spans="2:7" ht="60" x14ac:dyDescent="0.25">
      <c r="B441" s="156" t="s">
        <v>101</v>
      </c>
      <c r="C441" s="72" t="s">
        <v>33</v>
      </c>
      <c r="D441" s="161">
        <v>825796.73865490127</v>
      </c>
      <c r="E441" s="154" t="s">
        <v>81</v>
      </c>
      <c r="F441" s="154" t="s">
        <v>103</v>
      </c>
      <c r="G441" s="154" t="s">
        <v>98</v>
      </c>
    </row>
    <row r="442" spans="2:7" x14ac:dyDescent="0.25">
      <c r="B442" s="156" t="s">
        <v>102</v>
      </c>
      <c r="C442" s="72" t="s">
        <v>8</v>
      </c>
      <c r="D442" s="161">
        <v>370227.15100000007</v>
      </c>
      <c r="E442" s="154" t="s">
        <v>81</v>
      </c>
      <c r="F442" s="154" t="s">
        <v>103</v>
      </c>
      <c r="G442" s="154" t="s">
        <v>98</v>
      </c>
    </row>
    <row r="443" spans="2:7" ht="29.25" x14ac:dyDescent="0.25">
      <c r="B443" s="170" t="s">
        <v>83</v>
      </c>
      <c r="C443" s="171"/>
      <c r="D443" s="163">
        <v>272919.67409175687</v>
      </c>
      <c r="E443" s="169" t="s">
        <v>104</v>
      </c>
      <c r="F443" s="154" t="s">
        <v>103</v>
      </c>
      <c r="G443" s="154" t="s">
        <v>98</v>
      </c>
    </row>
    <row r="444" spans="2:7" ht="60" x14ac:dyDescent="0.25">
      <c r="B444" s="156" t="s">
        <v>99</v>
      </c>
      <c r="C444" s="72" t="s">
        <v>33</v>
      </c>
      <c r="D444" s="161">
        <v>657666.21991340164</v>
      </c>
      <c r="E444" s="169" t="s">
        <v>104</v>
      </c>
      <c r="F444" s="154" t="s">
        <v>103</v>
      </c>
      <c r="G444" s="154" t="s">
        <v>98</v>
      </c>
    </row>
    <row r="445" spans="2:7" x14ac:dyDescent="0.25">
      <c r="B445" s="156" t="s">
        <v>100</v>
      </c>
      <c r="C445" s="72" t="s">
        <v>8</v>
      </c>
      <c r="D445" s="161">
        <v>785365</v>
      </c>
      <c r="E445" s="169" t="s">
        <v>104</v>
      </c>
      <c r="F445" s="154" t="s">
        <v>103</v>
      </c>
      <c r="G445" s="154" t="s">
        <v>98</v>
      </c>
    </row>
    <row r="446" spans="2:7" ht="60" x14ac:dyDescent="0.25">
      <c r="B446" s="156" t="s">
        <v>101</v>
      </c>
      <c r="C446" s="72" t="s">
        <v>33</v>
      </c>
      <c r="D446" s="161">
        <v>909293.77380156342</v>
      </c>
      <c r="E446" s="169" t="s">
        <v>104</v>
      </c>
      <c r="F446" s="154" t="s">
        <v>103</v>
      </c>
      <c r="G446" s="154" t="s">
        <v>98</v>
      </c>
    </row>
    <row r="447" spans="2:7" x14ac:dyDescent="0.25">
      <c r="B447" s="156" t="s">
        <v>102</v>
      </c>
      <c r="C447" s="72" t="s">
        <v>8</v>
      </c>
      <c r="D447" s="161">
        <v>767395.58299999998</v>
      </c>
      <c r="E447" s="169" t="s">
        <v>104</v>
      </c>
      <c r="F447" s="154" t="s">
        <v>103</v>
      </c>
      <c r="G447" s="154" t="s">
        <v>98</v>
      </c>
    </row>
  </sheetData>
  <mergeCells count="1">
    <mergeCell ref="B1:G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41B69DF7FDA4554B8FE899176755ECF8" ma:contentTypeVersion="12" ma:contentTypeDescription="Izveidot jaunu dokumentu." ma:contentTypeScope="" ma:versionID="9ff908ce5662e9b904a215563b335cb0">
  <xsd:schema xmlns:xsd="http://www.w3.org/2001/XMLSchema" xmlns:xs="http://www.w3.org/2001/XMLSchema" xmlns:p="http://schemas.microsoft.com/office/2006/metadata/properties" xmlns:ns3="428767e5-4164-4b7d-9bc5-fdd8004e420e" xmlns:ns4="f9e62e9b-cb84-405f-b050-1532ce9f707e" targetNamespace="http://schemas.microsoft.com/office/2006/metadata/properties" ma:root="true" ma:fieldsID="77a7bfdb3ee0ee849d267733bf3b52a1" ns3:_="" ns4:_="">
    <xsd:import namespace="428767e5-4164-4b7d-9bc5-fdd8004e420e"/>
    <xsd:import namespace="f9e62e9b-cb84-405f-b050-1532ce9f707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8767e5-4164-4b7d-9bc5-fdd8004e42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9e62e9b-cb84-405f-b050-1532ce9f707e" elementFormDefault="qualified">
    <xsd:import namespace="http://schemas.microsoft.com/office/2006/documentManagement/types"/>
    <xsd:import namespace="http://schemas.microsoft.com/office/infopath/2007/PartnerControls"/>
    <xsd:element name="SharedWithUsers" ma:index="17"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Koplietots ar: detalizēti" ma:internalName="SharedWithDetails" ma:readOnly="true">
      <xsd:simpleType>
        <xsd:restriction base="dms:Note">
          <xsd:maxLength value="255"/>
        </xsd:restriction>
      </xsd:simpleType>
    </xsd:element>
    <xsd:element name="SharingHintHash" ma:index="19"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FE968A9-47B5-43FE-A6E9-429D609E89F2}">
  <ds:schemaRefs>
    <ds:schemaRef ds:uri="http://schemas.microsoft.com/sharepoint/v3/contenttype/forms"/>
  </ds:schemaRefs>
</ds:datastoreItem>
</file>

<file path=customXml/itemProps2.xml><?xml version="1.0" encoding="utf-8"?>
<ds:datastoreItem xmlns:ds="http://schemas.openxmlformats.org/officeDocument/2006/customXml" ds:itemID="{EACA25C0-85DB-4867-98C6-E40B112433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8767e5-4164-4b7d-9bc5-fdd8004e420e"/>
    <ds:schemaRef ds:uri="f9e62e9b-cb84-405f-b050-1532ce9f70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B085A2-E50E-42C0-A370-9D42EF84A3B5}">
  <ds:schemaRefs>
    <ds:schemaRef ds:uri="http://www.w3.org/XML/1998/namespace"/>
    <ds:schemaRef ds:uri="http://purl.org/dc/dcmitype/"/>
    <ds:schemaRef ds:uri="http://schemas.microsoft.com/office/2006/documentManagement/types"/>
    <ds:schemaRef ds:uri="http://schemas.microsoft.com/office/2006/metadata/properties"/>
    <ds:schemaRef ds:uri="f9e62e9b-cb84-405f-b050-1532ce9f707e"/>
    <ds:schemaRef ds:uri="http://schemas.openxmlformats.org/package/2006/metadata/core-properties"/>
    <ds:schemaRef ds:uri="http://purl.org/dc/terms/"/>
    <ds:schemaRef ds:uri="428767e5-4164-4b7d-9bc5-fdd8004e420e"/>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marts ATD</vt:lpstr>
      <vt:lpstr>aprīlis_protokol</vt:lpstr>
      <vt:lpstr>maijs_korigets</vt:lpstr>
      <vt:lpstr>jūnijs</vt:lpstr>
      <vt:lpstr>Pivot_atskaite</vt:lpstr>
      <vt:lpstr>PIVOT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Grīviņa</dc:creator>
  <cp:lastModifiedBy>Ilze Pence</cp:lastModifiedBy>
  <cp:lastPrinted>2021-08-20T07:05:55Z</cp:lastPrinted>
  <dcterms:created xsi:type="dcterms:W3CDTF">2021-03-26T09:43:50Z</dcterms:created>
  <dcterms:modified xsi:type="dcterms:W3CDTF">2021-08-20T12:19:55Z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0x01010041B69DF7FDA4554B8FE899176755ECF8</vt:lpwstr>
  </property>
</Properties>
</file>