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zmgovlv-my.sharepoint.com/personal/daina_silina_zm_gov_lv/Documents/Documents/2026.gads/1. ceturksnis/40. Sertifikacijas MK info zinojums/5. Liksanai TAP/"/>
    </mc:Choice>
  </mc:AlternateContent>
  <xr:revisionPtr revIDLastSave="17" documentId="8_{B5C88007-D6DE-403B-910F-61C509342CA3}" xr6:coauthVersionLast="47" xr6:coauthVersionMax="47" xr10:uidLastSave="{B6ABC28E-4BF2-4E3A-B285-1FB36ADED458}"/>
  <bookViews>
    <workbookView xWindow="-120" yWindow="-120" windowWidth="38640" windowHeight="21120" xr2:uid="{3EBDAA21-B6BD-4BF9-BE22-79A22A0A1413}"/>
  </bookViews>
  <sheets>
    <sheet name="Aprēķin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" i="1" l="1"/>
  <c r="E47" i="1"/>
  <c r="F47" i="1"/>
  <c r="G47" i="1"/>
  <c r="H47" i="1"/>
  <c r="I47" i="1"/>
  <c r="J47" i="1"/>
  <c r="K47" i="1"/>
  <c r="L47" i="1"/>
  <c r="C47" i="1"/>
  <c r="J45" i="1" l="1"/>
  <c r="F45" i="1"/>
  <c r="E45" i="1"/>
  <c r="C45" i="1"/>
  <c r="H44" i="1"/>
  <c r="G44" i="1"/>
  <c r="G45" i="1" s="1"/>
  <c r="D44" i="1"/>
  <c r="H43" i="1"/>
  <c r="I43" i="1" s="1"/>
  <c r="H42" i="1"/>
  <c r="I42" i="1" s="1"/>
  <c r="H41" i="1"/>
  <c r="I41" i="1" s="1"/>
  <c r="I40" i="1"/>
  <c r="H40" i="1"/>
  <c r="H39" i="1"/>
  <c r="I39" i="1" s="1"/>
  <c r="H38" i="1"/>
  <c r="I38" i="1" s="1"/>
  <c r="H37" i="1"/>
  <c r="I37" i="1" s="1"/>
  <c r="K37" i="1" s="1"/>
  <c r="H36" i="1"/>
  <c r="I36" i="1" s="1"/>
  <c r="H35" i="1"/>
  <c r="I35" i="1" s="1"/>
  <c r="H34" i="1"/>
  <c r="I34" i="1" s="1"/>
  <c r="H33" i="1"/>
  <c r="I33" i="1" s="1"/>
  <c r="J30" i="1"/>
  <c r="F30" i="1"/>
  <c r="E30" i="1"/>
  <c r="C30" i="1"/>
  <c r="H29" i="1"/>
  <c r="G29" i="1"/>
  <c r="G30" i="1" s="1"/>
  <c r="D29" i="1"/>
  <c r="H28" i="1"/>
  <c r="I28" i="1" s="1"/>
  <c r="H27" i="1"/>
  <c r="I27" i="1" s="1"/>
  <c r="H26" i="1"/>
  <c r="I26" i="1" s="1"/>
  <c r="I25" i="1"/>
  <c r="H25" i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J15" i="1"/>
  <c r="F15" i="1"/>
  <c r="E15" i="1"/>
  <c r="C15" i="1"/>
  <c r="H14" i="1"/>
  <c r="G14" i="1"/>
  <c r="G15" i="1" s="1"/>
  <c r="D14" i="1"/>
  <c r="H13" i="1"/>
  <c r="I13" i="1" s="1"/>
  <c r="H12" i="1"/>
  <c r="I12" i="1" s="1"/>
  <c r="H11" i="1"/>
  <c r="I11" i="1" s="1"/>
  <c r="I10" i="1"/>
  <c r="H10" i="1"/>
  <c r="H9" i="1"/>
  <c r="I9" i="1" s="1"/>
  <c r="H8" i="1"/>
  <c r="I8" i="1" s="1"/>
  <c r="H7" i="1"/>
  <c r="I7" i="1" s="1"/>
  <c r="K7" i="1" s="1"/>
  <c r="H6" i="1"/>
  <c r="I6" i="1" s="1"/>
  <c r="H5" i="1"/>
  <c r="I5" i="1" s="1"/>
  <c r="H4" i="1"/>
  <c r="I4" i="1" s="1"/>
  <c r="H3" i="1"/>
  <c r="I3" i="1" s="1"/>
  <c r="L10" i="1" l="1"/>
  <c r="D30" i="1"/>
  <c r="I29" i="1"/>
  <c r="K13" i="1"/>
  <c r="L13" i="1" s="1"/>
  <c r="K24" i="1"/>
  <c r="L24" i="1" s="1"/>
  <c r="K34" i="1"/>
  <c r="L7" i="1"/>
  <c r="L34" i="1"/>
  <c r="D15" i="1"/>
  <c r="I14" i="1"/>
  <c r="K35" i="1"/>
  <c r="L35" i="1" s="1"/>
  <c r="K9" i="1"/>
  <c r="L9" i="1" s="1"/>
  <c r="K25" i="1"/>
  <c r="L25" i="1" s="1"/>
  <c r="H45" i="1"/>
  <c r="K20" i="1"/>
  <c r="L20" i="1" s="1"/>
  <c r="K21" i="1"/>
  <c r="L21" i="1" s="1"/>
  <c r="K43" i="1"/>
  <c r="L43" i="1" s="1"/>
  <c r="L37" i="1"/>
  <c r="K23" i="1"/>
  <c r="L23" i="1" s="1"/>
  <c r="K18" i="1"/>
  <c r="L18" i="1" s="1"/>
  <c r="K40" i="1"/>
  <c r="L40" i="1" s="1"/>
  <c r="K8" i="1"/>
  <c r="L8" i="1" s="1"/>
  <c r="K41" i="1"/>
  <c r="L41" i="1" s="1"/>
  <c r="K3" i="1"/>
  <c r="L3" i="1" s="1"/>
  <c r="K19" i="1"/>
  <c r="L19" i="1" s="1"/>
  <c r="K36" i="1"/>
  <c r="L36" i="1" s="1"/>
  <c r="K42" i="1"/>
  <c r="L42" i="1" s="1"/>
  <c r="K26" i="1"/>
  <c r="L26" i="1" s="1"/>
  <c r="K4" i="1"/>
  <c r="L4" i="1" s="1"/>
  <c r="K10" i="1"/>
  <c r="K27" i="1"/>
  <c r="L27" i="1" s="1"/>
  <c r="H30" i="1"/>
  <c r="K5" i="1"/>
  <c r="L5" i="1" s="1"/>
  <c r="K11" i="1"/>
  <c r="L11" i="1" s="1"/>
  <c r="K38" i="1"/>
  <c r="L38" i="1" s="1"/>
  <c r="D45" i="1"/>
  <c r="I44" i="1"/>
  <c r="K6" i="1"/>
  <c r="L6" i="1" s="1"/>
  <c r="K12" i="1"/>
  <c r="L12" i="1" s="1"/>
  <c r="H15" i="1"/>
  <c r="K22" i="1"/>
  <c r="L22" i="1" s="1"/>
  <c r="K28" i="1"/>
  <c r="L28" i="1" s="1"/>
  <c r="K33" i="1"/>
  <c r="K39" i="1"/>
  <c r="L39" i="1" s="1"/>
  <c r="K44" i="1" l="1"/>
  <c r="L44" i="1" s="1"/>
  <c r="K29" i="1"/>
  <c r="K30" i="1" s="1"/>
  <c r="K14" i="1"/>
  <c r="K15" i="1" s="1"/>
  <c r="I15" i="1"/>
  <c r="K45" i="1"/>
  <c r="I45" i="1"/>
  <c r="L33" i="1"/>
  <c r="I30" i="1"/>
  <c r="L14" i="1" l="1"/>
  <c r="L15" i="1" s="1"/>
  <c r="L29" i="1"/>
  <c r="L30" i="1" s="1"/>
  <c r="L45" i="1"/>
</calcChain>
</file>

<file path=xl/sharedStrings.xml><?xml version="1.0" encoding="utf-8"?>
<sst xmlns="http://schemas.openxmlformats.org/spreadsheetml/2006/main" count="85" uniqueCount="35">
  <si>
    <t>Mēnesis</t>
  </si>
  <si>
    <t>Janvāris</t>
  </si>
  <si>
    <t>Februāris</t>
  </si>
  <si>
    <t>Marts</t>
  </si>
  <si>
    <t>Aprīlis</t>
  </si>
  <si>
    <t>Kopā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</si>
  <si>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</si>
  <si>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</si>
  <si>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</si>
  <si>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</si>
  <si>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</si>
  <si>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</si>
  <si>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</si>
  <si>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</si>
  <si>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Gadā:</t>
  </si>
  <si>
    <t>KOPĀ</t>
  </si>
  <si>
    <t>vadītājs</t>
  </si>
  <si>
    <t>39.3. saime</t>
  </si>
  <si>
    <t>III līmenis</t>
  </si>
  <si>
    <t>12 skala</t>
  </si>
  <si>
    <t>Piemaksa 30%</t>
  </si>
  <si>
    <t>IIA vai IIB līmenis</t>
  </si>
  <si>
    <t>11 skala</t>
  </si>
  <si>
    <t>IKT auditors</t>
  </si>
  <si>
    <t>18.saime</t>
  </si>
  <si>
    <t>IV A līmenis</t>
  </si>
  <si>
    <t>Naudas balva 50%</t>
  </si>
  <si>
    <t>Pabalsts par bērnu invalīdu 750EUR</t>
  </si>
  <si>
    <t>Pabalsts tuvinieka nāves gadījumā</t>
  </si>
  <si>
    <t>Atlīdzība</t>
  </si>
  <si>
    <t>Atvaļinājuma pabalsts 50%</t>
  </si>
  <si>
    <t>Kopā ar DD soc. nod. apliekamā summa</t>
  </si>
  <si>
    <t>Apdrošināšana</t>
  </si>
  <si>
    <t>D/D soc. nod. 23.59%</t>
  </si>
  <si>
    <t>auditors (2 gab.)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</si>
</sst>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Border="1"/>
    <xf numFmtId="2" fontId="0" fillId="0" borderId="0" xfId="0" applyNumberFormat="1" applyBorder="1"/>
    <xf numFmtId="2" fontId="1" fillId="0" borderId="0" xfId="0" applyNumberFormat="1" applyFont="1" applyBorder="1"/>
    <xf numFmtId="0" fontId="0" fillId="0" borderId="1" xfId="0" applyFill="1" applyBorder="1"/>
    <xf numFmtId="2" fontId="0" fillId="0" borderId="3" xfId="0" applyNumberFormat="1" applyFill="1" applyBorder="1"/>
    <xf numFmtId="0" fontId="0" fillId="0" borderId="0" xfId="0" applyAlignment="1">
      <alignment horizontal="center"/>
    </xf>
    <xf numFmtId="2" fontId="0" fillId="0" borderId="0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Font="1" applyBorder="1"/>
    <xf numFmtId="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5E427-3DAE-46C7-B6B4-03A1E75800B0}">
  <dimension ref="A2:N47"/>
  <sheetViews>
    <sheetView tabSelected="1" workbookViewId="0">
      <selection activeCell="C50" sqref="C50"/>
    </sheetView>
  </sheetViews>
  <sheetFormatPr defaultRowHeight="15" x14ac:dyDescent="0.25"/>
  <cols>
    <col min="1" max="1" width="17.7109375" customWidth="1"/>
    <col min="2" max="2" width="12.85546875" customWidth="1"/>
    <col min="3" max="4" width="11.28515625" customWidth="1"/>
    <col min="5" max="5" width="16.7109375" customWidth="1"/>
    <col min="6" max="6" width="16.28515625" customWidth="1"/>
    <col min="7" max="7" width="13.7109375" customWidth="1"/>
    <col min="8" max="8" width="10.7109375" customWidth="1"/>
    <col min="9" max="9" width="17" style="9" customWidth="1"/>
    <col min="10" max="10" width="16.28515625" customWidth="1"/>
    <col min="11" max="11" width="11" customWidth="1"/>
    <col min="12" max="12" width="11.28515625" customWidth="1"/>
    <col min="14" max="14" width="12" customWidth="1"/>
  </cols>
  <sheetData>
    <row r="2" spans="1:14" s="13" customFormat="1" ht="46.5" customHeight="1" x14ac:dyDescent="0.25">
      <c r="A2" s="12"/>
      <c r="B2" s="11" t="s">
        <v>0</v>
      </c>
      <c r="C2" s="11" t="s">
        <v>29</v>
      </c>
      <c r="D2" s="11" t="s">
        <v>26</v>
      </c>
      <c r="E2" s="11" t="s">
        <v>27</v>
      </c>
      <c r="F2" s="11" t="s">
        <v>28</v>
      </c>
      <c r="G2" s="11" t="s">
        <v>30</v>
      </c>
      <c r="H2" s="11" t="s">
        <v>20</v>
      </c>
      <c r="I2" s="11" t="s">
        <v>31</v>
      </c>
      <c r="J2" s="11" t="s">
        <v>32</v>
      </c>
      <c r="K2" s="11" t="s">
        <v>33</v>
      </c>
      <c r="L2" s="11" t="s">
        <v>5</v>
      </c>
    </row>
    <row r="3" spans="1:14" x14ac:dyDescent="0.25">
      <c r="A3" t="s">
        <v>16</v>
      </c>
      <c r="B3" s="1" t="s">
        <v>1</v>
      </c>
      <c r="C3" s="16">
        <v>4053</v>
      </c>
      <c r="D3" s="16"/>
      <c r="E3" s="16"/>
      <c r="F3" s="16"/>
      <c r="G3" s="16"/>
      <c r="H3" s="16">
        <f t="shared" ref="H3:H14" si="0">C3/100*30</f>
        <v>1215.9000000000001</v>
      </c>
      <c r="I3" s="11">
        <f>SUM(C3:H3)</f>
        <v>5268.9</v>
      </c>
      <c r="J3" s="16">
        <v>650</v>
      </c>
      <c r="K3" s="17">
        <f>I3*0.2359</f>
        <v>1242.9335099999998</v>
      </c>
      <c r="L3" s="18">
        <f>SUM(I3:K3)</f>
        <v>7161.8335099999995</v>
      </c>
    </row>
    <row r="4" spans="1:14" x14ac:dyDescent="0.25">
      <c r="A4" t="s">
        <v>17</v>
      </c>
      <c r="B4" s="1" t="s">
        <v>2</v>
      </c>
      <c r="C4" s="16">
        <v>4053</v>
      </c>
      <c r="D4" s="16"/>
      <c r="E4" s="16"/>
      <c r="F4" s="16"/>
      <c r="G4" s="16"/>
      <c r="H4" s="16">
        <f t="shared" si="0"/>
        <v>1215.9000000000001</v>
      </c>
      <c r="I4" s="11">
        <f t="shared" ref="I4:I14" si="1">SUM(C4:H4)</f>
        <v>5268.9</v>
      </c>
      <c r="J4" s="16"/>
      <c r="K4" s="17">
        <f t="shared" ref="K4:K13" si="2">I4*0.2359</f>
        <v>1242.9335099999998</v>
      </c>
      <c r="L4" s="18">
        <f t="shared" ref="L4:L14" si="3">SUM(I4:K4)</f>
        <v>6511.8335099999995</v>
      </c>
    </row>
    <row r="5" spans="1:14" x14ac:dyDescent="0.25">
      <c r="A5" t="s">
        <v>18</v>
      </c>
      <c r="B5" s="1" t="s">
        <v>3</v>
      </c>
      <c r="C5" s="16">
        <v>4053</v>
      </c>
      <c r="D5" s="16"/>
      <c r="E5" s="16"/>
      <c r="F5" s="16"/>
      <c r="G5" s="16"/>
      <c r="H5" s="16">
        <f t="shared" si="0"/>
        <v>1215.9000000000001</v>
      </c>
      <c r="I5" s="11">
        <f t="shared" si="1"/>
        <v>5268.9</v>
      </c>
      <c r="J5" s="16"/>
      <c r="K5" s="17">
        <f t="shared" si="2"/>
        <v>1242.9335099999998</v>
      </c>
      <c r="L5" s="18">
        <f t="shared" si="3"/>
        <v>6511.8335099999995</v>
      </c>
    </row>
    <row r="6" spans="1:14" x14ac:dyDescent="0.25">
      <c r="A6" t="s">
        <v>19</v>
      </c>
      <c r="B6" s="1" t="s">
        <v>4</v>
      </c>
      <c r="C6" s="16">
        <v>4053</v>
      </c>
      <c r="D6" s="16"/>
      <c r="E6" s="16"/>
      <c r="F6" s="16"/>
      <c r="G6" s="16"/>
      <c r="H6" s="16">
        <f t="shared" si="0"/>
        <v>1215.9000000000001</v>
      </c>
      <c r="I6" s="11">
        <f t="shared" si="1"/>
        <v>5268.9</v>
      </c>
      <c r="J6" s="16"/>
      <c r="K6" s="17">
        <f t="shared" si="2"/>
        <v>1242.9335099999998</v>
      </c>
      <c r="L6" s="18">
        <f t="shared" si="3"/>
        <v>6511.8335099999995</v>
      </c>
    </row>
    <row r="7" spans="1:14" x14ac:dyDescent="0.25">
      <c r="B7" s="1" t="s">
        <v>6</v>
      </c>
      <c r="C7" s="16">
        <v>4053</v>
      </c>
      <c r="D7" s="16"/>
      <c r="E7" s="16"/>
      <c r="F7" s="16"/>
      <c r="G7" s="16"/>
      <c r="H7" s="16">
        <f t="shared" si="0"/>
        <v>1215.9000000000001</v>
      </c>
      <c r="I7" s="11">
        <f t="shared" si="1"/>
        <v>5268.9</v>
      </c>
      <c r="J7" s="16"/>
      <c r="K7" s="17">
        <f t="shared" si="2"/>
        <v>1242.9335099999998</v>
      </c>
      <c r="L7" s="18">
        <f t="shared" si="3"/>
        <v>6511.8335099999995</v>
      </c>
    </row>
    <row r="8" spans="1:14" x14ac:dyDescent="0.25">
      <c r="B8" s="5" t="s">
        <v>7</v>
      </c>
      <c r="C8" s="16">
        <v>4053</v>
      </c>
      <c r="D8" s="16"/>
      <c r="E8" s="16"/>
      <c r="F8" s="16"/>
      <c r="G8" s="16"/>
      <c r="H8" s="16">
        <f t="shared" si="0"/>
        <v>1215.9000000000001</v>
      </c>
      <c r="I8" s="11">
        <f t="shared" si="1"/>
        <v>5268.9</v>
      </c>
      <c r="J8" s="16"/>
      <c r="K8" s="17">
        <f t="shared" si="2"/>
        <v>1242.9335099999998</v>
      </c>
      <c r="L8" s="18">
        <f t="shared" si="3"/>
        <v>6511.8335099999995</v>
      </c>
    </row>
    <row r="9" spans="1:14" x14ac:dyDescent="0.25">
      <c r="B9" s="5" t="s">
        <v>8</v>
      </c>
      <c r="C9" s="16">
        <v>4053</v>
      </c>
      <c r="D9" s="16"/>
      <c r="E9" s="16"/>
      <c r="F9" s="16"/>
      <c r="G9" s="16"/>
      <c r="H9" s="16">
        <f t="shared" si="0"/>
        <v>1215.9000000000001</v>
      </c>
      <c r="I9" s="11">
        <f t="shared" si="1"/>
        <v>5268.9</v>
      </c>
      <c r="J9" s="16"/>
      <c r="K9" s="17">
        <f t="shared" si="2"/>
        <v>1242.9335099999998</v>
      </c>
      <c r="L9" s="18">
        <f t="shared" si="3"/>
        <v>6511.8335099999995</v>
      </c>
    </row>
    <row r="10" spans="1:14" x14ac:dyDescent="0.25">
      <c r="B10" s="5" t="s">
        <v>9</v>
      </c>
      <c r="C10" s="16">
        <v>4053</v>
      </c>
      <c r="D10" s="16"/>
      <c r="E10" s="16"/>
      <c r="F10" s="16"/>
      <c r="G10" s="16"/>
      <c r="H10" s="16">
        <f t="shared" si="0"/>
        <v>1215.9000000000001</v>
      </c>
      <c r="I10" s="11">
        <f t="shared" si="1"/>
        <v>5268.9</v>
      </c>
      <c r="J10" s="16"/>
      <c r="K10" s="17">
        <f t="shared" si="2"/>
        <v>1242.9335099999998</v>
      </c>
      <c r="L10" s="18">
        <f t="shared" si="3"/>
        <v>6511.8335099999995</v>
      </c>
    </row>
    <row r="11" spans="1:14" x14ac:dyDescent="0.25">
      <c r="B11" s="5" t="s">
        <v>10</v>
      </c>
      <c r="C11" s="16">
        <v>4053</v>
      </c>
      <c r="D11" s="16"/>
      <c r="E11" s="16"/>
      <c r="F11" s="16"/>
      <c r="G11" s="16"/>
      <c r="H11" s="16">
        <f t="shared" si="0"/>
        <v>1215.9000000000001</v>
      </c>
      <c r="I11" s="11">
        <f t="shared" si="1"/>
        <v>5268.9</v>
      </c>
      <c r="J11" s="16"/>
      <c r="K11" s="17">
        <f t="shared" si="2"/>
        <v>1242.9335099999998</v>
      </c>
      <c r="L11" s="18">
        <f t="shared" si="3"/>
        <v>6511.8335099999995</v>
      </c>
    </row>
    <row r="12" spans="1:14" x14ac:dyDescent="0.25">
      <c r="B12" s="5" t="s">
        <v>11</v>
      </c>
      <c r="C12" s="16">
        <v>4053</v>
      </c>
      <c r="D12" s="16"/>
      <c r="E12" s="16"/>
      <c r="F12" s="16"/>
      <c r="G12" s="16"/>
      <c r="H12" s="16">
        <f t="shared" si="0"/>
        <v>1215.9000000000001</v>
      </c>
      <c r="I12" s="11">
        <f t="shared" si="1"/>
        <v>5268.9</v>
      </c>
      <c r="J12" s="16"/>
      <c r="K12" s="17">
        <f t="shared" si="2"/>
        <v>1242.9335099999998</v>
      </c>
      <c r="L12" s="18">
        <f t="shared" si="3"/>
        <v>6511.8335099999995</v>
      </c>
    </row>
    <row r="13" spans="1:14" x14ac:dyDescent="0.25">
      <c r="B13" s="5" t="s">
        <v>12</v>
      </c>
      <c r="C13" s="16">
        <v>4053</v>
      </c>
      <c r="D13" s="16"/>
      <c r="E13" s="16"/>
      <c r="F13" s="16"/>
      <c r="G13" s="16"/>
      <c r="H13" s="16">
        <f t="shared" si="0"/>
        <v>1215.9000000000001</v>
      </c>
      <c r="I13" s="11">
        <f t="shared" si="1"/>
        <v>5268.9</v>
      </c>
      <c r="J13" s="16"/>
      <c r="K13" s="17">
        <f t="shared" si="2"/>
        <v>1242.9335099999998</v>
      </c>
      <c r="L13" s="18">
        <f t="shared" si="3"/>
        <v>6511.8335099999995</v>
      </c>
    </row>
    <row r="14" spans="1:14" x14ac:dyDescent="0.25">
      <c r="B14" s="5" t="s">
        <v>13</v>
      </c>
      <c r="C14" s="16">
        <v>4053</v>
      </c>
      <c r="D14" s="16">
        <f>C14/100*50</f>
        <v>2026.5</v>
      </c>
      <c r="E14" s="16">
        <v>750</v>
      </c>
      <c r="F14" s="19">
        <v>780</v>
      </c>
      <c r="G14" s="16">
        <f>C14/100*50</f>
        <v>2026.5</v>
      </c>
      <c r="H14" s="16">
        <f t="shared" si="0"/>
        <v>1215.9000000000001</v>
      </c>
      <c r="I14" s="11">
        <f t="shared" si="1"/>
        <v>10851.9</v>
      </c>
      <c r="J14" s="16"/>
      <c r="K14" s="17">
        <f>I14*0.2359</f>
        <v>2559.9632099999999</v>
      </c>
      <c r="L14" s="18">
        <f t="shared" si="3"/>
        <v>13411.86321</v>
      </c>
    </row>
    <row r="15" spans="1:14" x14ac:dyDescent="0.25">
      <c r="B15" s="14" t="s">
        <v>14</v>
      </c>
      <c r="C15" s="20">
        <f>SUM(C3:C14)</f>
        <v>48636</v>
      </c>
      <c r="D15" s="20">
        <f t="shared" ref="D15:L15" si="4">SUM(D3:D14)</f>
        <v>2026.5</v>
      </c>
      <c r="E15" s="20">
        <f t="shared" si="4"/>
        <v>750</v>
      </c>
      <c r="F15" s="20">
        <f t="shared" si="4"/>
        <v>780</v>
      </c>
      <c r="G15" s="20">
        <f t="shared" si="4"/>
        <v>2026.5</v>
      </c>
      <c r="H15" s="20">
        <f t="shared" si="4"/>
        <v>14590.799999999997</v>
      </c>
      <c r="I15" s="21">
        <f>SUM(I3:I14)</f>
        <v>68809.8</v>
      </c>
      <c r="J15" s="20">
        <f t="shared" si="4"/>
        <v>650</v>
      </c>
      <c r="K15" s="20">
        <f t="shared" si="4"/>
        <v>16232.231819999995</v>
      </c>
      <c r="L15" s="20">
        <f t="shared" si="4"/>
        <v>85692.031819999975</v>
      </c>
      <c r="M15" s="6"/>
      <c r="N15" s="2"/>
    </row>
    <row r="16" spans="1:14" x14ac:dyDescent="0.25">
      <c r="B16" s="2"/>
      <c r="C16" s="3"/>
      <c r="D16" s="3"/>
      <c r="E16" s="3"/>
      <c r="F16" s="3"/>
      <c r="G16" s="3"/>
      <c r="H16" s="3"/>
      <c r="I16" s="8"/>
      <c r="J16" s="3"/>
      <c r="K16" s="3"/>
      <c r="L16" s="4"/>
    </row>
    <row r="17" spans="1:14" s="7" customFormat="1" ht="45" x14ac:dyDescent="0.25">
      <c r="A17" s="10"/>
      <c r="B17" s="11" t="s">
        <v>0</v>
      </c>
      <c r="C17" s="11" t="s">
        <v>29</v>
      </c>
      <c r="D17" s="11" t="s">
        <v>26</v>
      </c>
      <c r="E17" s="11" t="s">
        <v>27</v>
      </c>
      <c r="F17" s="11" t="s">
        <v>28</v>
      </c>
      <c r="G17" s="11" t="s">
        <v>30</v>
      </c>
      <c r="H17" s="11" t="s">
        <v>20</v>
      </c>
      <c r="I17" s="11" t="s">
        <v>31</v>
      </c>
      <c r="J17" s="11" t="s">
        <v>32</v>
      </c>
      <c r="K17" s="11" t="s">
        <v>33</v>
      </c>
      <c r="L17" s="11" t="s">
        <v>5</v>
      </c>
    </row>
    <row r="18" spans="1:14" x14ac:dyDescent="0.25">
      <c r="A18" t="s">
        <v>34</v>
      </c>
      <c r="B18" s="1" t="s">
        <v>1</v>
      </c>
      <c r="C18" s="16">
        <v>3393</v>
      </c>
      <c r="D18" s="16"/>
      <c r="E18" s="16"/>
      <c r="F18" s="16"/>
      <c r="G18" s="16"/>
      <c r="H18" s="16">
        <f t="shared" ref="H18:H29" si="5">C18/100*30</f>
        <v>1017.9</v>
      </c>
      <c r="I18" s="11">
        <f>SUM(C18:H18)</f>
        <v>4410.8999999999996</v>
      </c>
      <c r="J18" s="16">
        <v>650</v>
      </c>
      <c r="K18" s="17">
        <f>I18*0.2359</f>
        <v>1040.5313099999998</v>
      </c>
      <c r="L18" s="18">
        <f>SUM(I18:K18)</f>
        <v>6101.4313099999999</v>
      </c>
    </row>
    <row r="19" spans="1:14" x14ac:dyDescent="0.25">
      <c r="A19" t="s">
        <v>17</v>
      </c>
      <c r="B19" s="1" t="s">
        <v>2</v>
      </c>
      <c r="C19" s="16">
        <v>3393</v>
      </c>
      <c r="D19" s="16"/>
      <c r="E19" s="16"/>
      <c r="F19" s="16"/>
      <c r="G19" s="16"/>
      <c r="H19" s="16">
        <f t="shared" si="5"/>
        <v>1017.9</v>
      </c>
      <c r="I19" s="11">
        <f t="shared" ref="I19:I29" si="6">SUM(C19:H19)</f>
        <v>4410.8999999999996</v>
      </c>
      <c r="J19" s="16"/>
      <c r="K19" s="17">
        <f t="shared" ref="K19:K28" si="7">I19*0.2359</f>
        <v>1040.5313099999998</v>
      </c>
      <c r="L19" s="18">
        <f t="shared" ref="L19:L29" si="8">SUM(I19:K19)</f>
        <v>5451.4313099999999</v>
      </c>
    </row>
    <row r="20" spans="1:14" x14ac:dyDescent="0.25">
      <c r="A20" t="s">
        <v>21</v>
      </c>
      <c r="B20" s="1" t="s">
        <v>3</v>
      </c>
      <c r="C20" s="16">
        <v>3393</v>
      </c>
      <c r="D20" s="16"/>
      <c r="E20" s="16"/>
      <c r="F20" s="16"/>
      <c r="G20" s="16"/>
      <c r="H20" s="16">
        <f t="shared" si="5"/>
        <v>1017.9</v>
      </c>
      <c r="I20" s="11">
        <f t="shared" si="6"/>
        <v>4410.8999999999996</v>
      </c>
      <c r="J20" s="16"/>
      <c r="K20" s="17">
        <f t="shared" si="7"/>
        <v>1040.5313099999998</v>
      </c>
      <c r="L20" s="18">
        <f t="shared" si="8"/>
        <v>5451.4313099999999</v>
      </c>
    </row>
    <row r="21" spans="1:14" x14ac:dyDescent="0.25">
      <c r="A21" t="s">
        <v>22</v>
      </c>
      <c r="B21" s="1" t="s">
        <v>4</v>
      </c>
      <c r="C21" s="16">
        <v>3393</v>
      </c>
      <c r="D21" s="16"/>
      <c r="E21" s="16"/>
      <c r="F21" s="16"/>
      <c r="G21" s="16"/>
      <c r="H21" s="16">
        <f t="shared" si="5"/>
        <v>1017.9</v>
      </c>
      <c r="I21" s="11">
        <f t="shared" si="6"/>
        <v>4410.8999999999996</v>
      </c>
      <c r="J21" s="16"/>
      <c r="K21" s="17">
        <f t="shared" si="7"/>
        <v>1040.5313099999998</v>
      </c>
      <c r="L21" s="18">
        <f t="shared" si="8"/>
        <v>5451.4313099999999</v>
      </c>
    </row>
    <row r="22" spans="1:14" x14ac:dyDescent="0.25">
      <c r="B22" s="1" t="s">
        <v>6</v>
      </c>
      <c r="C22" s="16">
        <v>3393</v>
      </c>
      <c r="D22" s="16"/>
      <c r="E22" s="16"/>
      <c r="F22" s="16"/>
      <c r="G22" s="16"/>
      <c r="H22" s="16">
        <f t="shared" si="5"/>
        <v>1017.9</v>
      </c>
      <c r="I22" s="11">
        <f t="shared" si="6"/>
        <v>4410.8999999999996</v>
      </c>
      <c r="J22" s="16"/>
      <c r="K22" s="17">
        <f t="shared" si="7"/>
        <v>1040.5313099999998</v>
      </c>
      <c r="L22" s="18">
        <f t="shared" si="8"/>
        <v>5451.4313099999999</v>
      </c>
    </row>
    <row r="23" spans="1:14" x14ac:dyDescent="0.25">
      <c r="B23" s="5" t="s">
        <v>7</v>
      </c>
      <c r="C23" s="16">
        <v>3393</v>
      </c>
      <c r="D23" s="16"/>
      <c r="E23" s="16"/>
      <c r="F23" s="16"/>
      <c r="G23" s="16"/>
      <c r="H23" s="16">
        <f t="shared" si="5"/>
        <v>1017.9</v>
      </c>
      <c r="I23" s="11">
        <f t="shared" si="6"/>
        <v>4410.8999999999996</v>
      </c>
      <c r="J23" s="16"/>
      <c r="K23" s="17">
        <f t="shared" si="7"/>
        <v>1040.5313099999998</v>
      </c>
      <c r="L23" s="18">
        <f t="shared" si="8"/>
        <v>5451.4313099999999</v>
      </c>
    </row>
    <row r="24" spans="1:14" x14ac:dyDescent="0.25">
      <c r="B24" s="5" t="s">
        <v>8</v>
      </c>
      <c r="C24" s="16">
        <v>3393</v>
      </c>
      <c r="D24" s="16"/>
      <c r="E24" s="16"/>
      <c r="F24" s="16"/>
      <c r="G24" s="16"/>
      <c r="H24" s="16">
        <f t="shared" si="5"/>
        <v>1017.9</v>
      </c>
      <c r="I24" s="11">
        <f t="shared" si="6"/>
        <v>4410.8999999999996</v>
      </c>
      <c r="J24" s="16"/>
      <c r="K24" s="17">
        <f t="shared" si="7"/>
        <v>1040.5313099999998</v>
      </c>
      <c r="L24" s="18">
        <f t="shared" si="8"/>
        <v>5451.4313099999999</v>
      </c>
    </row>
    <row r="25" spans="1:14" x14ac:dyDescent="0.25">
      <c r="B25" s="5" t="s">
        <v>9</v>
      </c>
      <c r="C25" s="16">
        <v>3393</v>
      </c>
      <c r="D25" s="16"/>
      <c r="E25" s="16"/>
      <c r="F25" s="16"/>
      <c r="G25" s="16"/>
      <c r="H25" s="16">
        <f t="shared" si="5"/>
        <v>1017.9</v>
      </c>
      <c r="I25" s="11">
        <f t="shared" si="6"/>
        <v>4410.8999999999996</v>
      </c>
      <c r="J25" s="16"/>
      <c r="K25" s="17">
        <f t="shared" si="7"/>
        <v>1040.5313099999998</v>
      </c>
      <c r="L25" s="18">
        <f t="shared" si="8"/>
        <v>5451.4313099999999</v>
      </c>
    </row>
    <row r="26" spans="1:14" x14ac:dyDescent="0.25">
      <c r="B26" s="5" t="s">
        <v>10</v>
      </c>
      <c r="C26" s="16">
        <v>3393</v>
      </c>
      <c r="D26" s="16"/>
      <c r="E26" s="16"/>
      <c r="F26" s="16"/>
      <c r="G26" s="16"/>
      <c r="H26" s="16">
        <f t="shared" si="5"/>
        <v>1017.9</v>
      </c>
      <c r="I26" s="11">
        <f t="shared" si="6"/>
        <v>4410.8999999999996</v>
      </c>
      <c r="J26" s="16"/>
      <c r="K26" s="17">
        <f t="shared" si="7"/>
        <v>1040.5313099999998</v>
      </c>
      <c r="L26" s="18">
        <f t="shared" si="8"/>
        <v>5451.4313099999999</v>
      </c>
    </row>
    <row r="27" spans="1:14" x14ac:dyDescent="0.25">
      <c r="B27" s="5" t="s">
        <v>11</v>
      </c>
      <c r="C27" s="16">
        <v>3393</v>
      </c>
      <c r="D27" s="16"/>
      <c r="E27" s="16"/>
      <c r="F27" s="16"/>
      <c r="G27" s="16"/>
      <c r="H27" s="16">
        <f t="shared" si="5"/>
        <v>1017.9</v>
      </c>
      <c r="I27" s="11">
        <f t="shared" si="6"/>
        <v>4410.8999999999996</v>
      </c>
      <c r="J27" s="16"/>
      <c r="K27" s="17">
        <f t="shared" si="7"/>
        <v>1040.5313099999998</v>
      </c>
      <c r="L27" s="18">
        <f t="shared" si="8"/>
        <v>5451.4313099999999</v>
      </c>
    </row>
    <row r="28" spans="1:14" x14ac:dyDescent="0.25">
      <c r="B28" s="5" t="s">
        <v>12</v>
      </c>
      <c r="C28" s="16">
        <v>3393</v>
      </c>
      <c r="D28" s="16"/>
      <c r="E28" s="16"/>
      <c r="F28" s="16"/>
      <c r="G28" s="16"/>
      <c r="H28" s="16">
        <f t="shared" si="5"/>
        <v>1017.9</v>
      </c>
      <c r="I28" s="11">
        <f t="shared" si="6"/>
        <v>4410.8999999999996</v>
      </c>
      <c r="J28" s="16"/>
      <c r="K28" s="17">
        <f t="shared" si="7"/>
        <v>1040.5313099999998</v>
      </c>
      <c r="L28" s="18">
        <f t="shared" si="8"/>
        <v>5451.4313099999999</v>
      </c>
    </row>
    <row r="29" spans="1:14" x14ac:dyDescent="0.25">
      <c r="B29" s="5" t="s">
        <v>13</v>
      </c>
      <c r="C29" s="16">
        <v>3393</v>
      </c>
      <c r="D29" s="16">
        <f>C29/100*50</f>
        <v>1696.5</v>
      </c>
      <c r="E29" s="16">
        <v>750</v>
      </c>
      <c r="F29" s="19">
        <v>780</v>
      </c>
      <c r="G29" s="16">
        <f>C29/100*50</f>
        <v>1696.5</v>
      </c>
      <c r="H29" s="16">
        <f t="shared" si="5"/>
        <v>1017.9</v>
      </c>
      <c r="I29" s="11">
        <f t="shared" si="6"/>
        <v>9333.9</v>
      </c>
      <c r="J29" s="16"/>
      <c r="K29" s="17">
        <f>I29*0.2359</f>
        <v>2201.8670099999999</v>
      </c>
      <c r="L29" s="18">
        <f t="shared" si="8"/>
        <v>11535.76701</v>
      </c>
    </row>
    <row r="30" spans="1:14" x14ac:dyDescent="0.25">
      <c r="B30" s="14" t="s">
        <v>14</v>
      </c>
      <c r="C30" s="20">
        <f>SUM(C18:C29)</f>
        <v>40716</v>
      </c>
      <c r="D30" s="20">
        <f t="shared" ref="D30:H30" si="9">SUM(D18:D29)</f>
        <v>1696.5</v>
      </c>
      <c r="E30" s="20">
        <f t="shared" si="9"/>
        <v>750</v>
      </c>
      <c r="F30" s="20">
        <f t="shared" si="9"/>
        <v>780</v>
      </c>
      <c r="G30" s="20">
        <f t="shared" si="9"/>
        <v>1696.5</v>
      </c>
      <c r="H30" s="20">
        <f t="shared" si="9"/>
        <v>12214.799999999997</v>
      </c>
      <c r="I30" s="21">
        <f>SUM(I18:I29)</f>
        <v>57853.80000000001</v>
      </c>
      <c r="J30" s="20">
        <f t="shared" ref="J30:L30" si="10">SUM(J18:J29)</f>
        <v>650</v>
      </c>
      <c r="K30" s="20">
        <f t="shared" si="10"/>
        <v>13647.711420000001</v>
      </c>
      <c r="L30" s="20">
        <f t="shared" si="10"/>
        <v>72151.511419999995</v>
      </c>
      <c r="M30" s="6"/>
      <c r="N30" s="2"/>
    </row>
    <row r="32" spans="1:14" s="7" customFormat="1" ht="45" x14ac:dyDescent="0.25">
      <c r="A32" s="10"/>
      <c r="B32" s="11" t="s">
        <v>0</v>
      </c>
      <c r="C32" s="11" t="s">
        <v>29</v>
      </c>
      <c r="D32" s="11" t="s">
        <v>26</v>
      </c>
      <c r="E32" s="11" t="s">
        <v>27</v>
      </c>
      <c r="F32" s="11" t="s">
        <v>28</v>
      </c>
      <c r="G32" s="11" t="s">
        <v>30</v>
      </c>
      <c r="H32" s="11" t="s">
        <v>20</v>
      </c>
      <c r="I32" s="11" t="s">
        <v>31</v>
      </c>
      <c r="J32" s="11" t="s">
        <v>32</v>
      </c>
      <c r="K32" s="11" t="s">
        <v>33</v>
      </c>
      <c r="L32" s="11" t="s">
        <v>5</v>
      </c>
    </row>
    <row r="33" spans="1:14" x14ac:dyDescent="0.25">
      <c r="A33" t="s">
        <v>23</v>
      </c>
      <c r="B33" s="1" t="s">
        <v>1</v>
      </c>
      <c r="C33" s="16">
        <v>4053</v>
      </c>
      <c r="D33" s="16"/>
      <c r="E33" s="16"/>
      <c r="F33" s="16"/>
      <c r="G33" s="16"/>
      <c r="H33" s="16">
        <f t="shared" ref="H33:H44" si="11">C33/100*30</f>
        <v>1215.9000000000001</v>
      </c>
      <c r="I33" s="11">
        <f>SUM(C33:H33)</f>
        <v>5268.9</v>
      </c>
      <c r="J33" s="16">
        <v>650</v>
      </c>
      <c r="K33" s="17">
        <f>I33*0.2359</f>
        <v>1242.9335099999998</v>
      </c>
      <c r="L33" s="18">
        <f>SUM(I33:K33)</f>
        <v>7161.8335099999995</v>
      </c>
    </row>
    <row r="34" spans="1:14" x14ac:dyDescent="0.25">
      <c r="A34" t="s">
        <v>24</v>
      </c>
      <c r="B34" s="1" t="s">
        <v>2</v>
      </c>
      <c r="C34" s="16">
        <v>4053</v>
      </c>
      <c r="D34" s="16"/>
      <c r="E34" s="16"/>
      <c r="F34" s="16"/>
      <c r="G34" s="16"/>
      <c r="H34" s="16">
        <f t="shared" si="11"/>
        <v>1215.9000000000001</v>
      </c>
      <c r="I34" s="11">
        <f t="shared" ref="I34:I44" si="12">SUM(C34:H34)</f>
        <v>5268.9</v>
      </c>
      <c r="J34" s="16"/>
      <c r="K34" s="17">
        <f t="shared" ref="K34:K43" si="13">I34*0.2359</f>
        <v>1242.9335099999998</v>
      </c>
      <c r="L34" s="18">
        <f t="shared" ref="L34:L44" si="14">SUM(I34:K34)</f>
        <v>6511.8335099999995</v>
      </c>
    </row>
    <row r="35" spans="1:14" x14ac:dyDescent="0.25">
      <c r="A35" t="s">
        <v>25</v>
      </c>
      <c r="B35" s="1" t="s">
        <v>3</v>
      </c>
      <c r="C35" s="16">
        <v>4053</v>
      </c>
      <c r="D35" s="16"/>
      <c r="E35" s="16"/>
      <c r="F35" s="16"/>
      <c r="G35" s="16"/>
      <c r="H35" s="16">
        <f t="shared" si="11"/>
        <v>1215.9000000000001</v>
      </c>
      <c r="I35" s="11">
        <f t="shared" si="12"/>
        <v>5268.9</v>
      </c>
      <c r="J35" s="16"/>
      <c r="K35" s="17">
        <f t="shared" si="13"/>
        <v>1242.9335099999998</v>
      </c>
      <c r="L35" s="18">
        <f t="shared" si="14"/>
        <v>6511.8335099999995</v>
      </c>
    </row>
    <row r="36" spans="1:14" x14ac:dyDescent="0.25">
      <c r="A36" t="s">
        <v>19</v>
      </c>
      <c r="B36" s="1" t="s">
        <v>4</v>
      </c>
      <c r="C36" s="16">
        <v>4053</v>
      </c>
      <c r="D36" s="16"/>
      <c r="E36" s="16"/>
      <c r="F36" s="16"/>
      <c r="G36" s="16"/>
      <c r="H36" s="16">
        <f t="shared" si="11"/>
        <v>1215.9000000000001</v>
      </c>
      <c r="I36" s="11">
        <f t="shared" si="12"/>
        <v>5268.9</v>
      </c>
      <c r="J36" s="16"/>
      <c r="K36" s="17">
        <f t="shared" si="13"/>
        <v>1242.9335099999998</v>
      </c>
      <c r="L36" s="18">
        <f t="shared" si="14"/>
        <v>6511.8335099999995</v>
      </c>
    </row>
    <row r="37" spans="1:14" x14ac:dyDescent="0.25">
      <c r="B37" s="1" t="s">
        <v>6</v>
      </c>
      <c r="C37" s="16">
        <v>4053</v>
      </c>
      <c r="D37" s="16"/>
      <c r="E37" s="16"/>
      <c r="F37" s="16"/>
      <c r="G37" s="16"/>
      <c r="H37" s="16">
        <f t="shared" si="11"/>
        <v>1215.9000000000001</v>
      </c>
      <c r="I37" s="11">
        <f t="shared" si="12"/>
        <v>5268.9</v>
      </c>
      <c r="J37" s="16"/>
      <c r="K37" s="17">
        <f t="shared" si="13"/>
        <v>1242.9335099999998</v>
      </c>
      <c r="L37" s="18">
        <f t="shared" si="14"/>
        <v>6511.8335099999995</v>
      </c>
    </row>
    <row r="38" spans="1:14" x14ac:dyDescent="0.25">
      <c r="B38" s="5" t="s">
        <v>7</v>
      </c>
      <c r="C38" s="16">
        <v>4053</v>
      </c>
      <c r="D38" s="16"/>
      <c r="E38" s="16"/>
      <c r="F38" s="16"/>
      <c r="G38" s="16"/>
      <c r="H38" s="16">
        <f t="shared" si="11"/>
        <v>1215.9000000000001</v>
      </c>
      <c r="I38" s="11">
        <f t="shared" si="12"/>
        <v>5268.9</v>
      </c>
      <c r="J38" s="16"/>
      <c r="K38" s="17">
        <f t="shared" si="13"/>
        <v>1242.9335099999998</v>
      </c>
      <c r="L38" s="18">
        <f t="shared" si="14"/>
        <v>6511.8335099999995</v>
      </c>
    </row>
    <row r="39" spans="1:14" x14ac:dyDescent="0.25">
      <c r="B39" s="5" t="s">
        <v>8</v>
      </c>
      <c r="C39" s="16">
        <v>4053</v>
      </c>
      <c r="D39" s="16"/>
      <c r="E39" s="16"/>
      <c r="F39" s="16"/>
      <c r="G39" s="16"/>
      <c r="H39" s="16">
        <f t="shared" si="11"/>
        <v>1215.9000000000001</v>
      </c>
      <c r="I39" s="11">
        <f t="shared" si="12"/>
        <v>5268.9</v>
      </c>
      <c r="J39" s="16"/>
      <c r="K39" s="17">
        <f t="shared" si="13"/>
        <v>1242.9335099999998</v>
      </c>
      <c r="L39" s="18">
        <f t="shared" si="14"/>
        <v>6511.8335099999995</v>
      </c>
    </row>
    <row r="40" spans="1:14" x14ac:dyDescent="0.25">
      <c r="B40" s="5" t="s">
        <v>9</v>
      </c>
      <c r="C40" s="16">
        <v>4053</v>
      </c>
      <c r="D40" s="16"/>
      <c r="E40" s="16"/>
      <c r="F40" s="16"/>
      <c r="G40" s="16"/>
      <c r="H40" s="16">
        <f t="shared" si="11"/>
        <v>1215.9000000000001</v>
      </c>
      <c r="I40" s="11">
        <f t="shared" si="12"/>
        <v>5268.9</v>
      </c>
      <c r="J40" s="16"/>
      <c r="K40" s="17">
        <f t="shared" si="13"/>
        <v>1242.9335099999998</v>
      </c>
      <c r="L40" s="18">
        <f t="shared" si="14"/>
        <v>6511.8335099999995</v>
      </c>
    </row>
    <row r="41" spans="1:14" x14ac:dyDescent="0.25">
      <c r="B41" s="5" t="s">
        <v>10</v>
      </c>
      <c r="C41" s="16">
        <v>4053</v>
      </c>
      <c r="D41" s="16"/>
      <c r="E41" s="16"/>
      <c r="F41" s="16"/>
      <c r="G41" s="16"/>
      <c r="H41" s="16">
        <f t="shared" si="11"/>
        <v>1215.9000000000001</v>
      </c>
      <c r="I41" s="11">
        <f t="shared" si="12"/>
        <v>5268.9</v>
      </c>
      <c r="J41" s="16"/>
      <c r="K41" s="17">
        <f t="shared" si="13"/>
        <v>1242.9335099999998</v>
      </c>
      <c r="L41" s="18">
        <f t="shared" si="14"/>
        <v>6511.8335099999995</v>
      </c>
    </row>
    <row r="42" spans="1:14" x14ac:dyDescent="0.25">
      <c r="B42" s="5" t="s">
        <v>11</v>
      </c>
      <c r="C42" s="16">
        <v>4053</v>
      </c>
      <c r="D42" s="16"/>
      <c r="E42" s="16"/>
      <c r="F42" s="16"/>
      <c r="G42" s="16"/>
      <c r="H42" s="16">
        <f t="shared" si="11"/>
        <v>1215.9000000000001</v>
      </c>
      <c r="I42" s="11">
        <f t="shared" si="12"/>
        <v>5268.9</v>
      </c>
      <c r="J42" s="16"/>
      <c r="K42" s="17">
        <f t="shared" si="13"/>
        <v>1242.9335099999998</v>
      </c>
      <c r="L42" s="18">
        <f t="shared" si="14"/>
        <v>6511.8335099999995</v>
      </c>
    </row>
    <row r="43" spans="1:14" x14ac:dyDescent="0.25">
      <c r="B43" s="5" t="s">
        <v>12</v>
      </c>
      <c r="C43" s="16">
        <v>4053</v>
      </c>
      <c r="D43" s="16"/>
      <c r="E43" s="16"/>
      <c r="F43" s="16"/>
      <c r="G43" s="16"/>
      <c r="H43" s="16">
        <f t="shared" si="11"/>
        <v>1215.9000000000001</v>
      </c>
      <c r="I43" s="11">
        <f t="shared" si="12"/>
        <v>5268.9</v>
      </c>
      <c r="J43" s="16"/>
      <c r="K43" s="17">
        <f t="shared" si="13"/>
        <v>1242.9335099999998</v>
      </c>
      <c r="L43" s="18">
        <f t="shared" si="14"/>
        <v>6511.8335099999995</v>
      </c>
    </row>
    <row r="44" spans="1:14" x14ac:dyDescent="0.25">
      <c r="B44" s="5" t="s">
        <v>13</v>
      </c>
      <c r="C44" s="16">
        <v>4053</v>
      </c>
      <c r="D44" s="16">
        <f>C44/100*50</f>
        <v>2026.5</v>
      </c>
      <c r="E44" s="16">
        <v>750</v>
      </c>
      <c r="F44" s="19">
        <v>780</v>
      </c>
      <c r="G44" s="16">
        <f>C44/100*50</f>
        <v>2026.5</v>
      </c>
      <c r="H44" s="16">
        <f t="shared" si="11"/>
        <v>1215.9000000000001</v>
      </c>
      <c r="I44" s="11">
        <f t="shared" si="12"/>
        <v>10851.9</v>
      </c>
      <c r="J44" s="16"/>
      <c r="K44" s="17">
        <f>I44*0.2359</f>
        <v>2559.9632099999999</v>
      </c>
      <c r="L44" s="18">
        <f t="shared" si="14"/>
        <v>13411.86321</v>
      </c>
    </row>
    <row r="45" spans="1:14" x14ac:dyDescent="0.25">
      <c r="B45" s="14" t="s">
        <v>14</v>
      </c>
      <c r="C45" s="20">
        <f>SUM(C33:C44)</f>
        <v>48636</v>
      </c>
      <c r="D45" s="20">
        <f t="shared" ref="D45:H45" si="15">SUM(D33:D44)</f>
        <v>2026.5</v>
      </c>
      <c r="E45" s="20">
        <f t="shared" si="15"/>
        <v>750</v>
      </c>
      <c r="F45" s="20">
        <f t="shared" si="15"/>
        <v>780</v>
      </c>
      <c r="G45" s="20">
        <f t="shared" si="15"/>
        <v>2026.5</v>
      </c>
      <c r="H45" s="20">
        <f t="shared" si="15"/>
        <v>14590.799999999997</v>
      </c>
      <c r="I45" s="21">
        <f>SUM(I33:I44)</f>
        <v>68809.8</v>
      </c>
      <c r="J45" s="20">
        <f t="shared" ref="J45:L45" si="16">SUM(J33:J44)</f>
        <v>650</v>
      </c>
      <c r="K45" s="20">
        <f t="shared" si="16"/>
        <v>16232.231819999995</v>
      </c>
      <c r="L45" s="20">
        <f t="shared" si="16"/>
        <v>85692.031819999975</v>
      </c>
      <c r="M45" s="6"/>
      <c r="N45" s="2"/>
    </row>
    <row r="47" spans="1:14" x14ac:dyDescent="0.25">
      <c r="A47" t="s">
        <v>15</v>
      </c>
      <c r="B47" s="1"/>
      <c r="C47" s="15">
        <f>C15+(C30*2)+C45</f>
        <v>178704</v>
      </c>
      <c r="D47" s="15">
        <f t="shared" ref="D47:L47" si="17">D15+(D30*2)+D45</f>
        <v>7446</v>
      </c>
      <c r="E47" s="15">
        <f t="shared" si="17"/>
        <v>3000</v>
      </c>
      <c r="F47" s="15">
        <f t="shared" si="17"/>
        <v>3120</v>
      </c>
      <c r="G47" s="15">
        <f t="shared" si="17"/>
        <v>7446</v>
      </c>
      <c r="H47" s="15">
        <f t="shared" si="17"/>
        <v>53611.19999999999</v>
      </c>
      <c r="I47" s="15">
        <f t="shared" si="17"/>
        <v>253327.2</v>
      </c>
      <c r="J47" s="15">
        <f t="shared" si="17"/>
        <v>2600</v>
      </c>
      <c r="K47" s="15">
        <f t="shared" si="17"/>
        <v>59759.886479999994</v>
      </c>
      <c r="L47" s="15">
        <f t="shared" si="17"/>
        <v>315687.08647999994</v>
      </c>
    </row>
  </sheetData>
  <phoneticPr fontId="2" type="noConversion"/>
  <printOptions horizontalCentered="1"/>
  <pageMargins left="0.31496062992125984" right="0.31496062992125984" top="0.35433070866141736" bottom="0.35433070866141736" header="0.31496062992125984" footer="0.31496062992125984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 </vt:lpstr>
    </vt:vector>
  </TitlesOfParts>
  <Company>Zemkopības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Gunita Klētniece</dc:creator>
  <cp:lastModifiedBy>Daina Siliņa</cp:lastModifiedBy>
  <cp:lastPrinted>2026-03-12T07:59:58Z</cp:lastPrinted>
  <dcterms:created xsi:type="dcterms:W3CDTF">2026-01-27T10:48:11Z</dcterms:created>
  <dcterms:modified xsi:type="dcterms:W3CDTF">2026-03-12T08:11:56Z</dcterms:modified>
</cp:coreProperties>
</file>