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ts.gov.lv\tmdfs\BB\evizla04\Desktop\TSPD\Juridiskās palīdzības TAKSES\MK noteikumu grozījumi\TAP\ģenerēts no TAP\"/>
    </mc:Choice>
  </mc:AlternateContent>
  <xr:revisionPtr revIDLastSave="0" documentId="13_ncr:1_{A599B7FF-34B2-49A8-8259-F2D790FB5D31}" xr6:coauthVersionLast="47" xr6:coauthVersionMax="47" xr10:uidLastSave="{00000000-0000-0000-0000-000000000000}"/>
  <bookViews>
    <workbookView xWindow="-110" yWindow="-110" windowWidth="19420" windowHeight="10300" xr2:uid="{BF36E789-3727-4130-92CF-0D7ECD9E2A1A}"/>
  </bookViews>
  <sheets>
    <sheet name="aprēķins " sheetId="6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3" i="6" l="1"/>
  <c r="D28" i="6"/>
  <c r="D27" i="6"/>
  <c r="D26" i="6"/>
  <c r="D25" i="6"/>
  <c r="D24" i="6"/>
  <c r="D23" i="6"/>
  <c r="D19" i="6"/>
  <c r="D18" i="6"/>
  <c r="D17" i="6"/>
  <c r="D16" i="6"/>
  <c r="D15" i="6"/>
  <c r="H15" i="6" s="1"/>
  <c r="D11" i="6"/>
  <c r="D10" i="6"/>
  <c r="D8" i="6"/>
  <c r="D7" i="6"/>
  <c r="D6" i="6"/>
  <c r="H6" i="6" s="1"/>
  <c r="D9" i="6"/>
  <c r="C12" i="6"/>
  <c r="B12" i="6"/>
  <c r="F11" i="6"/>
  <c r="D12" i="6" l="1"/>
  <c r="C33" i="6"/>
  <c r="B33" i="6"/>
  <c r="H32" i="6"/>
  <c r="F32" i="6"/>
  <c r="C29" i="6"/>
  <c r="B29" i="6"/>
  <c r="H28" i="6"/>
  <c r="H27" i="6"/>
  <c r="F27" i="6"/>
  <c r="F26" i="6"/>
  <c r="H25" i="6"/>
  <c r="F25" i="6"/>
  <c r="H24" i="6"/>
  <c r="F24" i="6"/>
  <c r="H23" i="6"/>
  <c r="F23" i="6"/>
  <c r="C20" i="6"/>
  <c r="B20" i="6"/>
  <c r="H19" i="6"/>
  <c r="F19" i="6"/>
  <c r="H18" i="6"/>
  <c r="H17" i="6"/>
  <c r="H16" i="6"/>
  <c r="F16" i="6"/>
  <c r="F15" i="6"/>
  <c r="H11" i="6"/>
  <c r="F10" i="6"/>
  <c r="H9" i="6"/>
  <c r="H8" i="6"/>
  <c r="F8" i="6"/>
  <c r="I7" i="6"/>
  <c r="F7" i="6"/>
  <c r="F6" i="6"/>
  <c r="I6" i="6" s="1"/>
  <c r="I15" i="6" l="1"/>
  <c r="I24" i="6"/>
  <c r="I16" i="6"/>
  <c r="I25" i="6"/>
  <c r="I27" i="6"/>
  <c r="H10" i="6"/>
  <c r="I10" i="6" s="1"/>
  <c r="I23" i="6"/>
  <c r="I8" i="6"/>
  <c r="F18" i="6"/>
  <c r="I18" i="6" s="1"/>
  <c r="I11" i="6"/>
  <c r="I32" i="6"/>
  <c r="I19" i="6"/>
  <c r="D29" i="6"/>
  <c r="D20" i="6"/>
  <c r="H26" i="6"/>
  <c r="I26" i="6" s="1"/>
  <c r="F17" i="6"/>
  <c r="I17" i="6" s="1"/>
  <c r="F28" i="6"/>
  <c r="I28" i="6" s="1"/>
  <c r="F9" i="6"/>
  <c r="I9" i="6" s="1"/>
  <c r="F33" i="6"/>
  <c r="I12" i="6" l="1"/>
  <c r="F12" i="6"/>
  <c r="F20" i="6"/>
  <c r="F29" i="6"/>
  <c r="I29" i="6"/>
  <c r="H29" i="6"/>
  <c r="H33" i="6"/>
  <c r="I33" i="6"/>
  <c r="H20" i="6"/>
  <c r="I20" i="6"/>
  <c r="H12" i="6"/>
  <c r="I36" i="6" l="1"/>
</calcChain>
</file>

<file path=xl/sharedStrings.xml><?xml version="1.0" encoding="utf-8"?>
<sst xmlns="http://schemas.openxmlformats.org/spreadsheetml/2006/main" count="43" uniqueCount="33">
  <si>
    <t>Juridiskās palīdzības veids</t>
  </si>
  <si>
    <t>Valsts nodrošinātās juridiskās palīdzības sniegšana civillietās</t>
  </si>
  <si>
    <t>KOPĀ</t>
  </si>
  <si>
    <t xml:space="preserve">Valsts nodrošinātās juridiskās palīdzības sniegšana administratīvajās lietās </t>
  </si>
  <si>
    <t>Valsts nodrošinātās juridiskās palīdzības sniegšana kriminālprocesā</t>
  </si>
  <si>
    <t>Apelācijas sūdzības sastādīšana</t>
  </si>
  <si>
    <t>Kasācijas sūdzības sastādīšana</t>
  </si>
  <si>
    <t>Pārstāvība vai aizstāvība pirmstiesas procesā</t>
  </si>
  <si>
    <t>Valsts nodrošinātās juridiskās palīdzības sniegšana Ārstniecības likumā noteiktajos gadījumos</t>
  </si>
  <si>
    <t>Papildinājuma sastādīšana prasības pieteikumam, pieteikumam tiesvedības uzsākšanai, kreditora pieteikumam maksātnespējas procesā, pretprasībai, blakus sūdzībai, izlīgumam, apelācijas vai kasācijas sūdzībai</t>
  </si>
  <si>
    <t xml:space="preserve">Kasācijas sūdzības sastādīšana </t>
  </si>
  <si>
    <t>Pielikums</t>
  </si>
  <si>
    <t>*Plānotais dokumentu apjoms aprēķināts 45 dokumenti, ņemot vērā statistikas datus attiecībā uz saņemtajiem pieteikumiem par pagaidu aizsardzību pret vardarbību un pārāda piedziņas lietās.</t>
  </si>
  <si>
    <t>*</t>
  </si>
  <si>
    <t>Procesuāla dokumenta – prasības pieteikuma, pieteikuma tiesvedības uzsākšanai, kreditora pieteikuma maksātnespējas procesā, pretprasības, blakus sūdzības vai izlīguma – sastādīšana</t>
  </si>
  <si>
    <t>JAUNA POZĪCIJA Procesuāla dokumenta civillietā –  pieteikuma tiesvedības uzsākšanai, ja pieteikums sagatavojams uz Ministru kabineta apstiprinātās veidlapas vai sūdzības par saskaņā ar Ārstniecības likumā pieņemtā tiesneša lēmumu – sastādīšana</t>
  </si>
  <si>
    <t>Lietas izšķiršanai nepieciešama dokumenta sastādīšana, kuram normatīvajos aktos ir noteiktas satura prasības un kura sagatavošanā ir nepieciešamas juridiskās zināšanas (piemēram, viedoklis vai paskaidrojumi)</t>
  </si>
  <si>
    <t>Saskaņā ar noteikumu 9.2., 9.3., 9.4., 9.5., 9.6. apakšpunktu.</t>
  </si>
  <si>
    <t>Saskaņā ar noteikumu 9.2., 9.3., 9.4., 9.5., 9.6., 9.9. apakšpunktu.</t>
  </si>
  <si>
    <t xml:space="preserve">Dokumenta sastādīšana, kas nepieciešams lietas iztiesāšanai rakstveida procesā (iebildums vai paskaidrojums) </t>
  </si>
  <si>
    <t xml:space="preserve">Papildinājuma sastādīšana rakstiskai sūdzībai par kriminālprocesu veicošās amatpersonas rīcību vai nolēmumu un procesuālā piespiedu līdzekļa piemērošanu (grozīšanu vai atcelšanu), apelācijas sūdzībai vai kasācijas sūdzībai </t>
  </si>
  <si>
    <t xml:space="preserve">Juridiskās palīdzības sniegšana aizdomās turētajam vai apsūdzētajam tiesas sēdē, izlemjot jautājumu par drošības līdzekļa piemērošanu </t>
  </si>
  <si>
    <r>
      <t xml:space="preserve">Esošais samaksas apmērs, </t>
    </r>
    <r>
      <rPr>
        <b/>
        <i/>
        <sz val="10"/>
        <rFont val="Times New Roman"/>
        <family val="1"/>
        <charset val="186"/>
      </rPr>
      <t>euro</t>
    </r>
  </si>
  <si>
    <r>
      <t xml:space="preserve">Vidējais apjoms*esošais samaksas apmērs, </t>
    </r>
    <r>
      <rPr>
        <b/>
        <i/>
        <sz val="10"/>
        <rFont val="Times New Roman"/>
        <family val="1"/>
        <charset val="186"/>
      </rPr>
      <t>euro</t>
    </r>
  </si>
  <si>
    <r>
      <t xml:space="preserve">Plānotais samaksas apmērs, </t>
    </r>
    <r>
      <rPr>
        <b/>
        <i/>
        <sz val="10"/>
        <rFont val="Times New Roman"/>
        <family val="1"/>
        <charset val="186"/>
      </rPr>
      <t>euro</t>
    </r>
  </si>
  <si>
    <r>
      <t xml:space="preserve">Vidējais apjoms*plānotais samaksas apmērs, </t>
    </r>
    <r>
      <rPr>
        <b/>
        <i/>
        <sz val="10"/>
        <rFont val="Times New Roman"/>
        <family val="1"/>
        <charset val="186"/>
      </rPr>
      <t>euro</t>
    </r>
  </si>
  <si>
    <t>Saskaņā ar noteikumu 28.3., 28.4., 28.5., 28.6., 28.7., 28.9. apakšpunktu.</t>
  </si>
  <si>
    <t>Saskaņā ar noteikumu 9.6. apakšpunktu.</t>
  </si>
  <si>
    <t>2019.gada dati (stundu/procesuālo dokumentu skaits)</t>
  </si>
  <si>
    <t>2023.gada dati (stundu/procesuālo dokumentu skaits)</t>
  </si>
  <si>
    <t>Vidējais apjoms (stundu/procesuālo dokumentu skaits)</t>
  </si>
  <si>
    <t>Kopā finanšu ietekme, euro</t>
  </si>
  <si>
    <r>
      <t xml:space="preserve">Finanšu ietekme, </t>
    </r>
    <r>
      <rPr>
        <b/>
        <i/>
        <sz val="10"/>
        <rFont val="Times New Roman"/>
        <family val="1"/>
        <charset val="186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</si>
</sst>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i/>
      <sz val="10"/>
      <color theme="1"/>
      <name val="Times New Roman"/>
      <family val="1"/>
      <charset val="186"/>
    </font>
    <font>
      <b/>
      <sz val="10"/>
      <color theme="1"/>
      <name val="Calibri"/>
      <family val="2"/>
      <charset val="186"/>
      <scheme val="minor"/>
    </font>
    <font>
      <b/>
      <i/>
      <sz val="10"/>
      <name val="Times New Roman"/>
      <family val="1"/>
      <charset val="186"/>
    </font>
    <font>
      <sz val="10"/>
      <color rgb="FFFF0000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b/>
      <sz val="12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3" fontId="4" fillId="0" borderId="2" xfId="0" applyNumberFormat="1" applyFont="1" applyBorder="1" applyAlignment="1">
      <alignment horizontal="right" wrapText="1"/>
    </xf>
    <xf numFmtId="3" fontId="2" fillId="0" borderId="2" xfId="0" applyNumberFormat="1" applyFont="1" applyBorder="1" applyAlignment="1">
      <alignment horizontal="right" wrapText="1"/>
    </xf>
    <xf numFmtId="4" fontId="5" fillId="0" borderId="0" xfId="0" applyNumberFormat="1" applyFont="1"/>
    <xf numFmtId="1" fontId="4" fillId="0" borderId="2" xfId="0" applyNumberFormat="1" applyFont="1" applyBorder="1" applyAlignment="1">
      <alignment horizontal="right" wrapText="1"/>
    </xf>
    <xf numFmtId="1" fontId="2" fillId="0" borderId="2" xfId="0" applyNumberFormat="1" applyFont="1" applyBorder="1" applyAlignment="1">
      <alignment horizontal="right" wrapText="1"/>
    </xf>
    <xf numFmtId="0" fontId="5" fillId="2" borderId="0" xfId="0" applyFont="1" applyFill="1"/>
    <xf numFmtId="3" fontId="4" fillId="0" borderId="2" xfId="0" applyNumberFormat="1" applyFont="1" applyBorder="1" applyAlignment="1">
      <alignment horizontal="right"/>
    </xf>
    <xf numFmtId="0" fontId="4" fillId="0" borderId="2" xfId="0" applyFont="1" applyBorder="1"/>
    <xf numFmtId="3" fontId="4" fillId="0" borderId="2" xfId="0" applyNumberFormat="1" applyFont="1" applyBorder="1"/>
    <xf numFmtId="0" fontId="4" fillId="0" borderId="0" xfId="0" applyFont="1"/>
    <xf numFmtId="3" fontId="4" fillId="0" borderId="2" xfId="0" applyNumberFormat="1" applyFont="1" applyBorder="1" applyAlignment="1">
      <alignment horizontal="right" vertical="top"/>
    </xf>
    <xf numFmtId="0" fontId="4" fillId="0" borderId="2" xfId="0" applyFont="1" applyBorder="1" applyAlignment="1">
      <alignment wrapText="1"/>
    </xf>
    <xf numFmtId="0" fontId="4" fillId="0" borderId="2" xfId="0" applyFont="1" applyBorder="1" applyAlignment="1">
      <alignment horizontal="right"/>
    </xf>
    <xf numFmtId="1" fontId="4" fillId="0" borderId="2" xfId="0" applyNumberFormat="1" applyFont="1" applyBorder="1" applyAlignment="1">
      <alignment horizontal="right"/>
    </xf>
    <xf numFmtId="1" fontId="2" fillId="0" borderId="2" xfId="0" applyNumberFormat="1" applyFont="1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2" fontId="2" fillId="0" borderId="0" xfId="0" applyNumberFormat="1" applyFont="1" applyAlignment="1">
      <alignment horizontal="right"/>
    </xf>
    <xf numFmtId="1" fontId="2" fillId="0" borderId="0" xfId="0" applyNumberFormat="1" applyFont="1" applyAlignment="1">
      <alignment horizontal="right"/>
    </xf>
    <xf numFmtId="1" fontId="3" fillId="0" borderId="0" xfId="0" applyNumberFormat="1" applyFont="1"/>
    <xf numFmtId="3" fontId="3" fillId="0" borderId="0" xfId="0" applyNumberFormat="1" applyFont="1"/>
    <xf numFmtId="0" fontId="8" fillId="0" borderId="0" xfId="0" applyFont="1" applyAlignment="1">
      <alignment horizontal="right"/>
    </xf>
    <xf numFmtId="2" fontId="6" fillId="0" borderId="0" xfId="0" applyNumberFormat="1" applyFont="1"/>
    <xf numFmtId="4" fontId="10" fillId="0" borderId="0" xfId="0" applyNumberFormat="1" applyFont="1"/>
    <xf numFmtId="3" fontId="2" fillId="0" borderId="2" xfId="0" applyNumberFormat="1" applyFont="1" applyBorder="1" applyAlignment="1">
      <alignment horizontal="right"/>
    </xf>
    <xf numFmtId="0" fontId="2" fillId="0" borderId="2" xfId="0" applyFont="1" applyBorder="1"/>
    <xf numFmtId="0" fontId="4" fillId="0" borderId="0" xfId="0" applyFont="1" applyAlignment="1">
      <alignment horizontal="center"/>
    </xf>
    <xf numFmtId="3" fontId="4" fillId="0" borderId="2" xfId="0" applyNumberFormat="1" applyFont="1" applyBorder="1" applyAlignment="1">
      <alignment wrapText="1"/>
    </xf>
    <xf numFmtId="2" fontId="4" fillId="0" borderId="0" xfId="0" applyNumberFormat="1" applyFont="1"/>
    <xf numFmtId="0" fontId="4" fillId="0" borderId="0" xfId="0" applyFont="1" applyAlignment="1">
      <alignment wrapText="1"/>
    </xf>
    <xf numFmtId="3" fontId="2" fillId="0" borderId="2" xfId="0" applyNumberFormat="1" applyFont="1" applyBorder="1"/>
    <xf numFmtId="4" fontId="4" fillId="0" borderId="2" xfId="0" applyNumberFormat="1" applyFont="1" applyBorder="1"/>
    <xf numFmtId="4" fontId="2" fillId="0" borderId="2" xfId="0" applyNumberFormat="1" applyFont="1" applyBorder="1"/>
    <xf numFmtId="3" fontId="2" fillId="2" borderId="2" xfId="0" applyNumberFormat="1" applyFont="1" applyFill="1" applyBorder="1"/>
    <xf numFmtId="1" fontId="4" fillId="0" borderId="2" xfId="0" applyNumberFormat="1" applyFont="1" applyBorder="1" applyAlignment="1">
      <alignment wrapText="1"/>
    </xf>
    <xf numFmtId="1" fontId="4" fillId="0" borderId="2" xfId="0" applyNumberFormat="1" applyFont="1" applyBorder="1"/>
    <xf numFmtId="1" fontId="2" fillId="0" borderId="2" xfId="0" applyNumberFormat="1" applyFont="1" applyBorder="1"/>
    <xf numFmtId="0" fontId="4" fillId="0" borderId="2" xfId="0" applyFont="1" applyBorder="1" applyAlignment="1">
      <alignment horizontal="right" wrapText="1"/>
    </xf>
    <xf numFmtId="0" fontId="4" fillId="0" borderId="2" xfId="0" applyFont="1" applyBorder="1" applyAlignment="1">
      <alignment horizontal="left" wrapText="1"/>
    </xf>
    <xf numFmtId="3" fontId="4" fillId="0" borderId="2" xfId="0" applyNumberFormat="1" applyFont="1" applyBorder="1" applyAlignment="1">
      <alignment horizontal="right" vertical="top" wrapText="1"/>
    </xf>
    <xf numFmtId="0" fontId="4" fillId="0" borderId="2" xfId="0" applyFont="1" applyBorder="1" applyAlignment="1">
      <alignment vertical="top"/>
    </xf>
    <xf numFmtId="3" fontId="12" fillId="0" borderId="0" xfId="0" applyNumberFormat="1" applyFont="1"/>
    <xf numFmtId="0" fontId="11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–2022 dizains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1963B7-D1B0-4313-B22F-CCDDA5F02BB8}">
  <sheetPr>
    <pageSetUpPr fitToPage="1"/>
  </sheetPr>
  <dimension ref="A1:BG39"/>
  <sheetViews>
    <sheetView tabSelected="1" topLeftCell="C25" zoomScaleNormal="100" workbookViewId="0">
      <selection activeCell="K27" sqref="K27"/>
    </sheetView>
  </sheetViews>
  <sheetFormatPr defaultColWidth="9.1796875" defaultRowHeight="13" x14ac:dyDescent="0.3"/>
  <cols>
    <col min="1" max="1" width="45.81640625" style="2" customWidth="1"/>
    <col min="2" max="2" width="17.7265625" style="2" customWidth="1"/>
    <col min="3" max="3" width="16.54296875" style="3" customWidth="1"/>
    <col min="4" max="4" width="16.7265625" style="3" customWidth="1"/>
    <col min="5" max="5" width="12.26953125" style="2" customWidth="1"/>
    <col min="6" max="6" width="14.7265625" style="2" customWidth="1"/>
    <col min="7" max="7" width="11.7265625" style="2" customWidth="1"/>
    <col min="8" max="8" width="16" style="2" customWidth="1"/>
    <col min="9" max="9" width="10.7265625" style="2" customWidth="1"/>
    <col min="10" max="10" width="11.54296875" style="2" customWidth="1"/>
    <col min="11" max="11" width="14.7265625" style="2" customWidth="1"/>
    <col min="12" max="16384" width="9.1796875" style="2"/>
  </cols>
  <sheetData>
    <row r="1" spans="1:12" x14ac:dyDescent="0.3">
      <c r="J1" s="4" t="s">
        <v>11</v>
      </c>
    </row>
    <row r="2" spans="1:12" ht="15" customHeight="1" x14ac:dyDescent="0.3">
      <c r="A2" s="54"/>
      <c r="B2" s="54"/>
      <c r="C2" s="54"/>
      <c r="D2" s="5"/>
    </row>
    <row r="3" spans="1:12" ht="52.5" x14ac:dyDescent="0.35">
      <c r="A3" s="32" t="s">
        <v>0</v>
      </c>
      <c r="B3" s="6" t="s">
        <v>28</v>
      </c>
      <c r="C3" s="6" t="s">
        <v>29</v>
      </c>
      <c r="D3" s="6" t="s">
        <v>30</v>
      </c>
      <c r="E3" s="6" t="s">
        <v>22</v>
      </c>
      <c r="F3" s="6" t="s">
        <v>23</v>
      </c>
      <c r="G3" s="6" t="s">
        <v>24</v>
      </c>
      <c r="H3" s="6" t="s">
        <v>25</v>
      </c>
      <c r="I3" s="6" t="s">
        <v>32</v>
      </c>
      <c r="J3" s="16"/>
      <c r="K3" s="16"/>
    </row>
    <row r="4" spans="1:12" ht="14.5" customHeight="1" x14ac:dyDescent="0.3">
      <c r="A4" s="51" t="s">
        <v>1</v>
      </c>
      <c r="B4" s="52"/>
      <c r="C4" s="52"/>
      <c r="D4" s="52"/>
      <c r="E4" s="52"/>
      <c r="F4" s="52"/>
      <c r="G4" s="52"/>
      <c r="H4" s="52"/>
      <c r="I4" s="53"/>
      <c r="J4" s="16"/>
      <c r="K4" s="33"/>
    </row>
    <row r="5" spans="1:12" ht="14.5" customHeight="1" x14ac:dyDescent="0.3">
      <c r="A5" s="51" t="s">
        <v>18</v>
      </c>
      <c r="B5" s="52"/>
      <c r="C5" s="52"/>
      <c r="D5" s="52"/>
      <c r="E5" s="52"/>
      <c r="F5" s="52"/>
      <c r="G5" s="52"/>
      <c r="H5" s="52"/>
      <c r="I5" s="53"/>
      <c r="J5" s="16"/>
      <c r="K5" s="33"/>
    </row>
    <row r="6" spans="1:12" ht="55.9" customHeight="1" x14ac:dyDescent="0.3">
      <c r="A6" s="18" t="s">
        <v>14</v>
      </c>
      <c r="B6" s="34">
        <v>503</v>
      </c>
      <c r="C6" s="7">
        <v>400</v>
      </c>
      <c r="D6" s="7">
        <f t="shared" ref="D6:D11" si="0">ROUNDUP((B6+C6)/2,0)</f>
        <v>452</v>
      </c>
      <c r="E6" s="15">
        <v>70</v>
      </c>
      <c r="F6" s="15">
        <f t="shared" ref="F6:F10" si="1">D6*E6</f>
        <v>31640</v>
      </c>
      <c r="G6" s="15">
        <v>100</v>
      </c>
      <c r="H6" s="15">
        <f>D6*G6</f>
        <v>45200</v>
      </c>
      <c r="I6" s="15">
        <f>H6-F6</f>
        <v>13560</v>
      </c>
      <c r="J6" s="16"/>
      <c r="K6" s="35"/>
    </row>
    <row r="7" spans="1:12" ht="69" customHeight="1" x14ac:dyDescent="0.3">
      <c r="A7" s="18" t="s">
        <v>15</v>
      </c>
      <c r="B7" s="34">
        <v>0</v>
      </c>
      <c r="C7" s="7">
        <v>0</v>
      </c>
      <c r="D7" s="7">
        <f t="shared" si="0"/>
        <v>0</v>
      </c>
      <c r="E7" s="15">
        <v>0</v>
      </c>
      <c r="F7" s="15">
        <f t="shared" si="1"/>
        <v>0</v>
      </c>
      <c r="G7" s="15">
        <v>70</v>
      </c>
      <c r="H7" s="15">
        <v>0</v>
      </c>
      <c r="I7" s="15">
        <f>45*70</f>
        <v>3150</v>
      </c>
      <c r="J7" s="36" t="s">
        <v>13</v>
      </c>
      <c r="K7" s="35"/>
    </row>
    <row r="8" spans="1:12" x14ac:dyDescent="0.3">
      <c r="A8" s="14" t="s">
        <v>5</v>
      </c>
      <c r="B8" s="15">
        <v>50</v>
      </c>
      <c r="C8" s="7">
        <v>31</v>
      </c>
      <c r="D8" s="7">
        <f t="shared" si="0"/>
        <v>41</v>
      </c>
      <c r="E8" s="15">
        <v>85</v>
      </c>
      <c r="F8" s="15">
        <f t="shared" si="1"/>
        <v>3485</v>
      </c>
      <c r="G8" s="15">
        <v>120</v>
      </c>
      <c r="H8" s="15">
        <f t="shared" ref="H8:H11" si="2">D8*G8</f>
        <v>4920</v>
      </c>
      <c r="I8" s="15">
        <f t="shared" ref="I8:I11" si="3">H8-F8</f>
        <v>1435</v>
      </c>
      <c r="J8" s="16"/>
      <c r="K8" s="16"/>
    </row>
    <row r="9" spans="1:12" x14ac:dyDescent="0.3">
      <c r="A9" s="14" t="s">
        <v>6</v>
      </c>
      <c r="B9" s="15">
        <v>18</v>
      </c>
      <c r="C9" s="7">
        <v>8</v>
      </c>
      <c r="D9" s="7">
        <f t="shared" si="0"/>
        <v>13</v>
      </c>
      <c r="E9" s="15">
        <v>100</v>
      </c>
      <c r="F9" s="15">
        <f t="shared" si="1"/>
        <v>1300</v>
      </c>
      <c r="G9" s="15">
        <v>140</v>
      </c>
      <c r="H9" s="15">
        <f t="shared" si="2"/>
        <v>1820</v>
      </c>
      <c r="I9" s="15">
        <f t="shared" si="3"/>
        <v>520</v>
      </c>
      <c r="J9" s="16"/>
      <c r="K9" s="16"/>
    </row>
    <row r="10" spans="1:12" ht="56.5" customHeight="1" x14ac:dyDescent="0.3">
      <c r="A10" s="18" t="s">
        <v>16</v>
      </c>
      <c r="B10" s="34">
        <v>1</v>
      </c>
      <c r="C10" s="7">
        <v>47</v>
      </c>
      <c r="D10" s="7">
        <f t="shared" si="0"/>
        <v>24</v>
      </c>
      <c r="E10" s="15">
        <v>25</v>
      </c>
      <c r="F10" s="15">
        <f t="shared" si="1"/>
        <v>600</v>
      </c>
      <c r="G10" s="15">
        <v>35</v>
      </c>
      <c r="H10" s="15">
        <f t="shared" si="2"/>
        <v>840</v>
      </c>
      <c r="I10" s="15">
        <f t="shared" si="3"/>
        <v>240</v>
      </c>
      <c r="J10" s="16"/>
      <c r="K10" s="16"/>
    </row>
    <row r="11" spans="1:12" ht="57" customHeight="1" x14ac:dyDescent="0.3">
      <c r="A11" s="18" t="s">
        <v>9</v>
      </c>
      <c r="B11" s="34">
        <v>34</v>
      </c>
      <c r="C11" s="7">
        <v>35</v>
      </c>
      <c r="D11" s="7">
        <f t="shared" si="0"/>
        <v>35</v>
      </c>
      <c r="E11" s="15">
        <v>25</v>
      </c>
      <c r="F11" s="15">
        <f>D11*E11</f>
        <v>875</v>
      </c>
      <c r="G11" s="15">
        <v>35</v>
      </c>
      <c r="H11" s="15">
        <f t="shared" si="2"/>
        <v>1225</v>
      </c>
      <c r="I11" s="15">
        <f t="shared" si="3"/>
        <v>350</v>
      </c>
      <c r="J11" s="16"/>
      <c r="K11" s="16"/>
    </row>
    <row r="12" spans="1:12" x14ac:dyDescent="0.3">
      <c r="A12" s="32" t="s">
        <v>2</v>
      </c>
      <c r="B12" s="37">
        <f>SUM(B6:B11)</f>
        <v>606</v>
      </c>
      <c r="C12" s="8">
        <f>SUM(C6:C11)</f>
        <v>521</v>
      </c>
      <c r="D12" s="8">
        <f>SUM(D6:D11)</f>
        <v>565</v>
      </c>
      <c r="E12" s="38"/>
      <c r="F12" s="37">
        <f>SUM(F6:F11)</f>
        <v>37900</v>
      </c>
      <c r="G12" s="39"/>
      <c r="H12" s="40">
        <f>SUM(H6:H11)</f>
        <v>54005</v>
      </c>
      <c r="I12" s="37">
        <f>SUM(I6:I11)</f>
        <v>19255</v>
      </c>
      <c r="J12" s="16"/>
      <c r="K12" s="16"/>
      <c r="L12" s="9"/>
    </row>
    <row r="13" spans="1:12" x14ac:dyDescent="0.3">
      <c r="A13" s="55" t="s">
        <v>3</v>
      </c>
      <c r="B13" s="56"/>
      <c r="C13" s="56"/>
      <c r="D13" s="56"/>
      <c r="E13" s="56"/>
      <c r="F13" s="56"/>
      <c r="G13" s="56"/>
      <c r="H13" s="56"/>
      <c r="I13" s="57"/>
      <c r="J13" s="16"/>
      <c r="K13" s="16"/>
    </row>
    <row r="14" spans="1:12" x14ac:dyDescent="0.3">
      <c r="A14" s="55" t="s">
        <v>17</v>
      </c>
      <c r="B14" s="56"/>
      <c r="C14" s="56"/>
      <c r="D14" s="56"/>
      <c r="E14" s="56"/>
      <c r="F14" s="56"/>
      <c r="G14" s="56"/>
      <c r="H14" s="56"/>
      <c r="I14" s="57"/>
      <c r="J14" s="16"/>
      <c r="K14" s="16"/>
    </row>
    <row r="15" spans="1:12" ht="58.15" customHeight="1" x14ac:dyDescent="0.3">
      <c r="A15" s="18" t="s">
        <v>14</v>
      </c>
      <c r="B15" s="41">
        <v>10</v>
      </c>
      <c r="C15" s="10">
        <v>25</v>
      </c>
      <c r="D15" s="7">
        <f>ROUNDUP((B15+C15)/2,0)</f>
        <v>18</v>
      </c>
      <c r="E15" s="14">
        <v>70</v>
      </c>
      <c r="F15" s="15">
        <f t="shared" ref="F15:F19" si="4">D15*E15</f>
        <v>1260</v>
      </c>
      <c r="G15" s="14">
        <v>100</v>
      </c>
      <c r="H15" s="15">
        <f>D15*G15</f>
        <v>1800</v>
      </c>
      <c r="I15" s="15">
        <f t="shared" ref="I15:I19" si="5">H15-F15</f>
        <v>540</v>
      </c>
      <c r="J15" s="16"/>
      <c r="K15" s="16"/>
    </row>
    <row r="16" spans="1:12" x14ac:dyDescent="0.3">
      <c r="A16" s="14" t="s">
        <v>5</v>
      </c>
      <c r="B16" s="42">
        <v>1</v>
      </c>
      <c r="C16" s="10">
        <v>2</v>
      </c>
      <c r="D16" s="7">
        <f>ROUNDUP((B16+C16)/2,0)</f>
        <v>2</v>
      </c>
      <c r="E16" s="14">
        <v>85</v>
      </c>
      <c r="F16" s="15">
        <f t="shared" si="4"/>
        <v>170</v>
      </c>
      <c r="G16" s="14">
        <v>120</v>
      </c>
      <c r="H16" s="15">
        <f t="shared" ref="H16:H19" si="6">D16*G16</f>
        <v>240</v>
      </c>
      <c r="I16" s="15">
        <f t="shared" si="5"/>
        <v>70</v>
      </c>
      <c r="J16" s="16"/>
      <c r="K16" s="16"/>
    </row>
    <row r="17" spans="1:59" x14ac:dyDescent="0.3">
      <c r="A17" s="14" t="s">
        <v>10</v>
      </c>
      <c r="B17" s="42">
        <v>0</v>
      </c>
      <c r="C17" s="10">
        <v>0</v>
      </c>
      <c r="D17" s="7">
        <f>ROUNDUP((B17+C17)/2,0)</f>
        <v>0</v>
      </c>
      <c r="E17" s="14">
        <v>100</v>
      </c>
      <c r="F17" s="15">
        <f t="shared" si="4"/>
        <v>0</v>
      </c>
      <c r="G17" s="14">
        <v>140</v>
      </c>
      <c r="H17" s="15">
        <f t="shared" si="6"/>
        <v>0</v>
      </c>
      <c r="I17" s="15">
        <f t="shared" si="5"/>
        <v>0</v>
      </c>
      <c r="J17" s="16"/>
      <c r="K17" s="16"/>
    </row>
    <row r="18" spans="1:59" ht="56.5" customHeight="1" x14ac:dyDescent="0.3">
      <c r="A18" s="18" t="s">
        <v>16</v>
      </c>
      <c r="B18" s="41">
        <v>0</v>
      </c>
      <c r="C18" s="10">
        <v>20</v>
      </c>
      <c r="D18" s="7">
        <f>ROUNDUP((B18+C18)/2,0)</f>
        <v>10</v>
      </c>
      <c r="E18" s="14">
        <v>25</v>
      </c>
      <c r="F18" s="15">
        <f t="shared" si="4"/>
        <v>250</v>
      </c>
      <c r="G18" s="14">
        <v>35</v>
      </c>
      <c r="H18" s="15">
        <f t="shared" si="6"/>
        <v>350</v>
      </c>
      <c r="I18" s="15">
        <f t="shared" si="5"/>
        <v>100</v>
      </c>
      <c r="J18" s="36"/>
      <c r="K18" s="16"/>
    </row>
    <row r="19" spans="1:59" ht="56.5" customHeight="1" x14ac:dyDescent="0.3">
      <c r="A19" s="18" t="s">
        <v>9</v>
      </c>
      <c r="B19" s="41">
        <v>42</v>
      </c>
      <c r="C19" s="10">
        <v>25</v>
      </c>
      <c r="D19" s="7">
        <f>ROUNDUP((B19+C19)/2,0)</f>
        <v>34</v>
      </c>
      <c r="E19" s="14">
        <v>25</v>
      </c>
      <c r="F19" s="15">
        <f t="shared" si="4"/>
        <v>850</v>
      </c>
      <c r="G19" s="14">
        <v>35</v>
      </c>
      <c r="H19" s="15">
        <f t="shared" si="6"/>
        <v>1190</v>
      </c>
      <c r="I19" s="15">
        <f t="shared" si="5"/>
        <v>340</v>
      </c>
      <c r="J19" s="3"/>
      <c r="K19" s="3"/>
    </row>
    <row r="20" spans="1:59" s="12" customFormat="1" x14ac:dyDescent="0.3">
      <c r="A20" s="32" t="s">
        <v>2</v>
      </c>
      <c r="B20" s="43">
        <f>SUM(B15:B19)</f>
        <v>53</v>
      </c>
      <c r="C20" s="11">
        <f>SUM(C15:C19)</f>
        <v>72</v>
      </c>
      <c r="D20" s="11">
        <f>SUM(D15:D19)</f>
        <v>64</v>
      </c>
      <c r="E20" s="14"/>
      <c r="F20" s="37">
        <f>SUM(F15:F19)</f>
        <v>2530</v>
      </c>
      <c r="G20" s="14"/>
      <c r="H20" s="40">
        <f>SUM(H15:H19)</f>
        <v>3580</v>
      </c>
      <c r="I20" s="37">
        <f>SUM(I15:I19)</f>
        <v>1050</v>
      </c>
      <c r="J20" s="3"/>
      <c r="K20" s="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</row>
    <row r="21" spans="1:59" x14ac:dyDescent="0.3">
      <c r="A21" s="58" t="s">
        <v>4</v>
      </c>
      <c r="B21" s="58"/>
      <c r="C21" s="58"/>
      <c r="D21" s="58"/>
      <c r="E21" s="58"/>
      <c r="F21" s="58"/>
      <c r="G21" s="58"/>
      <c r="H21" s="58"/>
      <c r="I21" s="58"/>
      <c r="J21" s="3"/>
      <c r="K21" s="3"/>
    </row>
    <row r="22" spans="1:59" x14ac:dyDescent="0.3">
      <c r="A22" s="55" t="s">
        <v>26</v>
      </c>
      <c r="B22" s="56"/>
      <c r="C22" s="56"/>
      <c r="D22" s="56"/>
      <c r="E22" s="56"/>
      <c r="F22" s="56"/>
      <c r="G22" s="56"/>
      <c r="H22" s="56"/>
      <c r="I22" s="57"/>
      <c r="J22" s="3"/>
      <c r="K22" s="3"/>
    </row>
    <row r="23" spans="1:59" ht="31.15" customHeight="1" x14ac:dyDescent="0.3">
      <c r="A23" s="36" t="s">
        <v>19</v>
      </c>
      <c r="B23" s="34">
        <v>224</v>
      </c>
      <c r="C23" s="13">
        <v>197</v>
      </c>
      <c r="D23" s="7">
        <f t="shared" ref="D23:D28" si="7">ROUNDUP((B23+C23)/2,0)</f>
        <v>211</v>
      </c>
      <c r="E23" s="14">
        <v>25</v>
      </c>
      <c r="F23" s="15">
        <f t="shared" ref="F23:F28" si="8">D23*E23</f>
        <v>5275</v>
      </c>
      <c r="G23" s="44">
        <v>50</v>
      </c>
      <c r="H23" s="15">
        <f t="shared" ref="H23:H28" si="9">D23*G23</f>
        <v>10550</v>
      </c>
      <c r="I23" s="15">
        <f t="shared" ref="I23:I28" si="10">H23-F23</f>
        <v>5275</v>
      </c>
      <c r="J23" s="3"/>
      <c r="K23" s="3"/>
    </row>
    <row r="24" spans="1:59" s="3" customFormat="1" x14ac:dyDescent="0.3">
      <c r="A24" s="14" t="s">
        <v>5</v>
      </c>
      <c r="B24" s="15">
        <v>223</v>
      </c>
      <c r="C24" s="13">
        <v>196</v>
      </c>
      <c r="D24" s="7">
        <f t="shared" si="7"/>
        <v>210</v>
      </c>
      <c r="E24" s="14">
        <v>105</v>
      </c>
      <c r="F24" s="15">
        <f t="shared" si="8"/>
        <v>22050</v>
      </c>
      <c r="G24" s="14">
        <v>140</v>
      </c>
      <c r="H24" s="15">
        <f t="shared" si="9"/>
        <v>29400</v>
      </c>
      <c r="I24" s="15">
        <f t="shared" si="10"/>
        <v>7350</v>
      </c>
      <c r="J24" s="16"/>
      <c r="K24" s="16"/>
    </row>
    <row r="25" spans="1:59" x14ac:dyDescent="0.3">
      <c r="A25" s="14" t="s">
        <v>6</v>
      </c>
      <c r="B25" s="15">
        <v>75</v>
      </c>
      <c r="C25" s="13">
        <v>72</v>
      </c>
      <c r="D25" s="7">
        <f t="shared" si="7"/>
        <v>74</v>
      </c>
      <c r="E25" s="14">
        <v>120</v>
      </c>
      <c r="F25" s="15">
        <f t="shared" si="8"/>
        <v>8880</v>
      </c>
      <c r="G25" s="14">
        <v>160</v>
      </c>
      <c r="H25" s="15">
        <f t="shared" si="9"/>
        <v>11840</v>
      </c>
      <c r="I25" s="15">
        <f t="shared" si="10"/>
        <v>2960</v>
      </c>
      <c r="J25" s="16"/>
      <c r="K25" s="16"/>
    </row>
    <row r="26" spans="1:59" ht="52" x14ac:dyDescent="0.3">
      <c r="A26" s="18" t="s">
        <v>20</v>
      </c>
      <c r="B26" s="34">
        <v>12</v>
      </c>
      <c r="C26" s="13">
        <v>10</v>
      </c>
      <c r="D26" s="7">
        <f t="shared" si="7"/>
        <v>11</v>
      </c>
      <c r="E26" s="14">
        <v>25</v>
      </c>
      <c r="F26" s="15">
        <f t="shared" si="8"/>
        <v>275</v>
      </c>
      <c r="G26" s="14">
        <v>35</v>
      </c>
      <c r="H26" s="15">
        <f t="shared" si="9"/>
        <v>385</v>
      </c>
      <c r="I26" s="15">
        <f t="shared" si="10"/>
        <v>110</v>
      </c>
      <c r="J26" s="16"/>
      <c r="K26" s="16"/>
    </row>
    <row r="27" spans="1:59" ht="15.65" customHeight="1" x14ac:dyDescent="0.3">
      <c r="A27" s="45" t="s">
        <v>7</v>
      </c>
      <c r="B27" s="46">
        <v>9984</v>
      </c>
      <c r="C27" s="17">
        <v>8606.5</v>
      </c>
      <c r="D27" s="7">
        <f t="shared" si="7"/>
        <v>9296</v>
      </c>
      <c r="E27" s="47">
        <v>30</v>
      </c>
      <c r="F27" s="15">
        <f t="shared" si="8"/>
        <v>278880</v>
      </c>
      <c r="G27" s="14">
        <v>35</v>
      </c>
      <c r="H27" s="15">
        <f>D27*G27</f>
        <v>325360</v>
      </c>
      <c r="I27" s="15">
        <f t="shared" si="10"/>
        <v>46480</v>
      </c>
      <c r="J27" s="16"/>
      <c r="K27" s="16"/>
    </row>
    <row r="28" spans="1:59" s="3" customFormat="1" ht="39" x14ac:dyDescent="0.3">
      <c r="A28" s="18" t="s">
        <v>21</v>
      </c>
      <c r="B28" s="15">
        <v>2758</v>
      </c>
      <c r="C28" s="13">
        <v>2380</v>
      </c>
      <c r="D28" s="7">
        <f t="shared" si="7"/>
        <v>2569</v>
      </c>
      <c r="E28" s="14">
        <v>30</v>
      </c>
      <c r="F28" s="15">
        <f t="shared" si="8"/>
        <v>77070</v>
      </c>
      <c r="G28" s="14">
        <v>35</v>
      </c>
      <c r="H28" s="15">
        <f t="shared" si="9"/>
        <v>89915</v>
      </c>
      <c r="I28" s="15">
        <f t="shared" si="10"/>
        <v>12845</v>
      </c>
      <c r="J28" s="16"/>
      <c r="K28" s="16"/>
    </row>
    <row r="29" spans="1:59" s="12" customFormat="1" x14ac:dyDescent="0.3">
      <c r="A29" s="32" t="s">
        <v>2</v>
      </c>
      <c r="B29" s="37">
        <f>SUM(B23:B28)</f>
        <v>13276</v>
      </c>
      <c r="C29" s="31">
        <f>SUM(C23:C28)</f>
        <v>11461.5</v>
      </c>
      <c r="D29" s="31">
        <f>SUM(D23:D28)</f>
        <v>12371</v>
      </c>
      <c r="E29" s="32"/>
      <c r="F29" s="37">
        <f>SUM(F23:F28)</f>
        <v>392430</v>
      </c>
      <c r="G29" s="14"/>
      <c r="H29" s="40">
        <f>SUM(H23:H28)</f>
        <v>467450</v>
      </c>
      <c r="I29" s="37">
        <f>SUM(I23:I28)</f>
        <v>75020</v>
      </c>
      <c r="J29" s="3"/>
      <c r="K29" s="3"/>
      <c r="L29" s="2"/>
      <c r="M29" s="2"/>
    </row>
    <row r="30" spans="1:59" ht="15" customHeight="1" x14ac:dyDescent="0.3">
      <c r="A30" s="51" t="s">
        <v>8</v>
      </c>
      <c r="B30" s="52"/>
      <c r="C30" s="52"/>
      <c r="D30" s="52"/>
      <c r="E30" s="52"/>
      <c r="F30" s="52"/>
      <c r="G30" s="52"/>
      <c r="H30" s="52"/>
      <c r="I30" s="53"/>
      <c r="J30" s="3"/>
      <c r="K30" s="3"/>
    </row>
    <row r="31" spans="1:59" ht="15" customHeight="1" x14ac:dyDescent="0.3">
      <c r="A31" s="51" t="s">
        <v>27</v>
      </c>
      <c r="B31" s="52"/>
      <c r="C31" s="52"/>
      <c r="D31" s="52"/>
      <c r="E31" s="52"/>
      <c r="F31" s="52"/>
      <c r="G31" s="52"/>
      <c r="H31" s="52"/>
      <c r="I31" s="53"/>
      <c r="J31" s="3"/>
      <c r="K31" s="3"/>
    </row>
    <row r="32" spans="1:59" ht="52" x14ac:dyDescent="0.3">
      <c r="A32" s="18" t="s">
        <v>16</v>
      </c>
      <c r="B32" s="18">
        <v>1</v>
      </c>
      <c r="C32" s="19">
        <v>0</v>
      </c>
      <c r="D32" s="20">
        <v>1</v>
      </c>
      <c r="E32" s="14">
        <v>25</v>
      </c>
      <c r="F32" s="15">
        <f t="shared" ref="F32" si="11">D32*E32</f>
        <v>25</v>
      </c>
      <c r="G32" s="14">
        <v>35</v>
      </c>
      <c r="H32" s="15">
        <f t="shared" ref="H32" si="12">D32*G32</f>
        <v>35</v>
      </c>
      <c r="I32" s="15">
        <f t="shared" ref="I32" si="13">H32-F32</f>
        <v>10</v>
      </c>
      <c r="J32" s="16"/>
      <c r="K32" s="16"/>
    </row>
    <row r="33" spans="1:12" x14ac:dyDescent="0.3">
      <c r="A33" s="32" t="s">
        <v>2</v>
      </c>
      <c r="B33" s="43">
        <f>SUM(B32:B32)</f>
        <v>1</v>
      </c>
      <c r="C33" s="21">
        <f>SUM(C32:C32)</f>
        <v>0</v>
      </c>
      <c r="D33" s="21">
        <f>SUM(D32:D32)</f>
        <v>1</v>
      </c>
      <c r="E33" s="43"/>
      <c r="F33" s="37">
        <f>SUM(F32:F32)</f>
        <v>25</v>
      </c>
      <c r="G33" s="32"/>
      <c r="H33" s="37">
        <f>SUM(H32:H32)</f>
        <v>35</v>
      </c>
      <c r="I33" s="37">
        <f>SUM(I32:I32)</f>
        <v>10</v>
      </c>
      <c r="J33" s="16"/>
      <c r="K33" s="16"/>
      <c r="L33" s="9"/>
    </row>
    <row r="34" spans="1:12" x14ac:dyDescent="0.3">
      <c r="A34" s="22"/>
      <c r="B34" s="23"/>
      <c r="C34" s="24"/>
      <c r="D34" s="25"/>
      <c r="E34" s="26"/>
      <c r="F34" s="27"/>
      <c r="G34" s="22"/>
      <c r="H34" s="27"/>
      <c r="I34" s="27"/>
      <c r="J34" s="1"/>
      <c r="K34" s="1"/>
      <c r="L34" s="9"/>
    </row>
    <row r="35" spans="1:12" ht="32.5" customHeight="1" x14ac:dyDescent="0.3">
      <c r="A35" s="50" t="s">
        <v>12</v>
      </c>
      <c r="B35" s="50"/>
      <c r="C35" s="50"/>
      <c r="D35" s="50"/>
    </row>
    <row r="36" spans="1:12" ht="15.5" x14ac:dyDescent="0.35">
      <c r="F36" s="49" t="s">
        <v>31</v>
      </c>
      <c r="G36" s="49"/>
      <c r="H36" s="49"/>
      <c r="I36" s="48">
        <f>I12+I20+I29+I33</f>
        <v>95335</v>
      </c>
    </row>
    <row r="37" spans="1:12" x14ac:dyDescent="0.3">
      <c r="E37" s="28"/>
      <c r="F37" s="28"/>
      <c r="L37" s="9"/>
    </row>
    <row r="38" spans="1:12" x14ac:dyDescent="0.3">
      <c r="C38" s="29"/>
      <c r="D38" s="29"/>
    </row>
    <row r="39" spans="1:12" x14ac:dyDescent="0.3">
      <c r="G39" s="30"/>
      <c r="H39" s="30"/>
    </row>
  </sheetData>
  <mergeCells count="11">
    <mergeCell ref="F36:H36"/>
    <mergeCell ref="A35:D35"/>
    <mergeCell ref="A31:I31"/>
    <mergeCell ref="A2:C2"/>
    <mergeCell ref="A4:I4"/>
    <mergeCell ref="A13:I13"/>
    <mergeCell ref="A21:I21"/>
    <mergeCell ref="A30:I30"/>
    <mergeCell ref="A5:I5"/>
    <mergeCell ref="A14:I14"/>
    <mergeCell ref="A22:I22"/>
  </mergeCells>
  <pageMargins left="0.39370078740157483" right="0.78740157480314965" top="0.59055118110236227" bottom="0.78740157480314965" header="0.31496062992125984" footer="0.31496062992125984"/>
  <pageSetup paperSize="9" scale="14" orientation="portrait" r:id="rId1"/>
  <ignoredErrors>
    <ignoredError sqref="I7" 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4088D380FD478A4599D0C1C41C03D5FD" ma:contentTypeVersion="14" ma:contentTypeDescription="Izveidot jaunu dokumentu." ma:contentTypeScope="" ma:versionID="3e19f16a2c4e72aa05a73d23002a6960">
  <xsd:schema xmlns:xsd="http://www.w3.org/2001/XMLSchema" xmlns:xs="http://www.w3.org/2001/XMLSchema" xmlns:p="http://schemas.microsoft.com/office/2006/metadata/properties" xmlns:ns2="ec239ab7-8cc4-4357-b458-5c9fa686af14" xmlns:ns3="fed9d6c4-5424-4da2-bf5e-f96482d0b03c" targetNamespace="http://schemas.microsoft.com/office/2006/metadata/properties" ma:root="true" ma:fieldsID="f755363f8229326cac1b552433568e69" ns2:_="" ns3:_="">
    <xsd:import namespace="ec239ab7-8cc4-4357-b458-5c9fa686af14"/>
    <xsd:import namespace="fed9d6c4-5424-4da2-bf5e-f96482d0b03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39ab7-8cc4-4357-b458-5c9fa686af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Attēlu atzīmes" ma:readOnly="false" ma:fieldId="{5cf76f15-5ced-4ddc-b409-7134ff3c332f}" ma:taxonomyMulti="true" ma:sspId="f2b9b02f-9abf-4f74-b798-1ff310cbf21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9d6c4-5424-4da2-bf5e-f96482d0b03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6ccfbd54-a31b-42b9-941e-77680965c000}" ma:internalName="TaxCatchAll" ma:showField="CatchAllData" ma:web="fed9d6c4-5424-4da2-bf5e-f96482d0b03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EA3EC1-0CA1-4DD0-BEC2-232B3380460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39ab7-8cc4-4357-b458-5c9fa686af14"/>
    <ds:schemaRef ds:uri="fed9d6c4-5424-4da2-bf5e-f96482d0b03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AD6E84-02C1-46E3-97FF-AF114EC73C3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aprēķins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Lāsma Freiberga</dc:creator>
  <cp:lastModifiedBy>Ērika Vizla</cp:lastModifiedBy>
  <cp:lastPrinted>2024-06-11T10:21:47Z</cp:lastPrinted>
  <dcterms:created xsi:type="dcterms:W3CDTF">2024-01-04T09:57:10Z</dcterms:created>
  <dcterms:modified xsi:type="dcterms:W3CDTF">2024-06-21T12:42:27Z</dcterms:modified>
</cp:coreProperties>
</file>