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Augšdaugavas novads (Daugavpils novads Ilūkstes novads)/"/>
    </mc:Choice>
  </mc:AlternateContent>
  <xr:revisionPtr revIDLastSave="2" documentId="8_{53C7DFD2-49BB-4BCF-8B94-77D1F79B4477}" xr6:coauthVersionLast="47" xr6:coauthVersionMax="47" xr10:uidLastSave="{04700421-B5D9-4098-A593-04C73BFE11C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 i="3" l="1"/>
  <c r="O35" i="3" s="1"/>
  <c r="P35" i="3" s="1"/>
  <c r="I33" i="3"/>
  <c r="K33" i="3" s="1"/>
  <c r="L33" i="3" s="1"/>
  <c r="H31" i="3"/>
  <c r="H32" i="3" s="1"/>
  <c r="I32" i="3" s="1"/>
  <c r="I34" i="3" s="1"/>
  <c r="D31" i="3"/>
  <c r="I28" i="3"/>
  <c r="K28" i="3" s="1"/>
  <c r="L28" i="3" s="1"/>
  <c r="H26" i="3"/>
  <c r="H27" i="3" s="1"/>
  <c r="D26" i="3"/>
  <c r="I24" i="3"/>
  <c r="O24" i="3" s="1"/>
  <c r="P24" i="3" s="1"/>
  <c r="I23" i="3"/>
  <c r="O23" i="3" s="1"/>
  <c r="P23" i="3" s="1"/>
  <c r="H21" i="3"/>
  <c r="H22" i="3" s="1"/>
  <c r="H23" i="3" s="1"/>
  <c r="D21" i="3"/>
  <c r="D38" i="3" l="1"/>
  <c r="O33" i="3"/>
  <c r="P33" i="3" s="1"/>
  <c r="I22" i="3"/>
  <c r="K22" i="3" s="1"/>
  <c r="L22" i="3" s="1"/>
  <c r="O28" i="3"/>
  <c r="P28" i="3" s="1"/>
  <c r="K23" i="3"/>
  <c r="L23" i="3" s="1"/>
  <c r="K24" i="3"/>
  <c r="L24" i="3" s="1"/>
  <c r="K35" i="3"/>
  <c r="L35" i="3" s="1"/>
  <c r="H33" i="3"/>
  <c r="H34" i="3" s="1"/>
  <c r="I27" i="3"/>
  <c r="H28" i="3"/>
  <c r="H29" i="3" s="1"/>
  <c r="H24" i="3"/>
  <c r="I25" i="3" l="1"/>
  <c r="L25" i="3"/>
  <c r="O22" i="3"/>
  <c r="P22" i="3" s="1"/>
  <c r="P25" i="3" s="1"/>
  <c r="O32" i="3"/>
  <c r="P32" i="3" s="1"/>
  <c r="P36" i="3" s="1"/>
  <c r="K32" i="3"/>
  <c r="L32" i="3" s="1"/>
  <c r="L36" i="3" s="1"/>
  <c r="I29" i="3"/>
  <c r="O27" i="3"/>
  <c r="P27" i="3" s="1"/>
  <c r="P29" i="3" s="1"/>
  <c r="K27" i="3"/>
  <c r="L27" i="3" s="1"/>
  <c r="L29" i="3" s="1"/>
  <c r="L38" i="3" l="1"/>
  <c r="P38" i="3"/>
  <c r="Q36" i="3"/>
  <c r="Q25" i="3"/>
  <c r="Q29" i="3"/>
  <c r="Q38" i="3" l="1"/>
  <c r="I36" i="3"/>
  <c r="I3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<sst xmlns="http://schemas.openxmlformats.org/spreadsheetml/2006/main" count="65" uniqueCount="64">
  <si>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</si>
  <si>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</si>
  <si>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</si>
  <si>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</si>
  <si>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</si>
  <si>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</si>
  <si>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</si>
  <si>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</si>
  <si>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</si>
  <si>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</si>
  <si>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</si>
  <si>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</si>
  <si>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</si>
  <si>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</si>
  <si>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</si>
  <si>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</si>
  <si>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</si>
  <si>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</si>
  <si>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</si>
  <si>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</si>
  <si>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</si>
  <si>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</si>
  <si>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</si>
  <si>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</si>
  <si>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</si>
  <si>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</si>
  <si>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</si>
  <si>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</si>
  <si>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</si>
  <si>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</si>
  <si>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</si>
  <si>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</si>
  <si>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</si>
  <si>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</si>
  <si>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</si>
  <si>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</si>
  <si>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</si>
  <si>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</si>
  <si>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</si>
  <si>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</si>
  <si>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</si>
  <si>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</si>
  <si>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</si>
  <si>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</si>
  <si>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</si>
  <si>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</si>
  <si>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31.03.2014.</t>
  </si>
  <si>
    <t>14.05.2014.</t>
  </si>
  <si>
    <t>15.08.2014.</t>
  </si>
  <si>
    <t>13.11.2014.</t>
  </si>
  <si>
    <t>21.03.2013.</t>
  </si>
  <si>
    <t>14.05.2013.</t>
  </si>
  <si>
    <t>13.08.2013.</t>
  </si>
  <si>
    <t>12.11.2013.</t>
  </si>
  <si>
    <t>27.03.2015.</t>
  </si>
  <si>
    <t>14.05.2015.</t>
  </si>
  <si>
    <t>17.08.2015..</t>
  </si>
  <si>
    <t>11.11.2015.</t>
  </si>
  <si>
    <t>Līvija Bigate</t>
  </si>
  <si>
    <t>livija.bigate@ilukste.lv</t>
  </si>
  <si>
    <t>654-47872</t>
  </si>
  <si>
    <t>Ilūkstes novada pašvaldība</t>
  </si>
  <si>
    <t>25.06.2021.</t>
  </si>
  <si>
    <t>09.06.2021.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</si>
</sst>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_-;\-* #,##0_-;_-* &quot;-&quot;??_-;_-@_-"/>
    <numFmt numFmtId="166" formatCode="#,##0.00_ ;\-#,##0.00\ "/>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3" fillId="0" borderId="0" applyNumberFormat="0" applyFill="0" applyBorder="0" applyAlignment="0" applyProtection="0"/>
  </cellStyleXfs>
  <cellXfs count="81">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5"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165"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6"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4" fontId="0" fillId="0" borderId="0" xfId="0" applyNumberFormat="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43" fontId="6" fillId="3" borderId="0" xfId="0" applyNumberFormat="1" applyFont="1" applyFill="1"/>
    <xf numFmtId="43" fontId="14" fillId="3" borderId="0" xfId="0" applyNumberFormat="1" applyFont="1" applyFill="1"/>
    <xf numFmtId="43" fontId="2" fillId="0" borderId="0" xfId="1" applyFont="1"/>
    <xf numFmtId="0" fontId="0" fillId="0" borderId="0" xfId="0" applyFill="1"/>
    <xf numFmtId="43" fontId="0" fillId="0" borderId="0" xfId="1" applyFont="1" applyFill="1"/>
    <xf numFmtId="0" fontId="4" fillId="0" borderId="0" xfId="0" applyFont="1" applyFill="1"/>
    <xf numFmtId="43" fontId="2" fillId="0" borderId="0" xfId="0" applyNumberFormat="1" applyFont="1" applyFill="1"/>
    <xf numFmtId="43" fontId="13" fillId="0" borderId="0" xfId="0" applyNumberFormat="1" applyFont="1" applyFill="1"/>
    <xf numFmtId="0" fontId="0" fillId="0" borderId="0" xfId="0" applyFill="1" applyAlignment="1"/>
    <xf numFmtId="0" fontId="5" fillId="0" borderId="0" xfId="0" applyFont="1" applyFill="1"/>
    <xf numFmtId="0" fontId="23" fillId="0" borderId="1" xfId="2" applyBorder="1"/>
    <xf numFmtId="43" fontId="6" fillId="0" borderId="0" xfId="0" applyNumberFormat="1" applyFont="1" applyFill="1"/>
    <xf numFmtId="43" fontId="14" fillId="0" borderId="0" xfId="0" applyNumberFormat="1" applyFont="1" applyFill="1"/>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ivija.bigate@ilukste.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1"/>
  <sheetViews>
    <sheetView tabSelected="1" topLeftCell="E22" zoomScale="85" zoomScaleNormal="85" workbookViewId="0">
      <selection activeCell="N41" sqref="N41"/>
    </sheetView>
  </sheetViews>
  <sheetFormatPr defaultRowHeight="14.5" x14ac:dyDescent="0.35"/>
  <cols>
    <col min="1" max="1" width="37.7265625" customWidth="1"/>
    <col min="2" max="2" width="14.26953125" customWidth="1"/>
    <col min="3" max="3" width="13.7265625" customWidth="1"/>
    <col min="4" max="4" width="14.453125" customWidth="1"/>
    <col min="5" max="5" width="13.453125" customWidth="1"/>
    <col min="6" max="6" width="12.8164062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58</v>
      </c>
      <c r="C2" s="74" t="s">
        <v>59</v>
      </c>
      <c r="D2" s="1" t="s">
        <v>60</v>
      </c>
      <c r="E2" s="4"/>
    </row>
    <row r="3" spans="1:17" x14ac:dyDescent="0.35">
      <c r="A3" s="34" t="s">
        <v>0</v>
      </c>
      <c r="B3" s="1" t="s">
        <v>61</v>
      </c>
      <c r="C3" s="4"/>
      <c r="D3" s="4"/>
      <c r="E3" s="4"/>
    </row>
    <row r="4" spans="1:17" x14ac:dyDescent="0.35">
      <c r="A4" s="35" t="s">
        <v>29</v>
      </c>
      <c r="B4" s="1">
        <v>37723.199999999997</v>
      </c>
      <c r="C4" s="4"/>
      <c r="D4" s="37" t="s">
        <v>30</v>
      </c>
      <c r="E4" s="37"/>
      <c r="F4" s="31"/>
      <c r="G4" s="31"/>
      <c r="H4" s="31"/>
      <c r="I4" s="31"/>
      <c r="J4" s="31"/>
      <c r="K4" s="31"/>
      <c r="L4" s="31"/>
      <c r="M4" s="31"/>
      <c r="N4" s="31"/>
      <c r="O4" s="31"/>
      <c r="P4" s="31"/>
      <c r="Q4" s="31"/>
    </row>
    <row r="5" spans="1:17" ht="30" customHeight="1" x14ac:dyDescent="0.35">
      <c r="A5" s="36" t="s">
        <v>41</v>
      </c>
      <c r="B5" s="1">
        <v>17829.310000000001</v>
      </c>
      <c r="C5" s="4"/>
      <c r="D5" s="79" t="s">
        <v>20</v>
      </c>
      <c r="E5" s="79"/>
      <c r="F5" s="79"/>
      <c r="G5" s="79"/>
      <c r="H5" s="79"/>
      <c r="I5" s="79"/>
      <c r="J5" s="79"/>
      <c r="K5" s="79"/>
      <c r="L5" s="79"/>
      <c r="M5" s="79"/>
      <c r="N5" s="79"/>
      <c r="O5" s="79"/>
      <c r="P5" s="79"/>
      <c r="Q5" s="79"/>
    </row>
    <row r="6" spans="1:17" ht="21" customHeight="1" x14ac:dyDescent="0.35">
      <c r="A6" s="38" t="s">
        <v>7</v>
      </c>
      <c r="B6" s="1"/>
      <c r="C6" s="4"/>
      <c r="D6" s="80" t="s">
        <v>21</v>
      </c>
      <c r="E6" s="80"/>
      <c r="F6" s="80"/>
      <c r="G6" s="80"/>
      <c r="H6" s="80"/>
      <c r="I6" s="80"/>
      <c r="J6" s="80"/>
      <c r="K6" s="80"/>
      <c r="L6" s="80"/>
      <c r="M6" s="80"/>
      <c r="N6" s="80"/>
      <c r="O6" s="80"/>
      <c r="P6" s="80"/>
      <c r="Q6" s="80"/>
    </row>
    <row r="7" spans="1:17" ht="35.25" customHeight="1" x14ac:dyDescent="0.35">
      <c r="A7" s="38" t="s">
        <v>8</v>
      </c>
      <c r="B7" s="1"/>
      <c r="D7" s="79" t="s">
        <v>32</v>
      </c>
      <c r="E7" s="79"/>
      <c r="F7" s="79"/>
      <c r="G7" s="79"/>
      <c r="H7" s="79"/>
      <c r="I7" s="79"/>
      <c r="J7" s="79"/>
      <c r="K7" s="79"/>
      <c r="L7" s="79"/>
      <c r="M7" s="79"/>
      <c r="N7" s="79"/>
      <c r="O7" s="79"/>
      <c r="P7" s="79"/>
      <c r="Q7" s="79"/>
    </row>
    <row r="8" spans="1:17" ht="30" customHeight="1" x14ac:dyDescent="0.35">
      <c r="A8" s="38" t="s">
        <v>9</v>
      </c>
      <c r="B8" s="15"/>
      <c r="D8" s="79" t="s">
        <v>22</v>
      </c>
      <c r="E8" s="79"/>
      <c r="F8" s="79"/>
      <c r="G8" s="79"/>
      <c r="H8" s="79"/>
      <c r="I8" s="79"/>
      <c r="J8" s="79"/>
      <c r="K8" s="79"/>
      <c r="L8" s="79"/>
      <c r="M8" s="79"/>
      <c r="N8" s="79"/>
      <c r="O8" s="79"/>
      <c r="P8" s="79"/>
      <c r="Q8" s="79"/>
    </row>
    <row r="9" spans="1:17" ht="15" customHeight="1" x14ac:dyDescent="0.35">
      <c r="A9" s="39" t="s">
        <v>37</v>
      </c>
      <c r="B9" s="1"/>
      <c r="D9" s="79" t="s">
        <v>31</v>
      </c>
      <c r="E9" s="79"/>
      <c r="F9" s="79"/>
      <c r="G9" s="79"/>
      <c r="H9" s="79"/>
      <c r="I9" s="79"/>
      <c r="J9" s="79"/>
      <c r="K9" s="79"/>
      <c r="L9" s="79"/>
      <c r="M9" s="79"/>
      <c r="N9" s="79"/>
      <c r="O9" s="79"/>
      <c r="P9" s="79"/>
      <c r="Q9" s="79"/>
    </row>
    <row r="10" spans="1:17" ht="30" customHeight="1" x14ac:dyDescent="0.35">
      <c r="A10" s="16" t="s">
        <v>11</v>
      </c>
      <c r="B10" s="1"/>
      <c r="D10" s="79" t="s">
        <v>33</v>
      </c>
      <c r="E10" s="79"/>
      <c r="F10" s="79"/>
      <c r="G10" s="79"/>
      <c r="H10" s="79"/>
      <c r="I10" s="79"/>
      <c r="J10" s="79"/>
      <c r="K10" s="79"/>
      <c r="L10" s="79"/>
      <c r="M10" s="79"/>
      <c r="N10" s="79"/>
      <c r="O10" s="79"/>
      <c r="P10" s="79"/>
      <c r="Q10" s="79"/>
    </row>
    <row r="11" spans="1:17" ht="43.5" x14ac:dyDescent="0.35">
      <c r="A11" s="16" t="s">
        <v>38</v>
      </c>
      <c r="B11" s="1"/>
    </row>
    <row r="12" spans="1:17" ht="32.25" customHeight="1" x14ac:dyDescent="0.35">
      <c r="A12" s="40" t="s">
        <v>5</v>
      </c>
      <c r="B12" s="1"/>
    </row>
    <row r="13" spans="1:17" ht="34.5" customHeight="1" x14ac:dyDescent="0.35">
      <c r="A13" s="40" t="s">
        <v>39</v>
      </c>
      <c r="B13" s="1"/>
    </row>
    <row r="14" spans="1:17" ht="34.5" customHeight="1" x14ac:dyDescent="0.35">
      <c r="A14" s="40" t="s">
        <v>40</v>
      </c>
      <c r="B14" s="1"/>
      <c r="D14" s="77" t="s">
        <v>34</v>
      </c>
      <c r="E14" s="77"/>
      <c r="F14" s="77"/>
      <c r="G14" s="77"/>
      <c r="H14" s="77"/>
      <c r="I14" s="77"/>
      <c r="J14" s="77"/>
      <c r="K14" s="77"/>
      <c r="L14" s="77"/>
      <c r="M14" s="77"/>
      <c r="N14" s="77"/>
      <c r="O14" s="77"/>
      <c r="P14" s="77"/>
      <c r="Q14" s="77"/>
    </row>
    <row r="15" spans="1:17" ht="30.75" customHeight="1" x14ac:dyDescent="0.35">
      <c r="A15" s="40" t="s">
        <v>6</v>
      </c>
      <c r="B15" s="1"/>
      <c r="D15" s="78" t="s">
        <v>36</v>
      </c>
      <c r="E15" s="78"/>
      <c r="F15" s="78"/>
      <c r="G15" s="78"/>
      <c r="H15" s="78"/>
      <c r="I15" s="78"/>
      <c r="J15" s="78"/>
      <c r="K15" s="78"/>
      <c r="L15" s="78"/>
      <c r="M15" s="78"/>
      <c r="N15" s="78"/>
      <c r="O15" s="78"/>
      <c r="P15" s="78"/>
      <c r="Q15" s="78"/>
    </row>
    <row r="16" spans="1:17" ht="30" customHeight="1" thickBot="1" x14ac:dyDescent="0.4">
      <c r="A16" s="19"/>
      <c r="B16" s="5"/>
      <c r="C16" s="5"/>
      <c r="D16" s="5"/>
      <c r="E16" s="5"/>
      <c r="F16" s="5"/>
    </row>
    <row r="17" spans="1:18" ht="30" customHeight="1" thickBot="1" x14ac:dyDescent="0.4">
      <c r="A17" s="19"/>
      <c r="B17" s="5"/>
      <c r="C17" s="5"/>
      <c r="D17" s="5"/>
      <c r="E17" s="61" t="s">
        <v>42</v>
      </c>
      <c r="F17" s="62"/>
      <c r="G17" s="62"/>
      <c r="H17" s="62"/>
      <c r="I17" s="62"/>
      <c r="J17" s="62"/>
      <c r="K17" s="62"/>
      <c r="L17" s="62"/>
      <c r="M17" s="62"/>
      <c r="N17" s="62"/>
      <c r="O17" s="62"/>
      <c r="P17" s="62"/>
      <c r="Q17" s="63"/>
    </row>
    <row r="18" spans="1:18" s="17" customFormat="1" ht="184.5" customHeight="1" x14ac:dyDescent="0.35">
      <c r="A18" s="33" t="s">
        <v>10</v>
      </c>
      <c r="B18" s="33" t="s">
        <v>13</v>
      </c>
      <c r="C18" s="33" t="s">
        <v>12</v>
      </c>
      <c r="D18" s="33" t="s">
        <v>14</v>
      </c>
      <c r="E18" s="45" t="s">
        <v>44</v>
      </c>
      <c r="F18" s="41" t="s">
        <v>15</v>
      </c>
      <c r="G18" s="42" t="s">
        <v>16</v>
      </c>
      <c r="H18" s="42" t="s">
        <v>17</v>
      </c>
      <c r="I18" s="42" t="s">
        <v>18</v>
      </c>
      <c r="J18" s="42" t="s">
        <v>19</v>
      </c>
      <c r="K18" s="42" t="s">
        <v>23</v>
      </c>
      <c r="L18" s="43" t="s">
        <v>43</v>
      </c>
      <c r="M18" s="50" t="s">
        <v>45</v>
      </c>
      <c r="N18" s="42" t="s">
        <v>35</v>
      </c>
      <c r="O18" s="42" t="s">
        <v>25</v>
      </c>
      <c r="P18" s="43" t="s">
        <v>28</v>
      </c>
      <c r="Q18" s="44" t="s">
        <v>26</v>
      </c>
    </row>
    <row r="19" spans="1:18" s="6" customFormat="1" ht="15.5" x14ac:dyDescent="0.35">
      <c r="F19" s="7"/>
      <c r="L19" s="18"/>
      <c r="M19" s="18"/>
      <c r="P19" s="18"/>
    </row>
    <row r="20" spans="1:18" s="6" customFormat="1" ht="15.5" x14ac:dyDescent="0.35">
      <c r="A20" s="23" t="s">
        <v>24</v>
      </c>
      <c r="B20" s="14"/>
      <c r="F20" s="7"/>
      <c r="L20" s="18"/>
      <c r="M20" s="18"/>
      <c r="N20" s="51" t="s">
        <v>62</v>
      </c>
      <c r="P20" s="18"/>
    </row>
    <row r="21" spans="1:18" s="6" customFormat="1" ht="15.5" x14ac:dyDescent="0.35">
      <c r="A21" s="6">
        <v>2013</v>
      </c>
      <c r="B21" s="10">
        <v>18939.97</v>
      </c>
      <c r="C21" s="10">
        <v>9154.75</v>
      </c>
      <c r="D21" s="21">
        <f>B21-C21</f>
        <v>9785.2200000000012</v>
      </c>
      <c r="E21" s="46" t="s">
        <v>63</v>
      </c>
      <c r="F21" s="47" t="s">
        <v>50</v>
      </c>
      <c r="G21" s="8">
        <v>4734.99</v>
      </c>
      <c r="H21" s="8">
        <f>G21</f>
        <v>4734.99</v>
      </c>
      <c r="I21" s="8"/>
      <c r="J21" s="6">
        <v>3000</v>
      </c>
      <c r="L21" s="18"/>
      <c r="M21" s="18"/>
      <c r="P21" s="18"/>
    </row>
    <row r="22" spans="1:18" s="6" customFormat="1" ht="15.5" x14ac:dyDescent="0.35">
      <c r="B22" s="10"/>
      <c r="C22" s="10"/>
      <c r="D22" s="10"/>
      <c r="E22" s="10"/>
      <c r="F22" s="47" t="s">
        <v>51</v>
      </c>
      <c r="G22" s="8">
        <v>4734.99</v>
      </c>
      <c r="H22" s="8">
        <f>H21+G22</f>
        <v>9469.98</v>
      </c>
      <c r="I22" s="8">
        <f>H22-C21</f>
        <v>315.22999999999956</v>
      </c>
      <c r="J22" s="48">
        <v>2946</v>
      </c>
      <c r="K22" s="22">
        <f>I22*0.025%</f>
        <v>7.8807499999999892E-2</v>
      </c>
      <c r="L22" s="49">
        <f>J22*K22</f>
        <v>232.16689499999967</v>
      </c>
      <c r="M22" s="52" t="s">
        <v>62</v>
      </c>
      <c r="N22" s="53">
        <v>0</v>
      </c>
      <c r="O22" s="22">
        <f>I22*0.05%</f>
        <v>0.15761499999999978</v>
      </c>
      <c r="P22" s="29">
        <f>O22*N22</f>
        <v>0</v>
      </c>
    </row>
    <row r="23" spans="1:18" ht="15.5" x14ac:dyDescent="0.35">
      <c r="B23" s="11"/>
      <c r="F23" s="47" t="s">
        <v>52</v>
      </c>
      <c r="G23" s="9">
        <v>4734.99</v>
      </c>
      <c r="H23" s="9">
        <f>H22+G23</f>
        <v>14204.97</v>
      </c>
      <c r="I23" s="9">
        <f>G23</f>
        <v>4734.99</v>
      </c>
      <c r="J23" s="12">
        <v>2855</v>
      </c>
      <c r="K23" s="22">
        <f t="shared" ref="K23:K24" si="0">I23*0.025%</f>
        <v>1.1837475</v>
      </c>
      <c r="L23" s="49">
        <f>J23*K23</f>
        <v>3379.5991125</v>
      </c>
      <c r="M23" s="54"/>
      <c r="N23" s="53">
        <v>0</v>
      </c>
      <c r="O23" s="22">
        <f>I23*0.05%</f>
        <v>2.3674949999999999</v>
      </c>
      <c r="P23" s="29">
        <f t="shared" ref="P23:P24" si="1">O23*N23</f>
        <v>0</v>
      </c>
      <c r="R23" s="60"/>
    </row>
    <row r="24" spans="1:18" ht="15.5" x14ac:dyDescent="0.35">
      <c r="F24" s="47" t="s">
        <v>53</v>
      </c>
      <c r="G24" s="8">
        <v>4735</v>
      </c>
      <c r="H24" s="9">
        <f>H23+G24</f>
        <v>18939.97</v>
      </c>
      <c r="I24" s="9">
        <f>G24</f>
        <v>4735</v>
      </c>
      <c r="J24" s="12">
        <v>2764</v>
      </c>
      <c r="K24" s="22">
        <f t="shared" si="0"/>
        <v>1.1837500000000001</v>
      </c>
      <c r="L24" s="49">
        <f>J24*K24</f>
        <v>3271.8850000000002</v>
      </c>
      <c r="M24" s="54"/>
      <c r="N24" s="53">
        <v>0</v>
      </c>
      <c r="O24" s="22">
        <f>I24*0.05%</f>
        <v>2.3675000000000002</v>
      </c>
      <c r="P24" s="29">
        <f t="shared" si="1"/>
        <v>0</v>
      </c>
    </row>
    <row r="25" spans="1:18" x14ac:dyDescent="0.35">
      <c r="F25" s="25"/>
      <c r="G25" s="8"/>
      <c r="I25" s="20">
        <f>SUM(I21:I24)</f>
        <v>9785.2199999999993</v>
      </c>
      <c r="J25" s="12"/>
      <c r="K25" s="12"/>
      <c r="L25" s="30">
        <f>SUM(L22:L24)</f>
        <v>6883.6510075000006</v>
      </c>
      <c r="M25" s="55"/>
      <c r="N25" s="56"/>
      <c r="P25" s="30">
        <f>SUM(P22:P24)</f>
        <v>0</v>
      </c>
      <c r="Q25" s="20">
        <f>L25+P25</f>
        <v>6883.6510075000006</v>
      </c>
    </row>
    <row r="26" spans="1:18" ht="15.5" x14ac:dyDescent="0.35">
      <c r="A26" s="6">
        <v>2014</v>
      </c>
      <c r="B26" s="10">
        <v>18940.669999999998</v>
      </c>
      <c r="C26" s="10">
        <v>4892.8500000000004</v>
      </c>
      <c r="D26" s="21">
        <f>B26-C26</f>
        <v>14047.819999999998</v>
      </c>
      <c r="E26" s="21"/>
      <c r="F26" s="24" t="s">
        <v>46</v>
      </c>
      <c r="G26" s="8">
        <v>4735.17</v>
      </c>
      <c r="H26" s="8">
        <f>G26</f>
        <v>4735.17</v>
      </c>
      <c r="I26" s="8"/>
      <c r="J26" s="6">
        <v>2625</v>
      </c>
      <c r="K26" s="6"/>
      <c r="L26" s="18"/>
      <c r="M26" s="57"/>
      <c r="N26" s="58"/>
      <c r="O26" s="6"/>
      <c r="P26" s="18"/>
      <c r="Q26" s="6"/>
    </row>
    <row r="27" spans="1:18" ht="15.5" x14ac:dyDescent="0.35">
      <c r="A27" s="6"/>
      <c r="B27" s="10"/>
      <c r="C27" s="10"/>
      <c r="D27" s="10"/>
      <c r="E27" s="10"/>
      <c r="F27" s="24" t="s">
        <v>47</v>
      </c>
      <c r="G27" s="8">
        <v>4735.17</v>
      </c>
      <c r="H27" s="8">
        <f>H26+G27</f>
        <v>9470.34</v>
      </c>
      <c r="I27" s="8">
        <f>H27-C26</f>
        <v>4577.49</v>
      </c>
      <c r="J27" s="13">
        <v>2581</v>
      </c>
      <c r="K27" s="22">
        <f>I27*0.025%</f>
        <v>1.1443725</v>
      </c>
      <c r="L27" s="29">
        <f>J27*K27</f>
        <v>2953.6254225000002</v>
      </c>
      <c r="M27" s="59"/>
      <c r="N27" s="53">
        <v>0</v>
      </c>
      <c r="O27" s="22">
        <f>I27*0.05%</f>
        <v>2.288745</v>
      </c>
      <c r="P27" s="29">
        <f>O27*N27</f>
        <v>0</v>
      </c>
      <c r="Q27" s="6"/>
    </row>
    <row r="28" spans="1:18" ht="15.5" x14ac:dyDescent="0.35">
      <c r="B28" s="11"/>
      <c r="D28" s="67"/>
      <c r="E28" s="67"/>
      <c r="F28" s="47" t="s">
        <v>48</v>
      </c>
      <c r="G28" s="68">
        <v>4735.17</v>
      </c>
      <c r="H28" s="68">
        <f>H27+G28</f>
        <v>14205.51</v>
      </c>
      <c r="I28" s="68">
        <f>G28</f>
        <v>4735.17</v>
      </c>
      <c r="J28" s="69">
        <v>2488</v>
      </c>
      <c r="K28" s="22">
        <f t="shared" ref="K28" si="2">I28*0.025%</f>
        <v>1.1837925</v>
      </c>
      <c r="L28" s="29">
        <f>J28*K28</f>
        <v>2945.27574</v>
      </c>
      <c r="M28" s="59"/>
      <c r="N28" s="53">
        <v>0</v>
      </c>
      <c r="O28" s="22">
        <f>I28*0.05%</f>
        <v>2.3675850000000001</v>
      </c>
      <c r="P28" s="29">
        <f t="shared" ref="P28" si="3">O28*N28</f>
        <v>0</v>
      </c>
      <c r="Q28" s="67"/>
    </row>
    <row r="29" spans="1:18" ht="15.5" x14ac:dyDescent="0.35">
      <c r="D29" s="67"/>
      <c r="E29" s="67"/>
      <c r="F29" s="24" t="s">
        <v>49</v>
      </c>
      <c r="G29" s="8">
        <v>4735.16</v>
      </c>
      <c r="H29" s="68">
        <f>H28+G29</f>
        <v>18940.669999999998</v>
      </c>
      <c r="I29" s="70">
        <f>SUM(I26:I28)</f>
        <v>9312.66</v>
      </c>
      <c r="J29" s="69">
        <v>2398</v>
      </c>
      <c r="K29" s="69"/>
      <c r="L29" s="71">
        <f>SUM(L27:L28)</f>
        <v>5898.9011625000003</v>
      </c>
      <c r="M29" s="30"/>
      <c r="O29" s="67"/>
      <c r="P29" s="71">
        <f>SUM(P27:P28)</f>
        <v>0</v>
      </c>
      <c r="Q29" s="70">
        <f>L29+P29</f>
        <v>5898.9011625000003</v>
      </c>
    </row>
    <row r="30" spans="1:18" x14ac:dyDescent="0.35">
      <c r="D30" s="67"/>
      <c r="E30" s="67"/>
      <c r="F30" s="72"/>
      <c r="G30" s="67"/>
      <c r="H30" s="67"/>
      <c r="I30" s="67"/>
      <c r="J30" s="67"/>
      <c r="K30" s="67"/>
      <c r="L30" s="73"/>
      <c r="M30" s="31"/>
      <c r="P30" s="31"/>
    </row>
    <row r="31" spans="1:18" ht="15.5" x14ac:dyDescent="0.35">
      <c r="A31" s="6">
        <v>2015</v>
      </c>
      <c r="B31" s="10">
        <v>18940.669999999998</v>
      </c>
      <c r="C31" s="10">
        <v>4892.8500000000004</v>
      </c>
      <c r="D31" s="21">
        <f>B31-C31</f>
        <v>14047.819999999998</v>
      </c>
      <c r="E31" s="21"/>
      <c r="F31" s="24" t="s">
        <v>54</v>
      </c>
      <c r="G31" s="8">
        <v>4735.17</v>
      </c>
      <c r="H31" s="8">
        <f>G31</f>
        <v>4735.17</v>
      </c>
      <c r="I31" s="8"/>
      <c r="J31" s="6">
        <v>2264</v>
      </c>
      <c r="K31" s="6"/>
      <c r="L31" s="18"/>
      <c r="M31" s="18"/>
      <c r="N31" s="6"/>
      <c r="O31" s="6"/>
      <c r="P31" s="18"/>
      <c r="Q31" s="6"/>
    </row>
    <row r="32" spans="1:18" ht="15.5" x14ac:dyDescent="0.35">
      <c r="A32" s="6"/>
      <c r="B32" s="10"/>
      <c r="C32" s="10"/>
      <c r="D32" s="10"/>
      <c r="E32" s="10"/>
      <c r="F32" s="24" t="s">
        <v>55</v>
      </c>
      <c r="G32" s="8">
        <v>4735.17</v>
      </c>
      <c r="H32" s="8">
        <f>H31+G32</f>
        <v>9470.34</v>
      </c>
      <c r="I32" s="8">
        <f>H32-C31</f>
        <v>4577.49</v>
      </c>
      <c r="J32" s="13">
        <v>2216</v>
      </c>
      <c r="K32" s="22">
        <f>I32*0.025%</f>
        <v>1.1443725</v>
      </c>
      <c r="L32" s="29">
        <f>J32*K32</f>
        <v>2535.9294599999998</v>
      </c>
      <c r="M32" s="29"/>
      <c r="N32" s="13">
        <v>0</v>
      </c>
      <c r="O32" s="22">
        <f>I32*0.05%</f>
        <v>2.288745</v>
      </c>
      <c r="P32" s="29">
        <f>O32*N32</f>
        <v>0</v>
      </c>
      <c r="Q32" s="6"/>
    </row>
    <row r="33" spans="1:17" ht="15.5" x14ac:dyDescent="0.35">
      <c r="B33" s="11"/>
      <c r="F33" s="24" t="s">
        <v>56</v>
      </c>
      <c r="G33" s="9">
        <v>4735.17</v>
      </c>
      <c r="H33" s="9">
        <f>H32+G33</f>
        <v>14205.51</v>
      </c>
      <c r="I33" s="9">
        <f>G33</f>
        <v>4735.17</v>
      </c>
      <c r="J33" s="12">
        <v>2121</v>
      </c>
      <c r="K33" s="22">
        <f t="shared" ref="K33:K35" si="4">I33*0.025%</f>
        <v>1.1837925</v>
      </c>
      <c r="L33" s="29">
        <f>J33*K33</f>
        <v>2510.8238925000001</v>
      </c>
      <c r="M33" s="29"/>
      <c r="N33" s="13">
        <v>0</v>
      </c>
      <c r="O33" s="22">
        <f>I33*0.05%</f>
        <v>2.3675850000000001</v>
      </c>
      <c r="P33" s="29">
        <f t="shared" ref="P33:P35" si="5">O33*N33</f>
        <v>0</v>
      </c>
    </row>
    <row r="34" spans="1:17" ht="15.5" x14ac:dyDescent="0.35">
      <c r="B34" s="11"/>
      <c r="F34" s="24" t="s">
        <v>57</v>
      </c>
      <c r="G34" s="9">
        <v>4735.16</v>
      </c>
      <c r="H34" s="9">
        <f t="shared" ref="H34" si="6">H33+G34</f>
        <v>18940.669999999998</v>
      </c>
      <c r="I34" s="66">
        <f>SUM(I32:I33)</f>
        <v>9312.66</v>
      </c>
      <c r="J34" s="12">
        <v>2035</v>
      </c>
      <c r="K34" s="22"/>
      <c r="L34" s="29"/>
      <c r="M34" s="29"/>
      <c r="N34" s="13"/>
      <c r="O34" s="22"/>
      <c r="P34" s="29"/>
    </row>
    <row r="35" spans="1:17" ht="15.5" x14ac:dyDescent="0.35">
      <c r="F35" s="24"/>
      <c r="G35" s="8"/>
      <c r="H35" s="9"/>
      <c r="I35" s="9">
        <f>G35</f>
        <v>0</v>
      </c>
      <c r="J35" s="12"/>
      <c r="K35" s="22">
        <f t="shared" si="4"/>
        <v>0</v>
      </c>
      <c r="L35" s="29">
        <f>J35*K35</f>
        <v>0</v>
      </c>
      <c r="M35" s="29"/>
      <c r="N35" s="13">
        <v>0</v>
      </c>
      <c r="O35" s="22">
        <f t="shared" ref="O35" si="7">I35*0.05%</f>
        <v>0</v>
      </c>
      <c r="P35" s="29">
        <f t="shared" si="5"/>
        <v>0</v>
      </c>
    </row>
    <row r="36" spans="1:17" x14ac:dyDescent="0.35">
      <c r="F36" s="25"/>
      <c r="I36" s="20">
        <f>SUM(I31:I35)</f>
        <v>18625.32</v>
      </c>
      <c r="J36" s="12"/>
      <c r="K36" s="12"/>
      <c r="L36" s="20">
        <f>SUM(L32:L35)</f>
        <v>5046.7533524999999</v>
      </c>
      <c r="M36" s="30"/>
      <c r="P36" s="30">
        <f>SUM(P32:P35)</f>
        <v>0</v>
      </c>
      <c r="Q36" s="20">
        <f>L36+P36</f>
        <v>5046.7533524999999</v>
      </c>
    </row>
    <row r="37" spans="1:17" x14ac:dyDescent="0.35">
      <c r="F37" s="25"/>
      <c r="L37" s="31"/>
      <c r="M37" s="31"/>
      <c r="P37" s="31"/>
    </row>
    <row r="38" spans="1:17" s="26" customFormat="1" x14ac:dyDescent="0.35">
      <c r="A38" s="26" t="s">
        <v>27</v>
      </c>
      <c r="D38" s="28">
        <f>D21+D26+D31</f>
        <v>37880.86</v>
      </c>
      <c r="E38" s="28"/>
      <c r="F38" s="27"/>
      <c r="I38" s="75">
        <f>I25+I29+I36</f>
        <v>37723.199999999997</v>
      </c>
      <c r="L38" s="76">
        <f>L25+L29+L36</f>
        <v>17829.305522499999</v>
      </c>
      <c r="M38" s="32"/>
      <c r="P38" s="65">
        <f>P25+P29+P36</f>
        <v>0</v>
      </c>
      <c r="Q38" s="64">
        <f>Q25+Q29+Q36</f>
        <v>17829.305522499999</v>
      </c>
    </row>
    <row r="41" spans="1:17" x14ac:dyDescent="0.35">
      <c r="N41" s="60"/>
    </row>
  </sheetData>
  <mergeCells count="8">
    <mergeCell ref="D14:Q14"/>
    <mergeCell ref="D15:Q15"/>
    <mergeCell ref="D5:Q5"/>
    <mergeCell ref="D7:Q7"/>
    <mergeCell ref="D6:Q6"/>
    <mergeCell ref="D8:Q8"/>
    <mergeCell ref="D9:Q9"/>
    <mergeCell ref="D10:Q10"/>
  </mergeCells>
  <hyperlinks>
    <hyperlink ref="C2" r:id="rId1" xr:uid="{00000000-0004-0000-0000-000000000000}"/>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dcterms:created xsi:type="dcterms:W3CDTF">2021-05-21T13:51:38Z</dcterms:created>
  <dcterms:modified xsi:type="dcterms:W3CDTF">2021-12-02T18:57:44Z</dcterms:modified>
</cp:coreProperties>
</file>