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Infozin_MĀSAS\"/>
    </mc:Choice>
  </mc:AlternateContent>
  <xr:revisionPtr revIDLastSave="0" documentId="13_ncr:1_{F1AC9D11-9783-4E71-8294-AF3DDB22F9EA}" xr6:coauthVersionLast="47" xr6:coauthVersionMax="47" xr10:uidLastSave="{00000000-0000-0000-0000-000000000000}"/>
  <bookViews>
    <workbookView xWindow="-120" yWindow="-120" windowWidth="29040" windowHeight="15840" tabRatio="697" xr2:uid="{29AB332F-96BC-4CFB-A3EC-5AB855ACC70B}"/>
  </bookViews>
  <sheets>
    <sheet name="1.piel_PP veidlapa" sheetId="8" r:id="rId1"/>
    <sheet name="2.piel_VM RSU" sheetId="22" r:id="rId2"/>
    <sheet name="3.piel_IZM LU &amp; kopsavilkums" sheetId="23" r:id="rId3"/>
    <sheet name="4.piel_IZM DU" sheetId="24" r:id="rId4"/>
  </sheets>
  <externalReferences>
    <externalReference r:id="rId5"/>
    <externalReference r:id="rId6"/>
    <externalReference r:id="rId7"/>
    <externalReference r:id="rId8"/>
  </externalReferences>
  <definedNames>
    <definedName name="_1_2_d_NMP_lim" localSheetId="2">#REF!</definedName>
    <definedName name="_1_2_d_NMP_lim" localSheetId="3">#REF!</definedName>
    <definedName name="_1_2_d_NMP_lim">#REF!</definedName>
    <definedName name="_xlnm._FilterDatabase" localSheetId="2" hidden="1">'3.piel_IZM LU &amp; kopsavilkums'!$A$3:$J$5</definedName>
    <definedName name="_xlnm.Auto_Open" localSheetId="2">#REF!</definedName>
    <definedName name="_xlnm.Auto_Open" localSheetId="3">#REF!</definedName>
    <definedName name="_xlnm.Auto_Open">#REF!</definedName>
    <definedName name="b" localSheetId="2">#REF!</definedName>
    <definedName name="b" localSheetId="3">#REF!</definedName>
    <definedName name="b">#REF!</definedName>
    <definedName name="bt" localSheetId="2">#REF!</definedName>
    <definedName name="bt" localSheetId="3">#REF!</definedName>
    <definedName name="bt">#REF!</definedName>
    <definedName name="BX">#REF!</definedName>
    <definedName name="ccc">#REF!</definedName>
    <definedName name="d">#REF!</definedName>
    <definedName name="D_Evija3">#REF!</definedName>
    <definedName name="de">#REF!</definedName>
    <definedName name="dff">#NAME?</definedName>
    <definedName name="DRGNAMES">#REF!</definedName>
    <definedName name="e">#REF!</definedName>
    <definedName name="ee">#REF!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[1]izm.posteni!$A$2:$A$216</definedName>
    <definedName name="izm.nos" localSheetId="2">#REF!</definedName>
    <definedName name="izm.nos" localSheetId="3">#REF!</definedName>
    <definedName name="izm.nos">#REF!</definedName>
    <definedName name="izm.nos_1">[1]izm.posteni!$B$2:$B$216</definedName>
    <definedName name="jhg" localSheetId="2">#REF!</definedName>
    <definedName name="jhg" localSheetId="3">#REF!</definedName>
    <definedName name="jhg">#REF!</definedName>
    <definedName name="kk" localSheetId="2">#REF!</definedName>
    <definedName name="kk" localSheetId="3">#REF!</definedName>
    <definedName name="kk">#REF!</definedName>
    <definedName name="l" localSheetId="2">#REF!</definedName>
    <definedName name="l" localSheetId="3">#REF!</definedName>
    <definedName name="l">#REF!</definedName>
    <definedName name="Limeni_7_9group">#REF!</definedName>
    <definedName name="n">#REF!</definedName>
    <definedName name="P_Dati_rikojums">#REF!</definedName>
    <definedName name="pp">#REF!</definedName>
    <definedName name="_xlnm.Print_Area" localSheetId="0">'1.piel_PP veidlapa'!$A:$J</definedName>
    <definedName name="_xlnm.Print_Area" localSheetId="3">'4.piel_IZM DU'!$A$2:$O$2</definedName>
    <definedName name="_xlnm.Print_Titles" localSheetId="2">'3.piel_IZM LU &amp; kopsavilkums'!$3:$3</definedName>
    <definedName name="_xlnm.Print_Titles" localSheetId="3">'4.piel_IZM DU'!#REF!</definedName>
    <definedName name="Recover">[2]Macro1!$A$80</definedName>
    <definedName name="Rikojums2222">[3]Macro1!$A$106</definedName>
    <definedName name="rr" localSheetId="2">#REF!</definedName>
    <definedName name="rr" localSheetId="3">#REF!</definedName>
    <definedName name="rr">#REF!</definedName>
    <definedName name="rt" localSheetId="2">#REF!</definedName>
    <definedName name="rt" localSheetId="3">#REF!</definedName>
    <definedName name="rt">#REF!</definedName>
    <definedName name="rty" localSheetId="2">#REF!</definedName>
    <definedName name="rty" localSheetId="3">#REF!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[1]strukturkodi!$B$2:$B$232</definedName>
    <definedName name="Struktūrvien.kods" localSheetId="2">#REF!</definedName>
    <definedName name="Struktūrvien.kods" localSheetId="3">#REF!</definedName>
    <definedName name="Struktūrvien.kods">#REF!</definedName>
    <definedName name="Struktūrvien.kods_1">[1]strukturkodi!$A$2:$A$232</definedName>
    <definedName name="TableName">"Dummy"</definedName>
    <definedName name="ty">#REF!</definedName>
    <definedName name="tyuj">#REF!</definedName>
    <definedName name="u">#REF!</definedName>
    <definedName name="U_N_A">#REF!</definedName>
    <definedName name="wedr">#REF!</definedName>
    <definedName name="x">#REF!</definedName>
    <definedName name="XBD">[4]Dati!$B$6</definedName>
    <definedName name="XDD">[4]Dati!$B$4</definedName>
    <definedName name="XDS">[4]Dati!$B$5</definedName>
    <definedName name="XSVD">[4]Dati!$B$7</definedName>
    <definedName name="xxxx" localSheetId="2">#REF!</definedName>
    <definedName name="xxxx" localSheetId="3">#REF!</definedName>
    <definedName name="xxxx">#REF!</definedName>
    <definedName name="yuh" localSheetId="2">#REF!</definedName>
    <definedName name="yuh" localSheetId="3">#REF!</definedName>
    <definedName name="yuh">#REF!</definedName>
    <definedName name="yyyy" localSheetId="2">#REF!</definedName>
    <definedName name="yyyy" localSheetId="3">#REF!</definedName>
    <definedName name="yyyy">#REF!</definedName>
  </definedNames>
  <calcPr calcId="191029"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22" l="1"/>
  <c r="I11" i="22"/>
  <c r="I12" i="22"/>
  <c r="H6" i="22"/>
  <c r="I14" i="22"/>
  <c r="I27" i="8"/>
  <c r="I23" i="8"/>
  <c r="F27" i="8"/>
  <c r="F23" i="8"/>
  <c r="G27" i="8"/>
  <c r="G23" i="8"/>
  <c r="E27" i="8"/>
  <c r="E23" i="8"/>
  <c r="J5" i="22"/>
  <c r="I5" i="22"/>
  <c r="J13" i="23"/>
  <c r="D19" i="23"/>
  <c r="J7" i="23"/>
  <c r="J4" i="23"/>
  <c r="J8" i="23"/>
  <c r="J5" i="23"/>
  <c r="J9" i="23"/>
  <c r="C17" i="23"/>
  <c r="D17" i="23"/>
  <c r="D18" i="23"/>
  <c r="D21" i="23"/>
  <c r="C19" i="23"/>
  <c r="C21" i="23"/>
  <c r="Q10" i="22"/>
  <c r="Q11" i="22"/>
  <c r="Q12" i="22"/>
  <c r="J6" i="22"/>
  <c r="Q14" i="22"/>
  <c r="M10" i="22"/>
  <c r="M11" i="22"/>
  <c r="M12" i="22"/>
  <c r="I6" i="22"/>
  <c r="M14" i="22"/>
  <c r="O8" i="24"/>
  <c r="O5" i="24"/>
  <c r="O9" i="24"/>
  <c r="O12" i="24"/>
  <c r="O15" i="24"/>
  <c r="I15" i="23"/>
  <c r="N13" i="22"/>
  <c r="J13" i="22"/>
  <c r="F13" i="22"/>
  <c r="P12" i="22"/>
  <c r="O12" i="22"/>
  <c r="N12" i="22"/>
  <c r="L12" i="22"/>
  <c r="K12" i="22"/>
  <c r="J12" i="22"/>
  <c r="H12" i="22"/>
  <c r="G12" i="22"/>
  <c r="F12" i="22"/>
  <c r="E12" i="22"/>
  <c r="D12" i="22"/>
  <c r="C12" i="22"/>
  <c r="B12" i="22"/>
  <c r="G6" i="22"/>
</calcChain>
</file>

<file path=xl/sharedStrings.xml><?xml version="1.0" encoding="utf-8"?>
<sst xmlns="http://schemas.openxmlformats.org/spreadsheetml/2006/main" count="192" uniqueCount="146">
  <si>
    <t>A</t>
  </si>
  <si>
    <t>B</t>
  </si>
  <si>
    <t>D</t>
  </si>
  <si>
    <t>E</t>
  </si>
  <si>
    <t>F</t>
  </si>
  <si>
    <t>G</t>
  </si>
  <si>
    <t>Prioritārā pasākuma pieteikums vidējam termiņam</t>
  </si>
  <si>
    <t>Ministrija vai cita centrālā valsts iestāde:</t>
  </si>
  <si>
    <t>Veselības ministrija</t>
  </si>
  <si>
    <t xml:space="preserve">Prioritārā pasākuma nosaukums: </t>
  </si>
  <si>
    <t xml:space="preserve">Kods: </t>
  </si>
  <si>
    <t>Nr.</t>
  </si>
  <si>
    <t>Prioritārā pasākuma rādītāji un pamatojums</t>
  </si>
  <si>
    <t>Teksta garums</t>
  </si>
  <si>
    <t>1.</t>
  </si>
  <si>
    <t>Prioritārā pasākuma mērķis:</t>
  </si>
  <si>
    <t xml:space="preserve">Nodrošināt māszinību izglītības programmu finansēšanu lielākam studējošo skaitam augstskolās pilnā apmērā pēc 100% optimālā studiju  koeficenta, uzlabojot izglītības un iedzīvotājiem sniegtās veselības aprūpes kvalitāti. </t>
  </si>
  <si>
    <t>Zīmes</t>
  </si>
  <si>
    <t>2.</t>
  </si>
  <si>
    <t>Prioritārā pasākuma apraksts:</t>
  </si>
  <si>
    <t>Vārdi</t>
  </si>
  <si>
    <t>3.</t>
  </si>
  <si>
    <t>Valdības rīcības plāns:</t>
  </si>
  <si>
    <t>-</t>
  </si>
  <si>
    <t>4.</t>
  </si>
  <si>
    <t>Atbilstība vidēja termiņa budžeta ietvara likumā noteiktajiem budžeta mērķiem un prioritārajiem attīstības virzieniem:</t>
  </si>
  <si>
    <r>
      <rPr>
        <b/>
        <sz val="10"/>
        <rFont val="Times New Roman"/>
        <family val="1"/>
      </rPr>
      <t>1.pants</t>
    </r>
    <r>
      <rPr>
        <sz val="10"/>
        <rFont val="Times New Roman"/>
        <family val="1"/>
        <charset val="186"/>
      </rPr>
      <t xml:space="preserve">. Ar gadskārtējā valsts budžeta likuma projekta sagatavošanu, vidēja termiņa budžeta ietvara likuma projekta sagatavošanu, ar valsts budžetu saistīto lēmumu pieņemšanu un rīcību īsteno Fiskālās disciplīnas likumā noteiktos fiskālās politikas principus un šādus vidēja termiņa budžeta politikas prioritāros attīstības virzienus:
</t>
    </r>
    <r>
      <rPr>
        <b/>
        <sz val="10"/>
        <rFont val="Times New Roman"/>
        <family val="1"/>
      </rPr>
      <t>2.punkts</t>
    </r>
    <r>
      <rPr>
        <sz val="10"/>
        <rFont val="Times New Roman"/>
        <family val="1"/>
        <charset val="186"/>
      </rPr>
      <t>. valsts cilvēkkapitāla palielināšana, palielinot publisko finansējumu un veicot reformas veselības nozarē, izglītībā un zinātnē.</t>
    </r>
  </si>
  <si>
    <t>5.</t>
  </si>
  <si>
    <t>5.1. Ietekme uz tautsaimniecību, tai skaitā nacionālo drošību, un ekonomiskās izaugsmes veicināšanu:</t>
  </si>
  <si>
    <t>Ietekme ir pastarpināta</t>
  </si>
  <si>
    <t>5.2. Strukturālo reformu īstenošana:</t>
  </si>
  <si>
    <t>Reformas netiek īstenotas</t>
  </si>
  <si>
    <t>6.</t>
  </si>
  <si>
    <t xml:space="preserve">Prioritārā pasākuma būtiskākie politikas rezultatīvie rādītāji (tai skaitā to mērvienība), uz kuru sasniegšanu ir vērsts prioritārais pasākums:
</t>
  </si>
  <si>
    <t xml:space="preserve">Attīstības plānošanas dokumenti un normatīvie akti, kuros ir minēti attiecīgie politikas rezultatīvie rādītāji:
</t>
  </si>
  <si>
    <t>7.</t>
  </si>
  <si>
    <t>Finanšu rādītāji, informācija par amata vietām</t>
  </si>
  <si>
    <t>2023.gads</t>
  </si>
  <si>
    <t>2024.gads</t>
  </si>
  <si>
    <t>Turpmākā laikposmā līdz pasākuma pabeigšanai (ja tas ir terminēts)</t>
  </si>
  <si>
    <t>Turpmāk katru gadu (ja pasākums nav terminēts)</t>
  </si>
  <si>
    <t>Pasākuma pabeigšanas gads (ja tas ir terminēts)</t>
  </si>
  <si>
    <r>
      <t>Ieņēmumi kopā, euro</t>
    </r>
    <r>
      <rPr>
        <b/>
        <vertAlign val="superscript"/>
        <sz val="8"/>
        <rFont val="Times New Roman"/>
        <family val="1"/>
        <charset val="186"/>
      </rPr>
      <t>1</t>
    </r>
  </si>
  <si>
    <t xml:space="preserve">Izdevumi kopā, euro </t>
  </si>
  <si>
    <t>tai skaitā atlīdzība</t>
  </si>
  <si>
    <t>Izdevumi kopā sadalījumā pa finansēšanas avotiem:</t>
  </si>
  <si>
    <t>papildus nepieciešamais valsts budžeta finansējums, t.sk.:</t>
  </si>
  <si>
    <t>Veselības ministrijai</t>
  </si>
  <si>
    <t>Izglītības un zinātnes ministrijai</t>
  </si>
  <si>
    <t>Ar prioritārā pasākuma ieviešanu saistītās amata vietu skaita izmaiņas (+/-) pret 2021.gadu</t>
  </si>
  <si>
    <t>8.</t>
  </si>
  <si>
    <t>Prioritārā pasākuma raksturojošākie darbības rezultāti un to rezultatīvie rādītāji</t>
  </si>
  <si>
    <t>Darbības rezultāts</t>
  </si>
  <si>
    <t>Darbības rezultatīvais rādītājs</t>
  </si>
  <si>
    <t>9.</t>
  </si>
  <si>
    <t>Ja kapitālie izdevumi ir saistīti ar ēkas, būves, zemes, inženiertehniskās un tehnoloģiskās iekārtas, specializētās iekārtas vai operatīvā transporta iegādi, būvniecību vai atjaunošanu, norāda:</t>
  </si>
  <si>
    <t>objekta veids</t>
  </si>
  <si>
    <t xml:space="preserve">veicamā darbība </t>
  </si>
  <si>
    <t>ieguldījuma teritorija 
(vietējā pašvaldība)</t>
  </si>
  <si>
    <t>Vai pēdējo 3 gadu laikā ir bijis piešķirts finansējums šādam mērķim?</t>
  </si>
  <si>
    <t>10.</t>
  </si>
  <si>
    <t xml:space="preserve">Sagatavoja: </t>
  </si>
  <si>
    <t>(amats)</t>
  </si>
  <si>
    <r>
      <t>(vārds, uzvārds)                                                          (paraksts</t>
    </r>
    <r>
      <rPr>
        <vertAlign val="superscript"/>
        <sz val="8"/>
        <rFont val="Times New Roman"/>
        <family val="1"/>
        <charset val="186"/>
      </rPr>
      <t>2</t>
    </r>
    <r>
      <rPr>
        <sz val="9"/>
        <rFont val="Times New Roman"/>
        <family val="1"/>
        <charset val="186"/>
      </rPr>
      <t>)</t>
    </r>
  </si>
  <si>
    <r>
      <t>(datums</t>
    </r>
    <r>
      <rPr>
        <vertAlign val="superscript"/>
        <sz val="9"/>
        <rFont val="Times New Roman"/>
        <family val="1"/>
        <charset val="186"/>
      </rPr>
      <t>2</t>
    </r>
    <r>
      <rPr>
        <sz val="9"/>
        <rFont val="Times New Roman"/>
        <family val="1"/>
        <charset val="186"/>
      </rPr>
      <t>)</t>
    </r>
  </si>
  <si>
    <t>(tālrunis, elektroniskā pasta adrese)</t>
  </si>
  <si>
    <t>2025.gads</t>
  </si>
  <si>
    <t>Budžeta vietu skaits 2023.gadā</t>
  </si>
  <si>
    <t>Vidējais budžeta vietu skaits līdz 31.08.2023</t>
  </si>
  <si>
    <t>Budžeta vietu skaits 2024.gadā</t>
  </si>
  <si>
    <t>Budžeta vietu skaits 2025.gadā</t>
  </si>
  <si>
    <r>
      <t>Covid- 19 izraisītā situācija pierādīja, ka esošais cilvēkresursu (māsu) trūkums ir pamats krīzes izsludināšanai  medicīnā, liekot ārkārtas režīmā slimnīcām mobilizēt savus iekšējos resursus. EP ieteikumos par Latvijas 2020. gada valsts reformu programmu (COM/2020/514 final) norādīts uz nepieciešamību vairāk investēt cilvēkresursos krīzes ietekmes mazināšanai. Tieši vispārējās māsas profesijas ietvars  ļauj vienkāršāk pārstrukturēt slimnīcu darbību krīzes apstākļos, racionāli izlietot pieejamos resursus, pārorientēt māsas tur, kur ir lielāka pacientu plūsma. Lielāka un kvalitatīvāka māsu resursa plānošana un atbilstoša skaita sagatavošana ir būtiska, lai veicinātu savlaicīga un kvalitatīva aprūpes pakalpojuma sniegšanu iedzīvotājiem visā valsts teritorijā. Māsu profesijas attīstībai ir ietekme uz tautsaimniecības un ekonomikas izaugsmi  - vispārējās aprūpes māsas profesionālā darbība ietver profilaksi un veselības veicināšanu sabiedrībā,  tiek popularizēts veselīgs dzīvesveids, samazinās saslimstība un mirstība no  hroniskām slimībām (sirds asinsvadu slimības, onkoloģiskās slimības), tiek pagarināts iedzīvotāju darbspējas periods, mazinās invaliditātes un priekšlaicīgas mirstības risks,  tiek uzlabots  sabiedrības apmierinātības rādītājus ar veselības aprūpi kopumā. Palielinot māszinībās studējošo un absolventu skaitu, uzlabojot māszinību izglītības  programmu kvalitāti atbilstoši Direktīvas2005/36/EK prasībām,</t>
    </r>
    <r>
      <rPr>
        <i/>
        <sz val="10"/>
        <color theme="1" tint="4.9989318521683403E-2"/>
        <rFont val="Times New Roman"/>
        <family val="1"/>
      </rPr>
      <t xml:space="preserve"> kas ir iespējams, piemēram, piesaistot finansējumu studiju nodrošinājumu koeficienta pelielinājumam</t>
    </r>
    <r>
      <rPr>
        <i/>
        <sz val="10"/>
        <color theme="1" tint="4.9989318521683403E-2"/>
        <rFont val="Times New Roman"/>
        <family val="1"/>
        <charset val="186"/>
      </rPr>
      <t xml:space="preserve">,  māszinību programmās tiks uzņemti motivētāki pretendenti, mazinot atbirumu, un tādējādi tiks lietderīgāk izmantoti valsts budžeta līdzekļi izglītības procesā.
</t>
    </r>
  </si>
  <si>
    <t>Konceptuālais ziņojums "Par māsas profesijas turpmāko attīstību" (apstiprināts ar MK 29.10.2019. rīkojumu Nr.537)", Nacionālais attīstības plāns 2021.-2027.gadam 69.uzdevums; 
Sabiedrības veselības pamatnostādnes 2021.-2027.gadam (apstirinātas ar MK 26.05.2022. rīkojumu Nr. 359; 4.rīcības virziens)</t>
  </si>
  <si>
    <t xml:space="preserve">Kopš 2021./2022.gada uzņemšanas tiek uzsākta vienota pāreja no koledžu līmeņa izglītības uz otrā līmeņa profesionālās augstākās izglītības programmu "Māszinības" visās augstskolās (RSU, LU, DU) paredzot studiju koeficienta palielinājumu (pēc 100% optimālā koeficienta) </t>
  </si>
  <si>
    <t>Nodrošināt vispārējās aprūpes māsas profesijas ieviešanu, tai skaitā veicinot māsu nodarbinātību profesijā</t>
  </si>
  <si>
    <t>Sasaiste ar 2022-2024.gadu prioritāro pasākumu "Konceptuālā ziņojuma “Pa māsas profesijas turpmāko attīstību” ieviešana"</t>
  </si>
  <si>
    <t>Māsu izglītības programmu īstenošanai 2022.gadā pieejamais finansējums</t>
  </si>
  <si>
    <t>Papildus piešķirtais finansējums</t>
  </si>
  <si>
    <t>Māsu izglītības programmu īstenošanai 2023.-2025.gados pieejamais finansējums</t>
  </si>
  <si>
    <t>Kopā 2022.gadam, EUR</t>
  </si>
  <si>
    <t>Kopā 2023.gadam, EUR</t>
  </si>
  <si>
    <t>Kopā 2024.gadam, EUR</t>
  </si>
  <si>
    <t>Kopā 2025.gadam, EUR</t>
  </si>
  <si>
    <t>Papildu A māsas</t>
  </si>
  <si>
    <t>Kopā</t>
  </si>
  <si>
    <t>29_03_H</t>
  </si>
  <si>
    <r>
      <t>Māsu skaits OECD valstīs vidēji uz 1000 iedzīvotājiem ir 8.8, kamēr Latvijā 4.4. 2022.gadā darbspsējas vecumābija 8096 praktizējošo māsu, kas ir uz pusi mazāk kā ES valstīs vidēji, pie tam 25% māsu  ir pirmspensijas un pensijas vecumā. Lai ilgtermiņā pietuvotos OECD valstu vidējam rādītājam, jāpanāk straujāka māsu ienākšana veselības darba tirgū (</t>
    </r>
    <r>
      <rPr>
        <sz val="10"/>
        <rFont val="Times New Roman"/>
        <family val="1"/>
      </rPr>
      <t>2021.gadā māsu studiju programmu absolvēja 246 māsas</t>
    </r>
    <r>
      <rPr>
        <sz val="10"/>
        <rFont val="Times New Roman"/>
        <family val="1"/>
        <charset val="186"/>
      </rPr>
      <t>), palielinot uzņemšanu augstskolu māszinību programmās tādā līmenī, kā to pieļauj augstskolu resursi kvalitatīva izglītības procesa nodrošināšanai. Kāpinot uzņemšanu vismaz ikgadējā māszinību studiju programmas absolventu līmenī, mērķa rādītājs tiks sasniegts ne ātrāk kā 10 gadu laikā. Par nepieciešamību palielināt māsu skaitu veselības aprūpes sistēmā norādīja arī  Valsts kontrole ziņojumā "Par cilvēkresursiem veselības aprūpē" (2019), kas kā mērķis iekļauts Sabiedrības veselības pamatnostādnēs 2023-2027.gadam. Pamatojoties uz  konceptuālo ziņojumu "Par māsu profesijas attīstību", tiek īstenota māsas izglītības reforma, paredzot vispārējās aprūpes māsas profesijas izveidi,  nodrošinot, ka māsa ir tiesīga sniegt aprūpi plašākam pacientu lokam dažādos aprūpes līmeņos un jomās. Tādējādi aprūpe kļūst pieejamāka, uz pacientu orientētāka, savlaicīgāka un kvalitatīvāka, sagaidāms, ka mazināsies komplikācijas, atkārtotas hospitalizācijas, saīsināsies pacientu darbnespējas periods, invaliditātes riski, ārstniecības iestādēs uzlabosies personāla plānošanas process un  ilgtermiņā mazināsies saslimstības un mirstības rādītāji. Līdzekļi māsu izglītības reformas pabeigšanai nav pietiekami - nepieciešams papildus finansējums koledžas līmenī uzsākto māszinību studiju pabeigšanai augstskolā (4.studiju gads), papildu uzņemšanai, attiecīgi vienas studiju vietas izmaksas nodrošinot</t>
    </r>
    <r>
      <rPr>
        <sz val="10"/>
        <rFont val="Times New Roman"/>
        <family val="1"/>
      </rPr>
      <t xml:space="preserve"> ar 100% optimālo studiju koeficientu. </t>
    </r>
    <r>
      <rPr>
        <sz val="10"/>
        <rFont val="Times New Roman"/>
        <family val="1"/>
        <charset val="186"/>
      </rPr>
      <t>Ja finansējums  netiks nodrošināts, māsas profesijas reformu būs iespējams īstenot tikai samazinot  māsu studiju vietu skaitu, kas pie esošā kritiskā māsu trūkuma nav pieļaujams.</t>
    </r>
  </si>
  <si>
    <t>Tiek reformēta māsu izglītības un kvalifikācijas iegūšanas sistēma, uzlabojot māsas sniegtā veselības aprūpes pakalpojuma pieejamību un kvalitāti.
Augstākas prasības māsas aprūpes kvalitātei, secīgi - izglītības kvalitātei veido augstākas izmaksas: jāmācās ilgāk (3 gadu vietā 4 gadi), kā arī mācību klīniski praktiskā daļa apjomīgāka un finanšu ietilpīgāka, (tajā skaitā, augstākas izglītības vienas studiju vietas izmaksām jābūt nodrošinātam pēc 100% optimālā koeficienta).  
Nepieciešams papildus finansējums valdības apstiprinātās māsu izglītības reformas īstenošanas turpināšanai (vienas studiju vietas izmaksas nodrošinot ar 100% optimālo studiju koeficientu),  kā arī kopējā praktizējošo māsu skaita palielināšana ilgtermiņā, kāpinot uzņemšanu māszinību studijās, tādējādi uzlabojot aprūpes pieejamību un kvalitāti iedzīvotājiem.</t>
  </si>
  <si>
    <t>Ar šī pasākuma palīdzību tiek veicināta šādu SVP 2021-2027 rezultatīvo rādītāju sasniegšana: Praktizējošo ārstu/māsu skaits uz 100 000 iedzīvotāju 337/434 (2019), 345/460 (2027); Medicīnas studiju  absolventu īpatsvars, kas uzsāk darbu Latvijas veselības aprūpes sistēmā (%) 64% (2019), 70% (2027);  Veselības aprūpes nozarē strādājošo ārstniecības personu vecuma grupā 25-40 gadiem īpatsvars no kopējā veselības aprūpes nozarē strādājošo ārstniecības personu skaita, (%)  -27.1 (2019), 33.8 (2027)</t>
  </si>
  <si>
    <t>finansējums tiks rasts Veselības ministrijas budžeta ietvaros</t>
  </si>
  <si>
    <r>
      <t>Budžeta vietu skaits</t>
    </r>
    <r>
      <rPr>
        <b/>
        <sz val="11"/>
        <color theme="1"/>
        <rFont val="Calibri"/>
        <family val="2"/>
        <scheme val="minor"/>
      </rPr>
      <t xml:space="preserve"> 2022.gadā</t>
    </r>
  </si>
  <si>
    <r>
      <t xml:space="preserve">Vidējais budžeta vietu skaits </t>
    </r>
    <r>
      <rPr>
        <b/>
        <sz val="11"/>
        <color theme="1"/>
        <rFont val="Calibri"/>
        <family val="2"/>
        <scheme val="minor"/>
      </rPr>
      <t>līdz 31.08.2022</t>
    </r>
  </si>
  <si>
    <r>
      <t xml:space="preserve">Vidējais budžeta vietu skaits 2022.gadā </t>
    </r>
    <r>
      <rPr>
        <b/>
        <sz val="11"/>
        <color theme="1"/>
        <rFont val="Calibri"/>
        <family val="2"/>
        <scheme val="minor"/>
      </rPr>
      <t>no 01.09.2022</t>
    </r>
  </si>
  <si>
    <t>Augstskola</t>
  </si>
  <si>
    <t>Studiju programmas nosaukums</t>
  </si>
  <si>
    <t>Studiju izmaksu koeficientu tematiskā joma</t>
  </si>
  <si>
    <t>Minimālais studiju izmaksu koeficients</t>
  </si>
  <si>
    <t>Studiju līmeņa koeficients</t>
  </si>
  <si>
    <t>Studiju bāzes izmaksas (EUR)</t>
  </si>
  <si>
    <t>Stipendijas apmērs (EUR)</t>
  </si>
  <si>
    <t>Sports, kultūra, dienesta viesnīca (EUR)</t>
  </si>
  <si>
    <t>No valsts budžeta finansētu studiju vietu skaits 2023.gadā</t>
  </si>
  <si>
    <t>Finansējums valsts budžeta finansētu studiju vietu skaitam 2023. gadā</t>
  </si>
  <si>
    <t>LU</t>
  </si>
  <si>
    <t>Māszinības</t>
  </si>
  <si>
    <t>23. Veselības un sociālā aprūpe</t>
  </si>
  <si>
    <t>Optimālais studiju izmaksu koeficients</t>
  </si>
  <si>
    <t>IZM resors (LU, DU)</t>
  </si>
  <si>
    <t>Kopsavilkums IZM:</t>
  </si>
  <si>
    <t>2023.g.</t>
  </si>
  <si>
    <t>2024.g. un turpmāk</t>
  </si>
  <si>
    <t>Augstākās izglītības pakāpes līmenis</t>
  </si>
  <si>
    <t>Izglītības programmu grupa</t>
  </si>
  <si>
    <t>Tematiskā joma</t>
  </si>
  <si>
    <t>Studiju līmenis</t>
  </si>
  <si>
    <t>Studiju Virziens</t>
  </si>
  <si>
    <t>Studiju izmaksu koeficients</t>
  </si>
  <si>
    <t>DU</t>
  </si>
  <si>
    <t>24. Veselības aprūpe</t>
  </si>
  <si>
    <t>papildus</t>
  </si>
  <si>
    <t>viens studējošais</t>
  </si>
  <si>
    <t>Pāreja uz optimālo koeficientu DU:</t>
  </si>
  <si>
    <t>KOPĀ DU papildus:</t>
  </si>
  <si>
    <r>
      <t xml:space="preserve">Papildus finansējums </t>
    </r>
    <r>
      <rPr>
        <b/>
        <sz val="11"/>
        <color theme="1"/>
        <rFont val="Calibri"/>
        <family val="2"/>
        <scheme val="minor"/>
      </rPr>
      <t>LU</t>
    </r>
    <r>
      <rPr>
        <sz val="11"/>
        <color theme="1"/>
        <rFont val="Calibri"/>
        <family val="2"/>
        <scheme val="minor"/>
      </rPr>
      <t xml:space="preserve"> esošo medmāsu budžeta vietu finansēšanai pēc optimāla koeficienta</t>
    </r>
  </si>
  <si>
    <r>
      <t xml:space="preserve">Papildus finansējums </t>
    </r>
    <r>
      <rPr>
        <b/>
        <sz val="11"/>
        <color theme="1"/>
        <rFont val="Calibri"/>
        <family val="2"/>
        <scheme val="minor"/>
      </rPr>
      <t>DU</t>
    </r>
    <r>
      <rPr>
        <sz val="11"/>
        <color theme="1"/>
        <rFont val="Calibri"/>
        <family val="2"/>
        <scheme val="minor"/>
      </rPr>
      <t xml:space="preserve"> esošo medmāsu budžeta vietu finansēšanai pēc optimāla koeficienta</t>
    </r>
  </si>
  <si>
    <t>Papildus finansējums LU, lai nodrošinātu optimālo koeficientu:</t>
  </si>
  <si>
    <t>Pašlaik nenofinansēts 4.studiju gads (māsu reformas turpinājums) 50 DU studentiem</t>
  </si>
  <si>
    <t>no esošā VM finansējuma</t>
  </si>
  <si>
    <t>Vidējais budžeta vietu skaits līdz 31.08.2024</t>
  </si>
  <si>
    <t>Vidējais budžeta vietu skaits 2024.gadā no 01.09.2024</t>
  </si>
  <si>
    <t>Vidējais budžeta vietu skaits līdz 31.08.2025</t>
  </si>
  <si>
    <t>Vidējais budžeta vietu skaits 2025.gadā no 01.09.2025</t>
  </si>
  <si>
    <t>RSU - 130
IZM resorā (LU, 
DU 166)</t>
  </si>
  <si>
    <t>Papildus budžeta vietas gadā LU un DU</t>
  </si>
  <si>
    <t>Esošās budzeta vietas ar minimālo koeficientu DU:</t>
  </si>
  <si>
    <t xml:space="preserve">Kopā IZM: </t>
  </si>
  <si>
    <t>Pamata A māsas*</t>
  </si>
  <si>
    <t>Vidējais budžeta vietu skaits 2023.gadā no 01.09.2023</t>
  </si>
  <si>
    <t>* Pārējas no koledžu līmeņa izglītības uz otrā līmeņa profesionālās augstākās izglītības programmu "Māszinības" (pēc 100% optimāla koeficienta) māsu reformu ietvaros turpināšana</t>
  </si>
  <si>
    <r>
      <t xml:space="preserve">Papildu studiju vietas profesionālās augstākās izglītības programmā "Māszinības" (skaits) (VM resorā un IZM resorā) </t>
    </r>
    <r>
      <rPr>
        <i/>
        <sz val="10"/>
        <rFont val="Times New Roman"/>
        <family val="1"/>
      </rPr>
      <t>(RSU no 01.09.2023)</t>
    </r>
  </si>
  <si>
    <r>
      <t xml:space="preserve">Cita būtiska informācija </t>
    </r>
    <r>
      <rPr>
        <sz val="9"/>
        <rFont val="Times New Roman"/>
        <family val="1"/>
      </rPr>
      <t>(piemēram, papildu skaidrojums par ministrijas iespējām līdzfinansēt pasākumu no ministrijas budžeta (pārskatot citas aktivitātes); ES prasību nodrošināšana; tiesvedības riski; iespējas līdzfinansēt no ES fondiem; informācija par apstiprinātiem normatīvajiem aktiem, kas jāfinansē no valsts budžeta, kā arī atbilstība Ministru kabineta rīkojumiem un protokollēmumiem attiecībā uz pieprasīto finansējumu; detalizēti aprēķini, tai skaitā par izdevumiem, vai atsauce uz atbilstošo pamatojošo dokumentu, kurā pieejami attiecīgie aprēķini; skaidrojums par amata vietu skaita izmaiņām).</t>
    </r>
  </si>
  <si>
    <r>
      <t>Papildus 166 budžeta vietas IZM resorā (</t>
    </r>
    <r>
      <rPr>
        <b/>
        <sz val="11"/>
        <color theme="1"/>
        <rFont val="Calibri"/>
        <family val="2"/>
        <scheme val="minor"/>
      </rPr>
      <t>LU un DU kopā</t>
    </r>
    <r>
      <rPr>
        <sz val="11"/>
        <color theme="1"/>
        <rFont val="Calibri"/>
        <family val="2"/>
        <scheme val="minor"/>
      </rPr>
      <t>)</t>
    </r>
  </si>
  <si>
    <t>1.pielikums pie Informatīvā ziņojuma 
“Par līdzekļu pārdali starp Izglītības un zinātnes ministriju un Veselības ministriju vispārējās aprūpes māsas profesijas ieviešanas nodrošināšanai”</t>
  </si>
  <si>
    <t>2.pielikums pie Informatīvā ziņojuma 
“Par līdzekļu pārdali starp Izglītības un zinātnes ministriju un Veselības ministriju vispārējās aprūpes māsas profesijas ieviešanas nodrošināšanai”</t>
  </si>
  <si>
    <t>3.pielikums pie Informatīvā ziņojuma 
“Par līdzekļu pārdali starp Izglītības un zinātnes ministriju un Veselības ministriju vispārējās aprūpes māsas profesijas ieviešanas nodrošināšanai”</t>
  </si>
  <si>
    <t>4.pielikums pie Informatīvā ziņojuma 
“Par līdzekļu pārdali starp Izglītības un zinātnes ministriju un Veselības ministriju vispārējās aprūpes māsas profesijas ieviešanas nodrošināšanai”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</si>
</sst>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35" x14ac:knownFonts="1">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font>
    <font>
      <sz val="5"/>
      <name val="Arial"/>
      <family val="2"/>
      <charset val="186"/>
    </font>
    <font>
      <sz val="11"/>
      <name val="Calibri"/>
      <family val="2"/>
      <charset val="186"/>
      <scheme val="minor"/>
    </font>
    <font>
      <sz val="10"/>
      <name val="Arial"/>
      <family val="2"/>
      <charset val="186"/>
    </font>
    <font>
      <b/>
      <sz val="12"/>
      <name val="Times New Roman"/>
      <family val="1"/>
      <charset val="186"/>
    </font>
    <font>
      <sz val="10"/>
      <name val="Times New Roman"/>
      <family val="1"/>
      <charset val="186"/>
    </font>
    <font>
      <b/>
      <sz val="10"/>
      <name val="Times New Roman"/>
      <family val="1"/>
      <charset val="186"/>
    </font>
    <font>
      <b/>
      <sz val="9"/>
      <name val="Times New Roman"/>
      <family val="1"/>
      <charset val="186"/>
    </font>
    <font>
      <sz val="9"/>
      <name val="Times New Roman"/>
      <family val="1"/>
      <charset val="186"/>
    </font>
    <font>
      <b/>
      <sz val="8"/>
      <name val="Times New Roman"/>
      <family val="1"/>
      <charset val="186"/>
    </font>
    <font>
      <b/>
      <sz val="10"/>
      <name val="Times New Roman"/>
      <family val="1"/>
    </font>
    <font>
      <i/>
      <sz val="10"/>
      <name val="Times New Roman"/>
      <family val="1"/>
      <charset val="186"/>
    </font>
    <font>
      <i/>
      <sz val="10"/>
      <name val="Arial"/>
      <family val="2"/>
      <charset val="186"/>
    </font>
    <font>
      <b/>
      <vertAlign val="superscript"/>
      <sz val="8"/>
      <name val="Times New Roman"/>
      <family val="1"/>
      <charset val="186"/>
    </font>
    <font>
      <vertAlign val="superscript"/>
      <sz val="8"/>
      <name val="Times New Roman"/>
      <family val="1"/>
      <charset val="186"/>
    </font>
    <font>
      <vertAlign val="superscript"/>
      <sz val="9"/>
      <name val="Times New Roman"/>
      <family val="1"/>
      <charset val="186"/>
    </font>
    <font>
      <sz val="10"/>
      <name val="Arial"/>
      <family val="2"/>
    </font>
    <font>
      <sz val="10"/>
      <name val="Times New Roman"/>
      <family val="1"/>
    </font>
    <font>
      <sz val="10"/>
      <color theme="1" tint="4.9989318521683403E-2"/>
      <name val="Times New Roman"/>
      <family val="1"/>
      <charset val="186"/>
    </font>
    <font>
      <sz val="10"/>
      <color theme="1" tint="4.9989318521683403E-2"/>
      <name val="Arial"/>
      <family val="2"/>
      <charset val="186"/>
    </font>
    <font>
      <i/>
      <sz val="10"/>
      <color theme="1" tint="4.9989318521683403E-2"/>
      <name val="Times New Roman"/>
      <family val="1"/>
      <charset val="186"/>
    </font>
    <font>
      <i/>
      <sz val="10"/>
      <color theme="1" tint="4.9989318521683403E-2"/>
      <name val="Times New Roman"/>
      <family val="1"/>
    </font>
    <font>
      <i/>
      <sz val="10"/>
      <color theme="1" tint="4.9989318521683403E-2"/>
      <name val="Arial"/>
      <family val="2"/>
      <charset val="186"/>
    </font>
    <font>
      <b/>
      <sz val="9"/>
      <name val="Times New Roman"/>
      <family val="1"/>
    </font>
    <font>
      <sz val="9"/>
      <name val="Times New Roman"/>
      <family val="1"/>
    </font>
    <font>
      <b/>
      <sz val="11"/>
      <color theme="1"/>
      <name val="Calibri"/>
      <family val="2"/>
      <scheme val="minor"/>
    </font>
    <font>
      <b/>
      <sz val="11"/>
      <name val="Calibri"/>
      <family val="2"/>
    </font>
    <font>
      <sz val="11"/>
      <name val="Calibri"/>
      <family val="2"/>
      <scheme val="minor"/>
    </font>
    <font>
      <i/>
      <sz val="10"/>
      <name val="Times New Roman"/>
      <family val="1"/>
    </font>
    <font>
      <b/>
      <sz val="11"/>
      <color rgb="FFFF0000"/>
      <name val="Calibri"/>
      <family val="2"/>
      <scheme val="minor"/>
    </font>
    <font>
      <i/>
      <sz val="11"/>
      <color theme="1"/>
      <name val="Calibri"/>
      <family val="2"/>
      <scheme val="minor"/>
    </font>
    <font>
      <b/>
      <sz val="11"/>
      <name val="Calibri"/>
      <family val="2"/>
      <scheme val="minor"/>
    </font>
  </fonts>
  <fills count="7">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rgb="FF000000"/>
      </bottom>
      <diagonal/>
    </border>
    <border>
      <left/>
      <right/>
      <top/>
      <bottom style="thin">
        <color rgb="FF000000"/>
      </bottom>
      <diagonal/>
    </border>
    <border>
      <left/>
      <right style="thin">
        <color indexed="64"/>
      </right>
      <top/>
      <bottom style="thin">
        <color rgb="FF000000"/>
      </bottom>
      <diagonal/>
    </border>
  </borders>
  <cellStyleXfs count="11">
    <xf numFmtId="0" fontId="0" fillId="0" borderId="0"/>
    <xf numFmtId="0" fontId="2" fillId="0" borderId="0"/>
    <xf numFmtId="0" fontId="3" fillId="0" borderId="0"/>
    <xf numFmtId="0" fontId="1" fillId="0" borderId="0"/>
    <xf numFmtId="0" fontId="6" fillId="0" borderId="0" applyBorder="0"/>
    <xf numFmtId="0" fontId="3" fillId="0" borderId="0"/>
    <xf numFmtId="0" fontId="6" fillId="0" borderId="0"/>
    <xf numFmtId="0" fontId="6" fillId="0" borderId="0"/>
    <xf numFmtId="0" fontId="19" fillId="0" borderId="0"/>
    <xf numFmtId="9" fontId="1" fillId="0" borderId="0" applyFont="0" applyFill="0" applyBorder="0" applyAlignment="0" applyProtection="0"/>
    <xf numFmtId="0" fontId="2" fillId="0" borderId="0"/>
  </cellStyleXfs>
  <cellXfs count="230">
    <xf numFmtId="0" fontId="0" fillId="0" borderId="0" xfId="0"/>
    <xf numFmtId="0" fontId="4" fillId="0" borderId="0" xfId="2" applyFont="1" applyAlignment="1">
      <alignment wrapText="1"/>
    </xf>
    <xf numFmtId="0" fontId="5" fillId="0" borderId="0" xfId="3" applyFont="1"/>
    <xf numFmtId="0" fontId="6" fillId="0" borderId="0" xfId="2" applyFont="1" applyAlignment="1">
      <alignment wrapText="1"/>
    </xf>
    <xf numFmtId="0" fontId="8" fillId="0" borderId="0" xfId="2" applyFont="1" applyAlignment="1">
      <alignment wrapText="1"/>
    </xf>
    <xf numFmtId="0" fontId="6" fillId="0" borderId="0" xfId="4" applyAlignment="1">
      <alignment wrapText="1"/>
    </xf>
    <xf numFmtId="0" fontId="9" fillId="0" borderId="0" xfId="4" applyFont="1" applyBorder="1" applyAlignment="1">
      <alignment vertical="center" wrapText="1"/>
    </xf>
    <xf numFmtId="1" fontId="8" fillId="0" borderId="0" xfId="2" applyNumberFormat="1" applyFont="1" applyAlignment="1">
      <alignment wrapText="1"/>
    </xf>
    <xf numFmtId="0" fontId="9" fillId="2" borderId="0" xfId="2" applyFont="1" applyFill="1" applyAlignment="1">
      <alignment vertical="top" wrapText="1"/>
    </xf>
    <xf numFmtId="0" fontId="10" fillId="0" borderId="0" xfId="2" applyFont="1" applyAlignment="1">
      <alignment vertical="top" wrapText="1"/>
    </xf>
    <xf numFmtId="0" fontId="11" fillId="0" borderId="0" xfId="2" applyFont="1" applyAlignment="1">
      <alignment vertical="top" wrapText="1"/>
    </xf>
    <xf numFmtId="0" fontId="12" fillId="0" borderId="1" xfId="2" applyFont="1" applyBorder="1" applyAlignment="1">
      <alignment horizontal="center" wrapText="1"/>
    </xf>
    <xf numFmtId="49" fontId="10" fillId="0" borderId="1" xfId="2" applyNumberFormat="1" applyFont="1" applyBorder="1" applyAlignment="1">
      <alignment horizontal="left" vertical="top" wrapText="1"/>
    </xf>
    <xf numFmtId="0" fontId="9" fillId="2" borderId="1" xfId="2" applyFont="1" applyFill="1" applyBorder="1" applyAlignment="1">
      <alignment vertical="top" wrapText="1"/>
    </xf>
    <xf numFmtId="1" fontId="8" fillId="3" borderId="5" xfId="2" applyNumberFormat="1" applyFont="1" applyFill="1" applyBorder="1" applyAlignment="1">
      <alignment wrapText="1"/>
    </xf>
    <xf numFmtId="0" fontId="8" fillId="3" borderId="5" xfId="2" applyFont="1" applyFill="1" applyBorder="1" applyAlignment="1">
      <alignment wrapText="1"/>
    </xf>
    <xf numFmtId="49" fontId="10" fillId="0" borderId="7" xfId="2" applyNumberFormat="1" applyFont="1" applyBorder="1" applyAlignment="1">
      <alignment horizontal="left" vertical="top" wrapText="1"/>
    </xf>
    <xf numFmtId="1" fontId="8" fillId="3" borderId="8" xfId="2" applyNumberFormat="1" applyFont="1" applyFill="1" applyBorder="1" applyAlignment="1">
      <alignment wrapText="1"/>
    </xf>
    <xf numFmtId="0" fontId="8" fillId="3" borderId="8" xfId="2" applyFont="1" applyFill="1" applyBorder="1" applyAlignment="1">
      <alignment wrapText="1"/>
    </xf>
    <xf numFmtId="49" fontId="10" fillId="0" borderId="4" xfId="2" applyNumberFormat="1" applyFont="1" applyBorder="1" applyAlignment="1">
      <alignment horizontal="left" vertical="top" wrapText="1"/>
    </xf>
    <xf numFmtId="0" fontId="9" fillId="2" borderId="3" xfId="2" applyFont="1" applyFill="1" applyBorder="1" applyAlignment="1">
      <alignment vertical="top" wrapText="1"/>
    </xf>
    <xf numFmtId="0" fontId="6" fillId="0" borderId="10" xfId="2" applyFont="1" applyBorder="1" applyAlignment="1">
      <alignment wrapText="1"/>
    </xf>
    <xf numFmtId="1" fontId="8" fillId="3" borderId="0" xfId="2" applyNumberFormat="1" applyFont="1" applyFill="1" applyAlignment="1">
      <alignment wrapText="1"/>
    </xf>
    <xf numFmtId="0" fontId="8" fillId="3" borderId="0" xfId="2" applyFont="1" applyFill="1" applyAlignment="1">
      <alignment wrapText="1"/>
    </xf>
    <xf numFmtId="0" fontId="12" fillId="2" borderId="1" xfId="2" applyFont="1" applyFill="1" applyBorder="1" applyAlignment="1">
      <alignment horizontal="center" vertical="center" wrapText="1"/>
    </xf>
    <xf numFmtId="0" fontId="12" fillId="2" borderId="3" xfId="2" applyFont="1" applyFill="1" applyBorder="1" applyAlignment="1">
      <alignment horizontal="center" vertical="center" wrapText="1"/>
    </xf>
    <xf numFmtId="3" fontId="8" fillId="0" borderId="1" xfId="2" applyNumberFormat="1" applyFont="1" applyBorder="1" applyAlignment="1">
      <alignment horizontal="right" vertical="center" wrapText="1"/>
    </xf>
    <xf numFmtId="3" fontId="8" fillId="0" borderId="3" xfId="2" applyNumberFormat="1" applyFont="1" applyBorder="1" applyAlignment="1">
      <alignment horizontal="right" vertical="center" wrapText="1"/>
    </xf>
    <xf numFmtId="0" fontId="8" fillId="0" borderId="3" xfId="2" applyFont="1" applyBorder="1" applyAlignment="1">
      <alignment horizontal="center" vertical="center" wrapText="1"/>
    </xf>
    <xf numFmtId="3" fontId="9" fillId="0" borderId="1" xfId="2" applyNumberFormat="1" applyFont="1" applyBorder="1" applyAlignment="1">
      <alignment horizontal="right" vertical="center" wrapText="1"/>
    </xf>
    <xf numFmtId="0" fontId="8" fillId="0" borderId="1" xfId="2" applyFont="1" applyBorder="1" applyAlignment="1">
      <alignment horizontal="center" vertical="center" wrapText="1"/>
    </xf>
    <xf numFmtId="164" fontId="6" fillId="0" borderId="0" xfId="2" applyNumberFormat="1" applyFont="1" applyAlignment="1">
      <alignment wrapText="1"/>
    </xf>
    <xf numFmtId="49" fontId="8" fillId="0" borderId="0" xfId="2" applyNumberFormat="1" applyFont="1" applyAlignment="1">
      <alignment vertical="top" wrapText="1"/>
    </xf>
    <xf numFmtId="3" fontId="8" fillId="0" borderId="0" xfId="2" applyNumberFormat="1" applyFont="1" applyAlignment="1">
      <alignment horizontal="right" vertical="center" wrapText="1"/>
    </xf>
    <xf numFmtId="49" fontId="8" fillId="0" borderId="1" xfId="2" applyNumberFormat="1" applyFont="1" applyBorder="1" applyAlignment="1">
      <alignment horizontal="center" vertical="center" wrapText="1"/>
    </xf>
    <xf numFmtId="0" fontId="8" fillId="0" borderId="1" xfId="2" applyFont="1" applyBorder="1" applyAlignment="1">
      <alignment horizontal="right" vertical="center" wrapText="1"/>
    </xf>
    <xf numFmtId="0" fontId="10" fillId="2" borderId="1" xfId="2" applyFont="1" applyFill="1" applyBorder="1" applyAlignment="1">
      <alignment horizontal="center" vertical="center" wrapText="1"/>
    </xf>
    <xf numFmtId="0" fontId="6" fillId="0" borderId="0" xfId="2" applyFont="1"/>
    <xf numFmtId="1" fontId="6" fillId="0" borderId="0" xfId="2" applyNumberFormat="1" applyFont="1" applyAlignment="1">
      <alignment wrapText="1"/>
    </xf>
    <xf numFmtId="0" fontId="8" fillId="2" borderId="2" xfId="2" applyFont="1" applyFill="1" applyBorder="1" applyAlignment="1">
      <alignment horizontal="justify" vertical="top" wrapText="1"/>
    </xf>
    <xf numFmtId="49" fontId="10" fillId="0" borderId="3" xfId="2" applyNumberFormat="1" applyFont="1" applyBorder="1" applyAlignment="1">
      <alignment horizontal="left" vertical="top" wrapText="1"/>
    </xf>
    <xf numFmtId="0" fontId="8" fillId="0" borderId="0" xfId="7" applyFont="1" applyAlignment="1">
      <alignment wrapText="1"/>
    </xf>
    <xf numFmtId="3" fontId="8" fillId="5" borderId="1" xfId="2" applyNumberFormat="1" applyFont="1" applyFill="1" applyBorder="1" applyAlignment="1">
      <alignment horizontal="right" vertical="center" wrapText="1"/>
    </xf>
    <xf numFmtId="3" fontId="8" fillId="4" borderId="1" xfId="2" applyNumberFormat="1" applyFont="1" applyFill="1" applyBorder="1" applyAlignment="1">
      <alignment horizontal="right" vertical="center" wrapText="1"/>
    </xf>
    <xf numFmtId="0" fontId="28" fillId="0" borderId="1" xfId="0" applyFont="1" applyBorder="1" applyAlignment="1">
      <alignment horizontal="center"/>
    </xf>
    <xf numFmtId="0" fontId="28" fillId="0" borderId="0" xfId="0" applyFont="1" applyAlignment="1">
      <alignment horizontal="center"/>
    </xf>
    <xf numFmtId="3" fontId="2" fillId="0" borderId="1" xfId="0" applyNumberFormat="1" applyFont="1" applyBorder="1"/>
    <xf numFmtId="0" fontId="2" fillId="0" borderId="0" xfId="0" applyFont="1"/>
    <xf numFmtId="0" fontId="2" fillId="0" borderId="1" xfId="0" applyFont="1" applyBorder="1"/>
    <xf numFmtId="0" fontId="29" fillId="3"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3" fontId="2" fillId="3" borderId="1" xfId="0" applyNumberFormat="1" applyFont="1" applyFill="1" applyBorder="1"/>
    <xf numFmtId="3" fontId="2" fillId="4" borderId="1" xfId="0" applyNumberFormat="1" applyFont="1" applyFill="1" applyBorder="1"/>
    <xf numFmtId="3" fontId="30" fillId="4" borderId="1" xfId="0" applyNumberFormat="1" applyFont="1" applyFill="1" applyBorder="1"/>
    <xf numFmtId="3" fontId="30" fillId="3" borderId="1" xfId="0" applyNumberFormat="1" applyFont="1" applyFill="1" applyBorder="1"/>
    <xf numFmtId="3" fontId="2" fillId="3" borderId="0" xfId="0" applyNumberFormat="1" applyFont="1" applyFill="1"/>
    <xf numFmtId="3" fontId="2" fillId="4" borderId="0" xfId="0" applyNumberFormat="1" applyFont="1" applyFill="1"/>
    <xf numFmtId="3" fontId="2" fillId="0" borderId="0" xfId="0" applyNumberFormat="1" applyFont="1"/>
    <xf numFmtId="49" fontId="10" fillId="0" borderId="0" xfId="2" applyNumberFormat="1" applyFont="1" applyAlignment="1">
      <alignment horizontal="left" vertical="top" wrapText="1"/>
    </xf>
    <xf numFmtId="49" fontId="26" fillId="0" borderId="0" xfId="2" applyNumberFormat="1" applyFont="1" applyAlignment="1">
      <alignment horizontal="justify" vertical="top" wrapText="1"/>
    </xf>
    <xf numFmtId="3" fontId="20" fillId="0" borderId="1" xfId="2" applyNumberFormat="1" applyFont="1" applyBorder="1" applyAlignment="1">
      <alignment horizontal="center" vertical="center" wrapText="1"/>
    </xf>
    <xf numFmtId="3" fontId="28" fillId="0" borderId="0" xfId="10" applyNumberFormat="1" applyFont="1" applyAlignment="1">
      <alignment horizontal="center" vertical="center"/>
    </xf>
    <xf numFmtId="0" fontId="32" fillId="0" borderId="0" xfId="10" applyFont="1" applyAlignment="1">
      <alignment horizontal="center" vertical="center"/>
    </xf>
    <xf numFmtId="0" fontId="33" fillId="0" borderId="1" xfId="10" applyFont="1" applyBorder="1" applyAlignment="1">
      <alignment horizontal="center" vertical="center"/>
    </xf>
    <xf numFmtId="0" fontId="28" fillId="0" borderId="1" xfId="10" applyFont="1" applyBorder="1"/>
    <xf numFmtId="3" fontId="28" fillId="0" borderId="1" xfId="10" applyNumberFormat="1" applyFont="1" applyBorder="1" applyAlignment="1">
      <alignment horizontal="center" vertical="center"/>
    </xf>
    <xf numFmtId="0" fontId="30" fillId="0" borderId="0" xfId="10" applyFont="1" applyAlignment="1">
      <alignment horizontal="center" vertical="center" wrapText="1"/>
    </xf>
    <xf numFmtId="3" fontId="28" fillId="0" borderId="0" xfId="10" applyNumberFormat="1" applyFont="1" applyAlignment="1">
      <alignment horizontal="center" vertical="center" wrapText="1"/>
    </xf>
    <xf numFmtId="4" fontId="28" fillId="0" borderId="0" xfId="10" applyNumberFormat="1" applyFont="1" applyAlignment="1">
      <alignment horizontal="center" vertical="center" wrapText="1"/>
    </xf>
    <xf numFmtId="0" fontId="30" fillId="0" borderId="0" xfId="10" applyFont="1" applyAlignment="1">
      <alignment horizontal="center" vertical="center"/>
    </xf>
    <xf numFmtId="4" fontId="30" fillId="0" borderId="0" xfId="10" applyNumberFormat="1" applyFont="1" applyAlignment="1">
      <alignment horizontal="center" vertical="center"/>
    </xf>
    <xf numFmtId="0" fontId="34" fillId="0" borderId="0" xfId="10" applyFont="1" applyAlignment="1">
      <alignment horizontal="right" vertical="center"/>
    </xf>
    <xf numFmtId="3" fontId="28" fillId="0" borderId="1" xfId="0" applyNumberFormat="1" applyFont="1" applyBorder="1"/>
    <xf numFmtId="0" fontId="28" fillId="0" borderId="0" xfId="0" applyFont="1"/>
    <xf numFmtId="0" fontId="30" fillId="0" borderId="0" xfId="10" applyFont="1" applyAlignment="1">
      <alignment horizontal="left" vertical="center"/>
    </xf>
    <xf numFmtId="0" fontId="28" fillId="0" borderId="0" xfId="10" applyFont="1" applyAlignment="1">
      <alignment horizontal="center"/>
    </xf>
    <xf numFmtId="0" fontId="28" fillId="0" borderId="0" xfId="10" applyFont="1" applyAlignment="1">
      <alignment horizontal="center" vertical="center"/>
    </xf>
    <xf numFmtId="0" fontId="28" fillId="0" borderId="0" xfId="10" applyFont="1"/>
    <xf numFmtId="0" fontId="30" fillId="0" borderId="0" xfId="10" applyFont="1" applyAlignment="1">
      <alignment horizontal="left" vertical="center" wrapText="1"/>
    </xf>
    <xf numFmtId="0" fontId="30" fillId="0" borderId="0" xfId="10" applyFont="1" applyAlignment="1">
      <alignment vertical="center"/>
    </xf>
    <xf numFmtId="0" fontId="30" fillId="0" borderId="0" xfId="10" applyFont="1" applyAlignment="1">
      <alignment vertical="center" wrapText="1"/>
    </xf>
    <xf numFmtId="0" fontId="34" fillId="0" borderId="0" xfId="10" applyFont="1" applyAlignment="1">
      <alignment horizontal="center" vertical="center"/>
    </xf>
    <xf numFmtId="0" fontId="2" fillId="0" borderId="0" xfId="10" applyAlignment="1">
      <alignment vertical="center"/>
    </xf>
    <xf numFmtId="0" fontId="2" fillId="0" borderId="0" xfId="10" applyAlignment="1">
      <alignment horizontal="center" vertical="center"/>
    </xf>
    <xf numFmtId="0" fontId="2" fillId="0" borderId="0" xfId="10" applyAlignment="1">
      <alignment vertical="center" wrapText="1"/>
    </xf>
    <xf numFmtId="4" fontId="2" fillId="0" borderId="0" xfId="10" applyNumberFormat="1" applyAlignment="1">
      <alignment horizontal="center" vertical="center"/>
    </xf>
    <xf numFmtId="1" fontId="34" fillId="0" borderId="1" xfId="10" quotePrefix="1" applyNumberFormat="1" applyFont="1" applyBorder="1" applyAlignment="1" applyProtection="1">
      <alignment horizontal="center" vertical="center" wrapText="1"/>
      <protection locked="0"/>
    </xf>
    <xf numFmtId="0" fontId="34" fillId="0" borderId="1" xfId="10" applyFont="1" applyBorder="1" applyAlignment="1" applyProtection="1">
      <alignment horizontal="center" vertical="center" wrapText="1"/>
      <protection locked="0"/>
    </xf>
    <xf numFmtId="4" fontId="34" fillId="0" borderId="1" xfId="10" applyNumberFormat="1" applyFont="1" applyBorder="1" applyAlignment="1" applyProtection="1">
      <alignment horizontal="center" vertical="center" wrapText="1"/>
      <protection locked="0"/>
    </xf>
    <xf numFmtId="0" fontId="30" fillId="0" borderId="1" xfId="10" applyFont="1" applyBorder="1" applyAlignment="1">
      <alignment horizontal="center" vertical="center" wrapText="1"/>
    </xf>
    <xf numFmtId="0" fontId="30" fillId="0" borderId="1" xfId="10" applyFont="1" applyBorder="1" applyAlignment="1">
      <alignment vertical="center" wrapText="1"/>
    </xf>
    <xf numFmtId="0" fontId="30" fillId="0" borderId="1" xfId="10" applyFont="1" applyBorder="1" applyAlignment="1">
      <alignment horizontal="left" vertical="center" wrapText="1"/>
    </xf>
    <xf numFmtId="3" fontId="34" fillId="0" borderId="1" xfId="10" applyNumberFormat="1" applyFont="1" applyBorder="1" applyAlignment="1">
      <alignment horizontal="center" vertical="center" wrapText="1"/>
    </xf>
    <xf numFmtId="0" fontId="34" fillId="0" borderId="1" xfId="10" applyFont="1" applyBorder="1" applyAlignment="1">
      <alignment horizontal="center" vertical="center"/>
    </xf>
    <xf numFmtId="0" fontId="2" fillId="0" borderId="0" xfId="10" applyAlignment="1">
      <alignment horizontal="left" vertical="center"/>
    </xf>
    <xf numFmtId="0" fontId="30" fillId="3" borderId="1" xfId="10" applyFont="1" applyFill="1" applyBorder="1" applyAlignment="1">
      <alignment horizontal="center" vertical="center" wrapText="1"/>
    </xf>
    <xf numFmtId="0" fontId="30" fillId="4" borderId="1" xfId="10" applyFont="1" applyFill="1" applyBorder="1" applyAlignment="1">
      <alignment horizontal="center" vertical="center" wrapText="1"/>
    </xf>
    <xf numFmtId="3" fontId="34" fillId="3" borderId="1" xfId="10" applyNumberFormat="1" applyFont="1" applyFill="1" applyBorder="1" applyAlignment="1">
      <alignment horizontal="center" vertical="center"/>
    </xf>
    <xf numFmtId="3" fontId="34" fillId="3" borderId="1" xfId="10" applyNumberFormat="1" applyFont="1" applyFill="1" applyBorder="1" applyAlignment="1">
      <alignment horizontal="center" vertical="center" wrapText="1"/>
    </xf>
    <xf numFmtId="0" fontId="2" fillId="0" borderId="0" xfId="10" applyAlignment="1">
      <alignment horizontal="center" vertical="center" wrapText="1"/>
    </xf>
    <xf numFmtId="0" fontId="2" fillId="0" borderId="1" xfId="10" applyBorder="1" applyAlignment="1">
      <alignment horizontal="center"/>
    </xf>
    <xf numFmtId="0" fontId="2" fillId="0" borderId="1" xfId="10" applyBorder="1"/>
    <xf numFmtId="0" fontId="2" fillId="0" borderId="1" xfId="10" applyBorder="1" applyAlignment="1">
      <alignment horizontal="left" vertical="center"/>
    </xf>
    <xf numFmtId="0" fontId="2" fillId="0" borderId="1" xfId="10" applyBorder="1" applyAlignment="1">
      <alignment horizontal="center" vertical="center"/>
    </xf>
    <xf numFmtId="3" fontId="2" fillId="0" borderId="1" xfId="10" applyNumberFormat="1" applyBorder="1"/>
    <xf numFmtId="0" fontId="2" fillId="0" borderId="0" xfId="10"/>
    <xf numFmtId="0" fontId="2" fillId="6" borderId="1" xfId="10" applyFill="1" applyBorder="1" applyAlignment="1">
      <alignment horizontal="center"/>
    </xf>
    <xf numFmtId="0" fontId="2" fillId="0" borderId="0" xfId="10" applyAlignment="1">
      <alignment horizontal="center"/>
    </xf>
    <xf numFmtId="0" fontId="2" fillId="0" borderId="1" xfId="10" applyBorder="1" applyAlignment="1">
      <alignment vertical="center"/>
    </xf>
    <xf numFmtId="3" fontId="2" fillId="0" borderId="0" xfId="10" applyNumberFormat="1"/>
    <xf numFmtId="1" fontId="2" fillId="0" borderId="0" xfId="10" applyNumberFormat="1" applyAlignment="1">
      <alignment horizontal="center" vertical="center"/>
    </xf>
    <xf numFmtId="0" fontId="2" fillId="0" borderId="1" xfId="10" applyBorder="1" applyAlignment="1">
      <alignment horizontal="left" vertical="center" wrapText="1"/>
    </xf>
    <xf numFmtId="3" fontId="2" fillId="0" borderId="1" xfId="10" applyNumberFormat="1" applyBorder="1" applyAlignment="1">
      <alignment horizontal="center" vertical="center"/>
    </xf>
    <xf numFmtId="0" fontId="2" fillId="4" borderId="1" xfId="10" applyFill="1" applyBorder="1" applyAlignment="1">
      <alignment horizontal="center" vertical="center"/>
    </xf>
    <xf numFmtId="1" fontId="2" fillId="4" borderId="1" xfId="10" applyNumberFormat="1" applyFill="1" applyBorder="1" applyAlignment="1">
      <alignment horizontal="center" vertical="center"/>
    </xf>
    <xf numFmtId="0" fontId="2" fillId="3" borderId="1" xfId="10" applyFill="1" applyBorder="1" applyAlignment="1">
      <alignment horizontal="center" vertical="center"/>
    </xf>
    <xf numFmtId="3" fontId="28" fillId="3" borderId="1" xfId="10" applyNumberFormat="1" applyFont="1" applyFill="1" applyBorder="1" applyAlignment="1">
      <alignment horizontal="right" vertical="center"/>
    </xf>
    <xf numFmtId="0" fontId="34" fillId="3" borderId="1" xfId="10" applyFont="1" applyFill="1" applyBorder="1" applyAlignment="1">
      <alignment horizontal="center" vertical="center"/>
    </xf>
    <xf numFmtId="0" fontId="30" fillId="3" borderId="1" xfId="10" applyFont="1" applyFill="1" applyBorder="1" applyAlignment="1">
      <alignment horizontal="center" vertical="center"/>
    </xf>
    <xf numFmtId="0" fontId="34" fillId="3" borderId="1" xfId="10" applyFont="1" applyFill="1" applyBorder="1" applyAlignment="1" applyProtection="1">
      <alignment horizontal="center" vertical="center" wrapText="1"/>
      <protection locked="0"/>
    </xf>
    <xf numFmtId="0" fontId="34" fillId="4" borderId="1" xfId="10" applyFont="1" applyFill="1" applyBorder="1" applyAlignment="1" applyProtection="1">
      <alignment horizontal="center" vertical="center" wrapText="1"/>
      <protection locked="0"/>
    </xf>
    <xf numFmtId="3" fontId="28" fillId="3" borderId="1" xfId="10" applyNumberFormat="1" applyFont="1" applyFill="1" applyBorder="1" applyAlignment="1">
      <alignment vertical="center"/>
    </xf>
    <xf numFmtId="0" fontId="34" fillId="3" borderId="1" xfId="10" applyFont="1" applyFill="1" applyBorder="1" applyAlignment="1">
      <alignment horizontal="center" vertical="center" wrapText="1"/>
    </xf>
    <xf numFmtId="0" fontId="28" fillId="0" borderId="1" xfId="10" applyFont="1" applyBorder="1" applyAlignment="1">
      <alignment horizontal="left" vertical="center"/>
    </xf>
    <xf numFmtId="0" fontId="28" fillId="0" borderId="1" xfId="10" applyFont="1" applyBorder="1" applyAlignment="1">
      <alignment horizontal="center" vertical="center"/>
    </xf>
    <xf numFmtId="3" fontId="28" fillId="0" borderId="0" xfId="10" applyNumberFormat="1" applyFont="1" applyAlignment="1">
      <alignment horizontal="right" vertical="center"/>
    </xf>
    <xf numFmtId="0" fontId="28" fillId="3" borderId="1" xfId="10" applyFont="1" applyFill="1" applyBorder="1" applyAlignment="1">
      <alignment horizontal="center" vertical="center" wrapText="1"/>
    </xf>
    <xf numFmtId="0" fontId="7" fillId="0" borderId="0" xfId="4" applyFont="1" applyAlignment="1">
      <alignment horizontal="center" vertical="top" wrapText="1"/>
    </xf>
    <xf numFmtId="0" fontId="9" fillId="2" borderId="0" xfId="2" applyFont="1" applyFill="1" applyAlignment="1">
      <alignment horizontal="left" vertical="top" wrapText="1"/>
    </xf>
    <xf numFmtId="0" fontId="9" fillId="0" borderId="0" xfId="2" applyFont="1" applyAlignment="1">
      <alignment horizontal="left" wrapText="1"/>
    </xf>
    <xf numFmtId="0" fontId="9" fillId="2" borderId="0" xfId="4" applyFont="1" applyFill="1" applyBorder="1" applyAlignment="1">
      <alignment horizontal="left" vertical="top" wrapText="1"/>
    </xf>
    <xf numFmtId="0" fontId="9" fillId="0" borderId="0" xfId="4" applyFont="1" applyBorder="1" applyAlignment="1">
      <alignment horizontal="justify" vertical="center" wrapText="1"/>
    </xf>
    <xf numFmtId="0" fontId="6" fillId="0" borderId="0" xfId="2" applyFont="1" applyAlignment="1">
      <alignment horizontal="justify" vertical="center" wrapText="1"/>
    </xf>
    <xf numFmtId="1" fontId="8" fillId="3" borderId="0" xfId="2" applyNumberFormat="1" applyFont="1" applyFill="1" applyAlignment="1">
      <alignment horizontal="center" wrapText="1"/>
    </xf>
    <xf numFmtId="0" fontId="6" fillId="0" borderId="0" xfId="2" applyFont="1" applyAlignment="1">
      <alignment horizontal="center" wrapText="1"/>
    </xf>
    <xf numFmtId="49" fontId="21" fillId="0" borderId="5" xfId="5" applyNumberFormat="1" applyFont="1" applyBorder="1" applyAlignment="1">
      <alignment horizontal="justify" vertical="top" wrapText="1"/>
    </xf>
    <xf numFmtId="49" fontId="21" fillId="0" borderId="6" xfId="5" applyNumberFormat="1" applyFont="1" applyBorder="1" applyAlignment="1">
      <alignment horizontal="justify" vertical="top" wrapText="1"/>
    </xf>
    <xf numFmtId="11" fontId="8" fillId="0" borderId="2" xfId="5" applyNumberFormat="1" applyFont="1" applyBorder="1" applyAlignment="1">
      <alignment horizontal="justify" vertical="top" wrapText="1"/>
    </xf>
    <xf numFmtId="11" fontId="6" fillId="0" borderId="5" xfId="5" applyNumberFormat="1" applyFont="1" applyBorder="1" applyAlignment="1">
      <alignment horizontal="justify" vertical="top" wrapText="1"/>
    </xf>
    <xf numFmtId="11" fontId="6" fillId="0" borderId="6" xfId="5" applyNumberFormat="1" applyFont="1" applyBorder="1" applyAlignment="1">
      <alignment horizontal="justify" vertical="top" wrapText="1"/>
    </xf>
    <xf numFmtId="49" fontId="8" fillId="0" borderId="8" xfId="2" quotePrefix="1" applyNumberFormat="1" applyFont="1" applyBorder="1" applyAlignment="1">
      <alignment horizontal="justify" vertical="top" wrapText="1"/>
    </xf>
    <xf numFmtId="49" fontId="8" fillId="0" borderId="8" xfId="2" applyNumberFormat="1" applyFont="1" applyBorder="1" applyAlignment="1">
      <alignment horizontal="justify" vertical="top" wrapText="1"/>
    </xf>
    <xf numFmtId="49" fontId="8" fillId="0" borderId="9" xfId="2" applyNumberFormat="1" applyFont="1" applyBorder="1" applyAlignment="1">
      <alignment horizontal="justify" vertical="top" wrapText="1"/>
    </xf>
    <xf numFmtId="0" fontId="9" fillId="2" borderId="1" xfId="2" applyFont="1" applyFill="1" applyBorder="1" applyAlignment="1">
      <alignment vertical="top" wrapText="1"/>
    </xf>
    <xf numFmtId="0" fontId="6" fillId="2" borderId="1" xfId="2" applyFont="1" applyFill="1" applyBorder="1" applyAlignment="1">
      <alignment vertical="top" wrapText="1"/>
    </xf>
    <xf numFmtId="49" fontId="8" fillId="0" borderId="1" xfId="2" applyNumberFormat="1" applyFont="1" applyBorder="1" applyAlignment="1">
      <alignment horizontal="justify" vertical="top" wrapText="1"/>
    </xf>
    <xf numFmtId="49" fontId="6" fillId="0" borderId="1" xfId="2" applyNumberFormat="1" applyFont="1" applyBorder="1" applyAlignment="1">
      <alignment horizontal="justify" vertical="top" wrapText="1"/>
    </xf>
    <xf numFmtId="0" fontId="9" fillId="0" borderId="1" xfId="2" applyFont="1" applyBorder="1" applyAlignment="1">
      <alignment horizontal="center" vertical="center" wrapText="1"/>
    </xf>
    <xf numFmtId="49" fontId="10" fillId="0" borderId="3" xfId="2" applyNumberFormat="1" applyFont="1" applyBorder="1" applyAlignment="1">
      <alignment horizontal="left" vertical="top" wrapText="1"/>
    </xf>
    <xf numFmtId="49" fontId="6" fillId="0" borderId="7" xfId="2" applyNumberFormat="1" applyFont="1" applyBorder="1" applyAlignment="1">
      <alignment horizontal="left" vertical="top" wrapText="1"/>
    </xf>
    <xf numFmtId="0" fontId="14" fillId="0" borderId="1" xfId="2" applyFont="1" applyBorder="1" applyAlignment="1">
      <alignment vertical="top" wrapText="1"/>
    </xf>
    <xf numFmtId="0" fontId="15" fillId="0" borderId="1" xfId="2" applyFont="1" applyBorder="1" applyAlignment="1">
      <alignment vertical="top" wrapText="1"/>
    </xf>
    <xf numFmtId="11" fontId="23" fillId="0" borderId="2" xfId="5" applyNumberFormat="1" applyFont="1" applyBorder="1" applyAlignment="1">
      <alignment horizontal="justify" vertical="top" wrapText="1"/>
    </xf>
    <xf numFmtId="11" fontId="25" fillId="0" borderId="5" xfId="5" applyNumberFormat="1" applyFont="1" applyBorder="1" applyAlignment="1">
      <alignment horizontal="justify" vertical="top" wrapText="1"/>
    </xf>
    <xf numFmtId="11" fontId="25" fillId="0" borderId="6" xfId="5" applyNumberFormat="1" applyFont="1" applyBorder="1" applyAlignment="1">
      <alignment horizontal="justify" vertical="top" wrapText="1"/>
    </xf>
    <xf numFmtId="49" fontId="23" fillId="0" borderId="2" xfId="0" applyNumberFormat="1" applyFont="1" applyBorder="1" applyAlignment="1">
      <alignment horizontal="justify" vertical="top" wrapText="1"/>
    </xf>
    <xf numFmtId="49" fontId="25" fillId="0" borderId="5" xfId="0" applyNumberFormat="1" applyFont="1" applyBorder="1" applyAlignment="1">
      <alignment horizontal="justify" vertical="top" wrapText="1"/>
    </xf>
    <xf numFmtId="49" fontId="25" fillId="0" borderId="6" xfId="0" applyNumberFormat="1" applyFont="1" applyBorder="1" applyAlignment="1">
      <alignment horizontal="justify" vertical="top" wrapText="1"/>
    </xf>
    <xf numFmtId="49" fontId="10" fillId="0" borderId="4" xfId="2" applyNumberFormat="1" applyFont="1" applyBorder="1" applyAlignment="1">
      <alignment horizontal="left" vertical="top" wrapText="1"/>
    </xf>
    <xf numFmtId="49" fontId="10" fillId="0" borderId="7" xfId="2" applyNumberFormat="1" applyFont="1" applyBorder="1" applyAlignment="1">
      <alignment horizontal="left" vertical="top" wrapText="1"/>
    </xf>
    <xf numFmtId="0" fontId="9" fillId="2" borderId="2" xfId="2" applyFont="1" applyFill="1" applyBorder="1" applyAlignment="1">
      <alignment horizontal="left" vertical="top" wrapText="1"/>
    </xf>
    <xf numFmtId="0" fontId="9" fillId="2" borderId="5" xfId="2" applyFont="1" applyFill="1" applyBorder="1" applyAlignment="1">
      <alignment horizontal="left" vertical="top" wrapText="1"/>
    </xf>
    <xf numFmtId="0" fontId="9" fillId="2" borderId="6" xfId="2" applyFont="1" applyFill="1" applyBorder="1" applyAlignment="1">
      <alignment horizontal="left" vertical="top" wrapText="1"/>
    </xf>
    <xf numFmtId="0" fontId="12" fillId="2" borderId="1" xfId="2" applyFont="1" applyFill="1" applyBorder="1" applyAlignment="1">
      <alignment horizontal="left" wrapText="1"/>
    </xf>
    <xf numFmtId="0" fontId="9" fillId="2" borderId="2" xfId="2" applyFont="1" applyFill="1" applyBorder="1" applyAlignment="1">
      <alignment horizontal="left" wrapText="1"/>
    </xf>
    <xf numFmtId="0" fontId="6" fillId="2" borderId="5" xfId="2" applyFont="1" applyFill="1" applyBorder="1" applyAlignment="1">
      <alignment horizontal="left" wrapText="1"/>
    </xf>
    <xf numFmtId="0" fontId="6" fillId="2" borderId="6" xfId="2" applyFont="1" applyFill="1" applyBorder="1" applyAlignment="1">
      <alignment horizontal="left" wrapText="1"/>
    </xf>
    <xf numFmtId="0" fontId="9" fillId="2" borderId="6" xfId="2" applyFont="1" applyFill="1" applyBorder="1" applyAlignment="1">
      <alignment vertical="center" wrapText="1"/>
    </xf>
    <xf numFmtId="0" fontId="9" fillId="2" borderId="1" xfId="2" applyFont="1" applyFill="1" applyBorder="1" applyAlignment="1">
      <alignment vertical="center" wrapText="1"/>
    </xf>
    <xf numFmtId="0" fontId="8" fillId="2" borderId="2" xfId="2" applyFont="1" applyFill="1" applyBorder="1" applyAlignment="1">
      <alignment horizontal="left" vertical="top" wrapText="1"/>
    </xf>
    <xf numFmtId="0" fontId="8" fillId="2" borderId="5" xfId="2" applyFont="1" applyFill="1" applyBorder="1" applyAlignment="1">
      <alignment horizontal="left" vertical="top" wrapText="1"/>
    </xf>
    <xf numFmtId="49" fontId="6" fillId="0" borderId="4" xfId="2" applyNumberFormat="1" applyFont="1" applyBorder="1" applyAlignment="1">
      <alignment horizontal="left" vertical="top" wrapText="1"/>
    </xf>
    <xf numFmtId="0" fontId="9" fillId="2" borderId="1" xfId="2" applyFont="1" applyFill="1" applyBorder="1" applyAlignment="1">
      <alignment horizontal="justify" vertical="top" wrapText="1"/>
    </xf>
    <xf numFmtId="0" fontId="6" fillId="2" borderId="1" xfId="2" applyFont="1" applyFill="1" applyBorder="1" applyAlignment="1">
      <alignment horizontal="justify" vertical="top" wrapText="1"/>
    </xf>
    <xf numFmtId="0" fontId="9" fillId="2" borderId="2" xfId="2" applyFont="1" applyFill="1" applyBorder="1" applyAlignment="1">
      <alignment horizontal="justify" vertical="top" wrapText="1"/>
    </xf>
    <xf numFmtId="0" fontId="6" fillId="2" borderId="5" xfId="2" applyFont="1" applyFill="1" applyBorder="1" applyAlignment="1">
      <alignment horizontal="justify" vertical="top" wrapText="1"/>
    </xf>
    <xf numFmtId="0" fontId="6" fillId="2" borderId="6" xfId="2" applyFont="1" applyFill="1" applyBorder="1" applyAlignment="1">
      <alignment horizontal="justify" vertical="top" wrapText="1"/>
    </xf>
    <xf numFmtId="49" fontId="21" fillId="0" borderId="1" xfId="5" applyNumberFormat="1" applyFont="1" applyBorder="1" applyAlignment="1">
      <alignment horizontal="justify" vertical="top" wrapText="1"/>
    </xf>
    <xf numFmtId="49" fontId="22" fillId="0" borderId="1" xfId="5" applyNumberFormat="1" applyFont="1" applyBorder="1" applyAlignment="1">
      <alignment horizontal="justify" vertical="top" wrapText="1"/>
    </xf>
    <xf numFmtId="49" fontId="21" fillId="0" borderId="5" xfId="5" applyNumberFormat="1" applyFont="1" applyBorder="1" applyAlignment="1">
      <alignment horizontal="left" vertical="top" wrapText="1"/>
    </xf>
    <xf numFmtId="49" fontId="21" fillId="0" borderId="6" xfId="5" applyNumberFormat="1" applyFont="1" applyBorder="1" applyAlignment="1">
      <alignment horizontal="left" vertical="top" wrapText="1"/>
    </xf>
    <xf numFmtId="0" fontId="8" fillId="2" borderId="6" xfId="2" applyFont="1" applyFill="1" applyBorder="1" applyAlignment="1">
      <alignment horizontal="left" vertical="top" wrapText="1"/>
    </xf>
    <xf numFmtId="49" fontId="8" fillId="2" borderId="6" xfId="2" applyNumberFormat="1" applyFont="1" applyFill="1" applyBorder="1" applyAlignment="1">
      <alignment horizontal="left" vertical="top" wrapText="1"/>
    </xf>
    <xf numFmtId="49" fontId="8" fillId="2" borderId="1" xfId="2" applyNumberFormat="1" applyFont="1" applyFill="1" applyBorder="1" applyAlignment="1">
      <alignment horizontal="left" vertical="top" wrapText="1"/>
    </xf>
    <xf numFmtId="49" fontId="8" fillId="4" borderId="6" xfId="2" applyNumberFormat="1" applyFont="1" applyFill="1" applyBorder="1" applyAlignment="1">
      <alignment horizontal="left" vertical="top" wrapText="1" indent="1"/>
    </xf>
    <xf numFmtId="49" fontId="8" fillId="4" borderId="1" xfId="2" applyNumberFormat="1" applyFont="1" applyFill="1" applyBorder="1" applyAlignment="1">
      <alignment horizontal="left" vertical="top" wrapText="1" indent="1"/>
    </xf>
    <xf numFmtId="49" fontId="8" fillId="5" borderId="6" xfId="2" applyNumberFormat="1" applyFont="1" applyFill="1" applyBorder="1" applyAlignment="1">
      <alignment horizontal="left" vertical="top" wrapText="1" indent="1"/>
    </xf>
    <xf numFmtId="49" fontId="8" fillId="5" borderId="1" xfId="2" applyNumberFormat="1" applyFont="1" applyFill="1" applyBorder="1" applyAlignment="1">
      <alignment horizontal="left" vertical="top" wrapText="1" indent="1"/>
    </xf>
    <xf numFmtId="0" fontId="9" fillId="2" borderId="2" xfId="2" applyFont="1" applyFill="1" applyBorder="1" applyAlignment="1">
      <alignment horizontal="left" vertical="center" wrapText="1"/>
    </xf>
    <xf numFmtId="0" fontId="9" fillId="2" borderId="5" xfId="2" applyFont="1" applyFill="1" applyBorder="1" applyAlignment="1">
      <alignment horizontal="left" vertical="center" wrapText="1"/>
    </xf>
    <xf numFmtId="0" fontId="9" fillId="2" borderId="6" xfId="2" applyFont="1" applyFill="1" applyBorder="1" applyAlignment="1">
      <alignment horizontal="left" vertical="center" wrapText="1"/>
    </xf>
    <xf numFmtId="0" fontId="8" fillId="2" borderId="2" xfId="2" applyFont="1" applyFill="1" applyBorder="1" applyAlignment="1">
      <alignment horizontal="left" vertical="center" wrapText="1"/>
    </xf>
    <xf numFmtId="0" fontId="8" fillId="2" borderId="5" xfId="2" applyFont="1" applyFill="1" applyBorder="1" applyAlignment="1">
      <alignment horizontal="left" vertical="center" wrapText="1"/>
    </xf>
    <xf numFmtId="0" fontId="8" fillId="2" borderId="6" xfId="2" applyFont="1" applyFill="1" applyBorder="1" applyAlignment="1">
      <alignment horizontal="left" vertical="center" wrapText="1"/>
    </xf>
    <xf numFmtId="0" fontId="31" fillId="0" borderId="2" xfId="2" applyFont="1" applyBorder="1" applyAlignment="1">
      <alignment horizontal="justify" vertical="top" wrapText="1"/>
    </xf>
    <xf numFmtId="0" fontId="31" fillId="0" borderId="5" xfId="2" applyFont="1" applyBorder="1" applyAlignment="1">
      <alignment horizontal="justify" vertical="top" wrapText="1"/>
    </xf>
    <xf numFmtId="0" fontId="31" fillId="0" borderId="6" xfId="2" applyFont="1" applyBorder="1" applyAlignment="1">
      <alignment horizontal="justify" vertical="top" wrapText="1"/>
    </xf>
    <xf numFmtId="49" fontId="8" fillId="0" borderId="2" xfId="2" applyNumberFormat="1" applyFont="1" applyBorder="1" applyAlignment="1">
      <alignment horizontal="left" vertical="center" wrapText="1"/>
    </xf>
    <xf numFmtId="49" fontId="8" fillId="0" borderId="5" xfId="2" applyNumberFormat="1" applyFont="1" applyBorder="1" applyAlignment="1">
      <alignment horizontal="left" vertical="center" wrapText="1"/>
    </xf>
    <xf numFmtId="49" fontId="8" fillId="0" borderId="6" xfId="2" applyNumberFormat="1" applyFont="1" applyBorder="1" applyAlignment="1">
      <alignment horizontal="left" vertical="center" wrapText="1"/>
    </xf>
    <xf numFmtId="49" fontId="21" fillId="0" borderId="11" xfId="0" applyNumberFormat="1" applyFont="1" applyBorder="1" applyAlignment="1">
      <alignment horizontal="center" vertical="center" wrapText="1"/>
    </xf>
    <xf numFmtId="49" fontId="21" fillId="0" borderId="12" xfId="0" applyNumberFormat="1" applyFont="1" applyBorder="1" applyAlignment="1">
      <alignment horizontal="center" vertical="center" wrapText="1"/>
    </xf>
    <xf numFmtId="49" fontId="21" fillId="0" borderId="13" xfId="0" applyNumberFormat="1" applyFont="1" applyBorder="1" applyAlignment="1">
      <alignment horizontal="center" vertical="center" wrapText="1"/>
    </xf>
    <xf numFmtId="49" fontId="8" fillId="0" borderId="2" xfId="2" applyNumberFormat="1" applyFont="1" applyBorder="1" applyAlignment="1">
      <alignment horizontal="justify" vertical="top" wrapText="1"/>
    </xf>
    <xf numFmtId="49" fontId="8" fillId="0" borderId="5" xfId="2" applyNumberFormat="1" applyFont="1" applyBorder="1" applyAlignment="1">
      <alignment horizontal="justify" vertical="top" wrapText="1"/>
    </xf>
    <xf numFmtId="49" fontId="8" fillId="0" borderId="6" xfId="2" applyNumberFormat="1" applyFont="1" applyBorder="1" applyAlignment="1">
      <alignment horizontal="justify" vertical="top" wrapText="1"/>
    </xf>
    <xf numFmtId="0" fontId="9" fillId="0" borderId="2" xfId="2" applyFont="1" applyBorder="1" applyAlignment="1">
      <alignment horizontal="center" vertical="top" wrapText="1"/>
    </xf>
    <xf numFmtId="0" fontId="9" fillId="0" borderId="6" xfId="2" applyFont="1" applyBorder="1" applyAlignment="1">
      <alignment horizontal="center" vertical="top" wrapText="1"/>
    </xf>
    <xf numFmtId="49" fontId="8" fillId="0" borderId="0" xfId="7" applyNumberFormat="1" applyFont="1" applyAlignment="1">
      <alignment horizontal="center" vertical="center" wrapText="1"/>
    </xf>
    <xf numFmtId="49" fontId="6" fillId="0" borderId="0" xfId="7" applyNumberFormat="1" applyAlignment="1">
      <alignment horizontal="center" vertical="center" wrapText="1"/>
    </xf>
    <xf numFmtId="0" fontId="11" fillId="0" borderId="8" xfId="7" applyFont="1" applyBorder="1" applyAlignment="1">
      <alignment horizontal="center" wrapText="1"/>
    </xf>
    <xf numFmtId="0" fontId="6" fillId="0" borderId="8" xfId="7" applyBorder="1" applyAlignment="1">
      <alignment horizontal="center" wrapText="1"/>
    </xf>
    <xf numFmtId="49" fontId="26" fillId="0" borderId="2" xfId="2" applyNumberFormat="1" applyFont="1" applyBorder="1" applyAlignment="1">
      <alignment horizontal="justify" vertical="top" wrapText="1"/>
    </xf>
    <xf numFmtId="49" fontId="26" fillId="0" borderId="5" xfId="2" applyNumberFormat="1" applyFont="1" applyBorder="1" applyAlignment="1">
      <alignment horizontal="justify" vertical="top" wrapText="1"/>
    </xf>
    <xf numFmtId="49" fontId="26" fillId="0" borderId="6" xfId="2" applyNumberFormat="1" applyFont="1" applyBorder="1" applyAlignment="1">
      <alignment horizontal="justify" vertical="top" wrapText="1"/>
    </xf>
    <xf numFmtId="0" fontId="8" fillId="0" borderId="0" xfId="7" applyFont="1" applyAlignment="1">
      <alignment wrapText="1"/>
    </xf>
    <xf numFmtId="0" fontId="6" fillId="0" borderId="0" xfId="7" applyAlignment="1">
      <alignment wrapText="1"/>
    </xf>
    <xf numFmtId="0" fontId="8" fillId="0" borderId="0" xfId="7" applyFont="1" applyAlignment="1">
      <alignment horizontal="center" wrapText="1"/>
    </xf>
    <xf numFmtId="0" fontId="6" fillId="0" borderId="0" xfId="7" applyAlignment="1">
      <alignment horizontal="center" wrapText="1"/>
    </xf>
    <xf numFmtId="49" fontId="6" fillId="0" borderId="0" xfId="7" applyNumberFormat="1" applyAlignment="1">
      <alignment wrapText="1"/>
    </xf>
    <xf numFmtId="49" fontId="26" fillId="0" borderId="8" xfId="2" applyNumberFormat="1" applyFont="1" applyBorder="1" applyAlignment="1">
      <alignment horizontal="center" vertical="top" wrapText="1"/>
    </xf>
    <xf numFmtId="0" fontId="28" fillId="0" borderId="1" xfId="0" applyFont="1" applyBorder="1" applyAlignment="1">
      <alignment horizontal="center"/>
    </xf>
    <xf numFmtId="0" fontId="2" fillId="0" borderId="1" xfId="0" applyFont="1" applyBorder="1" applyAlignment="1">
      <alignment horizontal="left"/>
    </xf>
    <xf numFmtId="0" fontId="28" fillId="0" borderId="1" xfId="0" applyFont="1" applyBorder="1" applyAlignment="1">
      <alignment horizontal="left"/>
    </xf>
    <xf numFmtId="0" fontId="28" fillId="3" borderId="1" xfId="10" applyFont="1" applyFill="1" applyBorder="1" applyAlignment="1">
      <alignment horizontal="left"/>
    </xf>
    <xf numFmtId="0" fontId="34" fillId="3" borderId="1" xfId="10" applyFont="1" applyFill="1" applyBorder="1" applyAlignment="1">
      <alignment horizontal="right" vertical="center"/>
    </xf>
    <xf numFmtId="0" fontId="34" fillId="4" borderId="1" xfId="10" applyFont="1" applyFill="1" applyBorder="1" applyAlignment="1">
      <alignment horizontal="left" vertical="center"/>
    </xf>
    <xf numFmtId="0" fontId="34" fillId="3" borderId="1" xfId="10" applyFont="1" applyFill="1" applyBorder="1" applyAlignment="1">
      <alignment horizontal="left" vertical="center"/>
    </xf>
    <xf numFmtId="0" fontId="34" fillId="3" borderId="1" xfId="10" applyFont="1" applyFill="1" applyBorder="1" applyAlignment="1">
      <alignment horizontal="left" vertical="center" wrapText="1"/>
    </xf>
    <xf numFmtId="0" fontId="8" fillId="0" borderId="0" xfId="2" applyFont="1" applyAlignment="1">
      <alignment horizontal="right" wrapText="1"/>
    </xf>
  </cellXfs>
  <cellStyles count="11">
    <cellStyle name="Normal" xfId="0" builtinId="0"/>
    <cellStyle name="Normal 11" xfId="3" xr:uid="{5BF81BAD-2D91-46A6-8FFE-A0C73392DA7D}"/>
    <cellStyle name="Normal 2" xfId="1" xr:uid="{EDA1EDAA-FCD5-485F-A63A-C020A019BBAE}"/>
    <cellStyle name="Normal 2 2" xfId="6" xr:uid="{1E9DB932-0330-414F-AFF6-87B14C3B300B}"/>
    <cellStyle name="Normal 2 2 2" xfId="7" xr:uid="{CB9D4149-82E6-49C3-B29A-2E0892DE8EA6}"/>
    <cellStyle name="Normal 2 4" xfId="2" xr:uid="{1F70E158-9A8F-452B-A9B5-F387AC10BD6B}"/>
    <cellStyle name="Normal 3" xfId="8" xr:uid="{30A0871C-E44B-4341-8B35-2EA958B291F7}"/>
    <cellStyle name="Normal 4" xfId="10" xr:uid="{E9CD90E6-49F1-4500-AD66-9D9E840A6D1B}"/>
    <cellStyle name="Normal 5 4" xfId="5" xr:uid="{B1556CA6-8EAB-470B-BA64-CD753574D840}"/>
    <cellStyle name="Normal_Sheet1" xfId="4" xr:uid="{659AF03A-E225-421F-82AC-6068D20E17DA}"/>
    <cellStyle name="Percent 5" xfId="9" xr:uid="{E41C00DE-46AF-4E67-BBD4-42ADADFC88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09F11-E202-49FA-880C-D5F5106BE87E}">
  <dimension ref="A1:R50"/>
  <sheetViews>
    <sheetView tabSelected="1" topLeftCell="A2" zoomScale="90" zoomScaleNormal="90" workbookViewId="0">
      <selection activeCell="C11" sqref="C11:J11"/>
    </sheetView>
  </sheetViews>
  <sheetFormatPr defaultColWidth="8.81640625" defaultRowHeight="12.5" x14ac:dyDescent="0.25"/>
  <cols>
    <col min="1" max="1" width="3.54296875" style="3" customWidth="1"/>
    <col min="2" max="2" width="25.7265625" style="3" customWidth="1"/>
    <col min="3" max="3" width="13.7265625" style="3" customWidth="1"/>
    <col min="4" max="4" width="12.54296875" style="3" customWidth="1"/>
    <col min="5" max="7" width="14.26953125" style="3" customWidth="1"/>
    <col min="8" max="10" width="17.1796875" style="3" customWidth="1"/>
    <col min="11" max="11" width="8.81640625" style="3"/>
    <col min="12" max="12" width="8.81640625" style="38"/>
    <col min="13" max="16384" width="8.81640625" style="3"/>
  </cols>
  <sheetData>
    <row r="1" spans="1:13" ht="12.75" hidden="1" customHeight="1" x14ac:dyDescent="0.35">
      <c r="A1" s="1" t="s">
        <v>0</v>
      </c>
      <c r="B1" s="1" t="s">
        <v>1</v>
      </c>
      <c r="C1" s="1"/>
      <c r="D1" s="1" t="s">
        <v>2</v>
      </c>
      <c r="E1" s="1" t="s">
        <v>3</v>
      </c>
      <c r="F1" s="1" t="s">
        <v>4</v>
      </c>
      <c r="G1" s="1" t="s">
        <v>5</v>
      </c>
      <c r="H1" s="2"/>
      <c r="I1" s="2"/>
      <c r="J1" s="2"/>
      <c r="K1" s="2"/>
      <c r="L1" s="2"/>
      <c r="M1" s="2"/>
    </row>
    <row r="2" spans="1:13" ht="38" customHeight="1" x14ac:dyDescent="0.35">
      <c r="A2" s="1"/>
      <c r="B2" s="1"/>
      <c r="C2" s="1"/>
      <c r="D2" s="1"/>
      <c r="E2" s="1"/>
      <c r="F2" s="1"/>
      <c r="G2" s="1"/>
      <c r="H2" s="2"/>
      <c r="I2" s="229" t="s">
        <v>142</v>
      </c>
      <c r="J2" s="229"/>
      <c r="K2" s="229"/>
      <c r="L2" s="229"/>
      <c r="M2" s="229"/>
    </row>
    <row r="3" spans="1:13" ht="15.75" customHeight="1" x14ac:dyDescent="0.35">
      <c r="A3" s="2"/>
      <c r="B3" s="127" t="s">
        <v>6</v>
      </c>
      <c r="C3" s="127"/>
      <c r="D3" s="127"/>
      <c r="E3" s="127"/>
      <c r="F3" s="127"/>
      <c r="G3" s="127"/>
      <c r="H3" s="127"/>
      <c r="I3" s="127"/>
      <c r="J3" s="2"/>
      <c r="K3" s="2"/>
      <c r="L3" s="3"/>
    </row>
    <row r="4" spans="1:13" ht="13.5" customHeight="1" x14ac:dyDescent="0.35">
      <c r="A4" s="5"/>
      <c r="B4" s="6"/>
      <c r="C4" s="6"/>
      <c r="D4" s="6"/>
      <c r="E4" s="6"/>
      <c r="F4" s="6"/>
      <c r="G4" s="6"/>
      <c r="H4" s="6"/>
      <c r="I4" s="6"/>
      <c r="J4" s="2"/>
      <c r="K4" s="2"/>
      <c r="L4" s="7"/>
      <c r="M4" s="4"/>
    </row>
    <row r="5" spans="1:13" ht="13.5" customHeight="1" x14ac:dyDescent="0.35">
      <c r="A5" s="5"/>
      <c r="B5" s="128" t="s">
        <v>7</v>
      </c>
      <c r="C5" s="128"/>
      <c r="D5" s="129" t="s">
        <v>8</v>
      </c>
      <c r="E5" s="129"/>
      <c r="F5" s="129"/>
      <c r="G5" s="129"/>
      <c r="H5" s="2"/>
      <c r="I5" s="2"/>
      <c r="J5" s="2"/>
      <c r="K5" s="2"/>
      <c r="L5" s="7"/>
      <c r="M5" s="4"/>
    </row>
    <row r="6" spans="1:13" ht="14.5" x14ac:dyDescent="0.35">
      <c r="A6" s="5"/>
      <c r="B6" s="130" t="s">
        <v>9</v>
      </c>
      <c r="C6" s="130"/>
      <c r="D6" s="131" t="s">
        <v>74</v>
      </c>
      <c r="E6" s="131"/>
      <c r="F6" s="131"/>
      <c r="G6" s="131"/>
      <c r="H6" s="131"/>
      <c r="I6" s="131"/>
      <c r="J6" s="132"/>
      <c r="K6" s="2"/>
      <c r="L6" s="7"/>
      <c r="M6" s="4"/>
    </row>
    <row r="7" spans="1:13" ht="14.5" x14ac:dyDescent="0.35">
      <c r="A7" s="5"/>
      <c r="B7" s="8" t="s">
        <v>10</v>
      </c>
      <c r="C7" s="9" t="s">
        <v>85</v>
      </c>
      <c r="D7" s="10"/>
      <c r="E7" s="10"/>
      <c r="F7" s="10"/>
      <c r="G7" s="10"/>
      <c r="H7" s="10"/>
      <c r="I7" s="10"/>
      <c r="J7" s="2"/>
      <c r="K7" s="2"/>
      <c r="L7" s="7"/>
      <c r="M7" s="4"/>
    </row>
    <row r="8" spans="1:13" ht="14.5" x14ac:dyDescent="0.35">
      <c r="A8" s="5"/>
      <c r="B8" s="5"/>
      <c r="C8" s="5"/>
      <c r="D8" s="2"/>
      <c r="E8" s="2"/>
      <c r="F8" s="2"/>
      <c r="G8" s="2"/>
      <c r="H8" s="2"/>
      <c r="I8" s="2"/>
      <c r="J8" s="2"/>
      <c r="K8" s="2"/>
      <c r="L8" s="7"/>
      <c r="M8" s="4"/>
    </row>
    <row r="9" spans="1:13" ht="12.75" customHeight="1" x14ac:dyDescent="0.35">
      <c r="A9" s="11" t="s">
        <v>11</v>
      </c>
      <c r="B9" s="147" t="s">
        <v>12</v>
      </c>
      <c r="C9" s="147"/>
      <c r="D9" s="147"/>
      <c r="E9" s="147"/>
      <c r="F9" s="147"/>
      <c r="G9" s="147"/>
      <c r="H9" s="147"/>
      <c r="I9" s="147"/>
      <c r="J9" s="147"/>
      <c r="K9" s="2"/>
      <c r="L9" s="133" t="s">
        <v>13</v>
      </c>
      <c r="M9" s="134"/>
    </row>
    <row r="10" spans="1:13" ht="25.5" customHeight="1" x14ac:dyDescent="0.35">
      <c r="A10" s="12" t="s">
        <v>14</v>
      </c>
      <c r="B10" s="13" t="s">
        <v>15</v>
      </c>
      <c r="C10" s="135" t="s">
        <v>16</v>
      </c>
      <c r="D10" s="135"/>
      <c r="E10" s="135"/>
      <c r="F10" s="135"/>
      <c r="G10" s="135"/>
      <c r="H10" s="135"/>
      <c r="I10" s="135"/>
      <c r="J10" s="136"/>
      <c r="K10" s="2"/>
      <c r="L10" s="14">
        <v>219</v>
      </c>
      <c r="M10" s="15" t="s">
        <v>17</v>
      </c>
    </row>
    <row r="11" spans="1:13" ht="170.5" customHeight="1" x14ac:dyDescent="0.35">
      <c r="A11" s="16" t="s">
        <v>18</v>
      </c>
      <c r="B11" s="13" t="s">
        <v>19</v>
      </c>
      <c r="C11" s="137" t="s">
        <v>86</v>
      </c>
      <c r="D11" s="138"/>
      <c r="E11" s="138"/>
      <c r="F11" s="138"/>
      <c r="G11" s="138"/>
      <c r="H11" s="138"/>
      <c r="I11" s="138"/>
      <c r="J11" s="139"/>
      <c r="K11" s="2"/>
      <c r="L11" s="17">
        <v>250</v>
      </c>
      <c r="M11" s="18" t="s">
        <v>20</v>
      </c>
    </row>
    <row r="12" spans="1:13" ht="14.25" customHeight="1" x14ac:dyDescent="0.35">
      <c r="A12" s="19" t="s">
        <v>21</v>
      </c>
      <c r="B12" s="20" t="s">
        <v>22</v>
      </c>
      <c r="C12" s="140" t="s">
        <v>23</v>
      </c>
      <c r="D12" s="141"/>
      <c r="E12" s="141"/>
      <c r="F12" s="141"/>
      <c r="G12" s="141"/>
      <c r="H12" s="141"/>
      <c r="I12" s="141"/>
      <c r="J12" s="142"/>
      <c r="K12" s="2"/>
      <c r="L12" s="7"/>
      <c r="M12" s="4"/>
    </row>
    <row r="13" spans="1:13" ht="65.25" customHeight="1" x14ac:dyDescent="0.3">
      <c r="A13" s="12" t="s">
        <v>24</v>
      </c>
      <c r="B13" s="143" t="s">
        <v>25</v>
      </c>
      <c r="C13" s="144"/>
      <c r="D13" s="144"/>
      <c r="E13" s="145" t="s">
        <v>26</v>
      </c>
      <c r="F13" s="146"/>
      <c r="G13" s="146"/>
      <c r="H13" s="146"/>
      <c r="I13" s="146"/>
      <c r="J13" s="146"/>
      <c r="K13" s="21"/>
      <c r="L13" s="4"/>
      <c r="M13" s="4"/>
    </row>
    <row r="14" spans="1:13" ht="214.5" customHeight="1" x14ac:dyDescent="0.35">
      <c r="A14" s="148" t="s">
        <v>27</v>
      </c>
      <c r="B14" s="13" t="s">
        <v>28</v>
      </c>
      <c r="C14" s="150" t="s">
        <v>29</v>
      </c>
      <c r="D14" s="151"/>
      <c r="E14" s="152" t="s">
        <v>71</v>
      </c>
      <c r="F14" s="153"/>
      <c r="G14" s="153"/>
      <c r="H14" s="153"/>
      <c r="I14" s="153"/>
      <c r="J14" s="154"/>
      <c r="K14" s="2"/>
      <c r="L14" s="22">
        <v>189</v>
      </c>
      <c r="M14" s="23" t="s">
        <v>20</v>
      </c>
    </row>
    <row r="15" spans="1:13" ht="116.25" customHeight="1" x14ac:dyDescent="0.35">
      <c r="A15" s="149"/>
      <c r="B15" s="13" t="s">
        <v>30</v>
      </c>
      <c r="C15" s="150" t="s">
        <v>31</v>
      </c>
      <c r="D15" s="150"/>
      <c r="E15" s="155" t="s">
        <v>87</v>
      </c>
      <c r="F15" s="156"/>
      <c r="G15" s="156"/>
      <c r="H15" s="156"/>
      <c r="I15" s="156"/>
      <c r="J15" s="157"/>
      <c r="K15" s="2"/>
      <c r="L15" s="17">
        <v>113</v>
      </c>
      <c r="M15" s="18" t="s">
        <v>20</v>
      </c>
    </row>
    <row r="16" spans="1:13" ht="26.25" customHeight="1" x14ac:dyDescent="0.35">
      <c r="A16" s="148" t="s">
        <v>32</v>
      </c>
      <c r="B16" s="172" t="s">
        <v>33</v>
      </c>
      <c r="C16" s="173"/>
      <c r="D16" s="173"/>
      <c r="E16" s="173"/>
      <c r="F16" s="174" t="s">
        <v>34</v>
      </c>
      <c r="G16" s="175"/>
      <c r="H16" s="175"/>
      <c r="I16" s="175"/>
      <c r="J16" s="176"/>
      <c r="K16" s="2"/>
      <c r="L16" s="2"/>
      <c r="M16" s="2"/>
    </row>
    <row r="17" spans="1:18" ht="81.650000000000006" customHeight="1" x14ac:dyDescent="0.35">
      <c r="A17" s="171"/>
      <c r="B17" s="177" t="s">
        <v>88</v>
      </c>
      <c r="C17" s="178"/>
      <c r="D17" s="178"/>
      <c r="E17" s="178"/>
      <c r="F17" s="179" t="s">
        <v>72</v>
      </c>
      <c r="G17" s="179"/>
      <c r="H17" s="179"/>
      <c r="I17" s="179"/>
      <c r="J17" s="180"/>
      <c r="K17" s="2"/>
      <c r="L17" s="2"/>
      <c r="M17" s="2"/>
    </row>
    <row r="18" spans="1:18" ht="12.75" hidden="1" customHeight="1" x14ac:dyDescent="0.35">
      <c r="A18" s="171"/>
      <c r="B18" s="145" t="s">
        <v>23</v>
      </c>
      <c r="C18" s="146"/>
      <c r="D18" s="146"/>
      <c r="E18" s="146"/>
      <c r="F18" s="145"/>
      <c r="G18" s="145"/>
      <c r="H18" s="145"/>
      <c r="I18" s="145"/>
      <c r="J18" s="145"/>
      <c r="K18" s="2"/>
      <c r="L18" s="2"/>
      <c r="M18" s="2"/>
      <c r="N18" s="2"/>
      <c r="O18" s="2"/>
      <c r="P18" s="2"/>
      <c r="Q18" s="2"/>
      <c r="R18" s="2"/>
    </row>
    <row r="19" spans="1:18" ht="14.5" customHeight="1" x14ac:dyDescent="0.35">
      <c r="A19" s="149"/>
      <c r="B19" s="145"/>
      <c r="C19" s="146"/>
      <c r="D19" s="146"/>
      <c r="E19" s="146"/>
      <c r="F19" s="146"/>
      <c r="G19" s="146"/>
      <c r="H19" s="146"/>
      <c r="I19" s="146"/>
      <c r="J19" s="146"/>
      <c r="K19" s="2"/>
      <c r="L19" s="2"/>
      <c r="M19" s="2"/>
      <c r="N19" s="2"/>
      <c r="O19" s="2"/>
      <c r="P19" s="2"/>
      <c r="Q19" s="2"/>
      <c r="R19" s="2"/>
    </row>
    <row r="20" spans="1:18" ht="14.25" customHeight="1" x14ac:dyDescent="0.35">
      <c r="A20" s="148" t="s">
        <v>35</v>
      </c>
      <c r="B20" s="160" t="s">
        <v>36</v>
      </c>
      <c r="C20" s="161"/>
      <c r="D20" s="161"/>
      <c r="E20" s="161"/>
      <c r="F20" s="161"/>
      <c r="G20" s="161"/>
      <c r="H20" s="161"/>
      <c r="I20" s="161"/>
      <c r="J20" s="162"/>
      <c r="K20" s="2"/>
      <c r="L20" s="2"/>
      <c r="M20" s="2"/>
      <c r="N20" s="2"/>
      <c r="O20" s="2"/>
      <c r="P20" s="2"/>
      <c r="Q20" s="2"/>
      <c r="R20" s="2"/>
    </row>
    <row r="21" spans="1:18" ht="61.5" customHeight="1" x14ac:dyDescent="0.35">
      <c r="A21" s="158"/>
      <c r="B21" s="163"/>
      <c r="C21" s="163"/>
      <c r="D21" s="163"/>
      <c r="E21" s="24" t="s">
        <v>37</v>
      </c>
      <c r="F21" s="24" t="s">
        <v>38</v>
      </c>
      <c r="G21" s="24" t="s">
        <v>66</v>
      </c>
      <c r="H21" s="25" t="s">
        <v>39</v>
      </c>
      <c r="I21" s="25" t="s">
        <v>40</v>
      </c>
      <c r="J21" s="25" t="s">
        <v>41</v>
      </c>
      <c r="K21" s="2"/>
      <c r="L21" s="2"/>
      <c r="M21" s="2"/>
      <c r="N21" s="2"/>
      <c r="O21" s="2"/>
      <c r="P21" s="2"/>
      <c r="Q21" s="2"/>
      <c r="R21" s="2"/>
    </row>
    <row r="22" spans="1:18" ht="15" customHeight="1" x14ac:dyDescent="0.35">
      <c r="A22" s="158"/>
      <c r="B22" s="164" t="s">
        <v>42</v>
      </c>
      <c r="C22" s="165"/>
      <c r="D22" s="166"/>
      <c r="E22" s="26"/>
      <c r="F22" s="26"/>
      <c r="G22" s="26"/>
      <c r="H22" s="27"/>
      <c r="I22" s="27"/>
      <c r="J22" s="28"/>
      <c r="K22" s="2"/>
      <c r="L22" s="2"/>
      <c r="M22" s="2"/>
      <c r="N22" s="2"/>
      <c r="O22" s="2"/>
      <c r="P22" s="2"/>
      <c r="Q22" s="2"/>
      <c r="R22" s="2"/>
    </row>
    <row r="23" spans="1:18" ht="14.5" x14ac:dyDescent="0.35">
      <c r="A23" s="158"/>
      <c r="B23" s="167" t="s">
        <v>43</v>
      </c>
      <c r="C23" s="167"/>
      <c r="D23" s="168"/>
      <c r="E23" s="29">
        <f>E26+E27</f>
        <v>2365685.9349999996</v>
      </c>
      <c r="F23" s="29">
        <f t="shared" ref="F23:I23" si="0">F26+F27</f>
        <v>2883162.9349999996</v>
      </c>
      <c r="G23" s="29">
        <f t="shared" si="0"/>
        <v>2883162.9349999996</v>
      </c>
      <c r="H23" s="29"/>
      <c r="I23" s="29">
        <f t="shared" si="0"/>
        <v>2884637.9349999996</v>
      </c>
      <c r="J23" s="29"/>
      <c r="K23" s="2"/>
      <c r="L23" s="2"/>
      <c r="M23" s="2"/>
      <c r="N23" s="2"/>
      <c r="O23" s="2"/>
      <c r="P23" s="2"/>
      <c r="Q23" s="2"/>
      <c r="R23" s="2"/>
    </row>
    <row r="24" spans="1:18" ht="12.75" customHeight="1" x14ac:dyDescent="0.35">
      <c r="A24" s="158"/>
      <c r="B24" s="169" t="s">
        <v>44</v>
      </c>
      <c r="C24" s="170"/>
      <c r="D24" s="170"/>
      <c r="E24" s="26">
        <v>0</v>
      </c>
      <c r="F24" s="26">
        <v>0</v>
      </c>
      <c r="G24" s="26">
        <v>0</v>
      </c>
      <c r="H24" s="26"/>
      <c r="I24" s="26">
        <v>0</v>
      </c>
      <c r="J24" s="30"/>
      <c r="K24" s="2"/>
      <c r="L24" s="2"/>
      <c r="M24" s="2"/>
      <c r="N24" s="2"/>
      <c r="O24" s="2"/>
      <c r="P24" s="2"/>
      <c r="Q24" s="2"/>
      <c r="R24" s="2"/>
    </row>
    <row r="25" spans="1:18" ht="12.75" customHeight="1" x14ac:dyDescent="0.35">
      <c r="A25" s="158"/>
      <c r="B25" s="169" t="s">
        <v>45</v>
      </c>
      <c r="C25" s="170"/>
      <c r="D25" s="170"/>
      <c r="E25" s="170"/>
      <c r="F25" s="170"/>
      <c r="G25" s="170"/>
      <c r="H25" s="170"/>
      <c r="I25" s="170"/>
      <c r="J25" s="181"/>
      <c r="K25" s="2"/>
      <c r="L25" s="2"/>
      <c r="M25" s="2"/>
      <c r="N25" s="2"/>
      <c r="O25" s="2"/>
      <c r="P25" s="2"/>
      <c r="Q25" s="2"/>
      <c r="R25" s="2"/>
    </row>
    <row r="26" spans="1:18" ht="13.5" customHeight="1" x14ac:dyDescent="0.35">
      <c r="A26" s="158"/>
      <c r="B26" s="182" t="s">
        <v>89</v>
      </c>
      <c r="C26" s="182"/>
      <c r="D26" s="183"/>
      <c r="E26" s="26">
        <v>0</v>
      </c>
      <c r="F26" s="26">
        <v>2506</v>
      </c>
      <c r="G26" s="26">
        <v>2506</v>
      </c>
      <c r="H26" s="26"/>
      <c r="I26" s="26">
        <v>3981</v>
      </c>
      <c r="J26" s="30"/>
      <c r="K26" s="2"/>
      <c r="L26" s="2"/>
      <c r="M26" s="2"/>
      <c r="N26" s="2"/>
      <c r="O26" s="2"/>
      <c r="P26" s="2"/>
      <c r="Q26" s="2"/>
      <c r="R26" s="2"/>
    </row>
    <row r="27" spans="1:18" ht="14.5" x14ac:dyDescent="0.35">
      <c r="A27" s="158"/>
      <c r="B27" s="182" t="s">
        <v>46</v>
      </c>
      <c r="C27" s="182"/>
      <c r="D27" s="183"/>
      <c r="E27" s="26">
        <f>E28+E29</f>
        <v>2365685.9349999996</v>
      </c>
      <c r="F27" s="26">
        <f t="shared" ref="F27:I27" si="1">F28+F29</f>
        <v>2880656.9349999996</v>
      </c>
      <c r="G27" s="26">
        <f t="shared" si="1"/>
        <v>2880656.9349999996</v>
      </c>
      <c r="H27" s="26"/>
      <c r="I27" s="26">
        <f t="shared" si="1"/>
        <v>2880656.9349999996</v>
      </c>
      <c r="J27" s="30"/>
      <c r="K27" s="2"/>
      <c r="L27" s="2"/>
      <c r="M27" s="2"/>
      <c r="N27" s="2"/>
      <c r="O27" s="2"/>
      <c r="P27" s="2"/>
      <c r="Q27" s="2"/>
      <c r="R27" s="2"/>
    </row>
    <row r="28" spans="1:18" ht="12.75" customHeight="1" x14ac:dyDescent="0.35">
      <c r="A28" s="158"/>
      <c r="B28" s="186" t="s">
        <v>47</v>
      </c>
      <c r="C28" s="186"/>
      <c r="D28" s="187"/>
      <c r="E28" s="42">
        <v>338350</v>
      </c>
      <c r="F28" s="42">
        <v>853321</v>
      </c>
      <c r="G28" s="42">
        <v>853321</v>
      </c>
      <c r="H28" s="42"/>
      <c r="I28" s="42">
        <v>853321</v>
      </c>
      <c r="J28" s="30"/>
      <c r="K28" s="2"/>
      <c r="L28" s="2"/>
      <c r="M28" s="2"/>
      <c r="N28" s="2"/>
      <c r="O28" s="2"/>
      <c r="P28" s="2"/>
      <c r="Q28" s="2"/>
      <c r="R28" s="2"/>
    </row>
    <row r="29" spans="1:18" ht="13.5" customHeight="1" x14ac:dyDescent="0.35">
      <c r="A29" s="158"/>
      <c r="B29" s="184" t="s">
        <v>48</v>
      </c>
      <c r="C29" s="184"/>
      <c r="D29" s="185"/>
      <c r="E29" s="43">
        <v>2027335.9349999996</v>
      </c>
      <c r="F29" s="43">
        <v>2027335.9349999996</v>
      </c>
      <c r="G29" s="43">
        <v>2027335.9349999996</v>
      </c>
      <c r="H29" s="43"/>
      <c r="I29" s="43">
        <v>2027335.9349999996</v>
      </c>
      <c r="J29" s="30"/>
      <c r="K29" s="2"/>
      <c r="L29" s="31"/>
      <c r="M29" s="32"/>
      <c r="N29" s="32"/>
      <c r="O29" s="32"/>
      <c r="P29" s="33"/>
      <c r="Q29" s="33"/>
      <c r="R29" s="33"/>
    </row>
    <row r="30" spans="1:18" ht="24" customHeight="1" x14ac:dyDescent="0.35">
      <c r="A30" s="159"/>
      <c r="B30" s="167" t="s">
        <v>49</v>
      </c>
      <c r="C30" s="167"/>
      <c r="D30" s="168"/>
      <c r="E30" s="34" t="s">
        <v>23</v>
      </c>
      <c r="F30" s="34" t="s">
        <v>23</v>
      </c>
      <c r="G30" s="34" t="s">
        <v>23</v>
      </c>
      <c r="H30" s="34"/>
      <c r="I30" s="34" t="s">
        <v>23</v>
      </c>
      <c r="J30" s="35"/>
      <c r="K30" s="2"/>
      <c r="L30" s="2"/>
      <c r="M30" s="2"/>
      <c r="N30" s="2"/>
      <c r="O30" s="2"/>
      <c r="P30" s="2"/>
      <c r="Q30" s="2"/>
      <c r="R30" s="2"/>
    </row>
    <row r="31" spans="1:18" ht="12.75" customHeight="1" x14ac:dyDescent="0.35">
      <c r="A31" s="148" t="s">
        <v>50</v>
      </c>
      <c r="B31" s="188" t="s">
        <v>51</v>
      </c>
      <c r="C31" s="189"/>
      <c r="D31" s="189"/>
      <c r="E31" s="189"/>
      <c r="F31" s="189"/>
      <c r="G31" s="189"/>
      <c r="H31" s="189"/>
      <c r="I31" s="189"/>
      <c r="J31" s="190"/>
      <c r="K31" s="2"/>
      <c r="L31" s="2"/>
      <c r="M31" s="2"/>
      <c r="N31" s="2"/>
      <c r="O31" s="2"/>
      <c r="P31" s="2"/>
      <c r="Q31" s="2"/>
      <c r="R31" s="2"/>
    </row>
    <row r="32" spans="1:18" ht="12.75" customHeight="1" x14ac:dyDescent="0.35">
      <c r="A32" s="158"/>
      <c r="B32" s="191" t="s">
        <v>52</v>
      </c>
      <c r="C32" s="192"/>
      <c r="D32" s="193"/>
      <c r="E32" s="191" t="s">
        <v>53</v>
      </c>
      <c r="F32" s="192"/>
      <c r="G32" s="193"/>
      <c r="H32" s="36" t="s">
        <v>37</v>
      </c>
      <c r="I32" s="36" t="s">
        <v>38</v>
      </c>
      <c r="J32" s="36" t="s">
        <v>66</v>
      </c>
      <c r="K32" s="2"/>
      <c r="L32" s="2"/>
      <c r="M32" s="2"/>
      <c r="N32" s="2"/>
      <c r="O32" s="2"/>
      <c r="P32" s="2"/>
      <c r="Q32" s="2"/>
      <c r="R32" s="2"/>
    </row>
    <row r="33" spans="1:17" s="37" customFormat="1" ht="71.25" customHeight="1" x14ac:dyDescent="0.25">
      <c r="A33" s="158"/>
      <c r="B33" s="200" t="s">
        <v>73</v>
      </c>
      <c r="C33" s="201"/>
      <c r="D33" s="202"/>
      <c r="E33" s="197" t="s">
        <v>139</v>
      </c>
      <c r="F33" s="198"/>
      <c r="G33" s="199"/>
      <c r="H33" s="60" t="s">
        <v>132</v>
      </c>
      <c r="I33" s="60" t="s">
        <v>132</v>
      </c>
      <c r="J33" s="60" t="s">
        <v>132</v>
      </c>
      <c r="K33" s="21"/>
      <c r="L33" s="3"/>
      <c r="M33" s="3"/>
      <c r="N33" s="3"/>
      <c r="O33" s="3"/>
      <c r="P33" s="3"/>
      <c r="Q33" s="3"/>
    </row>
    <row r="34" spans="1:17" ht="25.5" customHeight="1" x14ac:dyDescent="0.35">
      <c r="A34" s="148" t="s">
        <v>54</v>
      </c>
      <c r="B34" s="160" t="s">
        <v>55</v>
      </c>
      <c r="C34" s="161"/>
      <c r="D34" s="161"/>
      <c r="E34" s="161"/>
      <c r="F34" s="161"/>
      <c r="G34" s="161"/>
      <c r="H34" s="161"/>
      <c r="I34" s="161"/>
      <c r="J34" s="162"/>
      <c r="K34" s="2"/>
      <c r="L34" s="2"/>
      <c r="M34" s="2"/>
      <c r="O34" s="2"/>
      <c r="P34" s="2"/>
      <c r="Q34" s="2"/>
    </row>
    <row r="35" spans="1:17" ht="12.75" customHeight="1" x14ac:dyDescent="0.35">
      <c r="A35" s="158"/>
      <c r="B35" s="39" t="s">
        <v>56</v>
      </c>
      <c r="C35" s="203"/>
      <c r="D35" s="204"/>
      <c r="E35" s="204"/>
      <c r="F35" s="204"/>
      <c r="G35" s="204"/>
      <c r="H35" s="204"/>
      <c r="I35" s="204"/>
      <c r="J35" s="205"/>
      <c r="K35" s="2"/>
      <c r="L35" s="2"/>
      <c r="M35" s="2"/>
      <c r="N35" s="2"/>
      <c r="O35" s="2"/>
      <c r="P35" s="2"/>
      <c r="Q35" s="2"/>
    </row>
    <row r="36" spans="1:17" ht="14.5" x14ac:dyDescent="0.35">
      <c r="A36" s="158"/>
      <c r="B36" s="39" t="s">
        <v>57</v>
      </c>
      <c r="C36" s="145"/>
      <c r="D36" s="145"/>
      <c r="E36" s="145"/>
      <c r="F36" s="145"/>
      <c r="G36" s="145"/>
      <c r="H36" s="145"/>
      <c r="I36" s="145"/>
      <c r="J36" s="145"/>
      <c r="K36" s="2"/>
      <c r="L36" s="2"/>
      <c r="M36" s="2"/>
      <c r="N36" s="2"/>
      <c r="O36" s="2"/>
      <c r="P36" s="2"/>
      <c r="Q36" s="2"/>
    </row>
    <row r="37" spans="1:17" ht="24.75" customHeight="1" x14ac:dyDescent="0.35">
      <c r="A37" s="158"/>
      <c r="B37" s="39" t="s">
        <v>58</v>
      </c>
      <c r="C37" s="145"/>
      <c r="D37" s="145"/>
      <c r="E37" s="145"/>
      <c r="F37" s="145"/>
      <c r="G37" s="145"/>
      <c r="H37" s="145"/>
      <c r="I37" s="145"/>
      <c r="J37" s="145"/>
      <c r="K37" s="2"/>
      <c r="L37" s="2"/>
      <c r="M37" s="2"/>
      <c r="N37" s="2"/>
      <c r="O37" s="2"/>
      <c r="P37" s="2"/>
      <c r="Q37" s="2"/>
    </row>
    <row r="38" spans="1:17" ht="12.75" customHeight="1" x14ac:dyDescent="0.35">
      <c r="A38" s="158"/>
      <c r="B38" s="169" t="s">
        <v>59</v>
      </c>
      <c r="C38" s="170"/>
      <c r="D38" s="170"/>
      <c r="E38" s="170"/>
      <c r="F38" s="170"/>
      <c r="G38" s="170"/>
      <c r="H38" s="170"/>
      <c r="I38" s="206"/>
      <c r="J38" s="207"/>
      <c r="K38" s="2"/>
      <c r="L38" s="2"/>
      <c r="M38" s="2"/>
      <c r="N38" s="2"/>
      <c r="O38" s="2"/>
      <c r="P38" s="2"/>
      <c r="Q38" s="2"/>
    </row>
    <row r="39" spans="1:17" ht="14.5" x14ac:dyDescent="0.35">
      <c r="A39" s="159"/>
      <c r="B39" s="194" t="s">
        <v>75</v>
      </c>
      <c r="C39" s="195"/>
      <c r="D39" s="195"/>
      <c r="E39" s="195"/>
      <c r="F39" s="195"/>
      <c r="G39" s="195"/>
      <c r="H39" s="195"/>
      <c r="I39" s="195"/>
      <c r="J39" s="196"/>
      <c r="K39" s="2"/>
      <c r="L39" s="2"/>
      <c r="M39" s="2"/>
      <c r="N39" s="2"/>
      <c r="O39" s="2"/>
      <c r="P39" s="2"/>
      <c r="Q39" s="2"/>
    </row>
    <row r="40" spans="1:17" ht="37.5" customHeight="1" x14ac:dyDescent="0.35">
      <c r="A40" s="40" t="s">
        <v>60</v>
      </c>
      <c r="B40" s="212" t="s">
        <v>140</v>
      </c>
      <c r="C40" s="213"/>
      <c r="D40" s="213"/>
      <c r="E40" s="213"/>
      <c r="F40" s="213"/>
      <c r="G40" s="213"/>
      <c r="H40" s="213"/>
      <c r="I40" s="213"/>
      <c r="J40" s="214"/>
      <c r="K40" s="2"/>
      <c r="L40" s="3"/>
      <c r="M40" s="2"/>
      <c r="N40" s="2"/>
      <c r="O40" s="2"/>
      <c r="P40" s="2"/>
      <c r="Q40" s="2"/>
    </row>
    <row r="41" spans="1:17" ht="14.5" x14ac:dyDescent="0.35">
      <c r="A41" s="58"/>
      <c r="B41" s="220"/>
      <c r="C41" s="220"/>
      <c r="D41" s="220"/>
      <c r="E41" s="220"/>
      <c r="F41" s="220"/>
      <c r="G41" s="220"/>
      <c r="H41" s="59"/>
      <c r="I41" s="59"/>
      <c r="J41" s="59"/>
      <c r="K41" s="2"/>
      <c r="L41" s="3"/>
      <c r="M41" s="2"/>
      <c r="N41" s="2"/>
      <c r="O41" s="2"/>
      <c r="P41" s="2"/>
      <c r="Q41" s="2"/>
    </row>
    <row r="42" spans="1:17" ht="14.5" x14ac:dyDescent="0.35">
      <c r="A42" s="2"/>
      <c r="B42" s="215" t="s">
        <v>61</v>
      </c>
      <c r="C42" s="215"/>
      <c r="D42" s="215"/>
      <c r="E42" s="215"/>
      <c r="F42" s="216"/>
      <c r="G42" s="216"/>
      <c r="H42" s="2"/>
      <c r="I42" s="2"/>
      <c r="J42" s="2"/>
      <c r="K42" s="2"/>
      <c r="L42" s="3"/>
      <c r="M42" s="2"/>
      <c r="N42" s="2"/>
      <c r="O42" s="2"/>
      <c r="P42" s="2"/>
      <c r="Q42" s="2"/>
    </row>
    <row r="43" spans="1:17" ht="14.5" x14ac:dyDescent="0.35">
      <c r="A43" s="2"/>
      <c r="B43" s="217"/>
      <c r="C43" s="217"/>
      <c r="D43" s="217"/>
      <c r="E43" s="217"/>
      <c r="F43" s="218"/>
      <c r="G43" s="218"/>
      <c r="H43" s="2"/>
      <c r="I43" s="2"/>
      <c r="J43" s="2"/>
      <c r="K43" s="2"/>
      <c r="L43" s="3"/>
      <c r="M43" s="2"/>
      <c r="N43" s="2"/>
      <c r="O43" s="2"/>
      <c r="P43" s="2"/>
      <c r="Q43" s="2"/>
    </row>
    <row r="44" spans="1:17" ht="14.5" x14ac:dyDescent="0.35">
      <c r="A44" s="2"/>
      <c r="B44" s="210" t="s">
        <v>62</v>
      </c>
      <c r="C44" s="210"/>
      <c r="D44" s="210"/>
      <c r="E44" s="210"/>
      <c r="F44" s="211"/>
      <c r="G44" s="211"/>
      <c r="H44" s="2"/>
      <c r="I44" s="2"/>
      <c r="J44" s="2"/>
      <c r="K44" s="2"/>
      <c r="L44" s="3"/>
      <c r="M44" s="2"/>
      <c r="N44" s="2"/>
      <c r="O44" s="2"/>
      <c r="P44" s="2"/>
      <c r="Q44" s="2"/>
    </row>
    <row r="45" spans="1:17" ht="14.5" x14ac:dyDescent="0.35">
      <c r="A45" s="2"/>
      <c r="B45" s="208"/>
      <c r="C45" s="208"/>
      <c r="D45" s="208"/>
      <c r="E45" s="208"/>
      <c r="F45" s="219"/>
      <c r="G45" s="219"/>
      <c r="H45" s="2"/>
      <c r="I45" s="2"/>
      <c r="J45" s="2"/>
      <c r="K45" s="2"/>
      <c r="L45" s="3"/>
      <c r="M45" s="2"/>
      <c r="N45" s="2"/>
      <c r="O45" s="2"/>
      <c r="P45" s="2"/>
      <c r="Q45" s="2"/>
    </row>
    <row r="46" spans="1:17" ht="12.75" customHeight="1" x14ac:dyDescent="0.35">
      <c r="A46" s="2"/>
      <c r="B46" s="210" t="s">
        <v>63</v>
      </c>
      <c r="C46" s="210"/>
      <c r="D46" s="210"/>
      <c r="E46" s="210"/>
      <c r="F46" s="211"/>
      <c r="G46" s="211"/>
      <c r="H46" s="2"/>
      <c r="I46" s="2"/>
      <c r="J46" s="2"/>
      <c r="K46" s="2"/>
      <c r="L46" s="3"/>
      <c r="M46" s="2"/>
      <c r="N46" s="2"/>
      <c r="O46" s="2"/>
      <c r="P46" s="2"/>
      <c r="Q46" s="2"/>
    </row>
    <row r="47" spans="1:17" ht="14.5" x14ac:dyDescent="0.35">
      <c r="A47" s="2"/>
      <c r="B47" s="208"/>
      <c r="C47" s="209"/>
      <c r="D47" s="41"/>
      <c r="E47" s="41"/>
      <c r="F47" s="41"/>
      <c r="G47" s="41"/>
      <c r="H47" s="2"/>
      <c r="I47" s="2"/>
      <c r="J47" s="2"/>
      <c r="K47" s="2"/>
      <c r="L47" s="3"/>
      <c r="M47" s="2"/>
      <c r="N47" s="2"/>
      <c r="O47" s="2"/>
      <c r="Q47" s="2"/>
    </row>
    <row r="48" spans="1:17" ht="12.75" customHeight="1" x14ac:dyDescent="0.35">
      <c r="B48" s="210" t="s">
        <v>64</v>
      </c>
      <c r="C48" s="211"/>
      <c r="D48" s="41"/>
      <c r="E48" s="41"/>
      <c r="F48" s="41"/>
      <c r="G48" s="41"/>
      <c r="H48" s="2"/>
      <c r="I48" s="2"/>
      <c r="J48" s="2"/>
      <c r="K48" s="2"/>
      <c r="L48" s="3"/>
      <c r="O48" s="2"/>
    </row>
    <row r="49" spans="2:12" ht="12.75" customHeight="1" x14ac:dyDescent="0.35">
      <c r="B49" s="208"/>
      <c r="C49" s="209"/>
      <c r="D49" s="41"/>
      <c r="E49" s="41"/>
      <c r="F49" s="41"/>
      <c r="G49" s="41"/>
      <c r="H49" s="2"/>
      <c r="I49" s="2"/>
      <c r="J49" s="2"/>
      <c r="K49" s="2"/>
      <c r="L49" s="2"/>
    </row>
    <row r="50" spans="2:12" ht="12.75" customHeight="1" x14ac:dyDescent="0.35">
      <c r="B50" s="210" t="s">
        <v>65</v>
      </c>
      <c r="C50" s="211"/>
      <c r="D50" s="41"/>
      <c r="E50" s="41"/>
      <c r="F50" s="41"/>
      <c r="G50" s="41"/>
      <c r="H50" s="2"/>
      <c r="I50" s="2"/>
      <c r="J50" s="2"/>
      <c r="K50" s="2"/>
      <c r="L50" s="2"/>
    </row>
  </sheetData>
  <mergeCells count="64">
    <mergeCell ref="I2:M2"/>
    <mergeCell ref="B47:C47"/>
    <mergeCell ref="B48:C48"/>
    <mergeCell ref="B49:C49"/>
    <mergeCell ref="B50:C50"/>
    <mergeCell ref="B40:J40"/>
    <mergeCell ref="B42:G42"/>
    <mergeCell ref="B43:G43"/>
    <mergeCell ref="B44:G44"/>
    <mergeCell ref="B46:G46"/>
    <mergeCell ref="B45:G45"/>
    <mergeCell ref="B41:G41"/>
    <mergeCell ref="A31:A33"/>
    <mergeCell ref="B31:J31"/>
    <mergeCell ref="B32:D32"/>
    <mergeCell ref="E32:G32"/>
    <mergeCell ref="B39:J39"/>
    <mergeCell ref="E33:G33"/>
    <mergeCell ref="B33:D33"/>
    <mergeCell ref="A34:A39"/>
    <mergeCell ref="B34:J34"/>
    <mergeCell ref="C35:J35"/>
    <mergeCell ref="C36:J36"/>
    <mergeCell ref="C37:J37"/>
    <mergeCell ref="B38:H38"/>
    <mergeCell ref="I38:J38"/>
    <mergeCell ref="B26:D26"/>
    <mergeCell ref="B27:D27"/>
    <mergeCell ref="B29:D29"/>
    <mergeCell ref="B30:D30"/>
    <mergeCell ref="B28:D28"/>
    <mergeCell ref="B18:E18"/>
    <mergeCell ref="F18:J18"/>
    <mergeCell ref="B19:E19"/>
    <mergeCell ref="F19:J19"/>
    <mergeCell ref="A20:A30"/>
    <mergeCell ref="B20:J20"/>
    <mergeCell ref="B21:D21"/>
    <mergeCell ref="B22:D22"/>
    <mergeCell ref="B23:D23"/>
    <mergeCell ref="B24:D24"/>
    <mergeCell ref="A16:A19"/>
    <mergeCell ref="B16:E16"/>
    <mergeCell ref="F16:J16"/>
    <mergeCell ref="B17:E17"/>
    <mergeCell ref="F17:J17"/>
    <mergeCell ref="B25:J25"/>
    <mergeCell ref="A14:A15"/>
    <mergeCell ref="C14:D14"/>
    <mergeCell ref="E14:J14"/>
    <mergeCell ref="C15:D15"/>
    <mergeCell ref="E15:J15"/>
    <mergeCell ref="L9:M9"/>
    <mergeCell ref="C10:J10"/>
    <mergeCell ref="C11:J11"/>
    <mergeCell ref="C12:J12"/>
    <mergeCell ref="B13:D13"/>
    <mergeCell ref="E13:J13"/>
    <mergeCell ref="B9:J9"/>
    <mergeCell ref="B3:I3"/>
    <mergeCell ref="B5:C5"/>
    <mergeCell ref="D5:G5"/>
    <mergeCell ref="B6:C6"/>
    <mergeCell ref="D6:J6"/>
  </mergeCells>
  <dataValidations count="9">
    <dataValidation type="whole" errorStyle="information" allowBlank="1" showInputMessage="1" showErrorMessage="1" error="Jāievada skaitlis" sqref="E22:J24" xr:uid="{975E95CA-A3FE-4F46-A589-0F89FD27F1AB}">
      <formula1>-1000000000000</formula1>
      <formula2>1000000000000</formula2>
    </dataValidation>
    <dataValidation errorStyle="information" allowBlank="1" showInputMessage="1" showErrorMessage="1" sqref="D6:I6" xr:uid="{585C7DF2-C900-4C7A-B9F8-DDEECC4D0A16}"/>
    <dataValidation type="custom" errorStyle="information" allowBlank="1" showInputMessage="1" showErrorMessage="1" error="Ir ievadītas vairāk nekā 250 zīmes" prompt="ne vairāk kā 250 zīmju" sqref="C10:J10" xr:uid="{00368D7B-631D-4ECB-9CB7-6C986759398E}">
      <formula1>LEN(TRIM(C10))&lt;=250</formula1>
    </dataValidation>
    <dataValidation type="custom" errorStyle="information" allowBlank="1" showInputMessage="1" showErrorMessage="1" error="Ir ievadīti vairāk nekā 200 vārdi" prompt="apraksts, ne vairāk kā 200 vārdu" sqref="E14:J15" xr:uid="{4213125F-7BFA-402F-A80E-0725946B13E2}">
      <formula1>LEN(TRIM(E14))-LEN(SUBSTITUTE(E14," ",""))+1&lt;201</formula1>
    </dataValidation>
    <dataValidation type="custom" errorStyle="information" allowBlank="1" showInputMessage="1" showErrorMessage="1" error="Ir ievadīti vairāk nekā 250 vārdi" prompt="ne vairāk kā 250 vārdu" sqref="C11:J11" xr:uid="{9E6408DC-5573-4FEE-8A45-7679C39F1630}">
      <formula1>LEN(TRIM(C11))-LEN(SUBSTITUTE(C11," ",""))+1&lt;251</formula1>
    </dataValidation>
    <dataValidation allowBlank="1" showInputMessage="1" showErrorMessage="1" prompt="Norāda Valdības rīcības plāna punktu, kura izpildi nodrošinās attiecīgais prioritārais pasākums" sqref="C12:J12" xr:uid="{00236BEE-FB93-44B1-AE06-ACAD2A0F18DA}"/>
    <dataValidation allowBlank="1" showInputMessage="1" showErrorMessage="1" prompt="Citē atbilstošo vidēja termiņa budžeta ietvara likuma pantu, punktu. " sqref="E13:J13" xr:uid="{C6F85043-DB18-4304-981C-941E948BE26A}"/>
    <dataValidation allowBlank="1" showInputMessage="1" showErrorMessage="1" prompt="Norāda Ministru kabineta vai Saeimas lēmumu, gadu, pasākuma kodu" sqref="B39:J39" xr:uid="{4FFD96F7-3EB9-45D5-A684-969022025732}"/>
    <dataValidation type="whole" errorStyle="information" allowBlank="1" showInputMessage="1" showErrorMessage="1" error="Jāievada skaitlis" sqref="P29:R29 E26:J29" xr:uid="{E9A21EE3-9F00-4083-8102-376D31961A67}">
      <formula1>-100000000000000</formula1>
      <formula2>100000000000000</formula2>
    </dataValidation>
  </dataValidations>
  <pageMargins left="0.23622047244094491" right="0.23622047244094491" top="0.74803149606299213" bottom="0.74803149606299213" header="0.31496062992125984" footer="0.31496062992125984"/>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EE640-E0BD-44F7-B4CF-7A1E40710E2D}">
  <sheetPr>
    <tabColor theme="9" tint="0.79998168889431442"/>
  </sheetPr>
  <dimension ref="A1:R22"/>
  <sheetViews>
    <sheetView topLeftCell="F1" zoomScaleNormal="100" workbookViewId="0">
      <selection activeCell="I13" sqref="I13"/>
    </sheetView>
  </sheetViews>
  <sheetFormatPr defaultColWidth="8.7265625" defaultRowHeight="14.5" x14ac:dyDescent="0.35"/>
  <cols>
    <col min="1" max="1" width="19.7265625" style="47" customWidth="1"/>
    <col min="2" max="3" width="11.26953125" style="47" customWidth="1"/>
    <col min="4" max="4" width="13" style="47" customWidth="1"/>
    <col min="5" max="5" width="12.81640625" style="47" customWidth="1"/>
    <col min="6" max="6" width="11.26953125" style="47" customWidth="1"/>
    <col min="7" max="8" width="12.26953125" style="47" customWidth="1"/>
    <col min="9" max="9" width="13" style="47" customWidth="1"/>
    <col min="10" max="10" width="11.26953125" style="47" customWidth="1"/>
    <col min="11" max="12" width="13.81640625" style="47" customWidth="1"/>
    <col min="13" max="13" width="13" style="47" customWidth="1"/>
    <col min="14" max="14" width="11.26953125" style="47" customWidth="1"/>
    <col min="15" max="15" width="13" style="47" customWidth="1"/>
    <col min="16" max="17" width="12.54296875" style="47" customWidth="1"/>
    <col min="18" max="16384" width="8.7265625" style="47"/>
  </cols>
  <sheetData>
    <row r="1" spans="1:18" s="3" customFormat="1" ht="38" customHeight="1" x14ac:dyDescent="0.35">
      <c r="A1" s="1"/>
      <c r="B1" s="1"/>
      <c r="C1" s="1"/>
      <c r="D1" s="1"/>
      <c r="E1" s="1"/>
      <c r="F1" s="1"/>
      <c r="G1" s="1"/>
      <c r="H1" s="2"/>
      <c r="M1" s="229" t="s">
        <v>143</v>
      </c>
      <c r="N1" s="229"/>
      <c r="O1" s="229"/>
      <c r="P1" s="229"/>
      <c r="Q1" s="229"/>
    </row>
    <row r="3" spans="1:18" s="45" customFormat="1" x14ac:dyDescent="0.35">
      <c r="A3" s="221"/>
      <c r="B3" s="221"/>
      <c r="C3" s="221"/>
      <c r="D3" s="221"/>
      <c r="E3" s="221"/>
      <c r="F3" s="221"/>
      <c r="G3" s="44">
        <v>2022</v>
      </c>
      <c r="H3" s="44">
        <v>2023</v>
      </c>
      <c r="I3" s="44">
        <v>2024</v>
      </c>
      <c r="J3" s="44">
        <v>2025</v>
      </c>
    </row>
    <row r="4" spans="1:18" x14ac:dyDescent="0.35">
      <c r="A4" s="222" t="s">
        <v>76</v>
      </c>
      <c r="B4" s="222"/>
      <c r="C4" s="222"/>
      <c r="D4" s="222"/>
      <c r="E4" s="222"/>
      <c r="F4" s="222"/>
      <c r="G4" s="46">
        <v>2935685.125</v>
      </c>
      <c r="H4" s="46">
        <v>2935685.125</v>
      </c>
      <c r="I4" s="46">
        <v>2935685.125</v>
      </c>
      <c r="J4" s="46">
        <v>2935685.125</v>
      </c>
    </row>
    <row r="5" spans="1:18" s="73" customFormat="1" x14ac:dyDescent="0.35">
      <c r="A5" s="223" t="s">
        <v>77</v>
      </c>
      <c r="B5" s="223"/>
      <c r="C5" s="223"/>
      <c r="D5" s="223"/>
      <c r="E5" s="223"/>
      <c r="F5" s="223"/>
      <c r="G5" s="72"/>
      <c r="H5" s="72">
        <v>338350</v>
      </c>
      <c r="I5" s="72">
        <f>338350+514971</f>
        <v>853321</v>
      </c>
      <c r="J5" s="72">
        <f>338350+514971</f>
        <v>853321</v>
      </c>
    </row>
    <row r="6" spans="1:18" x14ac:dyDescent="0.35">
      <c r="A6" s="222" t="s">
        <v>78</v>
      </c>
      <c r="B6" s="222"/>
      <c r="C6" s="222"/>
      <c r="D6" s="222"/>
      <c r="E6" s="222"/>
      <c r="F6" s="222"/>
      <c r="G6" s="46">
        <f>G4+G5</f>
        <v>2935685.125</v>
      </c>
      <c r="H6" s="46">
        <f>H4+H5</f>
        <v>3274035.125</v>
      </c>
      <c r="I6" s="46">
        <f>I4+I5</f>
        <v>3789006.125</v>
      </c>
      <c r="J6" s="46">
        <f>J4+J5</f>
        <v>3789006.125</v>
      </c>
    </row>
    <row r="9" spans="1:18" ht="81" customHeight="1" x14ac:dyDescent="0.35">
      <c r="A9" s="48"/>
      <c r="B9" s="49" t="s">
        <v>90</v>
      </c>
      <c r="C9" s="49" t="s">
        <v>91</v>
      </c>
      <c r="D9" s="49" t="s">
        <v>92</v>
      </c>
      <c r="E9" s="49" t="s">
        <v>79</v>
      </c>
      <c r="F9" s="50" t="s">
        <v>67</v>
      </c>
      <c r="G9" s="50" t="s">
        <v>68</v>
      </c>
      <c r="H9" s="50" t="s">
        <v>137</v>
      </c>
      <c r="I9" s="50" t="s">
        <v>80</v>
      </c>
      <c r="J9" s="49" t="s">
        <v>69</v>
      </c>
      <c r="K9" s="49" t="s">
        <v>128</v>
      </c>
      <c r="L9" s="49" t="s">
        <v>129</v>
      </c>
      <c r="M9" s="49" t="s">
        <v>81</v>
      </c>
      <c r="N9" s="50" t="s">
        <v>70</v>
      </c>
      <c r="O9" s="50" t="s">
        <v>130</v>
      </c>
      <c r="P9" s="50" t="s">
        <v>131</v>
      </c>
      <c r="Q9" s="50" t="s">
        <v>82</v>
      </c>
    </row>
    <row r="10" spans="1:18" x14ac:dyDescent="0.35">
      <c r="A10" s="48" t="s">
        <v>136</v>
      </c>
      <c r="B10" s="51">
        <v>491</v>
      </c>
      <c r="C10" s="51">
        <v>485</v>
      </c>
      <c r="D10" s="51">
        <v>505</v>
      </c>
      <c r="E10" s="51">
        <v>2935685.125</v>
      </c>
      <c r="F10" s="52">
        <v>505</v>
      </c>
      <c r="G10" s="52">
        <v>505</v>
      </c>
      <c r="H10" s="52">
        <v>505</v>
      </c>
      <c r="I10" s="53">
        <f>(265.5+1630.11*3.5)*F10</f>
        <v>3015296.9249999998</v>
      </c>
      <c r="J10" s="51">
        <v>505</v>
      </c>
      <c r="K10" s="51">
        <v>505</v>
      </c>
      <c r="L10" s="51">
        <v>505</v>
      </c>
      <c r="M10" s="54">
        <f>(265.5+1630.11*3.5)*J10</f>
        <v>3015296.9249999998</v>
      </c>
      <c r="N10" s="52">
        <v>505</v>
      </c>
      <c r="O10" s="52">
        <v>505</v>
      </c>
      <c r="P10" s="52">
        <v>505</v>
      </c>
      <c r="Q10" s="53">
        <f>(265.5+1630.11*3.5)*N10</f>
        <v>3015296.9249999998</v>
      </c>
    </row>
    <row r="11" spans="1:18" x14ac:dyDescent="0.35">
      <c r="A11" s="48" t="s">
        <v>83</v>
      </c>
      <c r="B11" s="51">
        <v>0</v>
      </c>
      <c r="C11" s="51">
        <v>0</v>
      </c>
      <c r="D11" s="51">
        <v>0</v>
      </c>
      <c r="E11" s="51">
        <v>0</v>
      </c>
      <c r="F11" s="52">
        <v>0</v>
      </c>
      <c r="G11" s="52">
        <v>0</v>
      </c>
      <c r="H11" s="52">
        <v>130</v>
      </c>
      <c r="I11" s="53">
        <f>(265.5+1630.11*3.5)*H11/3</f>
        <v>258738.34999999998</v>
      </c>
      <c r="J11" s="51">
        <v>130</v>
      </c>
      <c r="K11" s="51">
        <v>130</v>
      </c>
      <c r="L11" s="51">
        <v>130</v>
      </c>
      <c r="M11" s="54">
        <f>(265.5+1630.11*3.5)*J11</f>
        <v>776215.04999999993</v>
      </c>
      <c r="N11" s="53">
        <v>130</v>
      </c>
      <c r="O11" s="53">
        <v>130</v>
      </c>
      <c r="P11" s="53">
        <v>130</v>
      </c>
      <c r="Q11" s="53">
        <f>(265.5+1630.11*3.5)*N11</f>
        <v>776215.04999999993</v>
      </c>
    </row>
    <row r="12" spans="1:18" x14ac:dyDescent="0.35">
      <c r="A12" s="48" t="s">
        <v>84</v>
      </c>
      <c r="B12" s="51">
        <f>SUM(B10:B11)</f>
        <v>491</v>
      </c>
      <c r="C12" s="51">
        <f t="shared" ref="C12:Q12" si="0">SUM(C10:C11)</f>
        <v>485</v>
      </c>
      <c r="D12" s="51">
        <f t="shared" si="0"/>
        <v>505</v>
      </c>
      <c r="E12" s="51">
        <f t="shared" si="0"/>
        <v>2935685.125</v>
      </c>
      <c r="F12" s="52">
        <f t="shared" si="0"/>
        <v>505</v>
      </c>
      <c r="G12" s="52">
        <f t="shared" si="0"/>
        <v>505</v>
      </c>
      <c r="H12" s="52">
        <f t="shared" si="0"/>
        <v>635</v>
      </c>
      <c r="I12" s="52">
        <f t="shared" si="0"/>
        <v>3274035.2749999999</v>
      </c>
      <c r="J12" s="51">
        <f t="shared" si="0"/>
        <v>635</v>
      </c>
      <c r="K12" s="51">
        <f t="shared" si="0"/>
        <v>635</v>
      </c>
      <c r="L12" s="51">
        <f t="shared" si="0"/>
        <v>635</v>
      </c>
      <c r="M12" s="51">
        <f t="shared" si="0"/>
        <v>3791511.9749999996</v>
      </c>
      <c r="N12" s="52">
        <f t="shared" si="0"/>
        <v>635</v>
      </c>
      <c r="O12" s="52">
        <f t="shared" si="0"/>
        <v>635</v>
      </c>
      <c r="P12" s="52">
        <f t="shared" si="0"/>
        <v>635</v>
      </c>
      <c r="Q12" s="52">
        <f t="shared" si="0"/>
        <v>3791511.9749999996</v>
      </c>
    </row>
    <row r="13" spans="1:18" x14ac:dyDescent="0.35">
      <c r="B13" s="55"/>
      <c r="C13" s="55"/>
      <c r="D13" s="55"/>
      <c r="E13" s="55"/>
      <c r="F13" s="56">
        <f>F10-C10</f>
        <v>20</v>
      </c>
      <c r="G13" s="56"/>
      <c r="H13" s="56"/>
      <c r="I13" s="56"/>
      <c r="J13" s="55">
        <f>J10-C10</f>
        <v>20</v>
      </c>
      <c r="K13" s="55"/>
      <c r="L13" s="55"/>
      <c r="M13" s="55"/>
      <c r="N13" s="56">
        <f>N10-C10</f>
        <v>20</v>
      </c>
      <c r="O13" s="56"/>
      <c r="P13" s="56"/>
      <c r="Q13" s="56"/>
    </row>
    <row r="14" spans="1:18" x14ac:dyDescent="0.35">
      <c r="I14" s="57">
        <f>I12-H6</f>
        <v>0.14999999990686774</v>
      </c>
      <c r="M14" s="57">
        <f>M12-I6</f>
        <v>2505.8499999996275</v>
      </c>
      <c r="N14" s="47" t="s">
        <v>127</v>
      </c>
      <c r="Q14" s="57">
        <f>Q12-J6</f>
        <v>2505.8499999996275</v>
      </c>
      <c r="R14" s="47" t="s">
        <v>127</v>
      </c>
    </row>
    <row r="15" spans="1:18" x14ac:dyDescent="0.35">
      <c r="D15" s="57"/>
      <c r="H15" s="57"/>
      <c r="L15" s="57"/>
      <c r="M15" s="57"/>
      <c r="P15" s="57"/>
    </row>
    <row r="16" spans="1:18" x14ac:dyDescent="0.35">
      <c r="A16" s="47" t="s">
        <v>138</v>
      </c>
    </row>
    <row r="22" spans="6:6" x14ac:dyDescent="0.35">
      <c r="F22" s="57"/>
    </row>
  </sheetData>
  <mergeCells count="5">
    <mergeCell ref="M1:Q1"/>
    <mergeCell ref="A3:F3"/>
    <mergeCell ref="A4:F4"/>
    <mergeCell ref="A5:F5"/>
    <mergeCell ref="A6:F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9B016-4582-4C06-BBA2-BCD7C1B35167}">
  <sheetPr>
    <tabColor theme="9" tint="0.79998168889431442"/>
    <pageSetUpPr fitToPage="1"/>
  </sheetPr>
  <dimension ref="A1:L21"/>
  <sheetViews>
    <sheetView zoomScaleNormal="100" zoomScaleSheetLayoutView="100" workbookViewId="0">
      <pane xSplit="1" ySplit="3" topLeftCell="B17" activePane="bottomRight" state="frozen"/>
      <selection pane="topRight" activeCell="C1" sqref="C1"/>
      <selection pane="bottomLeft" activeCell="A2" sqref="A2"/>
      <selection pane="bottomRight" activeCell="C22" sqref="C22"/>
    </sheetView>
  </sheetViews>
  <sheetFormatPr defaultColWidth="8.7265625" defaultRowHeight="14.5" x14ac:dyDescent="0.35"/>
  <cols>
    <col min="1" max="1" width="22.453125" style="107" customWidth="1"/>
    <col min="2" max="2" width="23.54296875" style="105" customWidth="1"/>
    <col min="3" max="3" width="31.453125" style="94" customWidth="1"/>
    <col min="4" max="4" width="23" style="83" customWidth="1"/>
    <col min="5" max="5" width="11.26953125" style="83" customWidth="1"/>
    <col min="6" max="6" width="8.7265625" style="83" customWidth="1"/>
    <col min="7" max="7" width="12.7265625" style="83" customWidth="1"/>
    <col min="8" max="8" width="13.1796875" style="83" customWidth="1"/>
    <col min="9" max="9" width="16.453125" style="83" customWidth="1"/>
    <col min="10" max="10" width="18.81640625" style="83" customWidth="1"/>
    <col min="11" max="16384" width="8.7265625" style="105"/>
  </cols>
  <sheetData>
    <row r="1" spans="1:12" s="3" customFormat="1" ht="38" customHeight="1" x14ac:dyDescent="0.3">
      <c r="A1" s="1"/>
      <c r="B1" s="1"/>
      <c r="C1" s="1"/>
      <c r="D1" s="1"/>
      <c r="E1" s="1"/>
      <c r="F1" s="229" t="s">
        <v>144</v>
      </c>
      <c r="G1" s="229"/>
      <c r="H1" s="229"/>
      <c r="I1" s="229"/>
      <c r="J1" s="229"/>
    </row>
    <row r="3" spans="1:12" s="99" customFormat="1" ht="58" x14ac:dyDescent="0.35">
      <c r="A3" s="86" t="s">
        <v>93</v>
      </c>
      <c r="B3" s="86" t="s">
        <v>94</v>
      </c>
      <c r="C3" s="86" t="s">
        <v>95</v>
      </c>
      <c r="D3" s="120" t="s">
        <v>96</v>
      </c>
      <c r="E3" s="87" t="s">
        <v>97</v>
      </c>
      <c r="F3" s="87" t="s">
        <v>98</v>
      </c>
      <c r="G3" s="87" t="s">
        <v>99</v>
      </c>
      <c r="H3" s="87" t="s">
        <v>100</v>
      </c>
      <c r="I3" s="87" t="s">
        <v>101</v>
      </c>
      <c r="J3" s="87" t="s">
        <v>102</v>
      </c>
    </row>
    <row r="4" spans="1:12" x14ac:dyDescent="0.35">
      <c r="A4" s="100" t="s">
        <v>103</v>
      </c>
      <c r="B4" s="101" t="s">
        <v>104</v>
      </c>
      <c r="C4" s="102" t="s">
        <v>105</v>
      </c>
      <c r="D4" s="113">
        <v>3</v>
      </c>
      <c r="E4" s="103">
        <v>1</v>
      </c>
      <c r="F4" s="103">
        <v>1630.11</v>
      </c>
      <c r="G4" s="103">
        <v>251.98</v>
      </c>
      <c r="H4" s="103">
        <v>13.520000000000001</v>
      </c>
      <c r="I4" s="113">
        <v>731</v>
      </c>
      <c r="J4" s="104">
        <f>((I4*D4*E4*F4)+(I4*H4))+I4*G4</f>
        <v>3768911.73</v>
      </c>
    </row>
    <row r="5" spans="1:12" x14ac:dyDescent="0.35">
      <c r="A5" s="106" t="s">
        <v>103</v>
      </c>
      <c r="B5" s="101" t="s">
        <v>104</v>
      </c>
      <c r="C5" s="102" t="s">
        <v>105</v>
      </c>
      <c r="D5" s="114">
        <v>3</v>
      </c>
      <c r="E5" s="103">
        <v>1.5</v>
      </c>
      <c r="F5" s="103">
        <v>1630.11</v>
      </c>
      <c r="G5" s="103">
        <v>251.98</v>
      </c>
      <c r="H5" s="103">
        <v>13.520000000000001</v>
      </c>
      <c r="I5" s="113">
        <v>2</v>
      </c>
      <c r="J5" s="104">
        <f>((I5*D5*E5*F5)+(I5*H5))+I5*G5</f>
        <v>15201.99</v>
      </c>
      <c r="L5" s="109"/>
    </row>
    <row r="6" spans="1:12" ht="29" x14ac:dyDescent="0.35">
      <c r="D6" s="119" t="s">
        <v>106</v>
      </c>
      <c r="J6" s="104"/>
    </row>
    <row r="7" spans="1:12" x14ac:dyDescent="0.35">
      <c r="A7" s="100" t="s">
        <v>103</v>
      </c>
      <c r="B7" s="101" t="s">
        <v>104</v>
      </c>
      <c r="C7" s="102" t="s">
        <v>105</v>
      </c>
      <c r="D7" s="117">
        <v>3.5</v>
      </c>
      <c r="E7" s="103">
        <v>1</v>
      </c>
      <c r="F7" s="103">
        <v>1630.11</v>
      </c>
      <c r="G7" s="103">
        <v>251.98</v>
      </c>
      <c r="H7" s="103">
        <v>13.520000000000001</v>
      </c>
      <c r="I7" s="115">
        <v>731</v>
      </c>
      <c r="J7" s="104">
        <f>((I7*D7*E7*F7)+(I7*H7))+I7*G7</f>
        <v>4364716.9349999996</v>
      </c>
    </row>
    <row r="8" spans="1:12" x14ac:dyDescent="0.35">
      <c r="A8" s="106" t="s">
        <v>103</v>
      </c>
      <c r="B8" s="101" t="s">
        <v>104</v>
      </c>
      <c r="C8" s="102" t="s">
        <v>105</v>
      </c>
      <c r="D8" s="117">
        <v>3.5</v>
      </c>
      <c r="E8" s="103">
        <v>1.5</v>
      </c>
      <c r="F8" s="103">
        <v>1630.11</v>
      </c>
      <c r="G8" s="103">
        <v>251.98</v>
      </c>
      <c r="H8" s="103">
        <v>13.520000000000001</v>
      </c>
      <c r="I8" s="115">
        <v>2</v>
      </c>
      <c r="J8" s="104">
        <f>((I8*D8*E8*F8)+(I8*H8))+I8*G8</f>
        <v>17647.154999999999</v>
      </c>
      <c r="L8" s="109"/>
    </row>
    <row r="9" spans="1:12" x14ac:dyDescent="0.35">
      <c r="E9" s="225" t="s">
        <v>125</v>
      </c>
      <c r="F9" s="225"/>
      <c r="G9" s="225"/>
      <c r="H9" s="225"/>
      <c r="I9" s="225"/>
      <c r="J9" s="116">
        <f>(J7-J4)+(J8-J5)</f>
        <v>598250.36999999965</v>
      </c>
    </row>
    <row r="10" spans="1:12" x14ac:dyDescent="0.35">
      <c r="I10" s="71"/>
      <c r="J10" s="125"/>
    </row>
    <row r="11" spans="1:12" x14ac:dyDescent="0.35">
      <c r="I11" s="71"/>
      <c r="J11" s="125"/>
    </row>
    <row r="12" spans="1:12" x14ac:dyDescent="0.35">
      <c r="B12" s="224" t="s">
        <v>133</v>
      </c>
      <c r="C12" s="224"/>
      <c r="J12" s="61"/>
      <c r="L12" s="109"/>
    </row>
    <row r="13" spans="1:12" s="82" customFormat="1" x14ac:dyDescent="0.35">
      <c r="A13" s="126" t="s">
        <v>107</v>
      </c>
      <c r="B13" s="108" t="s">
        <v>104</v>
      </c>
      <c r="C13" s="102" t="s">
        <v>105</v>
      </c>
      <c r="D13" s="118">
        <v>3.5</v>
      </c>
      <c r="E13" s="103">
        <v>1</v>
      </c>
      <c r="F13" s="103">
        <v>1630.11</v>
      </c>
      <c r="G13" s="103">
        <v>251.98</v>
      </c>
      <c r="H13" s="103">
        <v>13.520000000000001</v>
      </c>
      <c r="I13" s="117">
        <v>166</v>
      </c>
      <c r="J13" s="121">
        <f>(I13*E13*F13)*D13+I13*(G13+H13)</f>
        <v>991166.91</v>
      </c>
    </row>
    <row r="14" spans="1:12" x14ac:dyDescent="0.35">
      <c r="D14" s="62"/>
      <c r="I14" s="62"/>
      <c r="J14" s="109"/>
    </row>
    <row r="15" spans="1:12" x14ac:dyDescent="0.35">
      <c r="C15" s="105"/>
      <c r="D15" s="105"/>
      <c r="E15" s="105"/>
      <c r="F15" s="105"/>
      <c r="G15" s="105"/>
      <c r="I15" s="110">
        <f>F13*D13+G13+H13</f>
        <v>5970.8849999999993</v>
      </c>
      <c r="J15" s="83" t="s">
        <v>120</v>
      </c>
    </row>
    <row r="16" spans="1:12" s="77" customFormat="1" x14ac:dyDescent="0.35">
      <c r="A16" s="75"/>
      <c r="B16" s="123" t="s">
        <v>108</v>
      </c>
      <c r="C16" s="124" t="s">
        <v>109</v>
      </c>
      <c r="D16" s="124" t="s">
        <v>110</v>
      </c>
      <c r="E16" s="76"/>
      <c r="F16" s="76"/>
      <c r="H16" s="76"/>
      <c r="J16" s="76"/>
    </row>
    <row r="17" spans="1:9" ht="58" x14ac:dyDescent="0.35">
      <c r="B17" s="111" t="s">
        <v>123</v>
      </c>
      <c r="C17" s="112">
        <f>J9</f>
        <v>598250.36999999965</v>
      </c>
      <c r="D17" s="112">
        <f>C17</f>
        <v>598250.36999999965</v>
      </c>
      <c r="G17" s="105"/>
      <c r="I17" s="105"/>
    </row>
    <row r="18" spans="1:9" s="83" customFormat="1" ht="58" x14ac:dyDescent="0.35">
      <c r="A18" s="107"/>
      <c r="B18" s="111" t="s">
        <v>124</v>
      </c>
      <c r="C18" s="112">
        <v>437918.65500000003</v>
      </c>
      <c r="D18" s="112">
        <f>C18</f>
        <v>437918.65500000003</v>
      </c>
      <c r="G18" s="105"/>
      <c r="I18" s="105"/>
    </row>
    <row r="19" spans="1:9" s="83" customFormat="1" ht="43.5" x14ac:dyDescent="0.35">
      <c r="A19" s="107"/>
      <c r="B19" s="111" t="s">
        <v>141</v>
      </c>
      <c r="C19" s="112">
        <f>(J13)</f>
        <v>991166.91</v>
      </c>
      <c r="D19" s="112">
        <f>J13</f>
        <v>991166.91</v>
      </c>
      <c r="I19" s="105"/>
    </row>
    <row r="20" spans="1:9" s="83" customFormat="1" ht="5.5" customHeight="1" x14ac:dyDescent="0.35">
      <c r="A20" s="107"/>
      <c r="B20" s="102"/>
      <c r="C20" s="63"/>
      <c r="D20" s="63"/>
      <c r="I20" s="105"/>
    </row>
    <row r="21" spans="1:9" s="83" customFormat="1" x14ac:dyDescent="0.35">
      <c r="A21" s="107"/>
      <c r="B21" s="64" t="s">
        <v>135</v>
      </c>
      <c r="C21" s="65">
        <f>SUM(C17:C19)</f>
        <v>2027335.9349999996</v>
      </c>
      <c r="D21" s="65">
        <f>SUM(D17:D20)</f>
        <v>2027335.9349999996</v>
      </c>
    </row>
  </sheetData>
  <autoFilter ref="A3:J5" xr:uid="{00000000-0009-0000-0000-000002000000}"/>
  <mergeCells count="3">
    <mergeCell ref="B12:C12"/>
    <mergeCell ref="E9:I9"/>
    <mergeCell ref="F1:J1"/>
  </mergeCells>
  <printOptions headings="1"/>
  <pageMargins left="0.25" right="0.25" top="0.75" bottom="0.75" header="0.3" footer="0.3"/>
  <pageSetup paperSize="9" scale="41" fitToHeight="0" orientation="landscape" r:id="rId1"/>
  <headerFooter>
    <oddHeader>&amp;R&amp;D</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5139D-D9F5-43FC-AE67-420705207C24}">
  <sheetPr>
    <tabColor theme="9" tint="0.79998168889431442"/>
  </sheetPr>
  <dimension ref="A1:O142"/>
  <sheetViews>
    <sheetView topLeftCell="F1" zoomScaleNormal="100" zoomScaleSheetLayoutView="85" workbookViewId="0">
      <pane ySplit="2" topLeftCell="A3" activePane="bottomLeft" state="frozen"/>
      <selection pane="bottomLeft" activeCell="I14" sqref="I14"/>
    </sheetView>
  </sheetViews>
  <sheetFormatPr defaultColWidth="8.81640625" defaultRowHeight="14.5" x14ac:dyDescent="0.35"/>
  <cols>
    <col min="1" max="1" width="14.7265625" style="83" customWidth="1"/>
    <col min="2" max="2" width="26" style="84" customWidth="1"/>
    <col min="3" max="3" width="12.453125" style="83" customWidth="1"/>
    <col min="4" max="4" width="11.54296875" style="83" customWidth="1"/>
    <col min="5" max="5" width="8.453125" style="83" customWidth="1"/>
    <col min="6" max="6" width="7.54296875" style="83" customWidth="1"/>
    <col min="7" max="7" width="20.453125" style="94" customWidth="1"/>
    <col min="8" max="8" width="28.54296875" style="94" customWidth="1"/>
    <col min="9" max="9" width="11.54296875" style="83" customWidth="1"/>
    <col min="10" max="10" width="11.26953125" style="83" customWidth="1"/>
    <col min="11" max="12" width="11.453125" style="83" customWidth="1"/>
    <col min="13" max="13" width="14.54296875" style="83" customWidth="1"/>
    <col min="14" max="14" width="17.7265625" style="83" customWidth="1"/>
    <col min="15" max="15" width="16.81640625" style="85" customWidth="1"/>
    <col min="16" max="16" width="10.81640625" style="82" bestFit="1" customWidth="1"/>
    <col min="17" max="16384" width="8.81640625" style="82"/>
  </cols>
  <sheetData>
    <row r="1" spans="1:15" s="3" customFormat="1" ht="38" customHeight="1" x14ac:dyDescent="0.3">
      <c r="A1" s="1"/>
      <c r="B1" s="1"/>
      <c r="C1" s="1"/>
      <c r="D1" s="1"/>
      <c r="E1" s="1"/>
      <c r="K1" s="229" t="s">
        <v>145</v>
      </c>
      <c r="L1" s="229"/>
      <c r="M1" s="229"/>
      <c r="N1" s="229"/>
      <c r="O1" s="229"/>
    </row>
    <row r="2" spans="1:15" x14ac:dyDescent="0.35">
      <c r="A2" s="66"/>
      <c r="B2" s="78"/>
      <c r="C2" s="66"/>
      <c r="D2" s="66"/>
      <c r="E2" s="66"/>
      <c r="F2" s="66"/>
      <c r="G2" s="78"/>
      <c r="H2" s="78"/>
      <c r="I2" s="66"/>
      <c r="J2" s="66"/>
      <c r="K2" s="66"/>
      <c r="L2" s="66"/>
      <c r="M2" s="66"/>
      <c r="N2" s="67"/>
      <c r="O2" s="68"/>
    </row>
    <row r="3" spans="1:15" x14ac:dyDescent="0.35">
      <c r="A3" s="226" t="s">
        <v>134</v>
      </c>
      <c r="B3" s="226"/>
      <c r="C3" s="226"/>
      <c r="D3" s="226"/>
      <c r="E3" s="226"/>
      <c r="F3" s="66"/>
      <c r="G3" s="78"/>
      <c r="H3" s="78"/>
      <c r="I3" s="66"/>
      <c r="J3" s="66"/>
      <c r="K3" s="66"/>
      <c r="L3" s="66"/>
      <c r="M3" s="66"/>
      <c r="N3" s="67"/>
      <c r="O3" s="68"/>
    </row>
    <row r="4" spans="1:15" s="79" customFormat="1" ht="72.5" x14ac:dyDescent="0.35">
      <c r="A4" s="86" t="s">
        <v>93</v>
      </c>
      <c r="B4" s="86" t="s">
        <v>94</v>
      </c>
      <c r="C4" s="86" t="s">
        <v>111</v>
      </c>
      <c r="D4" s="86" t="s">
        <v>112</v>
      </c>
      <c r="E4" s="86" t="s">
        <v>113</v>
      </c>
      <c r="F4" s="86" t="s">
        <v>114</v>
      </c>
      <c r="G4" s="86" t="s">
        <v>115</v>
      </c>
      <c r="H4" s="86" t="s">
        <v>95</v>
      </c>
      <c r="I4" s="87" t="s">
        <v>116</v>
      </c>
      <c r="J4" s="87" t="s">
        <v>97</v>
      </c>
      <c r="K4" s="87" t="s">
        <v>98</v>
      </c>
      <c r="L4" s="87" t="s">
        <v>99</v>
      </c>
      <c r="M4" s="87" t="s">
        <v>100</v>
      </c>
      <c r="N4" s="87" t="s">
        <v>101</v>
      </c>
      <c r="O4" s="88" t="s">
        <v>102</v>
      </c>
    </row>
    <row r="5" spans="1:15" x14ac:dyDescent="0.35">
      <c r="A5" s="89" t="s">
        <v>117</v>
      </c>
      <c r="B5" s="90" t="s">
        <v>104</v>
      </c>
      <c r="C5" s="89">
        <v>42</v>
      </c>
      <c r="D5" s="89">
        <v>723</v>
      </c>
      <c r="E5" s="89">
        <v>72</v>
      </c>
      <c r="F5" s="89" t="s">
        <v>1</v>
      </c>
      <c r="G5" s="91" t="s">
        <v>118</v>
      </c>
      <c r="H5" s="91" t="s">
        <v>105</v>
      </c>
      <c r="I5" s="96">
        <v>3</v>
      </c>
      <c r="J5" s="89">
        <v>1</v>
      </c>
      <c r="K5" s="89">
        <v>1630.11</v>
      </c>
      <c r="L5" s="89">
        <v>251.98</v>
      </c>
      <c r="M5" s="89">
        <v>13.520000000000001</v>
      </c>
      <c r="N5" s="89">
        <v>171</v>
      </c>
      <c r="O5" s="92">
        <f>(N5*I5*J5*K5)+(N5*(L5+M5))</f>
        <v>881646.92999999993</v>
      </c>
    </row>
    <row r="6" spans="1:15" x14ac:dyDescent="0.35">
      <c r="A6" s="69"/>
      <c r="B6" s="80"/>
      <c r="C6" s="69"/>
      <c r="D6" s="69"/>
      <c r="E6" s="69"/>
      <c r="F6" s="69"/>
      <c r="G6" s="74"/>
      <c r="H6" s="74"/>
      <c r="I6" s="69"/>
      <c r="J6" s="69"/>
      <c r="K6" s="69"/>
      <c r="L6" s="69"/>
      <c r="M6" s="69"/>
      <c r="N6" s="69"/>
      <c r="O6" s="70"/>
    </row>
    <row r="7" spans="1:15" x14ac:dyDescent="0.35">
      <c r="A7" s="227" t="s">
        <v>121</v>
      </c>
      <c r="B7" s="227"/>
      <c r="C7" s="227"/>
      <c r="D7" s="227"/>
      <c r="E7" s="227"/>
      <c r="F7" s="69"/>
      <c r="G7" s="74"/>
      <c r="H7" s="74"/>
      <c r="I7" s="69"/>
      <c r="J7" s="69"/>
      <c r="K7" s="69"/>
      <c r="L7" s="69"/>
      <c r="M7" s="69"/>
      <c r="N7" s="69"/>
      <c r="O7" s="70"/>
    </row>
    <row r="8" spans="1:15" x14ac:dyDescent="0.35">
      <c r="A8" s="89" t="s">
        <v>117</v>
      </c>
      <c r="B8" s="90" t="s">
        <v>104</v>
      </c>
      <c r="C8" s="89">
        <v>42</v>
      </c>
      <c r="D8" s="89">
        <v>723</v>
      </c>
      <c r="E8" s="89">
        <v>72</v>
      </c>
      <c r="F8" s="89" t="s">
        <v>1</v>
      </c>
      <c r="G8" s="91" t="s">
        <v>118</v>
      </c>
      <c r="H8" s="91" t="s">
        <v>105</v>
      </c>
      <c r="I8" s="122">
        <v>3.5</v>
      </c>
      <c r="J8" s="89">
        <v>1</v>
      </c>
      <c r="K8" s="89">
        <v>1630.11</v>
      </c>
      <c r="L8" s="89">
        <v>251.98</v>
      </c>
      <c r="M8" s="89">
        <v>13.520000000000001</v>
      </c>
      <c r="N8" s="89">
        <v>171</v>
      </c>
      <c r="O8" s="92">
        <f>(N8*I8*J8*K8)+(N8*(L8+M8))</f>
        <v>1021021.335</v>
      </c>
    </row>
    <row r="9" spans="1:15" x14ac:dyDescent="0.35">
      <c r="A9" s="69"/>
      <c r="B9" s="80"/>
      <c r="C9" s="69"/>
      <c r="D9" s="69"/>
      <c r="E9" s="69"/>
      <c r="F9" s="69"/>
      <c r="G9" s="74"/>
      <c r="H9" s="74"/>
      <c r="I9" s="69"/>
      <c r="J9" s="69"/>
      <c r="K9" s="69"/>
      <c r="L9" s="69"/>
      <c r="M9" s="69"/>
      <c r="N9" s="93" t="s">
        <v>119</v>
      </c>
      <c r="O9" s="97">
        <f>O8-O5</f>
        <v>139374.40500000003</v>
      </c>
    </row>
    <row r="10" spans="1:15" x14ac:dyDescent="0.35">
      <c r="A10" s="69"/>
      <c r="B10" s="80"/>
      <c r="C10" s="69"/>
      <c r="D10" s="69"/>
      <c r="E10" s="69"/>
      <c r="F10" s="69"/>
      <c r="G10" s="74"/>
      <c r="H10" s="74"/>
      <c r="I10" s="69"/>
      <c r="J10" s="69"/>
      <c r="K10" s="69"/>
      <c r="L10" s="69"/>
      <c r="M10" s="69"/>
      <c r="N10" s="69"/>
      <c r="O10" s="82"/>
    </row>
    <row r="11" spans="1:15" x14ac:dyDescent="0.35">
      <c r="A11" s="228" t="s">
        <v>126</v>
      </c>
      <c r="B11" s="228"/>
      <c r="C11" s="228"/>
      <c r="D11" s="228"/>
      <c r="E11" s="228"/>
      <c r="F11" s="69"/>
      <c r="G11" s="74"/>
      <c r="H11" s="74"/>
      <c r="I11" s="69"/>
      <c r="J11" s="69"/>
      <c r="K11" s="69"/>
      <c r="L11" s="69"/>
      <c r="M11" s="69"/>
      <c r="N11" s="69"/>
      <c r="O11" s="70"/>
    </row>
    <row r="12" spans="1:15" x14ac:dyDescent="0.35">
      <c r="A12" s="89" t="s">
        <v>117</v>
      </c>
      <c r="B12" s="90" t="s">
        <v>104</v>
      </c>
      <c r="C12" s="89">
        <v>42</v>
      </c>
      <c r="D12" s="89">
        <v>723</v>
      </c>
      <c r="E12" s="89">
        <v>72</v>
      </c>
      <c r="F12" s="89" t="s">
        <v>1</v>
      </c>
      <c r="G12" s="91" t="s">
        <v>118</v>
      </c>
      <c r="H12" s="91" t="s">
        <v>105</v>
      </c>
      <c r="I12" s="95">
        <v>3.5</v>
      </c>
      <c r="J12" s="89">
        <v>1</v>
      </c>
      <c r="K12" s="89">
        <v>1630.11</v>
      </c>
      <c r="L12" s="89">
        <v>251.98</v>
      </c>
      <c r="M12" s="89">
        <v>13.520000000000001</v>
      </c>
      <c r="N12" s="122">
        <v>50</v>
      </c>
      <c r="O12" s="98">
        <f>(N12*I12*J12*K12)+(N12*(L12+M12))</f>
        <v>298544.25</v>
      </c>
    </row>
    <row r="13" spans="1:15" x14ac:dyDescent="0.35">
      <c r="A13" s="69"/>
      <c r="B13" s="80"/>
      <c r="C13" s="69"/>
      <c r="D13" s="69"/>
      <c r="E13" s="69"/>
      <c r="F13" s="69"/>
      <c r="G13" s="74"/>
      <c r="H13" s="74"/>
      <c r="I13" s="69"/>
      <c r="J13" s="69"/>
      <c r="K13" s="69"/>
      <c r="L13" s="69"/>
      <c r="M13" s="69"/>
      <c r="N13" s="69"/>
      <c r="O13" s="70"/>
    </row>
    <row r="14" spans="1:15" x14ac:dyDescent="0.35">
      <c r="A14" s="69"/>
      <c r="B14" s="80"/>
      <c r="C14" s="69"/>
      <c r="D14" s="69"/>
      <c r="E14" s="69"/>
      <c r="F14" s="69"/>
      <c r="G14" s="74"/>
      <c r="H14" s="74"/>
      <c r="I14" s="69"/>
      <c r="J14" s="69"/>
      <c r="K14" s="69"/>
      <c r="L14" s="69"/>
      <c r="M14" s="69"/>
      <c r="N14" s="69"/>
      <c r="O14" s="70"/>
    </row>
    <row r="15" spans="1:15" x14ac:dyDescent="0.35">
      <c r="A15" s="69"/>
      <c r="B15" s="80"/>
      <c r="C15" s="69"/>
      <c r="D15" s="69"/>
      <c r="E15" s="69"/>
      <c r="F15" s="69"/>
      <c r="G15" s="74"/>
      <c r="H15" s="74"/>
      <c r="I15" s="69"/>
      <c r="J15" s="69"/>
      <c r="K15" s="69"/>
      <c r="L15" s="69"/>
      <c r="M15" s="69"/>
      <c r="N15" s="81" t="s">
        <v>122</v>
      </c>
      <c r="O15" s="97">
        <f>O9+O12</f>
        <v>437918.65500000003</v>
      </c>
    </row>
    <row r="16" spans="1:15" x14ac:dyDescent="0.35">
      <c r="A16" s="69"/>
      <c r="B16" s="80"/>
      <c r="C16" s="69"/>
      <c r="D16" s="69"/>
      <c r="E16" s="69"/>
      <c r="F16" s="69"/>
      <c r="G16" s="74"/>
      <c r="H16" s="74"/>
      <c r="I16" s="69"/>
      <c r="J16" s="69"/>
      <c r="K16" s="69"/>
      <c r="L16" s="69"/>
      <c r="M16" s="69"/>
      <c r="N16" s="69"/>
      <c r="O16" s="70"/>
    </row>
    <row r="17" spans="1:15" x14ac:dyDescent="0.35">
      <c r="A17" s="69"/>
      <c r="B17" s="80"/>
      <c r="C17" s="69"/>
      <c r="D17" s="69"/>
      <c r="E17" s="69"/>
      <c r="F17" s="69"/>
      <c r="G17" s="74"/>
      <c r="H17" s="74"/>
      <c r="I17" s="69"/>
      <c r="J17" s="69"/>
      <c r="K17" s="69"/>
      <c r="L17" s="69"/>
      <c r="M17" s="69"/>
      <c r="N17" s="69"/>
      <c r="O17" s="70"/>
    </row>
    <row r="18" spans="1:15" x14ac:dyDescent="0.35">
      <c r="A18" s="69"/>
      <c r="B18" s="80"/>
      <c r="C18" s="69"/>
      <c r="D18" s="69"/>
      <c r="E18" s="69"/>
      <c r="F18" s="69"/>
      <c r="G18" s="74"/>
      <c r="H18" s="74"/>
      <c r="I18" s="69"/>
      <c r="J18" s="69"/>
      <c r="K18" s="69"/>
      <c r="L18" s="69"/>
      <c r="M18" s="69"/>
      <c r="N18" s="69"/>
      <c r="O18" s="70"/>
    </row>
    <row r="19" spans="1:15" x14ac:dyDescent="0.35">
      <c r="A19" s="69"/>
      <c r="B19" s="80"/>
      <c r="C19" s="69"/>
      <c r="D19" s="69"/>
      <c r="E19" s="69"/>
      <c r="F19" s="69"/>
      <c r="G19" s="74"/>
      <c r="H19" s="74"/>
      <c r="I19" s="69"/>
      <c r="J19" s="69"/>
      <c r="K19" s="69"/>
      <c r="L19" s="69"/>
      <c r="M19" s="69"/>
      <c r="N19" s="69"/>
      <c r="O19" s="70"/>
    </row>
    <row r="20" spans="1:15" x14ac:dyDescent="0.35">
      <c r="A20" s="69"/>
      <c r="B20" s="80"/>
      <c r="C20" s="69"/>
      <c r="D20" s="69"/>
      <c r="E20" s="69"/>
      <c r="F20" s="69"/>
      <c r="G20" s="74"/>
      <c r="H20" s="74"/>
      <c r="I20" s="69"/>
      <c r="J20" s="69"/>
      <c r="K20" s="69"/>
      <c r="L20" s="69"/>
      <c r="M20" s="69"/>
      <c r="N20" s="69"/>
      <c r="O20" s="70"/>
    </row>
    <row r="21" spans="1:15" x14ac:dyDescent="0.35">
      <c r="A21" s="69"/>
      <c r="B21" s="80"/>
      <c r="C21" s="69"/>
      <c r="D21" s="69"/>
      <c r="E21" s="69"/>
      <c r="F21" s="69"/>
      <c r="G21" s="74"/>
      <c r="H21" s="74"/>
      <c r="I21" s="69"/>
      <c r="J21" s="69"/>
      <c r="K21" s="69"/>
      <c r="L21" s="69"/>
      <c r="M21" s="69"/>
      <c r="N21" s="69"/>
      <c r="O21" s="70"/>
    </row>
    <row r="22" spans="1:15" x14ac:dyDescent="0.35">
      <c r="A22" s="69"/>
      <c r="B22" s="80"/>
      <c r="C22" s="69"/>
      <c r="D22" s="69"/>
      <c r="E22" s="69"/>
      <c r="F22" s="69"/>
      <c r="G22" s="74"/>
      <c r="H22" s="74"/>
      <c r="I22" s="69"/>
      <c r="J22" s="69"/>
      <c r="K22" s="69"/>
      <c r="L22" s="69"/>
      <c r="M22" s="69"/>
      <c r="N22" s="69"/>
      <c r="O22" s="70"/>
    </row>
    <row r="23" spans="1:15" x14ac:dyDescent="0.35">
      <c r="A23" s="69"/>
      <c r="B23" s="80"/>
      <c r="C23" s="69"/>
      <c r="D23" s="69"/>
      <c r="E23" s="69"/>
      <c r="F23" s="69"/>
      <c r="G23" s="74"/>
      <c r="H23" s="74"/>
      <c r="I23" s="69"/>
      <c r="J23" s="69"/>
      <c r="K23" s="69"/>
      <c r="L23" s="69"/>
      <c r="M23" s="69"/>
      <c r="N23" s="69"/>
      <c r="O23" s="70"/>
    </row>
    <row r="24" spans="1:15" x14ac:dyDescent="0.35">
      <c r="A24" s="69"/>
      <c r="B24" s="80"/>
      <c r="C24" s="69"/>
      <c r="D24" s="69"/>
      <c r="E24" s="69"/>
      <c r="F24" s="69"/>
      <c r="G24" s="74"/>
      <c r="H24" s="74"/>
      <c r="I24" s="69"/>
      <c r="J24" s="69"/>
      <c r="K24" s="69"/>
      <c r="L24" s="69"/>
      <c r="M24" s="69"/>
      <c r="N24" s="69"/>
      <c r="O24" s="70"/>
    </row>
    <row r="25" spans="1:15" x14ac:dyDescent="0.35">
      <c r="A25" s="69"/>
      <c r="B25" s="80"/>
      <c r="C25" s="69"/>
      <c r="D25" s="69"/>
      <c r="E25" s="69"/>
      <c r="F25" s="69"/>
      <c r="G25" s="74"/>
      <c r="H25" s="74"/>
      <c r="I25" s="69"/>
      <c r="J25" s="69"/>
      <c r="K25" s="69"/>
      <c r="L25" s="69"/>
      <c r="M25" s="69"/>
      <c r="N25" s="69"/>
      <c r="O25" s="70"/>
    </row>
    <row r="26" spans="1:15" x14ac:dyDescent="0.35">
      <c r="A26" s="69"/>
      <c r="B26" s="80"/>
      <c r="C26" s="69"/>
      <c r="D26" s="69"/>
      <c r="E26" s="69"/>
      <c r="F26" s="69"/>
      <c r="G26" s="74"/>
      <c r="H26" s="74"/>
      <c r="I26" s="69"/>
      <c r="J26" s="69"/>
      <c r="K26" s="69"/>
      <c r="L26" s="69"/>
      <c r="M26" s="69"/>
      <c r="N26" s="69"/>
      <c r="O26" s="70"/>
    </row>
    <row r="27" spans="1:15" x14ac:dyDescent="0.35">
      <c r="A27" s="69"/>
      <c r="B27" s="80"/>
      <c r="C27" s="69"/>
      <c r="D27" s="69"/>
      <c r="E27" s="69"/>
      <c r="F27" s="69"/>
      <c r="G27" s="74"/>
      <c r="H27" s="74"/>
      <c r="I27" s="69"/>
      <c r="J27" s="69"/>
      <c r="K27" s="69"/>
      <c r="L27" s="69"/>
      <c r="M27" s="69"/>
      <c r="N27" s="69"/>
      <c r="O27" s="70"/>
    </row>
    <row r="28" spans="1:15" x14ac:dyDescent="0.35">
      <c r="A28" s="69"/>
      <c r="B28" s="80"/>
      <c r="C28" s="69"/>
      <c r="D28" s="69"/>
      <c r="E28" s="69"/>
      <c r="F28" s="69"/>
      <c r="G28" s="74"/>
      <c r="H28" s="74"/>
      <c r="I28" s="69"/>
      <c r="J28" s="69"/>
      <c r="K28" s="69"/>
      <c r="L28" s="69"/>
      <c r="M28" s="69"/>
      <c r="N28" s="69"/>
      <c r="O28" s="70"/>
    </row>
    <row r="29" spans="1:15" x14ac:dyDescent="0.35">
      <c r="A29" s="69"/>
      <c r="B29" s="80"/>
      <c r="C29" s="69"/>
      <c r="D29" s="69"/>
      <c r="E29" s="69"/>
      <c r="F29" s="69"/>
      <c r="G29" s="74"/>
      <c r="H29" s="74"/>
      <c r="I29" s="69"/>
      <c r="J29" s="69"/>
      <c r="K29" s="69"/>
      <c r="L29" s="69"/>
      <c r="M29" s="69"/>
      <c r="N29" s="69"/>
      <c r="O29" s="70"/>
    </row>
    <row r="30" spans="1:15" x14ac:dyDescent="0.35">
      <c r="A30" s="69"/>
      <c r="B30" s="80"/>
      <c r="C30" s="69"/>
      <c r="D30" s="69"/>
      <c r="E30" s="69"/>
      <c r="F30" s="69"/>
      <c r="G30" s="74"/>
      <c r="H30" s="74"/>
      <c r="I30" s="69"/>
      <c r="J30" s="69"/>
      <c r="K30" s="69"/>
      <c r="L30" s="69"/>
      <c r="M30" s="69"/>
      <c r="N30" s="69"/>
      <c r="O30" s="70"/>
    </row>
    <row r="31" spans="1:15" x14ac:dyDescent="0.35">
      <c r="A31" s="69"/>
      <c r="B31" s="80"/>
      <c r="C31" s="69"/>
      <c r="D31" s="69"/>
      <c r="E31" s="69"/>
      <c r="F31" s="69"/>
      <c r="G31" s="74"/>
      <c r="H31" s="74"/>
      <c r="I31" s="69"/>
      <c r="J31" s="69"/>
      <c r="K31" s="69"/>
      <c r="L31" s="69"/>
      <c r="M31" s="69"/>
      <c r="N31" s="69"/>
      <c r="O31" s="70"/>
    </row>
    <row r="32" spans="1:15" x14ac:dyDescent="0.35">
      <c r="A32" s="69"/>
      <c r="B32" s="80"/>
      <c r="C32" s="69"/>
      <c r="D32" s="69"/>
      <c r="E32" s="69"/>
      <c r="F32" s="69"/>
      <c r="G32" s="74"/>
      <c r="H32" s="74"/>
      <c r="I32" s="69"/>
      <c r="J32" s="69"/>
      <c r="K32" s="69"/>
      <c r="L32" s="69"/>
      <c r="M32" s="69"/>
      <c r="N32" s="69"/>
      <c r="O32" s="70"/>
    </row>
    <row r="33" spans="1:15" x14ac:dyDescent="0.35">
      <c r="A33" s="69"/>
      <c r="B33" s="80"/>
      <c r="C33" s="69"/>
      <c r="D33" s="69"/>
      <c r="E33" s="69"/>
      <c r="F33" s="69"/>
      <c r="G33" s="74"/>
      <c r="H33" s="74"/>
      <c r="I33" s="69"/>
      <c r="J33" s="69"/>
      <c r="K33" s="69"/>
      <c r="L33" s="69"/>
      <c r="M33" s="69"/>
      <c r="N33" s="69"/>
      <c r="O33" s="70"/>
    </row>
    <row r="34" spans="1:15" x14ac:dyDescent="0.35">
      <c r="A34" s="69"/>
      <c r="B34" s="80"/>
      <c r="C34" s="69"/>
      <c r="D34" s="69"/>
      <c r="E34" s="69"/>
      <c r="F34" s="69"/>
      <c r="G34" s="74"/>
      <c r="H34" s="74"/>
      <c r="I34" s="69"/>
      <c r="J34" s="69"/>
      <c r="K34" s="69"/>
      <c r="L34" s="69"/>
      <c r="M34" s="69"/>
      <c r="N34" s="69"/>
      <c r="O34" s="70"/>
    </row>
    <row r="35" spans="1:15" x14ac:dyDescent="0.35">
      <c r="A35" s="69"/>
      <c r="B35" s="80"/>
      <c r="C35" s="69"/>
      <c r="D35" s="69"/>
      <c r="E35" s="69"/>
      <c r="F35" s="69"/>
      <c r="G35" s="74"/>
      <c r="H35" s="74"/>
      <c r="I35" s="69"/>
      <c r="J35" s="69"/>
      <c r="K35" s="69"/>
      <c r="L35" s="69"/>
      <c r="M35" s="69"/>
      <c r="N35" s="69"/>
      <c r="O35" s="70"/>
    </row>
    <row r="36" spans="1:15" x14ac:dyDescent="0.35">
      <c r="A36" s="69"/>
      <c r="B36" s="80"/>
      <c r="C36" s="69"/>
      <c r="D36" s="69"/>
      <c r="E36" s="69"/>
      <c r="F36" s="69"/>
      <c r="G36" s="74"/>
      <c r="H36" s="74"/>
      <c r="I36" s="69"/>
      <c r="J36" s="69"/>
      <c r="K36" s="69"/>
      <c r="L36" s="69"/>
      <c r="M36" s="69"/>
      <c r="N36" s="69"/>
      <c r="O36" s="70"/>
    </row>
    <row r="37" spans="1:15" x14ac:dyDescent="0.35">
      <c r="A37" s="69"/>
      <c r="B37" s="80"/>
      <c r="C37" s="69"/>
      <c r="D37" s="69"/>
      <c r="E37" s="69"/>
      <c r="F37" s="69"/>
      <c r="G37" s="74"/>
      <c r="H37" s="74"/>
      <c r="I37" s="69"/>
      <c r="J37" s="69"/>
      <c r="K37" s="69"/>
      <c r="L37" s="69"/>
      <c r="M37" s="69"/>
      <c r="N37" s="69"/>
      <c r="O37" s="70"/>
    </row>
    <row r="38" spans="1:15" x14ac:dyDescent="0.35">
      <c r="A38" s="69"/>
      <c r="B38" s="80"/>
      <c r="C38" s="69"/>
      <c r="D38" s="69"/>
      <c r="E38" s="69"/>
      <c r="F38" s="69"/>
      <c r="G38" s="74"/>
      <c r="H38" s="74"/>
      <c r="I38" s="69"/>
      <c r="J38" s="69"/>
      <c r="K38" s="69"/>
      <c r="L38" s="69"/>
      <c r="M38" s="69"/>
      <c r="N38" s="69"/>
      <c r="O38" s="70"/>
    </row>
    <row r="39" spans="1:15" x14ac:dyDescent="0.35">
      <c r="A39" s="69"/>
      <c r="B39" s="80"/>
      <c r="C39" s="69"/>
      <c r="D39" s="69"/>
      <c r="E39" s="69"/>
      <c r="F39" s="69"/>
      <c r="G39" s="74"/>
      <c r="H39" s="74"/>
      <c r="I39" s="69"/>
      <c r="J39" s="69"/>
      <c r="K39" s="69"/>
      <c r="L39" s="69"/>
      <c r="M39" s="69"/>
      <c r="N39" s="69"/>
      <c r="O39" s="70"/>
    </row>
    <row r="40" spans="1:15" x14ac:dyDescent="0.35">
      <c r="A40" s="69"/>
      <c r="B40" s="80"/>
      <c r="C40" s="69"/>
      <c r="D40" s="69"/>
      <c r="E40" s="69"/>
      <c r="F40" s="69"/>
      <c r="G40" s="74"/>
      <c r="H40" s="74"/>
      <c r="I40" s="69"/>
      <c r="J40" s="69"/>
      <c r="K40" s="69"/>
      <c r="L40" s="69"/>
      <c r="M40" s="69"/>
      <c r="N40" s="69"/>
      <c r="O40" s="70"/>
    </row>
    <row r="41" spans="1:15" x14ac:dyDescent="0.35">
      <c r="A41" s="69"/>
      <c r="B41" s="80"/>
      <c r="C41" s="69"/>
      <c r="D41" s="69"/>
      <c r="E41" s="69"/>
      <c r="F41" s="69"/>
      <c r="G41" s="74"/>
      <c r="H41" s="74"/>
      <c r="I41" s="69"/>
      <c r="J41" s="69"/>
      <c r="K41" s="69"/>
      <c r="L41" s="69"/>
      <c r="M41" s="69"/>
      <c r="N41" s="69"/>
      <c r="O41" s="70"/>
    </row>
    <row r="42" spans="1:15" x14ac:dyDescent="0.35">
      <c r="A42" s="69"/>
      <c r="B42" s="80"/>
      <c r="C42" s="69"/>
      <c r="D42" s="69"/>
      <c r="E42" s="69"/>
      <c r="F42" s="69"/>
      <c r="G42" s="74"/>
      <c r="H42" s="74"/>
      <c r="I42" s="69"/>
      <c r="J42" s="69"/>
      <c r="K42" s="69"/>
      <c r="L42" s="69"/>
      <c r="M42" s="69"/>
      <c r="N42" s="69"/>
      <c r="O42" s="70"/>
    </row>
    <row r="43" spans="1:15" x14ac:dyDescent="0.35">
      <c r="A43" s="69"/>
      <c r="B43" s="80"/>
      <c r="C43" s="69"/>
      <c r="D43" s="69"/>
      <c r="E43" s="69"/>
      <c r="F43" s="69"/>
      <c r="G43" s="74"/>
      <c r="H43" s="74"/>
      <c r="I43" s="69"/>
      <c r="J43" s="69"/>
      <c r="K43" s="69"/>
      <c r="L43" s="69"/>
      <c r="M43" s="69"/>
      <c r="N43" s="69"/>
      <c r="O43" s="70"/>
    </row>
    <row r="44" spans="1:15" x14ac:dyDescent="0.35">
      <c r="A44" s="69"/>
      <c r="B44" s="80"/>
      <c r="C44" s="69"/>
      <c r="D44" s="69"/>
      <c r="E44" s="69"/>
      <c r="F44" s="69"/>
      <c r="G44" s="74"/>
      <c r="H44" s="74"/>
      <c r="I44" s="69"/>
      <c r="J44" s="69"/>
      <c r="K44" s="69"/>
      <c r="L44" s="69"/>
      <c r="M44" s="69"/>
      <c r="N44" s="69"/>
      <c r="O44" s="70"/>
    </row>
    <row r="45" spans="1:15" x14ac:dyDescent="0.35">
      <c r="A45" s="69"/>
      <c r="B45" s="80"/>
      <c r="C45" s="69"/>
      <c r="D45" s="69"/>
      <c r="E45" s="69"/>
      <c r="F45" s="69"/>
      <c r="G45" s="74"/>
      <c r="H45" s="74"/>
      <c r="I45" s="69"/>
      <c r="J45" s="69"/>
      <c r="K45" s="69"/>
      <c r="L45" s="69"/>
      <c r="M45" s="69"/>
      <c r="N45" s="69"/>
      <c r="O45" s="70"/>
    </row>
    <row r="46" spans="1:15" x14ac:dyDescent="0.35">
      <c r="A46" s="69"/>
      <c r="B46" s="80"/>
      <c r="C46" s="69"/>
      <c r="D46" s="69"/>
      <c r="E46" s="69"/>
      <c r="F46" s="69"/>
      <c r="G46" s="74"/>
      <c r="H46" s="74"/>
      <c r="I46" s="69"/>
      <c r="J46" s="69"/>
      <c r="K46" s="69"/>
      <c r="L46" s="69"/>
      <c r="M46" s="69"/>
      <c r="N46" s="69"/>
      <c r="O46" s="70"/>
    </row>
    <row r="47" spans="1:15" x14ac:dyDescent="0.35">
      <c r="A47" s="69"/>
      <c r="B47" s="80"/>
      <c r="C47" s="69"/>
      <c r="D47" s="69"/>
      <c r="E47" s="69"/>
      <c r="F47" s="69"/>
      <c r="G47" s="74"/>
      <c r="H47" s="74"/>
      <c r="I47" s="69"/>
      <c r="J47" s="69"/>
      <c r="K47" s="69"/>
      <c r="L47" s="69"/>
      <c r="M47" s="69"/>
      <c r="N47" s="69"/>
      <c r="O47" s="70"/>
    </row>
    <row r="48" spans="1:15" x14ac:dyDescent="0.35">
      <c r="A48" s="69"/>
      <c r="B48" s="80"/>
      <c r="C48" s="69"/>
      <c r="D48" s="69"/>
      <c r="E48" s="69"/>
      <c r="F48" s="69"/>
      <c r="G48" s="74"/>
      <c r="H48" s="74"/>
      <c r="I48" s="69"/>
      <c r="J48" s="69"/>
      <c r="K48" s="69"/>
      <c r="L48" s="69"/>
      <c r="M48" s="69"/>
      <c r="N48" s="69"/>
      <c r="O48" s="70"/>
    </row>
    <row r="49" spans="1:15" x14ac:dyDescent="0.35">
      <c r="A49" s="69"/>
      <c r="B49" s="80"/>
      <c r="C49" s="69"/>
      <c r="D49" s="69"/>
      <c r="E49" s="69"/>
      <c r="F49" s="69"/>
      <c r="G49" s="74"/>
      <c r="H49" s="74"/>
      <c r="I49" s="69"/>
      <c r="J49" s="69"/>
      <c r="K49" s="69"/>
      <c r="L49" s="69"/>
      <c r="M49" s="69"/>
      <c r="N49" s="69"/>
      <c r="O49" s="70"/>
    </row>
    <row r="50" spans="1:15" x14ac:dyDescent="0.35">
      <c r="A50" s="69"/>
      <c r="B50" s="80"/>
      <c r="C50" s="69"/>
      <c r="D50" s="69"/>
      <c r="E50" s="69"/>
      <c r="F50" s="69"/>
      <c r="G50" s="74"/>
      <c r="H50" s="74"/>
      <c r="I50" s="69"/>
      <c r="J50" s="69"/>
      <c r="K50" s="69"/>
      <c r="L50" s="69"/>
      <c r="M50" s="69"/>
      <c r="N50" s="69"/>
      <c r="O50" s="70"/>
    </row>
    <row r="51" spans="1:15" x14ac:dyDescent="0.35">
      <c r="A51" s="69"/>
      <c r="B51" s="80"/>
      <c r="C51" s="69"/>
      <c r="D51" s="69"/>
      <c r="E51" s="69"/>
      <c r="F51" s="69"/>
      <c r="G51" s="74"/>
      <c r="H51" s="74"/>
      <c r="I51" s="69"/>
      <c r="J51" s="69"/>
      <c r="K51" s="69"/>
      <c r="L51" s="69"/>
      <c r="M51" s="69"/>
      <c r="N51" s="69"/>
      <c r="O51" s="70"/>
    </row>
    <row r="52" spans="1:15" x14ac:dyDescent="0.35">
      <c r="A52" s="69"/>
      <c r="B52" s="80"/>
      <c r="C52" s="69"/>
      <c r="D52" s="69"/>
      <c r="E52" s="69"/>
      <c r="F52" s="69"/>
      <c r="G52" s="74"/>
      <c r="H52" s="74"/>
      <c r="I52" s="69"/>
      <c r="J52" s="69"/>
      <c r="K52" s="69"/>
      <c r="L52" s="69"/>
      <c r="M52" s="69"/>
      <c r="N52" s="69"/>
      <c r="O52" s="70"/>
    </row>
    <row r="53" spans="1:15" x14ac:dyDescent="0.35">
      <c r="A53" s="69"/>
      <c r="B53" s="80"/>
      <c r="C53" s="69"/>
      <c r="D53" s="69"/>
      <c r="E53" s="69"/>
      <c r="F53" s="69"/>
      <c r="G53" s="74"/>
      <c r="H53" s="74"/>
      <c r="I53" s="69"/>
      <c r="J53" s="69"/>
      <c r="K53" s="69"/>
      <c r="L53" s="69"/>
      <c r="M53" s="69"/>
      <c r="N53" s="69"/>
      <c r="O53" s="70"/>
    </row>
    <row r="54" spans="1:15" x14ac:dyDescent="0.35">
      <c r="A54" s="69"/>
      <c r="B54" s="80"/>
      <c r="C54" s="69"/>
      <c r="D54" s="69"/>
      <c r="E54" s="69"/>
      <c r="F54" s="69"/>
      <c r="G54" s="74"/>
      <c r="H54" s="74"/>
      <c r="I54" s="69"/>
      <c r="J54" s="69"/>
      <c r="K54" s="69"/>
      <c r="L54" s="69"/>
      <c r="M54" s="69"/>
      <c r="N54" s="69"/>
      <c r="O54" s="70"/>
    </row>
    <row r="55" spans="1:15" x14ac:dyDescent="0.35">
      <c r="A55" s="69"/>
      <c r="B55" s="80"/>
      <c r="C55" s="69"/>
      <c r="D55" s="69"/>
      <c r="E55" s="69"/>
      <c r="F55" s="69"/>
      <c r="G55" s="74"/>
      <c r="H55" s="74"/>
      <c r="I55" s="69"/>
      <c r="J55" s="69"/>
      <c r="K55" s="69"/>
      <c r="L55" s="69"/>
      <c r="M55" s="69"/>
      <c r="N55" s="69"/>
      <c r="O55" s="70"/>
    </row>
    <row r="56" spans="1:15" x14ac:dyDescent="0.35">
      <c r="A56" s="69"/>
      <c r="B56" s="80"/>
      <c r="C56" s="69"/>
      <c r="D56" s="69"/>
      <c r="E56" s="69"/>
      <c r="F56" s="69"/>
      <c r="G56" s="74"/>
      <c r="H56" s="74"/>
      <c r="I56" s="69"/>
      <c r="J56" s="69"/>
      <c r="K56" s="69"/>
      <c r="L56" s="69"/>
      <c r="M56" s="69"/>
      <c r="N56" s="69"/>
      <c r="O56" s="70"/>
    </row>
    <row r="57" spans="1:15" x14ac:dyDescent="0.35">
      <c r="A57" s="69"/>
      <c r="B57" s="80"/>
      <c r="C57" s="69"/>
      <c r="D57" s="69"/>
      <c r="E57" s="69"/>
      <c r="F57" s="69"/>
      <c r="G57" s="74"/>
      <c r="H57" s="74"/>
      <c r="I57" s="69"/>
      <c r="J57" s="69"/>
      <c r="K57" s="69"/>
      <c r="L57" s="69"/>
      <c r="M57" s="69"/>
      <c r="N57" s="69"/>
      <c r="O57" s="70"/>
    </row>
    <row r="58" spans="1:15" x14ac:dyDescent="0.35">
      <c r="A58" s="69"/>
      <c r="B58" s="80"/>
      <c r="C58" s="69"/>
      <c r="D58" s="69"/>
      <c r="E58" s="69"/>
      <c r="F58" s="69"/>
      <c r="G58" s="74"/>
      <c r="H58" s="74"/>
      <c r="I58" s="69"/>
      <c r="J58" s="69"/>
      <c r="K58" s="69"/>
      <c r="L58" s="69"/>
      <c r="M58" s="69"/>
      <c r="N58" s="69"/>
      <c r="O58" s="70"/>
    </row>
    <row r="59" spans="1:15" x14ac:dyDescent="0.35">
      <c r="A59" s="69"/>
      <c r="B59" s="80"/>
      <c r="C59" s="69"/>
      <c r="D59" s="69"/>
      <c r="E59" s="69"/>
      <c r="F59" s="69"/>
      <c r="G59" s="74"/>
      <c r="H59" s="74"/>
      <c r="I59" s="69"/>
      <c r="J59" s="69"/>
      <c r="K59" s="69"/>
      <c r="L59" s="69"/>
      <c r="M59" s="69"/>
      <c r="N59" s="69"/>
      <c r="O59" s="70"/>
    </row>
    <row r="60" spans="1:15" x14ac:dyDescent="0.35">
      <c r="A60" s="69"/>
      <c r="B60" s="80"/>
      <c r="C60" s="69"/>
      <c r="D60" s="69"/>
      <c r="E60" s="69"/>
      <c r="F60" s="69"/>
      <c r="G60" s="74"/>
      <c r="H60" s="74"/>
      <c r="I60" s="69"/>
      <c r="J60" s="69"/>
      <c r="K60" s="69"/>
      <c r="L60" s="69"/>
      <c r="M60" s="69"/>
      <c r="N60" s="69"/>
      <c r="O60" s="70"/>
    </row>
    <row r="61" spans="1:15" x14ac:dyDescent="0.35">
      <c r="A61" s="69"/>
      <c r="B61" s="80"/>
      <c r="C61" s="69"/>
      <c r="D61" s="69"/>
      <c r="E61" s="69"/>
      <c r="F61" s="69"/>
      <c r="G61" s="74"/>
      <c r="H61" s="74"/>
      <c r="I61" s="69"/>
      <c r="J61" s="69"/>
      <c r="K61" s="69"/>
      <c r="L61" s="69"/>
      <c r="M61" s="69"/>
      <c r="N61" s="69"/>
      <c r="O61" s="70"/>
    </row>
    <row r="62" spans="1:15" x14ac:dyDescent="0.35">
      <c r="A62" s="69"/>
      <c r="B62" s="80"/>
      <c r="C62" s="69"/>
      <c r="D62" s="69"/>
      <c r="E62" s="69"/>
      <c r="F62" s="69"/>
      <c r="G62" s="74"/>
      <c r="H62" s="74"/>
      <c r="I62" s="69"/>
      <c r="J62" s="69"/>
      <c r="K62" s="69"/>
      <c r="L62" s="69"/>
      <c r="M62" s="69"/>
      <c r="N62" s="69"/>
      <c r="O62" s="70"/>
    </row>
    <row r="63" spans="1:15" x14ac:dyDescent="0.35">
      <c r="A63" s="69"/>
      <c r="B63" s="80"/>
      <c r="C63" s="69"/>
      <c r="D63" s="69"/>
      <c r="E63" s="69"/>
      <c r="F63" s="69"/>
      <c r="G63" s="74"/>
      <c r="H63" s="74"/>
      <c r="I63" s="69"/>
      <c r="J63" s="69"/>
      <c r="K63" s="69"/>
      <c r="L63" s="69"/>
      <c r="M63" s="69"/>
      <c r="N63" s="69"/>
      <c r="O63" s="70"/>
    </row>
    <row r="64" spans="1:15" x14ac:dyDescent="0.35">
      <c r="A64" s="69"/>
      <c r="B64" s="80"/>
      <c r="C64" s="69"/>
      <c r="D64" s="69"/>
      <c r="E64" s="69"/>
      <c r="F64" s="69"/>
      <c r="G64" s="74"/>
      <c r="H64" s="74"/>
      <c r="I64" s="69"/>
      <c r="J64" s="69"/>
      <c r="K64" s="69"/>
      <c r="L64" s="69"/>
      <c r="M64" s="69"/>
      <c r="N64" s="69"/>
      <c r="O64" s="70"/>
    </row>
    <row r="65" spans="1:15" x14ac:dyDescent="0.35">
      <c r="A65" s="69"/>
      <c r="B65" s="80"/>
      <c r="C65" s="69"/>
      <c r="D65" s="69"/>
      <c r="E65" s="69"/>
      <c r="F65" s="69"/>
      <c r="G65" s="74"/>
      <c r="H65" s="74"/>
      <c r="I65" s="69"/>
      <c r="J65" s="69"/>
      <c r="K65" s="69"/>
      <c r="L65" s="69"/>
      <c r="M65" s="69"/>
      <c r="N65" s="69"/>
      <c r="O65" s="70"/>
    </row>
    <row r="66" spans="1:15" x14ac:dyDescent="0.35">
      <c r="A66" s="69"/>
      <c r="B66" s="80"/>
      <c r="C66" s="69"/>
      <c r="D66" s="69"/>
      <c r="E66" s="69"/>
      <c r="F66" s="69"/>
      <c r="G66" s="74"/>
      <c r="H66" s="74"/>
      <c r="I66" s="69"/>
      <c r="J66" s="69"/>
      <c r="K66" s="69"/>
      <c r="L66" s="69"/>
      <c r="M66" s="69"/>
      <c r="N66" s="69"/>
      <c r="O66" s="70"/>
    </row>
    <row r="67" spans="1:15" x14ac:dyDescent="0.35">
      <c r="A67" s="69"/>
      <c r="B67" s="80"/>
      <c r="C67" s="69"/>
      <c r="D67" s="69"/>
      <c r="E67" s="69"/>
      <c r="F67" s="69"/>
      <c r="G67" s="74"/>
      <c r="H67" s="74"/>
      <c r="I67" s="69"/>
      <c r="J67" s="69"/>
      <c r="K67" s="69"/>
      <c r="L67" s="69"/>
      <c r="M67" s="69"/>
      <c r="N67" s="69"/>
      <c r="O67" s="70"/>
    </row>
    <row r="68" spans="1:15" x14ac:dyDescent="0.35">
      <c r="A68" s="69"/>
      <c r="B68" s="80"/>
      <c r="C68" s="69"/>
      <c r="D68" s="69"/>
      <c r="E68" s="69"/>
      <c r="F68" s="69"/>
      <c r="G68" s="74"/>
      <c r="H68" s="74"/>
      <c r="I68" s="69"/>
      <c r="J68" s="69"/>
      <c r="K68" s="69"/>
      <c r="L68" s="69"/>
      <c r="M68" s="69"/>
      <c r="N68" s="69"/>
      <c r="O68" s="70"/>
    </row>
    <row r="69" spans="1:15" x14ac:dyDescent="0.35">
      <c r="A69" s="69"/>
      <c r="B69" s="80"/>
      <c r="C69" s="69"/>
      <c r="D69" s="69"/>
      <c r="E69" s="69"/>
      <c r="F69" s="69"/>
      <c r="G69" s="74"/>
      <c r="H69" s="74"/>
      <c r="I69" s="69"/>
      <c r="J69" s="69"/>
      <c r="K69" s="69"/>
      <c r="L69" s="69"/>
      <c r="M69" s="69"/>
      <c r="N69" s="69"/>
      <c r="O69" s="70"/>
    </row>
    <row r="70" spans="1:15" x14ac:dyDescent="0.35">
      <c r="A70" s="69"/>
      <c r="B70" s="80"/>
      <c r="C70" s="69"/>
      <c r="D70" s="69"/>
      <c r="E70" s="69"/>
      <c r="F70" s="69"/>
      <c r="G70" s="74"/>
      <c r="H70" s="74"/>
      <c r="I70" s="69"/>
      <c r="J70" s="69"/>
      <c r="K70" s="69"/>
      <c r="L70" s="69"/>
      <c r="M70" s="69"/>
      <c r="N70" s="69"/>
      <c r="O70" s="70"/>
    </row>
    <row r="71" spans="1:15" x14ac:dyDescent="0.35">
      <c r="A71" s="69"/>
      <c r="B71" s="80"/>
      <c r="C71" s="69"/>
      <c r="D71" s="69"/>
      <c r="E71" s="69"/>
      <c r="F71" s="69"/>
      <c r="G71" s="74"/>
      <c r="H71" s="74"/>
      <c r="I71" s="69"/>
      <c r="J71" s="69"/>
      <c r="K71" s="69"/>
      <c r="L71" s="69"/>
      <c r="M71" s="69"/>
      <c r="N71" s="69"/>
      <c r="O71" s="70"/>
    </row>
    <row r="72" spans="1:15" x14ac:dyDescent="0.35">
      <c r="A72" s="69"/>
      <c r="B72" s="80"/>
      <c r="C72" s="69"/>
      <c r="D72" s="69"/>
      <c r="E72" s="69"/>
      <c r="F72" s="69"/>
      <c r="G72" s="74"/>
      <c r="H72" s="74"/>
      <c r="I72" s="69"/>
      <c r="J72" s="69"/>
      <c r="K72" s="69"/>
      <c r="L72" s="69"/>
      <c r="M72" s="69"/>
      <c r="N72" s="69"/>
      <c r="O72" s="70"/>
    </row>
    <row r="73" spans="1:15" x14ac:dyDescent="0.35">
      <c r="A73" s="69"/>
      <c r="B73" s="80"/>
      <c r="C73" s="69"/>
      <c r="D73" s="69"/>
      <c r="E73" s="69"/>
      <c r="F73" s="69"/>
      <c r="G73" s="74"/>
      <c r="H73" s="74"/>
      <c r="I73" s="69"/>
      <c r="J73" s="69"/>
      <c r="K73" s="69"/>
      <c r="L73" s="69"/>
      <c r="M73" s="69"/>
      <c r="N73" s="69"/>
      <c r="O73" s="70"/>
    </row>
    <row r="74" spans="1:15" x14ac:dyDescent="0.35">
      <c r="A74" s="69"/>
      <c r="B74" s="80"/>
      <c r="C74" s="69"/>
      <c r="D74" s="69"/>
      <c r="E74" s="69"/>
      <c r="F74" s="69"/>
      <c r="G74" s="74"/>
      <c r="H74" s="74"/>
      <c r="I74" s="69"/>
      <c r="J74" s="69"/>
      <c r="K74" s="69"/>
      <c r="L74" s="69"/>
      <c r="M74" s="69"/>
      <c r="N74" s="69"/>
      <c r="O74" s="70"/>
    </row>
    <row r="75" spans="1:15" x14ac:dyDescent="0.35">
      <c r="A75" s="69"/>
      <c r="B75" s="80"/>
      <c r="C75" s="69"/>
      <c r="D75" s="69"/>
      <c r="E75" s="69"/>
      <c r="F75" s="69"/>
      <c r="G75" s="74"/>
      <c r="H75" s="74"/>
      <c r="I75" s="69"/>
      <c r="J75" s="69"/>
      <c r="K75" s="69"/>
      <c r="L75" s="69"/>
      <c r="M75" s="69"/>
      <c r="N75" s="69"/>
      <c r="O75" s="70"/>
    </row>
    <row r="76" spans="1:15" x14ac:dyDescent="0.35">
      <c r="A76" s="69"/>
      <c r="B76" s="80"/>
      <c r="C76" s="69"/>
      <c r="D76" s="69"/>
      <c r="E76" s="69"/>
      <c r="F76" s="69"/>
      <c r="G76" s="74"/>
      <c r="H76" s="74"/>
      <c r="I76" s="69"/>
      <c r="J76" s="69"/>
      <c r="K76" s="69"/>
      <c r="L76" s="69"/>
      <c r="M76" s="69"/>
      <c r="N76" s="69"/>
      <c r="O76" s="70"/>
    </row>
    <row r="77" spans="1:15" x14ac:dyDescent="0.35">
      <c r="A77" s="69"/>
      <c r="B77" s="80"/>
      <c r="C77" s="69"/>
      <c r="D77" s="69"/>
      <c r="E77" s="69"/>
      <c r="F77" s="69"/>
      <c r="G77" s="74"/>
      <c r="H77" s="74"/>
      <c r="I77" s="69"/>
      <c r="J77" s="69"/>
      <c r="K77" s="69"/>
      <c r="L77" s="69"/>
      <c r="M77" s="69"/>
      <c r="N77" s="69"/>
      <c r="O77" s="70"/>
    </row>
    <row r="78" spans="1:15" x14ac:dyDescent="0.35">
      <c r="A78" s="69"/>
      <c r="B78" s="80"/>
      <c r="C78" s="69"/>
      <c r="D78" s="69"/>
      <c r="E78" s="69"/>
      <c r="F78" s="69"/>
      <c r="G78" s="74"/>
      <c r="H78" s="74"/>
      <c r="I78" s="69"/>
      <c r="J78" s="69"/>
      <c r="K78" s="69"/>
      <c r="L78" s="69"/>
      <c r="M78" s="69"/>
      <c r="N78" s="69"/>
      <c r="O78" s="70"/>
    </row>
    <row r="79" spans="1:15" x14ac:dyDescent="0.35">
      <c r="A79" s="69"/>
      <c r="B79" s="80"/>
      <c r="C79" s="69"/>
      <c r="D79" s="69"/>
      <c r="E79" s="69"/>
      <c r="F79" s="69"/>
      <c r="G79" s="74"/>
      <c r="H79" s="74"/>
      <c r="I79" s="69"/>
      <c r="J79" s="69"/>
      <c r="K79" s="69"/>
      <c r="L79" s="69"/>
      <c r="M79" s="69"/>
      <c r="N79" s="69"/>
      <c r="O79" s="70"/>
    </row>
    <row r="80" spans="1:15" x14ac:dyDescent="0.35">
      <c r="A80" s="69"/>
      <c r="B80" s="80"/>
      <c r="C80" s="69"/>
      <c r="D80" s="69"/>
      <c r="E80" s="69"/>
      <c r="F80" s="69"/>
      <c r="G80" s="74"/>
      <c r="H80" s="74"/>
      <c r="I80" s="69"/>
      <c r="J80" s="69"/>
      <c r="K80" s="69"/>
      <c r="L80" s="69"/>
      <c r="M80" s="69"/>
      <c r="N80" s="69"/>
      <c r="O80" s="70"/>
    </row>
    <row r="81" spans="1:15" x14ac:dyDescent="0.35">
      <c r="A81" s="69"/>
      <c r="B81" s="80"/>
      <c r="C81" s="69"/>
      <c r="D81" s="69"/>
      <c r="E81" s="69"/>
      <c r="F81" s="69"/>
      <c r="G81" s="74"/>
      <c r="H81" s="74"/>
      <c r="I81" s="69"/>
      <c r="J81" s="69"/>
      <c r="K81" s="69"/>
      <c r="L81" s="69"/>
      <c r="M81" s="69"/>
      <c r="N81" s="69"/>
      <c r="O81" s="70"/>
    </row>
    <row r="82" spans="1:15" x14ac:dyDescent="0.35">
      <c r="A82" s="69"/>
      <c r="B82" s="80"/>
      <c r="C82" s="69"/>
      <c r="D82" s="69"/>
      <c r="E82" s="69"/>
      <c r="F82" s="69"/>
      <c r="G82" s="74"/>
      <c r="H82" s="74"/>
      <c r="I82" s="69"/>
      <c r="J82" s="69"/>
      <c r="K82" s="69"/>
      <c r="L82" s="69"/>
      <c r="M82" s="69"/>
      <c r="N82" s="69"/>
      <c r="O82" s="70"/>
    </row>
    <row r="83" spans="1:15" x14ac:dyDescent="0.35">
      <c r="A83" s="69"/>
      <c r="B83" s="80"/>
      <c r="C83" s="69"/>
      <c r="D83" s="69"/>
      <c r="E83" s="69"/>
      <c r="F83" s="69"/>
      <c r="G83" s="74"/>
      <c r="H83" s="74"/>
      <c r="I83" s="69"/>
      <c r="J83" s="69"/>
      <c r="K83" s="69"/>
      <c r="L83" s="69"/>
      <c r="M83" s="69"/>
      <c r="N83" s="69"/>
      <c r="O83" s="70"/>
    </row>
    <row r="84" spans="1:15" x14ac:dyDescent="0.35">
      <c r="A84" s="69"/>
      <c r="B84" s="80"/>
      <c r="C84" s="69"/>
      <c r="D84" s="69"/>
      <c r="E84" s="69"/>
      <c r="F84" s="69"/>
      <c r="G84" s="74"/>
      <c r="H84" s="74"/>
      <c r="I84" s="69"/>
      <c r="J84" s="69"/>
      <c r="K84" s="69"/>
      <c r="L84" s="69"/>
      <c r="M84" s="69"/>
      <c r="N84" s="69"/>
      <c r="O84" s="70"/>
    </row>
    <row r="85" spans="1:15" x14ac:dyDescent="0.35">
      <c r="A85" s="69"/>
      <c r="B85" s="80"/>
      <c r="C85" s="69"/>
      <c r="D85" s="69"/>
      <c r="E85" s="69"/>
      <c r="F85" s="69"/>
      <c r="G85" s="74"/>
      <c r="H85" s="74"/>
      <c r="I85" s="69"/>
      <c r="J85" s="69"/>
      <c r="K85" s="69"/>
      <c r="L85" s="69"/>
      <c r="M85" s="69"/>
      <c r="N85" s="69"/>
      <c r="O85" s="70"/>
    </row>
    <row r="86" spans="1:15" x14ac:dyDescent="0.35">
      <c r="A86" s="69"/>
      <c r="B86" s="80"/>
      <c r="C86" s="69"/>
      <c r="D86" s="69"/>
      <c r="E86" s="69"/>
      <c r="F86" s="69"/>
      <c r="G86" s="74"/>
      <c r="H86" s="74"/>
      <c r="I86" s="69"/>
      <c r="J86" s="69"/>
      <c r="K86" s="69"/>
      <c r="L86" s="69"/>
      <c r="M86" s="69"/>
      <c r="N86" s="69"/>
      <c r="O86" s="70"/>
    </row>
    <row r="87" spans="1:15" x14ac:dyDescent="0.35">
      <c r="A87" s="69"/>
      <c r="B87" s="80"/>
      <c r="C87" s="69"/>
      <c r="D87" s="69"/>
      <c r="E87" s="69"/>
      <c r="F87" s="69"/>
      <c r="G87" s="74"/>
      <c r="H87" s="74"/>
      <c r="I87" s="69"/>
      <c r="J87" s="69"/>
      <c r="K87" s="69"/>
      <c r="L87" s="69"/>
      <c r="M87" s="69"/>
      <c r="N87" s="69"/>
      <c r="O87" s="70"/>
    </row>
    <row r="88" spans="1:15" x14ac:dyDescent="0.35">
      <c r="A88" s="69"/>
      <c r="B88" s="80"/>
      <c r="C88" s="69"/>
      <c r="D88" s="69"/>
      <c r="E88" s="69"/>
      <c r="F88" s="69"/>
      <c r="G88" s="74"/>
      <c r="H88" s="74"/>
      <c r="I88" s="69"/>
      <c r="J88" s="69"/>
      <c r="K88" s="69"/>
      <c r="L88" s="69"/>
      <c r="M88" s="69"/>
      <c r="N88" s="69"/>
      <c r="O88" s="70"/>
    </row>
    <row r="89" spans="1:15" x14ac:dyDescent="0.35">
      <c r="A89" s="69"/>
      <c r="B89" s="80"/>
      <c r="C89" s="69"/>
      <c r="D89" s="69"/>
      <c r="E89" s="69"/>
      <c r="F89" s="69"/>
      <c r="G89" s="74"/>
      <c r="H89" s="74"/>
      <c r="I89" s="69"/>
      <c r="J89" s="69"/>
      <c r="K89" s="69"/>
      <c r="L89" s="69"/>
      <c r="M89" s="69"/>
      <c r="N89" s="69"/>
      <c r="O89" s="70"/>
    </row>
    <row r="90" spans="1:15" x14ac:dyDescent="0.35">
      <c r="A90" s="69"/>
      <c r="B90" s="80"/>
      <c r="C90" s="69"/>
      <c r="D90" s="69"/>
      <c r="E90" s="69"/>
      <c r="F90" s="69"/>
      <c r="G90" s="74"/>
      <c r="H90" s="74"/>
      <c r="I90" s="69"/>
      <c r="J90" s="69"/>
      <c r="K90" s="69"/>
      <c r="L90" s="69"/>
      <c r="M90" s="69"/>
      <c r="N90" s="69"/>
      <c r="O90" s="70"/>
    </row>
    <row r="91" spans="1:15" x14ac:dyDescent="0.35">
      <c r="A91" s="69"/>
      <c r="B91" s="80"/>
      <c r="C91" s="69"/>
      <c r="D91" s="69"/>
      <c r="E91" s="69"/>
      <c r="F91" s="69"/>
      <c r="G91" s="74"/>
      <c r="H91" s="74"/>
      <c r="I91" s="69"/>
      <c r="J91" s="69"/>
      <c r="K91" s="69"/>
      <c r="L91" s="69"/>
      <c r="M91" s="69"/>
      <c r="N91" s="69"/>
      <c r="O91" s="70"/>
    </row>
    <row r="92" spans="1:15" x14ac:dyDescent="0.35">
      <c r="A92" s="69"/>
      <c r="B92" s="80"/>
      <c r="C92" s="69"/>
      <c r="D92" s="69"/>
      <c r="E92" s="69"/>
      <c r="F92" s="69"/>
      <c r="G92" s="74"/>
      <c r="H92" s="74"/>
      <c r="I92" s="69"/>
      <c r="J92" s="69"/>
      <c r="K92" s="69"/>
      <c r="L92" s="69"/>
      <c r="M92" s="69"/>
      <c r="N92" s="69"/>
      <c r="O92" s="70"/>
    </row>
    <row r="93" spans="1:15" x14ac:dyDescent="0.35">
      <c r="A93" s="69"/>
      <c r="B93" s="80"/>
      <c r="C93" s="69"/>
      <c r="D93" s="69"/>
      <c r="E93" s="69"/>
      <c r="F93" s="69"/>
      <c r="G93" s="74"/>
      <c r="H93" s="74"/>
      <c r="I93" s="69"/>
      <c r="J93" s="69"/>
      <c r="K93" s="69"/>
      <c r="L93" s="69"/>
      <c r="M93" s="69"/>
      <c r="N93" s="69"/>
      <c r="O93" s="70"/>
    </row>
    <row r="94" spans="1:15" x14ac:dyDescent="0.35">
      <c r="A94" s="69"/>
      <c r="B94" s="80"/>
      <c r="C94" s="69"/>
      <c r="D94" s="69"/>
      <c r="E94" s="69"/>
      <c r="F94" s="69"/>
      <c r="G94" s="74"/>
      <c r="H94" s="74"/>
      <c r="I94" s="69"/>
      <c r="J94" s="69"/>
      <c r="K94" s="69"/>
      <c r="L94" s="69"/>
      <c r="M94" s="69"/>
      <c r="N94" s="69"/>
      <c r="O94" s="70"/>
    </row>
    <row r="95" spans="1:15" x14ac:dyDescent="0.35">
      <c r="A95" s="69"/>
      <c r="B95" s="80"/>
      <c r="C95" s="69"/>
      <c r="D95" s="69"/>
      <c r="E95" s="69"/>
      <c r="F95" s="69"/>
      <c r="G95" s="74"/>
      <c r="H95" s="74"/>
      <c r="I95" s="69"/>
      <c r="J95" s="69"/>
      <c r="K95" s="69"/>
      <c r="L95" s="69"/>
      <c r="M95" s="69"/>
      <c r="N95" s="69"/>
      <c r="O95" s="70"/>
    </row>
    <row r="96" spans="1:15" x14ac:dyDescent="0.35">
      <c r="A96" s="69"/>
      <c r="B96" s="80"/>
      <c r="C96" s="69"/>
      <c r="D96" s="69"/>
      <c r="E96" s="69"/>
      <c r="F96" s="69"/>
      <c r="G96" s="74"/>
      <c r="H96" s="74"/>
      <c r="I96" s="69"/>
      <c r="J96" s="69"/>
      <c r="K96" s="69"/>
      <c r="L96" s="69"/>
      <c r="M96" s="69"/>
      <c r="N96" s="69"/>
      <c r="O96" s="70"/>
    </row>
    <row r="97" spans="1:15" x14ac:dyDescent="0.35">
      <c r="A97" s="69"/>
      <c r="B97" s="80"/>
      <c r="C97" s="69"/>
      <c r="D97" s="69"/>
      <c r="E97" s="69"/>
      <c r="F97" s="69"/>
      <c r="G97" s="74"/>
      <c r="H97" s="74"/>
      <c r="I97" s="69"/>
      <c r="J97" s="69"/>
      <c r="K97" s="69"/>
      <c r="L97" s="69"/>
      <c r="M97" s="69"/>
      <c r="N97" s="69"/>
      <c r="O97" s="70"/>
    </row>
    <row r="98" spans="1:15" x14ac:dyDescent="0.35">
      <c r="A98" s="69"/>
      <c r="B98" s="80"/>
      <c r="C98" s="69"/>
      <c r="D98" s="69"/>
      <c r="E98" s="69"/>
      <c r="F98" s="69"/>
      <c r="G98" s="74"/>
      <c r="H98" s="74"/>
      <c r="I98" s="69"/>
      <c r="J98" s="69"/>
      <c r="K98" s="69"/>
      <c r="L98" s="69"/>
      <c r="M98" s="69"/>
      <c r="N98" s="69"/>
      <c r="O98" s="70"/>
    </row>
    <row r="99" spans="1:15" x14ac:dyDescent="0.35">
      <c r="A99" s="69"/>
      <c r="B99" s="80"/>
      <c r="C99" s="69"/>
      <c r="D99" s="69"/>
      <c r="E99" s="69"/>
      <c r="F99" s="69"/>
      <c r="G99" s="74"/>
      <c r="H99" s="74"/>
      <c r="I99" s="69"/>
      <c r="J99" s="69"/>
      <c r="K99" s="69"/>
      <c r="L99" s="69"/>
      <c r="M99" s="69"/>
      <c r="N99" s="69"/>
      <c r="O99" s="70"/>
    </row>
    <row r="100" spans="1:15" x14ac:dyDescent="0.35">
      <c r="A100" s="69"/>
      <c r="B100" s="80"/>
      <c r="C100" s="69"/>
      <c r="D100" s="69"/>
      <c r="E100" s="69"/>
      <c r="F100" s="69"/>
      <c r="G100" s="74"/>
      <c r="H100" s="74"/>
      <c r="I100" s="69"/>
      <c r="J100" s="69"/>
      <c r="K100" s="69"/>
      <c r="L100" s="69"/>
      <c r="M100" s="69"/>
      <c r="N100" s="69"/>
      <c r="O100" s="70"/>
    </row>
    <row r="101" spans="1:15" x14ac:dyDescent="0.35">
      <c r="A101" s="69"/>
      <c r="B101" s="80"/>
      <c r="C101" s="69"/>
      <c r="D101" s="69"/>
      <c r="E101" s="69"/>
      <c r="F101" s="69"/>
      <c r="G101" s="74"/>
      <c r="H101" s="74"/>
      <c r="I101" s="69"/>
      <c r="J101" s="69"/>
      <c r="K101" s="69"/>
      <c r="L101" s="69"/>
      <c r="M101" s="69"/>
      <c r="N101" s="69"/>
      <c r="O101" s="70"/>
    </row>
    <row r="102" spans="1:15" x14ac:dyDescent="0.35">
      <c r="A102" s="69"/>
      <c r="B102" s="80"/>
      <c r="C102" s="69"/>
      <c r="D102" s="69"/>
      <c r="E102" s="69"/>
      <c r="F102" s="69"/>
      <c r="G102" s="74"/>
      <c r="H102" s="74"/>
      <c r="I102" s="69"/>
      <c r="J102" s="69"/>
      <c r="K102" s="69"/>
      <c r="L102" s="69"/>
      <c r="M102" s="69"/>
      <c r="N102" s="69"/>
      <c r="O102" s="70"/>
    </row>
    <row r="103" spans="1:15" x14ac:dyDescent="0.35">
      <c r="A103" s="69"/>
      <c r="B103" s="80"/>
      <c r="C103" s="69"/>
      <c r="D103" s="69"/>
      <c r="E103" s="69"/>
      <c r="F103" s="69"/>
      <c r="G103" s="74"/>
      <c r="H103" s="74"/>
      <c r="I103" s="69"/>
      <c r="J103" s="69"/>
      <c r="K103" s="69"/>
      <c r="L103" s="69"/>
      <c r="M103" s="69"/>
      <c r="N103" s="69"/>
      <c r="O103" s="70"/>
    </row>
    <row r="104" spans="1:15" x14ac:dyDescent="0.35">
      <c r="A104" s="69"/>
      <c r="B104" s="80"/>
      <c r="C104" s="69"/>
      <c r="D104" s="69"/>
      <c r="E104" s="69"/>
      <c r="F104" s="69"/>
      <c r="G104" s="74"/>
      <c r="H104" s="74"/>
      <c r="I104" s="69"/>
      <c r="J104" s="69"/>
      <c r="K104" s="69"/>
      <c r="L104" s="69"/>
      <c r="M104" s="69"/>
      <c r="N104" s="69"/>
      <c r="O104" s="70"/>
    </row>
    <row r="105" spans="1:15" x14ac:dyDescent="0.35">
      <c r="A105" s="69"/>
      <c r="B105" s="80"/>
      <c r="C105" s="69"/>
      <c r="D105" s="69"/>
      <c r="E105" s="69"/>
      <c r="F105" s="69"/>
      <c r="G105" s="74"/>
      <c r="H105" s="74"/>
      <c r="I105" s="69"/>
      <c r="J105" s="69"/>
      <c r="K105" s="69"/>
      <c r="L105" s="69"/>
      <c r="M105" s="69"/>
      <c r="N105" s="69"/>
      <c r="O105" s="70"/>
    </row>
    <row r="106" spans="1:15" x14ac:dyDescent="0.35">
      <c r="A106" s="69"/>
      <c r="B106" s="80"/>
      <c r="C106" s="69"/>
      <c r="D106" s="69"/>
      <c r="E106" s="69"/>
      <c r="F106" s="69"/>
      <c r="G106" s="74"/>
      <c r="H106" s="74"/>
      <c r="I106" s="69"/>
      <c r="J106" s="69"/>
      <c r="K106" s="69"/>
      <c r="L106" s="69"/>
      <c r="M106" s="69"/>
      <c r="N106" s="69"/>
      <c r="O106" s="70"/>
    </row>
    <row r="107" spans="1:15" x14ac:dyDescent="0.35">
      <c r="A107" s="69"/>
      <c r="B107" s="80"/>
      <c r="C107" s="69"/>
      <c r="D107" s="69"/>
      <c r="E107" s="69"/>
      <c r="F107" s="69"/>
      <c r="G107" s="74"/>
      <c r="H107" s="74"/>
      <c r="I107" s="69"/>
      <c r="J107" s="69"/>
      <c r="K107" s="69"/>
      <c r="L107" s="69"/>
      <c r="M107" s="69"/>
      <c r="N107" s="69"/>
      <c r="O107" s="70"/>
    </row>
    <row r="108" spans="1:15" x14ac:dyDescent="0.35">
      <c r="A108" s="69"/>
      <c r="B108" s="80"/>
      <c r="C108" s="69"/>
      <c r="D108" s="69"/>
      <c r="E108" s="69"/>
      <c r="F108" s="69"/>
      <c r="G108" s="74"/>
      <c r="H108" s="74"/>
      <c r="I108" s="69"/>
      <c r="J108" s="69"/>
      <c r="K108" s="69"/>
      <c r="L108" s="69"/>
      <c r="M108" s="69"/>
      <c r="N108" s="69"/>
      <c r="O108" s="70"/>
    </row>
    <row r="109" spans="1:15" x14ac:dyDescent="0.35">
      <c r="A109" s="69"/>
      <c r="B109" s="80"/>
      <c r="C109" s="69"/>
      <c r="D109" s="69"/>
      <c r="E109" s="69"/>
      <c r="F109" s="69"/>
      <c r="G109" s="74"/>
      <c r="H109" s="74"/>
      <c r="I109" s="69"/>
      <c r="J109" s="69"/>
      <c r="K109" s="69"/>
      <c r="L109" s="69"/>
      <c r="M109" s="69"/>
      <c r="N109" s="69"/>
      <c r="O109" s="70"/>
    </row>
    <row r="110" spans="1:15" x14ac:dyDescent="0.35">
      <c r="A110" s="69"/>
      <c r="B110" s="80"/>
      <c r="C110" s="69"/>
      <c r="D110" s="69"/>
      <c r="E110" s="69"/>
      <c r="F110" s="69"/>
      <c r="G110" s="74"/>
      <c r="H110" s="74"/>
      <c r="I110" s="69"/>
      <c r="J110" s="69"/>
      <c r="K110" s="69"/>
      <c r="L110" s="69"/>
      <c r="M110" s="69"/>
      <c r="N110" s="69"/>
      <c r="O110" s="70"/>
    </row>
    <row r="111" spans="1:15" x14ac:dyDescent="0.35">
      <c r="A111" s="69"/>
      <c r="B111" s="80"/>
      <c r="C111" s="69"/>
      <c r="D111" s="69"/>
      <c r="E111" s="69"/>
      <c r="F111" s="69"/>
      <c r="G111" s="74"/>
      <c r="H111" s="74"/>
      <c r="I111" s="69"/>
      <c r="J111" s="69"/>
      <c r="K111" s="69"/>
      <c r="L111" s="69"/>
      <c r="M111" s="69"/>
      <c r="N111" s="69"/>
      <c r="O111" s="70"/>
    </row>
    <row r="112" spans="1:15" x14ac:dyDescent="0.35">
      <c r="A112" s="69"/>
      <c r="B112" s="80"/>
      <c r="C112" s="69"/>
      <c r="D112" s="69"/>
      <c r="E112" s="69"/>
      <c r="F112" s="69"/>
      <c r="G112" s="74"/>
      <c r="H112" s="74"/>
      <c r="I112" s="69"/>
      <c r="J112" s="69"/>
      <c r="K112" s="69"/>
      <c r="L112" s="69"/>
      <c r="M112" s="69"/>
      <c r="N112" s="69"/>
      <c r="O112" s="70"/>
    </row>
    <row r="113" spans="1:15" x14ac:dyDescent="0.35">
      <c r="A113" s="69"/>
      <c r="B113" s="80"/>
      <c r="C113" s="69"/>
      <c r="D113" s="69"/>
      <c r="E113" s="69"/>
      <c r="F113" s="69"/>
      <c r="G113" s="74"/>
      <c r="H113" s="74"/>
      <c r="I113" s="69"/>
      <c r="J113" s="69"/>
      <c r="K113" s="69"/>
      <c r="L113" s="69"/>
      <c r="M113" s="69"/>
      <c r="N113" s="69"/>
      <c r="O113" s="70"/>
    </row>
    <row r="114" spans="1:15" x14ac:dyDescent="0.35">
      <c r="A114" s="69"/>
      <c r="B114" s="80"/>
      <c r="C114" s="69"/>
      <c r="D114" s="69"/>
      <c r="E114" s="69"/>
      <c r="F114" s="69"/>
      <c r="G114" s="74"/>
      <c r="H114" s="74"/>
      <c r="I114" s="69"/>
      <c r="J114" s="69"/>
      <c r="K114" s="69"/>
      <c r="L114" s="69"/>
      <c r="M114" s="69"/>
      <c r="N114" s="69"/>
      <c r="O114" s="70"/>
    </row>
    <row r="115" spans="1:15" x14ac:dyDescent="0.35">
      <c r="A115" s="69"/>
      <c r="B115" s="80"/>
      <c r="C115" s="69"/>
      <c r="D115" s="69"/>
      <c r="E115" s="69"/>
      <c r="F115" s="69"/>
      <c r="G115" s="74"/>
      <c r="H115" s="74"/>
      <c r="I115" s="69"/>
      <c r="J115" s="69"/>
      <c r="K115" s="69"/>
      <c r="L115" s="69"/>
      <c r="M115" s="69"/>
      <c r="N115" s="69"/>
      <c r="O115" s="70"/>
    </row>
    <row r="116" spans="1:15" x14ac:dyDescent="0.35">
      <c r="A116" s="69"/>
      <c r="B116" s="80"/>
      <c r="C116" s="69"/>
      <c r="D116" s="69"/>
      <c r="E116" s="69"/>
      <c r="F116" s="69"/>
      <c r="G116" s="74"/>
      <c r="H116" s="74"/>
      <c r="I116" s="69"/>
      <c r="J116" s="69"/>
      <c r="K116" s="69"/>
      <c r="L116" s="69"/>
      <c r="M116" s="69"/>
      <c r="N116" s="69"/>
      <c r="O116" s="70"/>
    </row>
    <row r="117" spans="1:15" x14ac:dyDescent="0.35">
      <c r="A117" s="69"/>
      <c r="B117" s="80"/>
      <c r="C117" s="69"/>
      <c r="D117" s="69"/>
      <c r="E117" s="69"/>
      <c r="F117" s="69"/>
      <c r="G117" s="74"/>
      <c r="H117" s="74"/>
      <c r="I117" s="69"/>
      <c r="J117" s="69"/>
      <c r="K117" s="69"/>
      <c r="L117" s="69"/>
      <c r="M117" s="69"/>
      <c r="N117" s="69"/>
      <c r="O117" s="70"/>
    </row>
    <row r="118" spans="1:15" x14ac:dyDescent="0.35">
      <c r="A118" s="69"/>
      <c r="B118" s="80"/>
      <c r="C118" s="69"/>
      <c r="D118" s="69"/>
      <c r="E118" s="69"/>
      <c r="F118" s="69"/>
      <c r="G118" s="74"/>
      <c r="H118" s="74"/>
      <c r="I118" s="69"/>
      <c r="J118" s="69"/>
      <c r="K118" s="69"/>
      <c r="L118" s="69"/>
      <c r="M118" s="69"/>
      <c r="N118" s="69"/>
      <c r="O118" s="70"/>
    </row>
    <row r="119" spans="1:15" x14ac:dyDescent="0.35">
      <c r="A119" s="69"/>
      <c r="B119" s="80"/>
      <c r="C119" s="69"/>
      <c r="D119" s="69"/>
      <c r="E119" s="69"/>
      <c r="F119" s="69"/>
      <c r="G119" s="74"/>
      <c r="H119" s="74"/>
      <c r="I119" s="69"/>
      <c r="J119" s="69"/>
      <c r="K119" s="69"/>
      <c r="L119" s="69"/>
      <c r="M119" s="69"/>
      <c r="N119" s="69"/>
      <c r="O119" s="70"/>
    </row>
    <row r="120" spans="1:15" x14ac:dyDescent="0.35">
      <c r="A120" s="69"/>
      <c r="B120" s="80"/>
      <c r="C120" s="69"/>
      <c r="D120" s="69"/>
      <c r="E120" s="69"/>
      <c r="F120" s="69"/>
      <c r="G120" s="74"/>
      <c r="H120" s="74"/>
      <c r="I120" s="69"/>
      <c r="J120" s="69"/>
      <c r="K120" s="69"/>
      <c r="L120" s="69"/>
      <c r="M120" s="69"/>
      <c r="N120" s="69"/>
      <c r="O120" s="70"/>
    </row>
    <row r="121" spans="1:15" x14ac:dyDescent="0.35">
      <c r="A121" s="69"/>
      <c r="B121" s="80"/>
      <c r="C121" s="69"/>
      <c r="D121" s="69"/>
      <c r="E121" s="69"/>
      <c r="F121" s="69"/>
      <c r="G121" s="74"/>
      <c r="H121" s="74"/>
      <c r="I121" s="69"/>
      <c r="J121" s="69"/>
      <c r="K121" s="69"/>
      <c r="L121" s="69"/>
      <c r="M121" s="69"/>
      <c r="N121" s="69"/>
      <c r="O121" s="70"/>
    </row>
    <row r="122" spans="1:15" x14ac:dyDescent="0.35">
      <c r="A122" s="69"/>
      <c r="B122" s="80"/>
      <c r="C122" s="69"/>
      <c r="D122" s="69"/>
      <c r="E122" s="69"/>
      <c r="F122" s="69"/>
      <c r="G122" s="74"/>
      <c r="H122" s="74"/>
      <c r="I122" s="69"/>
      <c r="J122" s="69"/>
      <c r="K122" s="69"/>
      <c r="L122" s="69"/>
      <c r="M122" s="69"/>
      <c r="N122" s="69"/>
      <c r="O122" s="70"/>
    </row>
    <row r="123" spans="1:15" x14ac:dyDescent="0.35">
      <c r="A123" s="69"/>
      <c r="B123" s="80"/>
      <c r="C123" s="69"/>
      <c r="D123" s="69"/>
      <c r="E123" s="69"/>
      <c r="F123" s="69"/>
      <c r="G123" s="74"/>
      <c r="H123" s="74"/>
      <c r="I123" s="69"/>
      <c r="J123" s="69"/>
      <c r="K123" s="69"/>
      <c r="L123" s="69"/>
      <c r="M123" s="69"/>
      <c r="N123" s="69"/>
      <c r="O123" s="70"/>
    </row>
    <row r="124" spans="1:15" x14ac:dyDescent="0.35">
      <c r="A124" s="69"/>
      <c r="B124" s="80"/>
      <c r="C124" s="69"/>
      <c r="D124" s="69"/>
      <c r="E124" s="69"/>
      <c r="F124" s="69"/>
      <c r="G124" s="74"/>
      <c r="H124" s="74"/>
      <c r="I124" s="69"/>
      <c r="J124" s="69"/>
      <c r="K124" s="69"/>
      <c r="L124" s="69"/>
      <c r="M124" s="69"/>
      <c r="N124" s="69"/>
      <c r="O124" s="70"/>
    </row>
    <row r="125" spans="1:15" x14ac:dyDescent="0.35">
      <c r="A125" s="69"/>
      <c r="B125" s="80"/>
      <c r="C125" s="69"/>
      <c r="D125" s="69"/>
      <c r="E125" s="69"/>
      <c r="F125" s="69"/>
      <c r="G125" s="74"/>
      <c r="H125" s="74"/>
      <c r="I125" s="69"/>
      <c r="J125" s="69"/>
      <c r="K125" s="69"/>
      <c r="L125" s="69"/>
      <c r="M125" s="69"/>
      <c r="N125" s="69"/>
      <c r="O125" s="70"/>
    </row>
    <row r="126" spans="1:15" x14ac:dyDescent="0.35">
      <c r="A126" s="69"/>
      <c r="B126" s="80"/>
      <c r="C126" s="69"/>
      <c r="D126" s="69"/>
      <c r="E126" s="69"/>
      <c r="F126" s="69"/>
      <c r="G126" s="74"/>
      <c r="H126" s="74"/>
      <c r="I126" s="69"/>
      <c r="J126" s="69"/>
      <c r="K126" s="69"/>
      <c r="L126" s="69"/>
      <c r="M126" s="69"/>
      <c r="N126" s="69"/>
      <c r="O126" s="70"/>
    </row>
    <row r="127" spans="1:15" x14ac:dyDescent="0.35">
      <c r="A127" s="69"/>
      <c r="B127" s="80"/>
      <c r="C127" s="69"/>
      <c r="D127" s="69"/>
      <c r="E127" s="69"/>
      <c r="F127" s="69"/>
      <c r="G127" s="74"/>
      <c r="H127" s="74"/>
      <c r="I127" s="69"/>
      <c r="J127" s="69"/>
      <c r="K127" s="69"/>
      <c r="L127" s="69"/>
      <c r="M127" s="69"/>
      <c r="N127" s="69"/>
      <c r="O127" s="70"/>
    </row>
    <row r="128" spans="1:15" x14ac:dyDescent="0.35">
      <c r="A128" s="69"/>
      <c r="B128" s="80"/>
      <c r="C128" s="69"/>
      <c r="D128" s="69"/>
      <c r="E128" s="69"/>
      <c r="F128" s="69"/>
      <c r="G128" s="74"/>
      <c r="H128" s="74"/>
      <c r="I128" s="69"/>
      <c r="J128" s="69"/>
      <c r="K128" s="69"/>
      <c r="L128" s="69"/>
      <c r="M128" s="69"/>
      <c r="N128" s="69"/>
      <c r="O128" s="70"/>
    </row>
    <row r="129" spans="1:15" x14ac:dyDescent="0.35">
      <c r="A129" s="69"/>
      <c r="B129" s="80"/>
      <c r="C129" s="69"/>
      <c r="D129" s="69"/>
      <c r="E129" s="69"/>
      <c r="F129" s="69"/>
      <c r="G129" s="74"/>
      <c r="H129" s="74"/>
      <c r="I129" s="69"/>
      <c r="J129" s="69"/>
      <c r="K129" s="69"/>
      <c r="L129" s="69"/>
      <c r="M129" s="69"/>
      <c r="N129" s="69"/>
      <c r="O129" s="70"/>
    </row>
    <row r="130" spans="1:15" x14ac:dyDescent="0.35">
      <c r="A130" s="69"/>
      <c r="B130" s="80"/>
      <c r="C130" s="69"/>
      <c r="D130" s="69"/>
      <c r="E130" s="69"/>
      <c r="F130" s="69"/>
      <c r="G130" s="74"/>
      <c r="H130" s="74"/>
      <c r="I130" s="69"/>
      <c r="J130" s="69"/>
      <c r="K130" s="69"/>
      <c r="L130" s="69"/>
      <c r="M130" s="69"/>
      <c r="N130" s="69"/>
      <c r="O130" s="70"/>
    </row>
    <row r="131" spans="1:15" x14ac:dyDescent="0.35">
      <c r="A131" s="69"/>
      <c r="B131" s="80"/>
      <c r="C131" s="69"/>
      <c r="D131" s="69"/>
      <c r="E131" s="69"/>
      <c r="F131" s="69"/>
      <c r="G131" s="74"/>
      <c r="H131" s="74"/>
      <c r="I131" s="69"/>
      <c r="J131" s="69"/>
      <c r="K131" s="69"/>
      <c r="L131" s="69"/>
      <c r="M131" s="69"/>
      <c r="N131" s="69"/>
      <c r="O131" s="70"/>
    </row>
    <row r="132" spans="1:15" x14ac:dyDescent="0.35">
      <c r="A132" s="69"/>
      <c r="B132" s="80"/>
      <c r="C132" s="69"/>
      <c r="D132" s="69"/>
      <c r="E132" s="69"/>
      <c r="F132" s="69"/>
      <c r="G132" s="74"/>
      <c r="H132" s="74"/>
      <c r="I132" s="69"/>
      <c r="J132" s="69"/>
      <c r="K132" s="69"/>
      <c r="L132" s="69"/>
      <c r="M132" s="69"/>
      <c r="N132" s="69"/>
      <c r="O132" s="70"/>
    </row>
    <row r="133" spans="1:15" x14ac:dyDescent="0.35">
      <c r="A133" s="69"/>
      <c r="B133" s="80"/>
      <c r="C133" s="69"/>
      <c r="D133" s="69"/>
      <c r="E133" s="69"/>
      <c r="F133" s="69"/>
      <c r="G133" s="74"/>
      <c r="H133" s="74"/>
      <c r="I133" s="69"/>
      <c r="J133" s="69"/>
      <c r="K133" s="69"/>
      <c r="L133" s="69"/>
      <c r="M133" s="69"/>
      <c r="N133" s="69"/>
      <c r="O133" s="70"/>
    </row>
    <row r="134" spans="1:15" x14ac:dyDescent="0.35">
      <c r="A134" s="69"/>
      <c r="B134" s="80"/>
      <c r="C134" s="69"/>
      <c r="D134" s="69"/>
      <c r="E134" s="69"/>
      <c r="F134" s="69"/>
      <c r="G134" s="74"/>
      <c r="H134" s="74"/>
      <c r="I134" s="69"/>
      <c r="J134" s="69"/>
      <c r="K134" s="69"/>
      <c r="L134" s="69"/>
      <c r="M134" s="69"/>
      <c r="N134" s="69"/>
      <c r="O134" s="70"/>
    </row>
    <row r="135" spans="1:15" x14ac:dyDescent="0.35">
      <c r="A135" s="69"/>
      <c r="B135" s="80"/>
      <c r="C135" s="69"/>
      <c r="D135" s="69"/>
      <c r="E135" s="69"/>
      <c r="F135" s="69"/>
      <c r="G135" s="74"/>
      <c r="H135" s="74"/>
      <c r="I135" s="69"/>
      <c r="J135" s="69"/>
      <c r="K135" s="69"/>
      <c r="L135" s="69"/>
      <c r="M135" s="69"/>
      <c r="N135" s="69"/>
      <c r="O135" s="70"/>
    </row>
    <row r="136" spans="1:15" x14ac:dyDescent="0.35">
      <c r="A136" s="69"/>
      <c r="B136" s="80"/>
      <c r="C136" s="69"/>
      <c r="D136" s="69"/>
      <c r="E136" s="69"/>
      <c r="F136" s="69"/>
      <c r="G136" s="74"/>
      <c r="H136" s="74"/>
      <c r="I136" s="69"/>
      <c r="J136" s="69"/>
      <c r="K136" s="69"/>
      <c r="L136" s="69"/>
      <c r="M136" s="69"/>
      <c r="N136" s="69"/>
      <c r="O136" s="70"/>
    </row>
    <row r="137" spans="1:15" x14ac:dyDescent="0.35">
      <c r="A137" s="69"/>
      <c r="B137" s="80"/>
      <c r="C137" s="69"/>
      <c r="D137" s="69"/>
      <c r="E137" s="69"/>
      <c r="F137" s="69"/>
      <c r="G137" s="74"/>
      <c r="H137" s="74"/>
      <c r="I137" s="69"/>
      <c r="J137" s="69"/>
      <c r="K137" s="69"/>
      <c r="L137" s="69"/>
      <c r="M137" s="69"/>
      <c r="N137" s="69"/>
      <c r="O137" s="70"/>
    </row>
    <row r="138" spans="1:15" x14ac:dyDescent="0.35">
      <c r="A138" s="69"/>
      <c r="B138" s="80"/>
      <c r="C138" s="69"/>
      <c r="D138" s="69"/>
      <c r="E138" s="69"/>
      <c r="F138" s="69"/>
      <c r="G138" s="74"/>
      <c r="H138" s="74"/>
      <c r="I138" s="69"/>
      <c r="J138" s="69"/>
      <c r="K138" s="69"/>
      <c r="L138" s="69"/>
      <c r="M138" s="69"/>
      <c r="N138" s="69"/>
      <c r="O138" s="70"/>
    </row>
    <row r="139" spans="1:15" x14ac:dyDescent="0.35">
      <c r="A139" s="69"/>
      <c r="B139" s="80"/>
      <c r="C139" s="69"/>
      <c r="D139" s="69"/>
      <c r="E139" s="69"/>
      <c r="F139" s="69"/>
      <c r="G139" s="74"/>
      <c r="H139" s="74"/>
      <c r="I139" s="69"/>
      <c r="J139" s="69"/>
      <c r="K139" s="69"/>
      <c r="L139" s="69"/>
      <c r="M139" s="69"/>
      <c r="N139" s="69"/>
      <c r="O139" s="70"/>
    </row>
    <row r="140" spans="1:15" x14ac:dyDescent="0.35">
      <c r="A140" s="69"/>
      <c r="B140" s="80"/>
      <c r="C140" s="69"/>
      <c r="D140" s="69"/>
      <c r="E140" s="69"/>
      <c r="F140" s="69"/>
      <c r="G140" s="74"/>
      <c r="H140" s="74"/>
      <c r="I140" s="69"/>
      <c r="J140" s="69"/>
      <c r="K140" s="69"/>
      <c r="L140" s="69"/>
      <c r="M140" s="69"/>
      <c r="N140" s="69"/>
      <c r="O140" s="70"/>
    </row>
    <row r="141" spans="1:15" x14ac:dyDescent="0.35">
      <c r="A141" s="69"/>
      <c r="B141" s="80"/>
      <c r="C141" s="69"/>
      <c r="D141" s="69"/>
      <c r="E141" s="69"/>
      <c r="F141" s="69"/>
      <c r="G141" s="74"/>
      <c r="H141" s="74"/>
      <c r="I141" s="69"/>
      <c r="J141" s="69"/>
      <c r="K141" s="69"/>
      <c r="L141" s="69"/>
      <c r="M141" s="69"/>
      <c r="N141" s="69"/>
      <c r="O141" s="70"/>
    </row>
    <row r="142" spans="1:15" x14ac:dyDescent="0.35">
      <c r="A142" s="69"/>
      <c r="B142" s="80"/>
      <c r="C142" s="69"/>
      <c r="D142" s="69"/>
      <c r="E142" s="69"/>
      <c r="F142" s="69"/>
      <c r="G142" s="74"/>
      <c r="H142" s="74"/>
      <c r="I142" s="69"/>
      <c r="J142" s="69"/>
      <c r="K142" s="69"/>
      <c r="L142" s="69"/>
      <c r="M142" s="69"/>
      <c r="N142" s="69"/>
      <c r="O142" s="70"/>
    </row>
  </sheetData>
  <mergeCells count="4">
    <mergeCell ref="A3:E3"/>
    <mergeCell ref="A7:E7"/>
    <mergeCell ref="A11:E11"/>
    <mergeCell ref="K1:O1"/>
  </mergeCells>
  <printOptions headings="1"/>
  <pageMargins left="0.25" right="0.25" top="0.75" bottom="0.75" header="0.3" footer="0.3"/>
  <pageSetup paperSize="8" scale="59" fitToHeight="0" orientation="landscape" r:id="rId1"/>
  <headerFooter>
    <oddHeader>&amp;R&amp;D</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1.piel_PP veidlapa</vt:lpstr>
      <vt:lpstr>2.piel_VM RSU</vt:lpstr>
      <vt:lpstr>3.piel_IZM LU &amp; kopsavilkums</vt:lpstr>
      <vt:lpstr>4.piel_IZM DU</vt:lpstr>
      <vt:lpstr>'1.piel_PP veidlapa'!Print_Area</vt:lpstr>
      <vt:lpstr>'4.piel_IZM DU'!Print_Area</vt:lpstr>
      <vt:lpstr>'3.piel_IZM LU &amp; kopsavilkums'!Print_Titles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Svetlana Batare</cp:lastModifiedBy>
  <dcterms:created xsi:type="dcterms:W3CDTF">2022-06-09T05:36:33Z</dcterms:created>
  <dcterms:modified xsi:type="dcterms:W3CDTF">2023-03-29T11:11:27Z</dcterms:modified>
</cp:coreProperties>
</file>