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267C1CF5-BA95-47DC-AD2D-21C9BFE2FF2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Tāme" sheetId="26" r:id="rId1"/>
    <sheet name="Piel.Nr.1" sheetId="2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4" l="1"/>
  <c r="J42" i="24"/>
  <c r="J41" i="24"/>
  <c r="J40" i="24"/>
  <c r="J39" i="24"/>
  <c r="J38" i="24"/>
  <c r="J37" i="24"/>
  <c r="J36" i="24"/>
  <c r="J35" i="24"/>
  <c r="J34" i="24"/>
  <c r="J33" i="24"/>
  <c r="J32" i="24"/>
  <c r="J31" i="24"/>
  <c r="J30" i="24"/>
  <c r="J29" i="24"/>
  <c r="J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J15" i="24"/>
  <c r="J14" i="24"/>
  <c r="J13" i="24"/>
  <c r="J12" i="24"/>
  <c r="J11" i="24"/>
  <c r="J10" i="24"/>
  <c r="J9" i="24"/>
  <c r="J8" i="24"/>
  <c r="J7" i="24"/>
  <c r="J6" i="24"/>
  <c r="J43" i="24" s="1"/>
  <c r="N29" i="26"/>
  <c r="M29" i="26"/>
  <c r="L29" i="26"/>
  <c r="K29" i="26"/>
  <c r="N28" i="26"/>
  <c r="M28" i="26"/>
  <c r="L28" i="26"/>
  <c r="N27" i="26"/>
  <c r="M27" i="26"/>
  <c r="L27" i="26"/>
  <c r="N26" i="26"/>
  <c r="M26" i="26"/>
  <c r="L26" i="26"/>
  <c r="O26" i="26" s="1"/>
  <c r="K26" i="26"/>
  <c r="N25" i="26"/>
  <c r="M25" i="26"/>
  <c r="L25" i="26"/>
  <c r="K25" i="26"/>
  <c r="N24" i="26"/>
  <c r="M24" i="26"/>
  <c r="L24" i="26"/>
  <c r="K24" i="26"/>
  <c r="N23" i="26"/>
  <c r="M23" i="26"/>
  <c r="L23" i="26"/>
  <c r="K23" i="26"/>
  <c r="N22" i="26"/>
  <c r="M22" i="26"/>
  <c r="L22" i="26"/>
  <c r="O22" i="26" s="1"/>
  <c r="K22" i="26"/>
  <c r="N21" i="26"/>
  <c r="M21" i="26"/>
  <c r="L21" i="26"/>
  <c r="K21" i="26"/>
  <c r="M20" i="26"/>
  <c r="L20" i="26"/>
  <c r="O20" i="26" s="1"/>
  <c r="K20" i="26"/>
  <c r="N19" i="26"/>
  <c r="M19" i="26"/>
  <c r="K19" i="26"/>
  <c r="M18" i="26"/>
  <c r="L18" i="26"/>
  <c r="K18" i="26"/>
  <c r="N17" i="26"/>
  <c r="M17" i="26"/>
  <c r="L17" i="26"/>
  <c r="K17" i="26"/>
  <c r="N16" i="26"/>
  <c r="M16" i="26"/>
  <c r="L16" i="26"/>
  <c r="O16" i="26" s="1"/>
  <c r="K16" i="26"/>
  <c r="N15" i="26"/>
  <c r="M15" i="26"/>
  <c r="L15" i="26"/>
  <c r="K15" i="26"/>
  <c r="N14" i="26"/>
  <c r="M14" i="26"/>
  <c r="O14" i="26" s="1"/>
  <c r="L14" i="26"/>
  <c r="K14" i="26"/>
  <c r="N13" i="26"/>
  <c r="M13" i="26"/>
  <c r="L13" i="26"/>
  <c r="O13" i="26" s="1"/>
  <c r="K13" i="26"/>
  <c r="N12" i="26"/>
  <c r="M12" i="26"/>
  <c r="L12" i="26"/>
  <c r="K12" i="26"/>
  <c r="O25" i="26" l="1"/>
  <c r="O15" i="26"/>
  <c r="O28" i="26"/>
  <c r="O17" i="26"/>
  <c r="O27" i="26"/>
  <c r="N30" i="26"/>
  <c r="O21" i="26"/>
  <c r="O24" i="26"/>
  <c r="O19" i="26"/>
  <c r="M30" i="26"/>
  <c r="O18" i="26"/>
  <c r="O23" i="26"/>
  <c r="L30" i="26"/>
  <c r="O30" i="26" l="1"/>
  <c r="O33" i="26" s="1"/>
  <c r="O31" i="26" l="1"/>
  <c r="O34" i="26" s="1"/>
  <c r="O35" i="26" s="1"/>
  <c r="O36" i="26" s="1"/>
</calcChain>
</file>

<file path=xl/sharedStrings.xml><?xml version="1.0" encoding="utf-8"?>
<sst xmlns="http://schemas.openxmlformats.org/spreadsheetml/2006/main" count="214" uniqueCount="137">
  <si>
    <t>6216-2RSR-C3 H34T 0200</t>
  </si>
  <si>
    <t>140 X80 X 26,8</t>
  </si>
  <si>
    <t>155 X 89,5/93</t>
  </si>
  <si>
    <t>H8</t>
  </si>
  <si>
    <t>79,5 X 3</t>
  </si>
  <si>
    <t>(St)</t>
  </si>
  <si>
    <t>AISI</t>
  </si>
  <si>
    <t>20 М</t>
  </si>
  <si>
    <t xml:space="preserve">М18 Х 70 </t>
  </si>
  <si>
    <t>М16 Х 60</t>
  </si>
  <si>
    <t xml:space="preserve">М18 </t>
  </si>
  <si>
    <t xml:space="preserve">М16 </t>
  </si>
  <si>
    <t>М16</t>
  </si>
  <si>
    <t>16 М</t>
  </si>
  <si>
    <t>Pasūtītājs:</t>
  </si>
  <si>
    <t xml:space="preserve">Darbu objekts: </t>
  </si>
  <si>
    <t>vienība</t>
  </si>
  <si>
    <t>daudzums</t>
  </si>
  <si>
    <t>vienības izmaksas, EUR</t>
  </si>
  <si>
    <t>kopējas izmaksas, EUR</t>
  </si>
  <si>
    <t>darbs</t>
  </si>
  <si>
    <t>pārbaudes</t>
  </si>
  <si>
    <t>Cena,
bez PVN</t>
  </si>
  <si>
    <t>materiāli</t>
  </si>
  <si>
    <t>mehānismi</t>
  </si>
  <si>
    <t>d/s</t>
  </si>
  <si>
    <t>kompl.</t>
  </si>
  <si>
    <t>gab.</t>
  </si>
  <si>
    <t>N.p.k.</t>
  </si>
  <si>
    <t>Nosaukums</t>
  </si>
  <si>
    <t>Veids</t>
  </si>
  <si>
    <t>Izmērs</t>
  </si>
  <si>
    <t>Precizitāte</t>
  </si>
  <si>
    <t>Ražotājs</t>
  </si>
  <si>
    <t>Cena par vienību</t>
  </si>
  <si>
    <t>Skaits</t>
  </si>
  <si>
    <t>Cena</t>
  </si>
  <si>
    <t>gultnis</t>
  </si>
  <si>
    <t>vienrindas lodīšu</t>
  </si>
  <si>
    <t>vilces lodīšu</t>
  </si>
  <si>
    <t>blīvgredzens</t>
  </si>
  <si>
    <t>gumijas</t>
  </si>
  <si>
    <t>Izpildītājs</t>
  </si>
  <si>
    <t>460(iekšējais) x 8</t>
  </si>
  <si>
    <t>410(iekšējais) x 8</t>
  </si>
  <si>
    <t>140(iekšējais) x 5</t>
  </si>
  <si>
    <t>blīvslēgs</t>
  </si>
  <si>
    <t>metāls ar gumiju</t>
  </si>
  <si>
    <t>75 x 62 x 70 Rasējums Nr.1</t>
  </si>
  <si>
    <t>ieliktnis</t>
  </si>
  <si>
    <t>aizsargapvalks  (St)</t>
  </si>
  <si>
    <t>62(iekšējais) x 5</t>
  </si>
  <si>
    <t>atdurei (St)</t>
  </si>
  <si>
    <t>dalītais gredzens</t>
  </si>
  <si>
    <t>Paplāksne</t>
  </si>
  <si>
    <t>atdurei, atbilstošas formas (St  AISI 316)</t>
  </si>
  <si>
    <t>Rasējums Nr.2</t>
  </si>
  <si>
    <t>Starplika</t>
  </si>
  <si>
    <t>paranīts</t>
  </si>
  <si>
    <t>attāluma ieliktnis</t>
  </si>
  <si>
    <t>kabelis</t>
  </si>
  <si>
    <t>elektriskais</t>
  </si>
  <si>
    <t>vads</t>
  </si>
  <si>
    <t>žņaugs</t>
  </si>
  <si>
    <t>bultskrūve</t>
  </si>
  <si>
    <t>cinkota</t>
  </si>
  <si>
    <t>6 gab</t>
  </si>
  <si>
    <t>34 gab</t>
  </si>
  <si>
    <t>uzgrieznis</t>
  </si>
  <si>
    <t>cinkots</t>
  </si>
  <si>
    <t>devējs</t>
  </si>
  <si>
    <t>šļūtene</t>
  </si>
  <si>
    <t>AISI paplatināta</t>
  </si>
  <si>
    <t>armēta</t>
  </si>
  <si>
    <t>sūces noteikšanai</t>
  </si>
  <si>
    <t>1 gab</t>
  </si>
  <si>
    <t>16 gab</t>
  </si>
  <si>
    <t>18-15 mm</t>
  </si>
  <si>
    <t>140 x 125 x 1,3</t>
  </si>
  <si>
    <t>2 x 0,75</t>
  </si>
  <si>
    <t>М16 x 35</t>
  </si>
  <si>
    <t>М8 x 25</t>
  </si>
  <si>
    <t>М12 x 40</t>
  </si>
  <si>
    <t>М6 x 15</t>
  </si>
  <si>
    <t>М16 x 40</t>
  </si>
  <si>
    <t>60 x 35 x 10</t>
  </si>
  <si>
    <t>14 x 10</t>
  </si>
  <si>
    <t>atbilstoši šablonam
3mm</t>
  </si>
  <si>
    <t>8 М</t>
  </si>
  <si>
    <t>H07RN-F</t>
  </si>
  <si>
    <t>PREMIUM 4G35</t>
  </si>
  <si>
    <t>GBOS 4 41/16 (40/12) 4x10-35 mm2</t>
  </si>
  <si>
    <t>Kurpe</t>
  </si>
  <si>
    <t>Cu DIN 35x10 (100)</t>
  </si>
  <si>
    <t>Cimds</t>
  </si>
  <si>
    <t>kabeļa</t>
  </si>
  <si>
    <t>NKE AUSTRIA</t>
  </si>
  <si>
    <t>BBC LATVIA</t>
  </si>
  <si>
    <t>Anyseal Beļģija</t>
  </si>
  <si>
    <t>620 Х480 Х 3</t>
  </si>
  <si>
    <t>625 Х 750 Х 3</t>
  </si>
  <si>
    <t>90*120*12</t>
  </si>
  <si>
    <t>NBR</t>
  </si>
  <si>
    <t>80*105*12</t>
  </si>
  <si>
    <t>80*105*10</t>
  </si>
  <si>
    <t>Virsizdevumi (5%)</t>
  </si>
  <si>
    <t>t.sk. darba aizsardzība</t>
  </si>
  <si>
    <t>Peļņa (5%)</t>
  </si>
  <si>
    <t>Pavisam kopā</t>
  </si>
  <si>
    <t>PVN (21%)</t>
  </si>
  <si>
    <t>Tiešās izmaksas kopā, t.sk. darba devēja sociālais nodoklis (23.09%)</t>
  </si>
  <si>
    <t xml:space="preserve">Elektromotora enkurs.
Darba virsmu tīrīšana, darba rata un aizsargapvalka sēžas mērījumi.
Darba rata sēžas virsmas atjaunošana, uzmetināšana un mehāniskā apstrāde, atbilstoši jaunajiem izmēriem. </t>
  </si>
  <si>
    <t>Elektromotora enkura balansēšana (līdzsvarošana).</t>
  </si>
  <si>
    <t>Jauna aizsargieliktņa izgatavošana, cietība HB62.</t>
  </si>
  <si>
    <t>Elektriskā sūkņa kompletēšana un salikšana.</t>
  </si>
  <si>
    <t xml:space="preserve">Komplektējošās un rezerves daļas. </t>
  </si>
  <si>
    <t>Sūkņa pamatnes izgatavošana (glabāšanai).</t>
  </si>
  <si>
    <t>Dokumentālais atbalsts.</t>
  </si>
  <si>
    <t xml:space="preserve">Darba rats.
Iekšējā urbuma kalibrēšana atbilstoši elektromotora enkura vārpstas diametram (uzspīle 0,05mm).
</t>
  </si>
  <si>
    <t>Darba rata balansēšana (līdzsvarošana).</t>
  </si>
  <si>
    <t xml:space="preserve">Sūkņu aizmugures vāka skrotēšana, gruntēšana un krāsošana, izmantojot epoksīdu bāzes materiālus. </t>
  </si>
  <si>
    <t>Tekstolīta vāka atjaunošana.</t>
  </si>
  <si>
    <t>Elektromotora stators. 
Elektromotora korpusa un vāku savienojuma vietu attīrīšana.
Statora tinumu nomaiņa un lakošana. Atjaunotā tinuma pārbaude.
Jaunu blīvējumu uzstādīšana.</t>
  </si>
  <si>
    <t>Jaunas atdures paplāksnes izgatavošana, materiāls AISI 316.</t>
  </si>
  <si>
    <t>VSIA "Zemkopības ministrijas nekustamie īpašumi"</t>
  </si>
  <si>
    <t>Nr.p.k.</t>
  </si>
  <si>
    <t>Darbu un materiālu nosaukums</t>
  </si>
  <si>
    <t>turpinājums 1. pielikumam</t>
  </si>
  <si>
    <t>Elektromotora vāka gultņu (NTN 51318) sēžvietas atjaunošana.</t>
  </si>
  <si>
    <t>Elektromotora vāka skrotēšana, gruntēšana un krāsošana (izmantojot epoksīdu bāzes materiālus).</t>
  </si>
  <si>
    <t>Stators elektromotora, skrotēšana, gruntēšana un krāsošana (izmantojot epoksīdu bāzes materiālus).</t>
  </si>
  <si>
    <t>Elektromotora sators, gultņu (6216.2RS) sēžvietas mērījumi un atjaunošana.</t>
  </si>
  <si>
    <t>Tabula Nr. 1.  REZERVES DAĻU VEIDS UN SPECFIKĀCIJA, SŪKNIS 1 ОПВ 2500-4,2  (cenas bez PVN)</t>
  </si>
  <si>
    <t>Daļas Nr.
atbilstoši GOST</t>
  </si>
  <si>
    <t>Lokālā tāme</t>
  </si>
  <si>
    <t>Hidrotehniskās un/vai meliorācijas būves avārijas seku novēršana</t>
  </si>
  <si>
    <t xml:space="preserve">
Valgundes-2 poldera sūkņa ОПВ 2500-4,2 remonts remonts.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</si>
</sst>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[$Ls-426]\ #,##0.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Helv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i/>
      <sz val="9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186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164" fontId="23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left" wrapText="1"/>
    </xf>
    <xf numFmtId="0" fontId="6" fillId="0" borderId="0" xfId="0" applyFont="1"/>
    <xf numFmtId="0" fontId="8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4" fontId="3" fillId="0" borderId="3" xfId="2" applyNumberFormat="1" applyFont="1" applyBorder="1" applyAlignment="1">
      <alignment horizontal="center" vertical="center" wrapText="1"/>
    </xf>
    <xf numFmtId="0" fontId="11" fillId="0" borderId="0" xfId="0" applyFont="1"/>
    <xf numFmtId="0" fontId="9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2" fontId="3" fillId="0" borderId="1" xfId="2" applyNumberFormat="1" applyFont="1" applyBorder="1" applyAlignment="1">
      <alignment horizontal="center" vertical="center" wrapText="1"/>
    </xf>
    <xf numFmtId="164" fontId="2" fillId="0" borderId="3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/>
    </xf>
    <xf numFmtId="2" fontId="0" fillId="0" borderId="0" xfId="0" applyNumberFormat="1"/>
    <xf numFmtId="0" fontId="0" fillId="0" borderId="5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5" fillId="0" borderId="6" xfId="0" applyFont="1" applyBorder="1"/>
    <xf numFmtId="0" fontId="9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2" fontId="3" fillId="0" borderId="0" xfId="2" applyNumberFormat="1" applyFont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165" fontId="10" fillId="0" borderId="0" xfId="2" applyNumberFormat="1" applyFont="1" applyAlignment="1">
      <alignment horizontal="center" vertical="center"/>
    </xf>
    <xf numFmtId="0" fontId="7" fillId="0" borderId="0" xfId="0" applyFont="1"/>
    <xf numFmtId="4" fontId="3" fillId="0" borderId="1" xfId="2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/>
    <xf numFmtId="43" fontId="6" fillId="2" borderId="8" xfId="0" applyNumberFormat="1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right" vertical="center"/>
    </xf>
    <xf numFmtId="0" fontId="5" fillId="0" borderId="1" xfId="1" applyNumberFormat="1" applyFont="1" applyBorder="1" applyAlignment="1">
      <alignment horizontal="right"/>
    </xf>
    <xf numFmtId="164" fontId="2" fillId="0" borderId="1" xfId="1" applyFont="1" applyFill="1" applyBorder="1" applyAlignment="1">
      <alignment horizontal="right" vertical="center" wrapText="1"/>
    </xf>
    <xf numFmtId="0" fontId="8" fillId="0" borderId="1" xfId="1" applyNumberFormat="1" applyFont="1" applyFill="1" applyBorder="1" applyAlignment="1">
      <alignment vertical="center"/>
    </xf>
    <xf numFmtId="2" fontId="8" fillId="0" borderId="1" xfId="1" applyNumberFormat="1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2" fillId="0" borderId="15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3" fillId="0" borderId="12" xfId="0" applyFont="1" applyBorder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4" fillId="0" borderId="4" xfId="2" applyFont="1" applyBorder="1" applyAlignment="1">
      <alignment horizontal="left" vertical="top" wrapText="1"/>
    </xf>
    <xf numFmtId="0" fontId="4" fillId="0" borderId="10" xfId="2" applyFont="1" applyBorder="1" applyAlignment="1">
      <alignment horizontal="left" vertical="top" wrapText="1"/>
    </xf>
    <xf numFmtId="0" fontId="4" fillId="0" borderId="11" xfId="2" applyFont="1" applyBorder="1" applyAlignment="1">
      <alignment horizontal="left" vertical="top" wrapText="1"/>
    </xf>
    <xf numFmtId="0" fontId="2" fillId="0" borderId="19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/>
    </xf>
    <xf numFmtId="0" fontId="2" fillId="0" borderId="10" xfId="2" applyFont="1" applyBorder="1" applyAlignment="1">
      <alignment horizontal="center"/>
    </xf>
    <xf numFmtId="0" fontId="2" fillId="0" borderId="11" xfId="2" applyFont="1" applyBorder="1" applyAlignment="1">
      <alignment horizontal="center"/>
    </xf>
    <xf numFmtId="0" fontId="4" fillId="0" borderId="4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8" fillId="0" borderId="0" xfId="2" applyFont="1" applyAlignment="1">
      <alignment horizontal="right"/>
    </xf>
    <xf numFmtId="0" fontId="8" fillId="0" borderId="4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2" fillId="0" borderId="1" xfId="2" applyFont="1" applyBorder="1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4" fillId="0" borderId="4" xfId="2" applyFont="1" applyBorder="1" applyAlignment="1">
      <alignment vertical="center" wrapText="1"/>
    </xf>
    <xf numFmtId="0" fontId="4" fillId="0" borderId="10" xfId="2" applyFont="1" applyBorder="1" applyAlignment="1">
      <alignment vertical="center" wrapText="1"/>
    </xf>
    <xf numFmtId="0" fontId="4" fillId="0" borderId="11" xfId="2" applyFont="1" applyBorder="1" applyAlignment="1">
      <alignment vertical="center" wrapText="1"/>
    </xf>
    <xf numFmtId="0" fontId="6" fillId="2" borderId="20" xfId="0" applyFont="1" applyFill="1" applyBorder="1" applyAlignment="1">
      <alignment horizontal="right"/>
    </xf>
    <xf numFmtId="0" fontId="6" fillId="2" borderId="21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2" applyFont="1" applyAlignment="1">
      <alignment horizontal="center" vertical="center"/>
    </xf>
    <xf numFmtId="164" fontId="19" fillId="0" borderId="4" xfId="1" applyFont="1" applyFill="1" applyBorder="1" applyAlignment="1">
      <alignment horizontal="right" vertical="center"/>
    </xf>
    <xf numFmtId="164" fontId="19" fillId="0" borderId="10" xfId="1" applyFont="1" applyFill="1" applyBorder="1" applyAlignment="1">
      <alignment horizontal="right" vertical="center"/>
    </xf>
    <xf numFmtId="164" fontId="19" fillId="0" borderId="11" xfId="1" applyFont="1" applyFill="1" applyBorder="1" applyAlignment="1">
      <alignment horizontal="right" vertical="center"/>
    </xf>
    <xf numFmtId="0" fontId="20" fillId="0" borderId="4" xfId="0" applyFont="1" applyBorder="1" applyAlignment="1">
      <alignment horizontal="right"/>
    </xf>
    <xf numFmtId="0" fontId="20" fillId="0" borderId="10" xfId="0" applyFont="1" applyBorder="1" applyAlignment="1">
      <alignment horizontal="right"/>
    </xf>
    <xf numFmtId="0" fontId="20" fillId="0" borderId="11" xfId="0" applyFont="1" applyBorder="1" applyAlignment="1">
      <alignment horizontal="right"/>
    </xf>
    <xf numFmtId="164" fontId="18" fillId="0" borderId="4" xfId="1" applyFont="1" applyFill="1" applyBorder="1" applyAlignment="1">
      <alignment horizontal="right" vertical="center" wrapText="1"/>
    </xf>
    <xf numFmtId="164" fontId="18" fillId="0" borderId="10" xfId="1" applyFont="1" applyFill="1" applyBorder="1" applyAlignment="1">
      <alignment horizontal="right" vertical="center" wrapText="1"/>
    </xf>
    <xf numFmtId="164" fontId="18" fillId="0" borderId="11" xfId="1" applyFont="1" applyFill="1" applyBorder="1" applyAlignment="1">
      <alignment horizontal="right" vertical="center" wrapText="1"/>
    </xf>
    <xf numFmtId="0" fontId="16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_Sheet1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5"/>
  <sheetViews>
    <sheetView topLeftCell="A40" workbookViewId="0">
      <selection activeCell="O22" sqref="O22"/>
    </sheetView>
  </sheetViews>
  <sheetFormatPr defaultColWidth="9.109375" defaultRowHeight="13.8" x14ac:dyDescent="0.25"/>
  <cols>
    <col min="1" max="1" width="6.5546875" style="2" customWidth="1"/>
    <col min="2" max="2" width="11.33203125" style="2" customWidth="1"/>
    <col min="3" max="4" width="9.109375" style="2"/>
    <col min="5" max="5" width="30.5546875" style="2" customWidth="1"/>
    <col min="6" max="6" width="7" style="2" customWidth="1"/>
    <col min="7" max="7" width="8.44140625" style="2" customWidth="1"/>
    <col min="8" max="8" width="10.33203125" style="2" customWidth="1"/>
    <col min="9" max="9" width="9.88671875" style="2" customWidth="1"/>
    <col min="10" max="10" width="9.109375" style="2"/>
    <col min="11" max="11" width="10.33203125" style="2" customWidth="1"/>
    <col min="12" max="12" width="10.5546875" style="2" customWidth="1"/>
    <col min="13" max="13" width="9.88671875" style="2" customWidth="1"/>
    <col min="14" max="14" width="10.88671875" style="2" customWidth="1"/>
    <col min="15" max="15" width="14.109375" style="2" customWidth="1"/>
    <col min="16" max="16384" width="9.109375" style="2"/>
  </cols>
  <sheetData>
    <row r="1" spans="1:15" ht="72" customHeight="1" x14ac:dyDescent="0.3">
      <c r="A1" s="102" t="s">
        <v>134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5" ht="15.6" x14ac:dyDescent="0.3">
      <c r="A2" s="103" t="s">
        <v>135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4" spans="1:15" x14ac:dyDescent="0.25">
      <c r="A4" s="56"/>
      <c r="B4" s="56"/>
      <c r="C4" s="57"/>
      <c r="D4" s="57"/>
      <c r="E4" s="1"/>
      <c r="F4" s="1"/>
      <c r="G4" s="1"/>
      <c r="H4" s="1"/>
      <c r="I4" s="1"/>
      <c r="J4" s="3"/>
      <c r="K4" s="3"/>
    </row>
    <row r="5" spans="1:15" ht="15" customHeight="1" x14ac:dyDescent="0.3">
      <c r="A5" s="4" t="s">
        <v>14</v>
      </c>
      <c r="C5" s="55" t="s">
        <v>124</v>
      </c>
      <c r="D5" s="55"/>
      <c r="E5" s="55"/>
      <c r="F5" s="1"/>
      <c r="G5" s="1"/>
      <c r="H5" s="1"/>
      <c r="I5" s="1"/>
      <c r="J5" s="1"/>
      <c r="K5" s="1"/>
    </row>
    <row r="6" spans="1:15" ht="21" customHeight="1" x14ac:dyDescent="0.3">
      <c r="A6" s="4" t="s">
        <v>15</v>
      </c>
      <c r="C6" s="61" t="s">
        <v>136</v>
      </c>
      <c r="D6" s="62"/>
      <c r="E6" s="62"/>
      <c r="F6" s="62"/>
      <c r="G6" s="62"/>
      <c r="H6" s="62"/>
      <c r="I6" s="62"/>
      <c r="J6" s="62"/>
      <c r="K6" s="59"/>
      <c r="L6" s="59"/>
      <c r="M6" s="59"/>
      <c r="N6" s="23"/>
    </row>
    <row r="7" spans="1:15" ht="21" x14ac:dyDescent="0.4">
      <c r="A7" s="1"/>
      <c r="B7" s="1"/>
      <c r="C7" s="1"/>
      <c r="D7" s="1"/>
      <c r="E7" s="60"/>
      <c r="F7" s="60"/>
      <c r="G7" s="60"/>
      <c r="H7" s="60"/>
      <c r="I7" s="60"/>
      <c r="J7" s="60"/>
      <c r="K7" s="58"/>
      <c r="L7" s="58"/>
      <c r="M7" s="58"/>
      <c r="O7" s="1"/>
    </row>
    <row r="8" spans="1:15" ht="19.5" customHeight="1" x14ac:dyDescent="0.25">
      <c r="A8" s="45" t="s">
        <v>125</v>
      </c>
      <c r="B8" s="46" t="s">
        <v>126</v>
      </c>
      <c r="C8" s="47"/>
      <c r="D8" s="47"/>
      <c r="E8" s="48"/>
      <c r="F8" s="45" t="s">
        <v>16</v>
      </c>
      <c r="G8" s="66" t="s">
        <v>17</v>
      </c>
      <c r="H8" s="80" t="s">
        <v>18</v>
      </c>
      <c r="I8" s="80"/>
      <c r="J8" s="80"/>
      <c r="K8" s="80"/>
      <c r="L8" s="68" t="s">
        <v>19</v>
      </c>
      <c r="M8" s="69"/>
      <c r="N8" s="69"/>
      <c r="O8" s="70"/>
    </row>
    <row r="9" spans="1:15" ht="15" customHeight="1" x14ac:dyDescent="0.25">
      <c r="A9" s="45"/>
      <c r="B9" s="49"/>
      <c r="C9" s="50"/>
      <c r="D9" s="50"/>
      <c r="E9" s="51"/>
      <c r="F9" s="45"/>
      <c r="G9" s="78"/>
      <c r="H9" s="45" t="s">
        <v>20</v>
      </c>
      <c r="I9" s="45" t="s">
        <v>23</v>
      </c>
      <c r="J9" s="66" t="s">
        <v>21</v>
      </c>
      <c r="K9" s="66" t="s">
        <v>22</v>
      </c>
      <c r="L9" s="45" t="s">
        <v>20</v>
      </c>
      <c r="M9" s="66" t="s">
        <v>23</v>
      </c>
      <c r="N9" s="66" t="s">
        <v>24</v>
      </c>
      <c r="O9" s="66" t="s">
        <v>22</v>
      </c>
    </row>
    <row r="10" spans="1:15" ht="24" customHeight="1" x14ac:dyDescent="0.25">
      <c r="A10" s="45"/>
      <c r="B10" s="52"/>
      <c r="C10" s="53"/>
      <c r="D10" s="53"/>
      <c r="E10" s="54"/>
      <c r="F10" s="45"/>
      <c r="G10" s="79"/>
      <c r="H10" s="45"/>
      <c r="I10" s="45"/>
      <c r="J10" s="67"/>
      <c r="K10" s="67"/>
      <c r="L10" s="45"/>
      <c r="M10" s="67"/>
      <c r="N10" s="67"/>
      <c r="O10" s="67"/>
    </row>
    <row r="11" spans="1:15" ht="16.5" customHeight="1" x14ac:dyDescent="0.25">
      <c r="A11" s="5">
        <v>1</v>
      </c>
      <c r="B11" s="75">
        <v>2</v>
      </c>
      <c r="C11" s="76"/>
      <c r="D11" s="76"/>
      <c r="E11" s="77"/>
      <c r="F11" s="5">
        <v>3</v>
      </c>
      <c r="G11" s="5">
        <v>4</v>
      </c>
      <c r="H11" s="5">
        <v>5</v>
      </c>
      <c r="I11" s="5">
        <v>6</v>
      </c>
      <c r="J11" s="5">
        <v>7</v>
      </c>
      <c r="K11" s="5">
        <v>8</v>
      </c>
      <c r="L11" s="5">
        <v>9</v>
      </c>
      <c r="M11" s="5">
        <v>10</v>
      </c>
      <c r="N11" s="5">
        <v>11</v>
      </c>
      <c r="O11" s="5">
        <v>12</v>
      </c>
    </row>
    <row r="12" spans="1:15" ht="70.5" customHeight="1" x14ac:dyDescent="0.25">
      <c r="A12" s="10">
        <v>1</v>
      </c>
      <c r="B12" s="63" t="s">
        <v>122</v>
      </c>
      <c r="C12" s="64"/>
      <c r="D12" s="64"/>
      <c r="E12" s="65"/>
      <c r="F12" s="6" t="s">
        <v>26</v>
      </c>
      <c r="G12" s="11">
        <v>1</v>
      </c>
      <c r="H12" s="7">
        <v>656</v>
      </c>
      <c r="I12" s="7">
        <v>590</v>
      </c>
      <c r="J12" s="7">
        <v>120</v>
      </c>
      <c r="K12" s="12">
        <f t="shared" ref="K12:K16" si="0">SUM(H12:J12)</f>
        <v>1366</v>
      </c>
      <c r="L12" s="13">
        <f t="shared" ref="L12:L29" si="1">H12*G12</f>
        <v>656</v>
      </c>
      <c r="M12" s="13">
        <f t="shared" ref="M12:M29" si="2">I12*G12</f>
        <v>590</v>
      </c>
      <c r="N12" s="13">
        <f t="shared" ref="N12:N29" si="3">J12*G12</f>
        <v>120</v>
      </c>
      <c r="O12" s="12">
        <v>1366</v>
      </c>
    </row>
    <row r="13" spans="1:15" ht="26.25" customHeight="1" x14ac:dyDescent="0.25">
      <c r="A13" s="10">
        <v>2</v>
      </c>
      <c r="B13" s="63" t="s">
        <v>121</v>
      </c>
      <c r="C13" s="64"/>
      <c r="D13" s="64"/>
      <c r="E13" s="65"/>
      <c r="F13" s="6" t="s">
        <v>27</v>
      </c>
      <c r="G13" s="11">
        <v>1</v>
      </c>
      <c r="H13" s="7">
        <v>50</v>
      </c>
      <c r="I13" s="7">
        <v>75</v>
      </c>
      <c r="J13" s="7">
        <v>0</v>
      </c>
      <c r="K13" s="12">
        <f t="shared" si="0"/>
        <v>125</v>
      </c>
      <c r="L13" s="13">
        <f t="shared" si="1"/>
        <v>50</v>
      </c>
      <c r="M13" s="13">
        <f t="shared" si="2"/>
        <v>75</v>
      </c>
      <c r="N13" s="13">
        <f t="shared" si="3"/>
        <v>0</v>
      </c>
      <c r="O13" s="12">
        <f t="shared" ref="O13:O25" si="4">SUM(L13:N13)</f>
        <v>125</v>
      </c>
    </row>
    <row r="14" spans="1:15" ht="21" customHeight="1" x14ac:dyDescent="0.25">
      <c r="A14" s="10">
        <v>2</v>
      </c>
      <c r="B14" s="63" t="s">
        <v>128</v>
      </c>
      <c r="C14" s="64"/>
      <c r="D14" s="64"/>
      <c r="E14" s="65"/>
      <c r="F14" s="6" t="s">
        <v>27</v>
      </c>
      <c r="G14" s="11">
        <v>1</v>
      </c>
      <c r="H14" s="7">
        <v>350</v>
      </c>
      <c r="I14" s="7">
        <v>150</v>
      </c>
      <c r="J14" s="7"/>
      <c r="K14" s="12">
        <f t="shared" si="0"/>
        <v>500</v>
      </c>
      <c r="L14" s="13">
        <f t="shared" si="1"/>
        <v>350</v>
      </c>
      <c r="M14" s="13">
        <f t="shared" si="2"/>
        <v>150</v>
      </c>
      <c r="N14" s="13">
        <f t="shared" si="3"/>
        <v>0</v>
      </c>
      <c r="O14" s="12">
        <f t="shared" si="4"/>
        <v>500</v>
      </c>
    </row>
    <row r="15" spans="1:15" ht="33" customHeight="1" x14ac:dyDescent="0.25">
      <c r="A15" s="10">
        <v>3</v>
      </c>
      <c r="B15" s="63" t="s">
        <v>129</v>
      </c>
      <c r="C15" s="64"/>
      <c r="D15" s="64"/>
      <c r="E15" s="65"/>
      <c r="F15" s="6" t="s">
        <v>27</v>
      </c>
      <c r="G15" s="11">
        <v>1</v>
      </c>
      <c r="H15" s="7">
        <v>200</v>
      </c>
      <c r="I15" s="7">
        <v>85</v>
      </c>
      <c r="J15" s="7">
        <v>0</v>
      </c>
      <c r="K15" s="12">
        <f t="shared" si="0"/>
        <v>285</v>
      </c>
      <c r="L15" s="13">
        <f t="shared" si="1"/>
        <v>200</v>
      </c>
      <c r="M15" s="13">
        <f t="shared" si="2"/>
        <v>85</v>
      </c>
      <c r="N15" s="13">
        <f t="shared" si="3"/>
        <v>0</v>
      </c>
      <c r="O15" s="12">
        <f t="shared" si="4"/>
        <v>285</v>
      </c>
    </row>
    <row r="16" spans="1:15" ht="36" customHeight="1" x14ac:dyDescent="0.25">
      <c r="A16" s="10">
        <v>4</v>
      </c>
      <c r="B16" s="63" t="s">
        <v>120</v>
      </c>
      <c r="C16" s="64"/>
      <c r="D16" s="64"/>
      <c r="E16" s="65"/>
      <c r="F16" s="6" t="s">
        <v>26</v>
      </c>
      <c r="G16" s="11">
        <v>1</v>
      </c>
      <c r="H16" s="7">
        <v>180</v>
      </c>
      <c r="I16" s="7">
        <v>120</v>
      </c>
      <c r="J16" s="7">
        <v>0</v>
      </c>
      <c r="K16" s="12">
        <f t="shared" si="0"/>
        <v>300</v>
      </c>
      <c r="L16" s="13">
        <f t="shared" si="1"/>
        <v>180</v>
      </c>
      <c r="M16" s="13">
        <f t="shared" si="2"/>
        <v>120</v>
      </c>
      <c r="N16" s="13">
        <f t="shared" si="3"/>
        <v>0</v>
      </c>
      <c r="O16" s="12">
        <f t="shared" si="4"/>
        <v>300</v>
      </c>
    </row>
    <row r="17" spans="1:15" ht="82.05" customHeight="1" x14ac:dyDescent="0.25">
      <c r="A17" s="9">
        <v>5</v>
      </c>
      <c r="B17" s="63" t="s">
        <v>111</v>
      </c>
      <c r="C17" s="64"/>
      <c r="D17" s="64"/>
      <c r="E17" s="65"/>
      <c r="F17" s="6" t="s">
        <v>26</v>
      </c>
      <c r="G17" s="11">
        <v>1</v>
      </c>
      <c r="H17" s="7">
        <v>350</v>
      </c>
      <c r="I17" s="7">
        <v>40</v>
      </c>
      <c r="J17" s="7">
        <v>50</v>
      </c>
      <c r="K17" s="12">
        <f t="shared" ref="K17:K29" si="5">SUM(H17:J17)</f>
        <v>440</v>
      </c>
      <c r="L17" s="13">
        <f t="shared" si="1"/>
        <v>350</v>
      </c>
      <c r="M17" s="13">
        <f t="shared" si="2"/>
        <v>40</v>
      </c>
      <c r="N17" s="13">
        <f t="shared" si="3"/>
        <v>50</v>
      </c>
      <c r="O17" s="12">
        <f t="shared" si="4"/>
        <v>440</v>
      </c>
    </row>
    <row r="18" spans="1:15" ht="34.5" customHeight="1" x14ac:dyDescent="0.25">
      <c r="A18" s="9">
        <v>6</v>
      </c>
      <c r="B18" s="63" t="s">
        <v>120</v>
      </c>
      <c r="C18" s="64"/>
      <c r="D18" s="64"/>
      <c r="E18" s="65"/>
      <c r="F18" s="6" t="s">
        <v>27</v>
      </c>
      <c r="G18" s="11">
        <v>1</v>
      </c>
      <c r="H18" s="7">
        <v>90</v>
      </c>
      <c r="I18" s="7">
        <v>60</v>
      </c>
      <c r="J18" s="7">
        <v>0</v>
      </c>
      <c r="K18" s="12">
        <f t="shared" si="5"/>
        <v>150</v>
      </c>
      <c r="L18" s="13">
        <f t="shared" si="1"/>
        <v>90</v>
      </c>
      <c r="M18" s="13">
        <f t="shared" si="2"/>
        <v>60</v>
      </c>
      <c r="N18" s="13">
        <v>0</v>
      </c>
      <c r="O18" s="12">
        <f t="shared" si="4"/>
        <v>150</v>
      </c>
    </row>
    <row r="19" spans="1:15" ht="33.6" customHeight="1" x14ac:dyDescent="0.25">
      <c r="A19" s="10">
        <v>7</v>
      </c>
      <c r="B19" s="71" t="s">
        <v>112</v>
      </c>
      <c r="C19" s="72"/>
      <c r="D19" s="72"/>
      <c r="E19" s="73"/>
      <c r="F19" s="6" t="s">
        <v>26</v>
      </c>
      <c r="G19" s="11">
        <v>1</v>
      </c>
      <c r="H19" s="7">
        <v>0</v>
      </c>
      <c r="I19" s="7">
        <v>0</v>
      </c>
      <c r="J19" s="7">
        <v>170</v>
      </c>
      <c r="K19" s="12">
        <f t="shared" si="5"/>
        <v>170</v>
      </c>
      <c r="L19" s="13">
        <v>0</v>
      </c>
      <c r="M19" s="13">
        <f t="shared" si="2"/>
        <v>0</v>
      </c>
      <c r="N19" s="13">
        <f t="shared" si="3"/>
        <v>170</v>
      </c>
      <c r="O19" s="12">
        <f t="shared" si="4"/>
        <v>170</v>
      </c>
    </row>
    <row r="20" spans="1:15" ht="21.6" customHeight="1" x14ac:dyDescent="0.25">
      <c r="A20" s="10">
        <v>8</v>
      </c>
      <c r="B20" s="63" t="s">
        <v>113</v>
      </c>
      <c r="C20" s="64"/>
      <c r="D20" s="64"/>
      <c r="E20" s="65"/>
      <c r="F20" s="6" t="s">
        <v>26</v>
      </c>
      <c r="G20" s="11">
        <v>1</v>
      </c>
      <c r="H20" s="7">
        <v>70</v>
      </c>
      <c r="I20" s="7">
        <v>28</v>
      </c>
      <c r="J20" s="7"/>
      <c r="K20" s="12">
        <f t="shared" si="5"/>
        <v>98</v>
      </c>
      <c r="L20" s="13">
        <f t="shared" si="1"/>
        <v>70</v>
      </c>
      <c r="M20" s="13">
        <f t="shared" si="2"/>
        <v>28</v>
      </c>
      <c r="N20" s="13"/>
      <c r="O20" s="12">
        <f t="shared" si="4"/>
        <v>98</v>
      </c>
    </row>
    <row r="21" spans="1:15" ht="51.75" customHeight="1" x14ac:dyDescent="0.25">
      <c r="A21" s="10">
        <v>9</v>
      </c>
      <c r="B21" s="63" t="s">
        <v>118</v>
      </c>
      <c r="C21" s="64"/>
      <c r="D21" s="64"/>
      <c r="E21" s="65"/>
      <c r="F21" s="6" t="s">
        <v>26</v>
      </c>
      <c r="G21" s="11">
        <v>1</v>
      </c>
      <c r="H21" s="7">
        <v>250</v>
      </c>
      <c r="I21" s="7">
        <v>30</v>
      </c>
      <c r="J21" s="7"/>
      <c r="K21" s="12">
        <f t="shared" si="5"/>
        <v>280</v>
      </c>
      <c r="L21" s="13">
        <f t="shared" si="1"/>
        <v>250</v>
      </c>
      <c r="M21" s="13">
        <f t="shared" si="2"/>
        <v>30</v>
      </c>
      <c r="N21" s="13">
        <f t="shared" si="3"/>
        <v>0</v>
      </c>
      <c r="O21" s="12">
        <f t="shared" si="4"/>
        <v>280</v>
      </c>
    </row>
    <row r="22" spans="1:15" ht="24.75" customHeight="1" x14ac:dyDescent="0.25">
      <c r="A22" s="10">
        <v>10</v>
      </c>
      <c r="B22" s="63" t="s">
        <v>119</v>
      </c>
      <c r="C22" s="64"/>
      <c r="D22" s="64"/>
      <c r="E22" s="65"/>
      <c r="F22" s="6" t="s">
        <v>26</v>
      </c>
      <c r="G22" s="11">
        <v>1</v>
      </c>
      <c r="H22" s="7"/>
      <c r="I22" s="7"/>
      <c r="J22" s="7">
        <v>150</v>
      </c>
      <c r="K22" s="12">
        <f t="shared" si="5"/>
        <v>150</v>
      </c>
      <c r="L22" s="13">
        <f t="shared" si="1"/>
        <v>0</v>
      </c>
      <c r="M22" s="13">
        <f t="shared" si="2"/>
        <v>0</v>
      </c>
      <c r="N22" s="13">
        <f t="shared" si="3"/>
        <v>150</v>
      </c>
      <c r="O22" s="12">
        <f t="shared" si="4"/>
        <v>150</v>
      </c>
    </row>
    <row r="23" spans="1:15" ht="29.1" customHeight="1" x14ac:dyDescent="0.25">
      <c r="A23" s="10">
        <v>11</v>
      </c>
      <c r="B23" s="63" t="s">
        <v>123</v>
      </c>
      <c r="C23" s="64"/>
      <c r="D23" s="64"/>
      <c r="E23" s="65"/>
      <c r="F23" s="6" t="s">
        <v>27</v>
      </c>
      <c r="G23" s="11">
        <v>1</v>
      </c>
      <c r="H23" s="7">
        <v>54</v>
      </c>
      <c r="I23" s="7">
        <v>22</v>
      </c>
      <c r="J23" s="7"/>
      <c r="K23" s="12">
        <f t="shared" si="5"/>
        <v>76</v>
      </c>
      <c r="L23" s="13">
        <f t="shared" si="1"/>
        <v>54</v>
      </c>
      <c r="M23" s="13">
        <f t="shared" si="2"/>
        <v>22</v>
      </c>
      <c r="N23" s="13">
        <f t="shared" si="3"/>
        <v>0</v>
      </c>
      <c r="O23" s="12">
        <f t="shared" si="4"/>
        <v>76</v>
      </c>
    </row>
    <row r="24" spans="1:15" ht="34.5" customHeight="1" x14ac:dyDescent="0.25">
      <c r="A24" s="10">
        <v>12</v>
      </c>
      <c r="B24" s="63" t="s">
        <v>131</v>
      </c>
      <c r="C24" s="64"/>
      <c r="D24" s="64"/>
      <c r="E24" s="65"/>
      <c r="F24" s="6" t="s">
        <v>27</v>
      </c>
      <c r="G24" s="11">
        <v>1</v>
      </c>
      <c r="H24" s="7">
        <v>600</v>
      </c>
      <c r="I24" s="7">
        <v>150</v>
      </c>
      <c r="J24" s="7"/>
      <c r="K24" s="12">
        <f t="shared" si="5"/>
        <v>750</v>
      </c>
      <c r="L24" s="13">
        <f t="shared" si="1"/>
        <v>600</v>
      </c>
      <c r="M24" s="13">
        <f t="shared" si="2"/>
        <v>150</v>
      </c>
      <c r="N24" s="13">
        <f t="shared" si="3"/>
        <v>0</v>
      </c>
      <c r="O24" s="12">
        <f t="shared" si="4"/>
        <v>750</v>
      </c>
    </row>
    <row r="25" spans="1:15" ht="34.5" customHeight="1" x14ac:dyDescent="0.25">
      <c r="A25" s="10">
        <v>13</v>
      </c>
      <c r="B25" s="63" t="s">
        <v>130</v>
      </c>
      <c r="C25" s="64"/>
      <c r="D25" s="64"/>
      <c r="E25" s="65"/>
      <c r="F25" s="6" t="s">
        <v>27</v>
      </c>
      <c r="G25" s="11">
        <v>1</v>
      </c>
      <c r="H25" s="7">
        <v>250</v>
      </c>
      <c r="I25" s="7">
        <v>160</v>
      </c>
      <c r="J25" s="7"/>
      <c r="K25" s="12">
        <f t="shared" si="5"/>
        <v>410</v>
      </c>
      <c r="L25" s="13">
        <f t="shared" si="1"/>
        <v>250</v>
      </c>
      <c r="M25" s="13">
        <f t="shared" si="2"/>
        <v>160</v>
      </c>
      <c r="N25" s="13">
        <f t="shared" si="3"/>
        <v>0</v>
      </c>
      <c r="O25" s="12">
        <f t="shared" si="4"/>
        <v>410</v>
      </c>
    </row>
    <row r="26" spans="1:15" ht="30" customHeight="1" x14ac:dyDescent="0.25">
      <c r="A26" s="10">
        <v>14</v>
      </c>
      <c r="B26" s="71" t="s">
        <v>114</v>
      </c>
      <c r="C26" s="72"/>
      <c r="D26" s="72"/>
      <c r="E26" s="73"/>
      <c r="F26" s="6" t="s">
        <v>25</v>
      </c>
      <c r="G26" s="11">
        <v>42</v>
      </c>
      <c r="H26" s="7">
        <v>35</v>
      </c>
      <c r="I26" s="7"/>
      <c r="J26" s="7"/>
      <c r="K26" s="12">
        <f>G26*H26</f>
        <v>1470</v>
      </c>
      <c r="L26" s="13">
        <f t="shared" si="1"/>
        <v>1470</v>
      </c>
      <c r="M26" s="13">
        <f t="shared" si="2"/>
        <v>0</v>
      </c>
      <c r="N26" s="13">
        <f t="shared" si="3"/>
        <v>0</v>
      </c>
      <c r="O26" s="12">
        <f t="shared" ref="O26:O28" si="6">SUM(L26:N26)</f>
        <v>1470</v>
      </c>
    </row>
    <row r="27" spans="1:15" ht="27" customHeight="1" x14ac:dyDescent="0.25">
      <c r="A27" s="10">
        <v>15</v>
      </c>
      <c r="B27" s="82" t="s">
        <v>115</v>
      </c>
      <c r="C27" s="83"/>
      <c r="D27" s="83"/>
      <c r="E27" s="84"/>
      <c r="F27" s="6" t="s">
        <v>26</v>
      </c>
      <c r="G27" s="11">
        <v>1</v>
      </c>
      <c r="H27" s="7"/>
      <c r="I27" s="7">
        <v>1048.04</v>
      </c>
      <c r="J27" s="7"/>
      <c r="K27" s="12">
        <v>1048.04</v>
      </c>
      <c r="L27" s="13">
        <f t="shared" si="1"/>
        <v>0</v>
      </c>
      <c r="M27" s="13">
        <f t="shared" si="2"/>
        <v>1048.04</v>
      </c>
      <c r="N27" s="13">
        <f t="shared" si="3"/>
        <v>0</v>
      </c>
      <c r="O27" s="12">
        <f t="shared" si="6"/>
        <v>1048.04</v>
      </c>
    </row>
    <row r="28" spans="1:15" ht="27" customHeight="1" x14ac:dyDescent="0.25">
      <c r="A28" s="10">
        <v>16</v>
      </c>
      <c r="B28" s="71" t="s">
        <v>116</v>
      </c>
      <c r="C28" s="72"/>
      <c r="D28" s="72"/>
      <c r="E28" s="73"/>
      <c r="F28" s="6" t="s">
        <v>27</v>
      </c>
      <c r="G28" s="11">
        <v>1</v>
      </c>
      <c r="H28" s="7">
        <v>90</v>
      </c>
      <c r="I28" s="7">
        <v>130</v>
      </c>
      <c r="J28" s="7"/>
      <c r="K28" s="12"/>
      <c r="L28" s="13">
        <f t="shared" si="1"/>
        <v>90</v>
      </c>
      <c r="M28" s="13">
        <f t="shared" si="2"/>
        <v>130</v>
      </c>
      <c r="N28" s="13">
        <f t="shared" si="3"/>
        <v>0</v>
      </c>
      <c r="O28" s="12">
        <f t="shared" si="6"/>
        <v>220</v>
      </c>
    </row>
    <row r="29" spans="1:15" ht="23.25" customHeight="1" x14ac:dyDescent="0.25">
      <c r="A29" s="10">
        <v>17</v>
      </c>
      <c r="B29" s="81" t="s">
        <v>117</v>
      </c>
      <c r="C29" s="81"/>
      <c r="D29" s="81"/>
      <c r="E29" s="81"/>
      <c r="F29" s="25" t="s">
        <v>26</v>
      </c>
      <c r="G29" s="11">
        <v>1</v>
      </c>
      <c r="H29" s="34">
        <v>120</v>
      </c>
      <c r="I29" s="34"/>
      <c r="J29" s="34"/>
      <c r="K29" s="35">
        <f t="shared" si="5"/>
        <v>120</v>
      </c>
      <c r="L29" s="36">
        <f t="shared" si="1"/>
        <v>120</v>
      </c>
      <c r="M29" s="36">
        <f t="shared" si="2"/>
        <v>0</v>
      </c>
      <c r="N29" s="36">
        <f t="shared" si="3"/>
        <v>0</v>
      </c>
      <c r="O29" s="35">
        <v>120</v>
      </c>
    </row>
    <row r="30" spans="1:15" ht="23.25" customHeight="1" thickBot="1" x14ac:dyDescent="0.35">
      <c r="A30" s="37"/>
      <c r="B30" s="85" t="s">
        <v>110</v>
      </c>
      <c r="C30" s="86"/>
      <c r="D30" s="86"/>
      <c r="E30" s="86"/>
      <c r="F30" s="86"/>
      <c r="G30" s="86"/>
      <c r="H30" s="86"/>
      <c r="I30" s="86"/>
      <c r="J30" s="87"/>
      <c r="K30" s="38"/>
      <c r="L30" s="39">
        <f>SUM(L12:L29)</f>
        <v>4780</v>
      </c>
      <c r="M30" s="39">
        <f>SUM(M12:M29)</f>
        <v>2688.04</v>
      </c>
      <c r="N30" s="39">
        <f>SUM(N12:N29)</f>
        <v>490</v>
      </c>
      <c r="O30" s="40">
        <f>SUM(O12:O29)</f>
        <v>7958.04</v>
      </c>
    </row>
    <row r="31" spans="1:15" s="26" customFormat="1" ht="27" customHeight="1" x14ac:dyDescent="0.25">
      <c r="A31" s="27"/>
      <c r="B31" s="90"/>
      <c r="C31" s="90"/>
      <c r="D31" s="90"/>
      <c r="E31" s="90"/>
      <c r="F31" s="28"/>
      <c r="G31" s="29"/>
      <c r="H31" s="30"/>
      <c r="I31" s="30"/>
      <c r="J31" s="30"/>
      <c r="K31" s="97" t="s">
        <v>105</v>
      </c>
      <c r="L31" s="98"/>
      <c r="M31" s="98"/>
      <c r="N31" s="99"/>
      <c r="O31" s="42">
        <f>ROUND(O30*5%,2)</f>
        <v>397.9</v>
      </c>
    </row>
    <row r="32" spans="1:15" ht="20.25" customHeight="1" x14ac:dyDescent="0.25">
      <c r="A32" s="31"/>
      <c r="B32" s="74"/>
      <c r="C32" s="74"/>
      <c r="D32" s="74"/>
      <c r="E32" s="74"/>
      <c r="F32" s="31"/>
      <c r="G32" s="31"/>
      <c r="H32" s="32"/>
      <c r="I32" s="32"/>
      <c r="J32" s="32"/>
      <c r="K32" s="91" t="s">
        <v>106</v>
      </c>
      <c r="L32" s="92"/>
      <c r="M32" s="92"/>
      <c r="N32" s="93"/>
      <c r="O32" s="43">
        <v>30.64</v>
      </c>
    </row>
    <row r="33" spans="1:15" ht="21" customHeight="1" x14ac:dyDescent="0.25">
      <c r="A33" s="31"/>
      <c r="B33" s="74"/>
      <c r="C33" s="74"/>
      <c r="D33" s="74"/>
      <c r="E33" s="74"/>
      <c r="F33" s="31"/>
      <c r="G33" s="31"/>
      <c r="H33" s="32"/>
      <c r="I33" s="32"/>
      <c r="J33" s="32"/>
      <c r="K33" s="91" t="s">
        <v>107</v>
      </c>
      <c r="L33" s="92"/>
      <c r="M33" s="92"/>
      <c r="N33" s="93"/>
      <c r="O33" s="42">
        <f>ROUND(O30*5%,2)</f>
        <v>397.9</v>
      </c>
    </row>
    <row r="34" spans="1:15" ht="21" customHeight="1" x14ac:dyDescent="0.25">
      <c r="A34" s="31"/>
      <c r="B34" s="74"/>
      <c r="C34" s="74"/>
      <c r="D34" s="74"/>
      <c r="E34" s="74"/>
      <c r="F34" s="31"/>
      <c r="G34" s="31"/>
      <c r="H34" s="32"/>
      <c r="I34" s="32"/>
      <c r="J34" s="32"/>
      <c r="K34" s="91" t="s">
        <v>108</v>
      </c>
      <c r="L34" s="92"/>
      <c r="M34" s="92"/>
      <c r="N34" s="93"/>
      <c r="O34" s="44">
        <f>O30+O31+O33</f>
        <v>8753.84</v>
      </c>
    </row>
    <row r="35" spans="1:15" ht="20.25" customHeight="1" x14ac:dyDescent="0.3">
      <c r="K35" s="94" t="s">
        <v>109</v>
      </c>
      <c r="L35" s="95"/>
      <c r="M35" s="95"/>
      <c r="N35" s="96"/>
      <c r="O35" s="41">
        <f>ROUND(O34*21%,2)</f>
        <v>1838.31</v>
      </c>
    </row>
    <row r="36" spans="1:15" ht="24.75" customHeight="1" x14ac:dyDescent="0.4">
      <c r="B36" s="88"/>
      <c r="C36" s="88"/>
      <c r="D36" s="88"/>
      <c r="E36" s="89"/>
      <c r="F36" s="89"/>
      <c r="G36" s="33"/>
      <c r="K36" s="94" t="s">
        <v>108</v>
      </c>
      <c r="L36" s="95"/>
      <c r="M36" s="95"/>
      <c r="N36" s="96"/>
      <c r="O36" s="41">
        <f>SUM(O34:O35)</f>
        <v>10592.15</v>
      </c>
    </row>
    <row r="38" spans="1:15" x14ac:dyDescent="0.25">
      <c r="D38" s="8"/>
    </row>
    <row r="60" spans="2:3" x14ac:dyDescent="0.25">
      <c r="B60" s="8"/>
      <c r="C60" s="8"/>
    </row>
    <row r="63" spans="2:3" x14ac:dyDescent="0.25">
      <c r="B63" s="8"/>
    </row>
    <row r="65" spans="2:2" x14ac:dyDescent="0.25">
      <c r="B65" s="8"/>
    </row>
  </sheetData>
  <mergeCells count="55">
    <mergeCell ref="K33:N33"/>
    <mergeCell ref="K34:N34"/>
    <mergeCell ref="K35:N35"/>
    <mergeCell ref="K36:N36"/>
    <mergeCell ref="K31:N31"/>
    <mergeCell ref="K32:N32"/>
    <mergeCell ref="N9:N10"/>
    <mergeCell ref="O9:O10"/>
    <mergeCell ref="A1:O1"/>
    <mergeCell ref="A2:O2"/>
    <mergeCell ref="B30:J30"/>
    <mergeCell ref="B36:D36"/>
    <mergeCell ref="E36:F36"/>
    <mergeCell ref="B31:E31"/>
    <mergeCell ref="B33:E33"/>
    <mergeCell ref="B34:E34"/>
    <mergeCell ref="B20:E20"/>
    <mergeCell ref="B21:E21"/>
    <mergeCell ref="B22:E22"/>
    <mergeCell ref="B23:E23"/>
    <mergeCell ref="B29:E29"/>
    <mergeCell ref="B27:E27"/>
    <mergeCell ref="B26:E26"/>
    <mergeCell ref="B19:E19"/>
    <mergeCell ref="B32:E32"/>
    <mergeCell ref="I9:I10"/>
    <mergeCell ref="J9:J10"/>
    <mergeCell ref="K9:K10"/>
    <mergeCell ref="B11:E11"/>
    <mergeCell ref="B12:E12"/>
    <mergeCell ref="B15:E15"/>
    <mergeCell ref="B16:E16"/>
    <mergeCell ref="G8:G10"/>
    <mergeCell ref="H8:K8"/>
    <mergeCell ref="B18:E18"/>
    <mergeCell ref="B24:E24"/>
    <mergeCell ref="B25:E25"/>
    <mergeCell ref="B28:E28"/>
    <mergeCell ref="B13:E13"/>
    <mergeCell ref="B17:E17"/>
    <mergeCell ref="L9:L10"/>
    <mergeCell ref="M9:M10"/>
    <mergeCell ref="B14:E14"/>
    <mergeCell ref="L8:O8"/>
    <mergeCell ref="H9:H10"/>
    <mergeCell ref="K7:M7"/>
    <mergeCell ref="K6:M6"/>
    <mergeCell ref="E7:J7"/>
    <mergeCell ref="C6:J6"/>
    <mergeCell ref="A8:A10"/>
    <mergeCell ref="B8:E10"/>
    <mergeCell ref="F8:F10"/>
    <mergeCell ref="C5:E5"/>
    <mergeCell ref="A4:B4"/>
    <mergeCell ref="C4:D4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tabSelected="1" workbookViewId="0">
      <selection activeCell="K5" sqref="K5"/>
    </sheetView>
  </sheetViews>
  <sheetFormatPr defaultRowHeight="14.4" x14ac:dyDescent="0.3"/>
  <cols>
    <col min="1" max="1" width="6.6640625" customWidth="1"/>
    <col min="2" max="2" width="16.5546875" customWidth="1"/>
    <col min="3" max="3" width="19.5546875" customWidth="1"/>
    <col min="4" max="4" width="13.109375" customWidth="1"/>
    <col min="5" max="5" width="16.33203125" customWidth="1"/>
    <col min="6" max="6" width="10" customWidth="1"/>
    <col min="7" max="7" width="16.109375" customWidth="1"/>
    <col min="8" max="8" width="11" customWidth="1"/>
    <col min="9" max="9" width="8" customWidth="1"/>
    <col min="10" max="10" width="11.6640625" customWidth="1"/>
    <col min="12" max="12" width="20.109375" customWidth="1"/>
  </cols>
  <sheetData>
    <row r="1" spans="1:10" x14ac:dyDescent="0.3">
      <c r="H1" s="101" t="s">
        <v>127</v>
      </c>
      <c r="I1" s="101"/>
      <c r="J1" s="101"/>
    </row>
    <row r="3" spans="1:10" ht="31.5" customHeight="1" x14ac:dyDescent="0.3">
      <c r="A3" s="100" t="s">
        <v>132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52.95" customHeight="1" x14ac:dyDescent="0.3">
      <c r="A4" s="14" t="s">
        <v>28</v>
      </c>
      <c r="B4" s="17" t="s">
        <v>29</v>
      </c>
      <c r="C4" s="17" t="s">
        <v>30</v>
      </c>
      <c r="D4" s="18" t="s">
        <v>133</v>
      </c>
      <c r="E4" s="17" t="s">
        <v>31</v>
      </c>
      <c r="F4" s="18" t="s">
        <v>32</v>
      </c>
      <c r="G4" s="19" t="s">
        <v>33</v>
      </c>
      <c r="H4" s="19" t="s">
        <v>34</v>
      </c>
      <c r="I4" s="19" t="s">
        <v>35</v>
      </c>
      <c r="J4" s="18" t="s">
        <v>36</v>
      </c>
    </row>
    <row r="5" spans="1:10" ht="34.5" customHeight="1" x14ac:dyDescent="0.3">
      <c r="A5" s="14">
        <v>1</v>
      </c>
      <c r="B5" s="14" t="s">
        <v>37</v>
      </c>
      <c r="C5" s="15" t="s">
        <v>38</v>
      </c>
      <c r="D5" s="15" t="s">
        <v>0</v>
      </c>
      <c r="E5" s="14" t="s">
        <v>1</v>
      </c>
      <c r="F5" s="14"/>
      <c r="G5" s="14" t="s">
        <v>96</v>
      </c>
      <c r="H5" s="16">
        <v>63.82</v>
      </c>
      <c r="I5" s="14">
        <v>1</v>
      </c>
      <c r="J5" s="16">
        <f t="shared" ref="J5:J42" si="0">H5*I5</f>
        <v>63.82</v>
      </c>
    </row>
    <row r="6" spans="1:10" ht="27.75" customHeight="1" x14ac:dyDescent="0.3">
      <c r="A6" s="14">
        <v>2</v>
      </c>
      <c r="B6" s="14" t="s">
        <v>37</v>
      </c>
      <c r="C6" s="14" t="s">
        <v>39</v>
      </c>
      <c r="D6" s="14">
        <v>51318</v>
      </c>
      <c r="E6" s="14" t="s">
        <v>2</v>
      </c>
      <c r="F6" s="14"/>
      <c r="G6" s="24" t="s">
        <v>97</v>
      </c>
      <c r="H6" s="16">
        <v>73.38</v>
      </c>
      <c r="I6" s="14">
        <v>1</v>
      </c>
      <c r="J6" s="16">
        <f t="shared" si="0"/>
        <v>73.38</v>
      </c>
    </row>
    <row r="7" spans="1:10" ht="39" customHeight="1" x14ac:dyDescent="0.3">
      <c r="A7" s="14">
        <v>3</v>
      </c>
      <c r="B7" s="14" t="s">
        <v>37</v>
      </c>
      <c r="C7" s="15" t="s">
        <v>38</v>
      </c>
      <c r="D7" s="15" t="s">
        <v>0</v>
      </c>
      <c r="E7" s="14" t="s">
        <v>1</v>
      </c>
      <c r="F7" s="14"/>
      <c r="G7" s="14" t="s">
        <v>96</v>
      </c>
      <c r="H7" s="16">
        <v>63.82</v>
      </c>
      <c r="I7" s="14">
        <v>1</v>
      </c>
      <c r="J7" s="16">
        <f t="shared" si="0"/>
        <v>63.82</v>
      </c>
    </row>
    <row r="8" spans="1:10" ht="24" customHeight="1" x14ac:dyDescent="0.3">
      <c r="A8" s="14">
        <v>4</v>
      </c>
      <c r="B8" s="14" t="s">
        <v>40</v>
      </c>
      <c r="C8" s="14" t="s">
        <v>41</v>
      </c>
      <c r="D8" s="14"/>
      <c r="E8" s="14" t="s">
        <v>45</v>
      </c>
      <c r="F8" s="14"/>
      <c r="G8" s="14" t="s">
        <v>98</v>
      </c>
      <c r="H8" s="16">
        <v>1.92</v>
      </c>
      <c r="I8" s="14">
        <v>1</v>
      </c>
      <c r="J8" s="16">
        <f t="shared" si="0"/>
        <v>1.92</v>
      </c>
    </row>
    <row r="9" spans="1:10" ht="23.25" customHeight="1" x14ac:dyDescent="0.3">
      <c r="A9" s="14">
        <v>5</v>
      </c>
      <c r="B9" s="14" t="s">
        <v>40</v>
      </c>
      <c r="C9" s="14" t="s">
        <v>41</v>
      </c>
      <c r="D9" s="14"/>
      <c r="E9" s="14" t="s">
        <v>44</v>
      </c>
      <c r="F9" s="14"/>
      <c r="G9" s="14" t="s">
        <v>98</v>
      </c>
      <c r="H9" s="16">
        <v>20.149999999999999</v>
      </c>
      <c r="I9" s="14">
        <v>1</v>
      </c>
      <c r="J9" s="16">
        <f t="shared" si="0"/>
        <v>20.149999999999999</v>
      </c>
    </row>
    <row r="10" spans="1:10" ht="25.5" customHeight="1" x14ac:dyDescent="0.3">
      <c r="A10" s="14">
        <v>6</v>
      </c>
      <c r="B10" s="14" t="s">
        <v>40</v>
      </c>
      <c r="C10" s="14" t="s">
        <v>41</v>
      </c>
      <c r="D10" s="14"/>
      <c r="E10" s="14" t="s">
        <v>43</v>
      </c>
      <c r="F10" s="14"/>
      <c r="G10" s="14" t="s">
        <v>98</v>
      </c>
      <c r="H10" s="16">
        <v>20.149999999999999</v>
      </c>
      <c r="I10" s="14">
        <v>1</v>
      </c>
      <c r="J10" s="16">
        <f t="shared" si="0"/>
        <v>20.149999999999999</v>
      </c>
    </row>
    <row r="11" spans="1:10" ht="24.75" customHeight="1" x14ac:dyDescent="0.3">
      <c r="A11" s="14">
        <v>7</v>
      </c>
      <c r="B11" s="14" t="s">
        <v>46</v>
      </c>
      <c r="C11" s="14" t="s">
        <v>47</v>
      </c>
      <c r="D11" s="14"/>
      <c r="E11" s="14" t="s">
        <v>101</v>
      </c>
      <c r="F11" s="14"/>
      <c r="G11" s="14" t="s">
        <v>102</v>
      </c>
      <c r="H11" s="16">
        <v>4.7</v>
      </c>
      <c r="I11" s="14">
        <v>1</v>
      </c>
      <c r="J11" s="16">
        <f t="shared" si="0"/>
        <v>4.7</v>
      </c>
    </row>
    <row r="12" spans="1:10" ht="23.25" customHeight="1" x14ac:dyDescent="0.3">
      <c r="A12" s="14">
        <v>8</v>
      </c>
      <c r="B12" s="14" t="s">
        <v>46</v>
      </c>
      <c r="C12" s="14" t="s">
        <v>47</v>
      </c>
      <c r="D12" s="14"/>
      <c r="E12" s="14" t="s">
        <v>103</v>
      </c>
      <c r="F12" s="14"/>
      <c r="G12" s="14" t="s">
        <v>102</v>
      </c>
      <c r="H12" s="16">
        <v>3.5</v>
      </c>
      <c r="I12" s="14">
        <v>2</v>
      </c>
      <c r="J12" s="16">
        <f t="shared" si="0"/>
        <v>7</v>
      </c>
    </row>
    <row r="13" spans="1:10" ht="25.5" customHeight="1" x14ac:dyDescent="0.3">
      <c r="A13" s="14">
        <v>9</v>
      </c>
      <c r="B13" s="14" t="s">
        <v>46</v>
      </c>
      <c r="C13" s="14" t="s">
        <v>47</v>
      </c>
      <c r="D13" s="14"/>
      <c r="E13" s="14" t="s">
        <v>104</v>
      </c>
      <c r="F13" s="14"/>
      <c r="G13" s="14" t="s">
        <v>102</v>
      </c>
      <c r="H13" s="16">
        <v>2.5099999999999998</v>
      </c>
      <c r="I13" s="14">
        <v>5</v>
      </c>
      <c r="J13" s="16">
        <f t="shared" si="0"/>
        <v>12.549999999999999</v>
      </c>
    </row>
    <row r="14" spans="1:10" ht="33.75" customHeight="1" x14ac:dyDescent="0.3">
      <c r="A14" s="14">
        <v>10</v>
      </c>
      <c r="B14" s="14" t="s">
        <v>49</v>
      </c>
      <c r="C14" s="14" t="s">
        <v>50</v>
      </c>
      <c r="D14" s="14"/>
      <c r="E14" s="15" t="s">
        <v>48</v>
      </c>
      <c r="F14" s="14" t="s">
        <v>3</v>
      </c>
      <c r="G14" s="14" t="s">
        <v>42</v>
      </c>
      <c r="H14" s="16"/>
      <c r="I14" s="14">
        <v>1</v>
      </c>
      <c r="J14" s="16">
        <f t="shared" si="0"/>
        <v>0</v>
      </c>
    </row>
    <row r="15" spans="1:10" ht="25.5" customHeight="1" x14ac:dyDescent="0.3">
      <c r="A15" s="14">
        <v>11</v>
      </c>
      <c r="B15" s="14" t="s">
        <v>40</v>
      </c>
      <c r="C15" s="14" t="s">
        <v>41</v>
      </c>
      <c r="D15" s="14"/>
      <c r="E15" s="14" t="s">
        <v>51</v>
      </c>
      <c r="F15" s="14"/>
      <c r="G15" s="14" t="s">
        <v>98</v>
      </c>
      <c r="H15" s="16">
        <v>0.59</v>
      </c>
      <c r="I15" s="14">
        <v>1</v>
      </c>
      <c r="J15" s="16">
        <f t="shared" si="0"/>
        <v>0.59</v>
      </c>
    </row>
    <row r="16" spans="1:10" ht="27" customHeight="1" x14ac:dyDescent="0.3">
      <c r="A16" s="14">
        <v>12</v>
      </c>
      <c r="B16" s="14" t="s">
        <v>53</v>
      </c>
      <c r="C16" s="14" t="s">
        <v>52</v>
      </c>
      <c r="D16" s="14"/>
      <c r="E16" s="14" t="s">
        <v>4</v>
      </c>
      <c r="F16" s="14"/>
      <c r="G16" s="14"/>
      <c r="H16" s="16">
        <v>20</v>
      </c>
      <c r="I16" s="14">
        <v>1</v>
      </c>
      <c r="J16" s="20">
        <f t="shared" si="0"/>
        <v>20</v>
      </c>
    </row>
    <row r="17" spans="1:10" ht="35.25" customHeight="1" x14ac:dyDescent="0.3">
      <c r="A17" s="14">
        <v>13</v>
      </c>
      <c r="B17" s="14" t="s">
        <v>54</v>
      </c>
      <c r="C17" s="15" t="s">
        <v>55</v>
      </c>
      <c r="D17" s="14"/>
      <c r="E17" s="14" t="s">
        <v>56</v>
      </c>
      <c r="F17" s="14"/>
      <c r="G17" s="14" t="s">
        <v>42</v>
      </c>
      <c r="H17" s="16">
        <v>66</v>
      </c>
      <c r="I17" s="14">
        <v>1</v>
      </c>
      <c r="J17" s="20">
        <f t="shared" si="0"/>
        <v>66</v>
      </c>
    </row>
    <row r="18" spans="1:10" ht="25.5" customHeight="1" x14ac:dyDescent="0.3">
      <c r="A18" s="14">
        <v>14</v>
      </c>
      <c r="B18" s="14" t="s">
        <v>57</v>
      </c>
      <c r="C18" s="15" t="s">
        <v>58</v>
      </c>
      <c r="D18" s="14"/>
      <c r="E18" s="14" t="s">
        <v>99</v>
      </c>
      <c r="F18" s="14"/>
      <c r="G18" s="14" t="s">
        <v>42</v>
      </c>
      <c r="H18" s="16">
        <v>39.42</v>
      </c>
      <c r="I18" s="14">
        <v>2</v>
      </c>
      <c r="J18" s="20">
        <f t="shared" si="0"/>
        <v>78.84</v>
      </c>
    </row>
    <row r="19" spans="1:10" ht="22.5" customHeight="1" x14ac:dyDescent="0.3">
      <c r="A19" s="14">
        <v>15</v>
      </c>
      <c r="B19" s="14" t="s">
        <v>57</v>
      </c>
      <c r="C19" s="15" t="s">
        <v>58</v>
      </c>
      <c r="D19" s="14"/>
      <c r="E19" s="14" t="s">
        <v>100</v>
      </c>
      <c r="F19" s="14"/>
      <c r="G19" s="14" t="s">
        <v>42</v>
      </c>
      <c r="H19" s="16">
        <v>47.12</v>
      </c>
      <c r="I19" s="14">
        <v>1</v>
      </c>
      <c r="J19" s="20">
        <f t="shared" si="0"/>
        <v>47.12</v>
      </c>
    </row>
    <row r="20" spans="1:10" ht="46.5" customHeight="1" x14ac:dyDescent="0.3">
      <c r="A20" s="14">
        <v>16</v>
      </c>
      <c r="B20" s="14" t="s">
        <v>57</v>
      </c>
      <c r="C20" s="14" t="s">
        <v>41</v>
      </c>
      <c r="D20" s="14"/>
      <c r="E20" s="15" t="s">
        <v>87</v>
      </c>
      <c r="F20" s="14"/>
      <c r="G20" s="14" t="s">
        <v>42</v>
      </c>
      <c r="H20" s="16">
        <v>25</v>
      </c>
      <c r="I20" s="14">
        <v>1</v>
      </c>
      <c r="J20" s="20">
        <f t="shared" si="0"/>
        <v>25</v>
      </c>
    </row>
    <row r="21" spans="1:10" ht="26.25" customHeight="1" x14ac:dyDescent="0.3">
      <c r="A21" s="14">
        <v>17</v>
      </c>
      <c r="B21" s="14" t="s">
        <v>59</v>
      </c>
      <c r="C21" s="14" t="s">
        <v>5</v>
      </c>
      <c r="E21" s="14" t="s">
        <v>78</v>
      </c>
      <c r="F21" s="14"/>
      <c r="G21" s="14"/>
      <c r="H21" s="16"/>
      <c r="I21" s="14">
        <v>1</v>
      </c>
      <c r="J21" s="20">
        <f t="shared" si="0"/>
        <v>0</v>
      </c>
    </row>
    <row r="22" spans="1:10" ht="36" customHeight="1" x14ac:dyDescent="0.3">
      <c r="A22" s="14">
        <v>18</v>
      </c>
      <c r="B22" s="14" t="s">
        <v>60</v>
      </c>
      <c r="C22" s="14" t="s">
        <v>61</v>
      </c>
      <c r="D22" s="15" t="s">
        <v>90</v>
      </c>
      <c r="E22" s="14" t="s">
        <v>89</v>
      </c>
      <c r="F22" s="14" t="s">
        <v>88</v>
      </c>
      <c r="G22" s="14"/>
      <c r="H22" s="16">
        <v>39.770000000000003</v>
      </c>
      <c r="I22" s="14">
        <v>8</v>
      </c>
      <c r="J22" s="20">
        <f t="shared" si="0"/>
        <v>318.16000000000003</v>
      </c>
    </row>
    <row r="23" spans="1:10" ht="36" customHeight="1" x14ac:dyDescent="0.3">
      <c r="A23" s="14">
        <v>19</v>
      </c>
      <c r="B23" s="14" t="s">
        <v>92</v>
      </c>
      <c r="C23" s="14" t="s">
        <v>60</v>
      </c>
      <c r="D23" s="15"/>
      <c r="E23" s="15" t="s">
        <v>93</v>
      </c>
      <c r="F23" s="14">
        <v>8</v>
      </c>
      <c r="G23" s="14"/>
      <c r="H23" s="16">
        <v>1.95</v>
      </c>
      <c r="I23" s="14">
        <v>8</v>
      </c>
      <c r="J23" s="20">
        <f t="shared" si="0"/>
        <v>15.6</v>
      </c>
    </row>
    <row r="24" spans="1:10" ht="45" customHeight="1" x14ac:dyDescent="0.3">
      <c r="A24" s="14">
        <v>20</v>
      </c>
      <c r="B24" s="14" t="s">
        <v>94</v>
      </c>
      <c r="C24" s="14" t="s">
        <v>95</v>
      </c>
      <c r="D24" s="15"/>
      <c r="E24" s="15" t="s">
        <v>91</v>
      </c>
      <c r="F24" s="14">
        <v>2</v>
      </c>
      <c r="G24" s="14"/>
      <c r="H24" s="16">
        <v>5.41</v>
      </c>
      <c r="I24" s="14">
        <v>2</v>
      </c>
      <c r="J24" s="20">
        <f t="shared" si="0"/>
        <v>10.82</v>
      </c>
    </row>
    <row r="25" spans="1:10" ht="26.25" customHeight="1" x14ac:dyDescent="0.3">
      <c r="A25" s="14">
        <v>21</v>
      </c>
      <c r="B25" s="14" t="s">
        <v>62</v>
      </c>
      <c r="C25" s="14" t="s">
        <v>61</v>
      </c>
      <c r="D25" s="14"/>
      <c r="E25" s="14" t="s">
        <v>79</v>
      </c>
      <c r="F25" s="14" t="s">
        <v>7</v>
      </c>
      <c r="G25" s="14"/>
      <c r="H25" s="16">
        <v>0.72</v>
      </c>
      <c r="I25" s="14">
        <v>20</v>
      </c>
      <c r="J25" s="20">
        <f t="shared" si="0"/>
        <v>14.399999999999999</v>
      </c>
    </row>
    <row r="26" spans="1:10" ht="24.75" customHeight="1" x14ac:dyDescent="0.3">
      <c r="A26" s="14">
        <v>22</v>
      </c>
      <c r="B26" s="14" t="s">
        <v>63</v>
      </c>
      <c r="C26" s="14" t="s">
        <v>6</v>
      </c>
      <c r="D26" s="14" t="s">
        <v>66</v>
      </c>
      <c r="E26" s="14" t="s">
        <v>77</v>
      </c>
      <c r="F26" s="14"/>
      <c r="G26" s="14"/>
      <c r="H26" s="16">
        <v>2.5</v>
      </c>
      <c r="I26" s="14">
        <v>6</v>
      </c>
      <c r="J26" s="20">
        <f t="shared" si="0"/>
        <v>15</v>
      </c>
    </row>
    <row r="27" spans="1:10" ht="27" customHeight="1" x14ac:dyDescent="0.3">
      <c r="A27" s="14">
        <v>23</v>
      </c>
      <c r="B27" s="14" t="s">
        <v>64</v>
      </c>
      <c r="C27" s="14" t="s">
        <v>65</v>
      </c>
      <c r="D27" s="14" t="s">
        <v>67</v>
      </c>
      <c r="E27" s="14" t="s">
        <v>8</v>
      </c>
      <c r="F27" s="14">
        <v>8.8000000000000007</v>
      </c>
      <c r="G27" s="14"/>
      <c r="H27" s="16">
        <v>1.1000000000000001</v>
      </c>
      <c r="I27" s="14">
        <v>34</v>
      </c>
      <c r="J27" s="20">
        <f t="shared" si="0"/>
        <v>37.400000000000006</v>
      </c>
    </row>
    <row r="28" spans="1:10" ht="26.25" customHeight="1" x14ac:dyDescent="0.3">
      <c r="A28" s="14">
        <v>24</v>
      </c>
      <c r="B28" s="14" t="s">
        <v>68</v>
      </c>
      <c r="C28" s="14" t="s">
        <v>69</v>
      </c>
      <c r="D28" s="14" t="s">
        <v>67</v>
      </c>
      <c r="E28" s="14" t="s">
        <v>10</v>
      </c>
      <c r="F28" s="14">
        <v>8.8000000000000007</v>
      </c>
      <c r="G28" s="14"/>
      <c r="H28" s="16">
        <v>0.25</v>
      </c>
      <c r="I28" s="14">
        <v>34</v>
      </c>
      <c r="J28" s="20">
        <f t="shared" si="0"/>
        <v>8.5</v>
      </c>
    </row>
    <row r="29" spans="1:10" ht="25.5" customHeight="1" x14ac:dyDescent="0.3">
      <c r="A29" s="14">
        <v>25</v>
      </c>
      <c r="B29" s="14" t="s">
        <v>64</v>
      </c>
      <c r="C29" s="14" t="s">
        <v>65</v>
      </c>
      <c r="D29" s="14" t="s">
        <v>76</v>
      </c>
      <c r="E29" s="14" t="s">
        <v>9</v>
      </c>
      <c r="F29" s="14">
        <v>8.8000000000000007</v>
      </c>
      <c r="G29" s="14"/>
      <c r="H29" s="16">
        <v>0.71</v>
      </c>
      <c r="I29" s="14">
        <v>16</v>
      </c>
      <c r="J29" s="20">
        <f t="shared" si="0"/>
        <v>11.36</v>
      </c>
    </row>
    <row r="30" spans="1:10" ht="23.25" customHeight="1" x14ac:dyDescent="0.3">
      <c r="A30" s="14">
        <v>26</v>
      </c>
      <c r="B30" s="14" t="s">
        <v>68</v>
      </c>
      <c r="C30" s="14" t="s">
        <v>65</v>
      </c>
      <c r="D30" s="14" t="s">
        <v>76</v>
      </c>
      <c r="E30" s="14" t="s">
        <v>11</v>
      </c>
      <c r="F30" s="22">
        <v>8.8000000000000007</v>
      </c>
      <c r="G30" s="14"/>
      <c r="H30" s="16">
        <v>1.23</v>
      </c>
      <c r="I30" s="14">
        <v>16</v>
      </c>
      <c r="J30" s="20">
        <f t="shared" si="0"/>
        <v>19.68</v>
      </c>
    </row>
    <row r="31" spans="1:10" ht="22.5" customHeight="1" x14ac:dyDescent="0.3">
      <c r="A31" s="14">
        <v>27</v>
      </c>
      <c r="B31" s="14" t="s">
        <v>64</v>
      </c>
      <c r="C31" s="14" t="s">
        <v>65</v>
      </c>
      <c r="D31" s="14" t="s">
        <v>76</v>
      </c>
      <c r="E31" s="14" t="s">
        <v>80</v>
      </c>
      <c r="F31" s="14">
        <v>8.8000000000000007</v>
      </c>
      <c r="G31" s="14"/>
      <c r="H31" s="16">
        <v>0.51</v>
      </c>
      <c r="I31" s="14">
        <v>16</v>
      </c>
      <c r="J31" s="20">
        <f t="shared" si="0"/>
        <v>8.16</v>
      </c>
    </row>
    <row r="32" spans="1:10" ht="25.5" customHeight="1" x14ac:dyDescent="0.3">
      <c r="A32" s="14">
        <v>28</v>
      </c>
      <c r="B32" s="14" t="s">
        <v>64</v>
      </c>
      <c r="C32" s="14" t="s">
        <v>6</v>
      </c>
      <c r="D32" s="14">
        <v>16</v>
      </c>
      <c r="E32" s="14" t="s">
        <v>81</v>
      </c>
      <c r="F32" s="14"/>
      <c r="G32" s="14"/>
      <c r="H32" s="16">
        <v>0.21</v>
      </c>
      <c r="I32" s="14">
        <v>16</v>
      </c>
      <c r="J32" s="20">
        <f t="shared" si="0"/>
        <v>3.36</v>
      </c>
    </row>
    <row r="33" spans="1:10" ht="21.75" customHeight="1" x14ac:dyDescent="0.3">
      <c r="A33" s="14">
        <v>29</v>
      </c>
      <c r="B33" s="14" t="s">
        <v>68</v>
      </c>
      <c r="C33" s="14" t="s">
        <v>6</v>
      </c>
      <c r="D33" s="14">
        <v>13</v>
      </c>
      <c r="E33" s="14" t="s">
        <v>12</v>
      </c>
      <c r="F33" s="14"/>
      <c r="G33" s="14"/>
      <c r="H33" s="16">
        <v>0.72</v>
      </c>
      <c r="I33" s="14">
        <v>13</v>
      </c>
      <c r="J33" s="20">
        <f t="shared" si="0"/>
        <v>9.36</v>
      </c>
    </row>
    <row r="34" spans="1:10" ht="24.75" customHeight="1" x14ac:dyDescent="0.3">
      <c r="A34" s="14">
        <v>30</v>
      </c>
      <c r="B34" s="14" t="s">
        <v>64</v>
      </c>
      <c r="C34" s="14" t="s">
        <v>6</v>
      </c>
      <c r="D34" s="14">
        <v>6</v>
      </c>
      <c r="E34" s="14" t="s">
        <v>82</v>
      </c>
      <c r="F34" s="14"/>
      <c r="G34" s="14"/>
      <c r="H34" s="16">
        <v>0.72</v>
      </c>
      <c r="I34" s="14">
        <v>6</v>
      </c>
      <c r="J34" s="20">
        <f t="shared" si="0"/>
        <v>4.32</v>
      </c>
    </row>
    <row r="35" spans="1:10" ht="22.5" customHeight="1" x14ac:dyDescent="0.3">
      <c r="A35" s="14">
        <v>31</v>
      </c>
      <c r="B35" s="14" t="s">
        <v>64</v>
      </c>
      <c r="C35" s="14" t="s">
        <v>6</v>
      </c>
      <c r="D35" s="14">
        <v>4</v>
      </c>
      <c r="E35" s="14" t="s">
        <v>83</v>
      </c>
      <c r="F35" s="14"/>
      <c r="G35" s="14"/>
      <c r="H35" s="16">
        <v>0.1</v>
      </c>
      <c r="I35" s="14">
        <v>4</v>
      </c>
      <c r="J35" s="20">
        <f t="shared" si="0"/>
        <v>0.4</v>
      </c>
    </row>
    <row r="36" spans="1:10" ht="23.25" customHeight="1" x14ac:dyDescent="0.3">
      <c r="A36" s="14">
        <v>32</v>
      </c>
      <c r="B36" s="14" t="s">
        <v>64</v>
      </c>
      <c r="C36" s="14" t="s">
        <v>6</v>
      </c>
      <c r="D36" s="14">
        <v>4</v>
      </c>
      <c r="E36" s="14" t="s">
        <v>84</v>
      </c>
      <c r="F36" s="14"/>
      <c r="G36" s="14"/>
      <c r="H36" s="16">
        <v>1.42</v>
      </c>
      <c r="I36" s="14">
        <v>4</v>
      </c>
      <c r="J36" s="20">
        <f t="shared" si="0"/>
        <v>5.68</v>
      </c>
    </row>
    <row r="37" spans="1:10" ht="22.5" customHeight="1" x14ac:dyDescent="0.3">
      <c r="A37" s="14">
        <v>33</v>
      </c>
      <c r="B37" s="14" t="s">
        <v>54</v>
      </c>
      <c r="C37" s="14" t="s">
        <v>72</v>
      </c>
      <c r="D37" s="14">
        <v>4</v>
      </c>
      <c r="E37" s="14">
        <v>16</v>
      </c>
      <c r="F37" s="14"/>
      <c r="G37" s="14"/>
      <c r="H37" s="16">
        <v>0.62</v>
      </c>
      <c r="I37" s="14">
        <v>4</v>
      </c>
      <c r="J37" s="20">
        <f t="shared" si="0"/>
        <v>2.48</v>
      </c>
    </row>
    <row r="38" spans="1:10" ht="23.25" customHeight="1" x14ac:dyDescent="0.3">
      <c r="A38" s="14">
        <v>34</v>
      </c>
      <c r="B38" s="14" t="s">
        <v>68</v>
      </c>
      <c r="C38" s="14" t="s">
        <v>6</v>
      </c>
      <c r="D38" s="14">
        <v>4</v>
      </c>
      <c r="E38" s="14">
        <v>10</v>
      </c>
      <c r="F38" s="14"/>
      <c r="G38" s="14"/>
      <c r="H38" s="16">
        <v>0.26</v>
      </c>
      <c r="I38" s="14">
        <v>4</v>
      </c>
      <c r="J38" s="20">
        <f t="shared" si="0"/>
        <v>1.04</v>
      </c>
    </row>
    <row r="39" spans="1:10" ht="24" customHeight="1" x14ac:dyDescent="0.3">
      <c r="A39" s="14">
        <v>35</v>
      </c>
      <c r="B39" s="14" t="s">
        <v>54</v>
      </c>
      <c r="C39" s="14" t="s">
        <v>72</v>
      </c>
      <c r="D39" s="14">
        <v>4</v>
      </c>
      <c r="E39" s="14">
        <v>10</v>
      </c>
      <c r="F39" s="14"/>
      <c r="G39" s="14"/>
      <c r="H39" s="16">
        <v>0.22</v>
      </c>
      <c r="I39" s="14">
        <v>4</v>
      </c>
      <c r="J39" s="20">
        <f t="shared" si="0"/>
        <v>0.88</v>
      </c>
    </row>
    <row r="40" spans="1:10" ht="23.25" customHeight="1" x14ac:dyDescent="0.3">
      <c r="A40" s="14">
        <v>36</v>
      </c>
      <c r="B40" s="14" t="s">
        <v>40</v>
      </c>
      <c r="C40" s="14" t="s">
        <v>41</v>
      </c>
      <c r="D40" s="14"/>
      <c r="E40" s="14" t="s">
        <v>85</v>
      </c>
      <c r="F40" s="14"/>
      <c r="G40" s="14"/>
      <c r="H40" s="16">
        <v>5.6</v>
      </c>
      <c r="I40" s="14">
        <v>3</v>
      </c>
      <c r="J40" s="20">
        <f t="shared" si="0"/>
        <v>16.799999999999997</v>
      </c>
    </row>
    <row r="41" spans="1:10" ht="24" customHeight="1" x14ac:dyDescent="0.3">
      <c r="A41" s="14">
        <v>37</v>
      </c>
      <c r="B41" s="14" t="s">
        <v>70</v>
      </c>
      <c r="C41" s="15" t="s">
        <v>74</v>
      </c>
      <c r="D41" s="14" t="s">
        <v>75</v>
      </c>
      <c r="E41" s="14"/>
      <c r="F41" s="14"/>
      <c r="G41" s="14"/>
      <c r="H41" s="16">
        <v>22</v>
      </c>
      <c r="I41" s="14">
        <v>1</v>
      </c>
      <c r="J41" s="20">
        <f t="shared" si="0"/>
        <v>22</v>
      </c>
    </row>
    <row r="42" spans="1:10" ht="24.75" customHeight="1" x14ac:dyDescent="0.3">
      <c r="A42" s="14">
        <v>38</v>
      </c>
      <c r="B42" s="14" t="s">
        <v>71</v>
      </c>
      <c r="C42" s="14" t="s">
        <v>73</v>
      </c>
      <c r="D42" s="14" t="s">
        <v>13</v>
      </c>
      <c r="E42" s="14" t="s">
        <v>86</v>
      </c>
      <c r="F42" s="14"/>
      <c r="G42" s="14"/>
      <c r="H42" s="16">
        <v>1.1000000000000001</v>
      </c>
      <c r="I42" s="14">
        <v>16</v>
      </c>
      <c r="J42" s="20">
        <f t="shared" si="0"/>
        <v>17.600000000000001</v>
      </c>
    </row>
    <row r="43" spans="1:10" ht="35.25" customHeight="1" x14ac:dyDescent="0.3">
      <c r="A43" s="14"/>
      <c r="B43" s="14"/>
      <c r="C43" s="14"/>
      <c r="D43" s="14"/>
      <c r="E43" s="14"/>
      <c r="F43" s="14"/>
      <c r="G43" s="14"/>
      <c r="H43" s="14"/>
      <c r="I43" s="14"/>
      <c r="J43" s="20">
        <f>SUM(J5:J42)</f>
        <v>1048.04</v>
      </c>
    </row>
    <row r="44" spans="1:10" x14ac:dyDescent="0.3">
      <c r="J44" s="21"/>
    </row>
  </sheetData>
  <mergeCells count="2">
    <mergeCell ref="A3:J3"/>
    <mergeCell ref="H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Tāme</vt:lpstr>
      <vt:lpstr>Piel.Nr.1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2006-09-28T05:33:49Z</dcterms:created>
  <dcterms:modified xsi:type="dcterms:W3CDTF">2025-10-15T07:43:07Z</dcterms:modified>
  <cp:category/>
</cp:coreProperties>
</file>