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S:\Budžeta_metodoloģijas_nodaļa\MK_2_lasijumam\MK_2023\no ministrijām\"/>
    </mc:Choice>
  </mc:AlternateContent>
  <xr:revisionPtr revIDLastSave="0" documentId="8_{2AFF150D-A289-4AE1-BC32-EE443FD9EB52}" xr6:coauthVersionLast="47" xr6:coauthVersionMax="47" xr10:uidLastSave="{00000000-0000-0000-0000-000000000000}"/>
  <bookViews>
    <workbookView xWindow="-110" yWindow="-110" windowWidth="19420" windowHeight="10420" xr2:uid="{F7D4F7CF-35C4-434F-8C02-7AD39B505E15}"/>
  </bookViews>
  <sheets>
    <sheet name="priekšlikumi_teksta_daļai" sheetId="18" r:id="rId1"/>
    <sheet name="MK" sheetId="16" r:id="rId2"/>
    <sheet name="SIF" sheetId="17" r:id="rId3"/>
    <sheet name="AM" sheetId="13" r:id="rId4"/>
    <sheet name="FM" sheetId="4" r:id="rId5"/>
    <sheet name="IeM" sheetId="3" r:id="rId6"/>
    <sheet name="IZM" sheetId="7" r:id="rId7"/>
    <sheet name="SM" sheetId="14" r:id="rId8"/>
    <sheet name="LM" sheetId="1" r:id="rId9"/>
    <sheet name="KM" sheetId="15" r:id="rId10"/>
    <sheet name="VM" sheetId="5" r:id="rId11"/>
    <sheet name="64.res" sheetId="19" r:id="rId12"/>
  </sheets>
  <externalReferences>
    <externalReference r:id="rId13"/>
    <externalReference r:id="rId14"/>
    <externalReference r:id="rId15"/>
    <externalReference r:id="rId16"/>
    <externalReference r:id="rId17"/>
    <externalReference r:id="rId18"/>
  </externalReferences>
  <definedNames>
    <definedName name="_bkm78" localSheetId="0">[1]Pielikums39!#REF!</definedName>
    <definedName name="_IeM2" localSheetId="11" hidden="1">[2]HEADER!#REF!</definedName>
    <definedName name="_IeM2" localSheetId="6" hidden="1">[2]HEADER!#REF!</definedName>
    <definedName name="_IeM2" localSheetId="1" hidden="1">[3]HEADER!#REF!</definedName>
    <definedName name="_IeM2" localSheetId="2" hidden="1">[3]HEADER!#REF!</definedName>
    <definedName name="_IeM2" hidden="1">[3]HEADER!#REF!</definedName>
    <definedName name="aaaS128JAsLAS90" localSheetId="11" hidden="1">[4]HEADER!#REF!</definedName>
    <definedName name="aaaS128JAsLAS90" localSheetId="6" hidden="1">[4]HEADER!#REF!</definedName>
    <definedName name="aaaS128JAsLAS90" localSheetId="1" hidden="1">[4]HEADER!#REF!</definedName>
    <definedName name="aaaS128JAsLAS90" localSheetId="2" hidden="1">[4]HEADER!#REF!</definedName>
    <definedName name="aaaS128JAsLAS90" hidden="1">[4]HEADER!#REF!</definedName>
    <definedName name="adhjhdjhkasl9dpaisdkl" localSheetId="11" hidden="1">[4]HEADER!#REF!</definedName>
    <definedName name="adhjhdjhkasl9dpaisdkl" localSheetId="6" hidden="1">[4]HEADER!#REF!</definedName>
    <definedName name="adhjhdjhkasl9dpaisdkl" localSheetId="1" hidden="1">[4]HEADER!#REF!</definedName>
    <definedName name="adhjhdjhkasl9dpaisdkl" localSheetId="2" hidden="1">[4]HEADER!#REF!</definedName>
    <definedName name="adhjhdjhkasl9dpaisdkl" hidden="1">[4]HEADER!#REF!</definedName>
    <definedName name="ADSFWADF3234" localSheetId="11" hidden="1">[4]ZQZBC_PLN__04_03_10!#REF!</definedName>
    <definedName name="ADSFWADF3234" localSheetId="6" hidden="1">[4]ZQZBC_PLN__04_03_10!#REF!</definedName>
    <definedName name="ADSFWADF3234" localSheetId="1" hidden="1">[4]ZQZBC_PLN__04_03_10!#REF!</definedName>
    <definedName name="ADSFWADF3234" localSheetId="2" hidden="1">[4]ZQZBC_PLN__04_03_10!#REF!</definedName>
    <definedName name="ADSFWADF3234" hidden="1">[4]ZQZBC_PLN__04_03_10!#REF!</definedName>
    <definedName name="BEx3ATHHUCGCIRND8KLAREDV3L40" localSheetId="1" hidden="1">[5]HEADER!#REF!</definedName>
    <definedName name="BEx3ATHHUCGCIRND8KLAREDV3L40" localSheetId="0" hidden="1">[6]HEADER!#REF!</definedName>
    <definedName name="BEx3ATHHUCGCIRND8KLAREDV3L40" localSheetId="2" hidden="1">[5]HEADER!#REF!</definedName>
    <definedName name="BEx3ATHHUCGCIRND8KLAREDV3L40" hidden="1">[5]HEADER!#REF!</definedName>
    <definedName name="BEx3QB2RILYEXIROLAFCWQMOJXMN" localSheetId="0" hidden="1">[6]HEADER!#REF!</definedName>
    <definedName name="BEx3QB2RILYEXIROLAFCWQMOJXMN" hidden="1">[5]HEADER!#REF!</definedName>
    <definedName name="BEx3RIJ9LXPXWNF4BFBFA4ILG6AY" localSheetId="0" hidden="1">[6]HEADER!#REF!</definedName>
    <definedName name="BEx3RIJ9LXPXWNF4BFBFA4ILG6AY" hidden="1">[5]HEADER!#REF!</definedName>
    <definedName name="BEx3T3XEKJ0I8634YNR6MPN3OBQL" localSheetId="0" hidden="1">[6]HEADER!#REF!</definedName>
    <definedName name="BEx3T3XEKJ0I8634YNR6MPN3OBQL" hidden="1">[5]HEADER!#REF!</definedName>
    <definedName name="BEx73MBHXPGN5MLC2IC6RCMRLO6D" localSheetId="0" hidden="1">[6]HEADER!#REF!</definedName>
    <definedName name="BEx73MBHXPGN5MLC2IC6RCMRLO6D" hidden="1">[5]HEADER!#REF!</definedName>
    <definedName name="BEx7KKYHXVDNTR0VZKUAIUQCSOP9" localSheetId="0" hidden="1">[6]HEADER!#REF!</definedName>
    <definedName name="BEx7KKYHXVDNTR0VZKUAIUQCSOP9" hidden="1">[5]HEADER!#REF!</definedName>
    <definedName name="BEx9EDPXWEPLE7S1KH5K8GGFZKC0" localSheetId="0" hidden="1">[6]HEADER!#REF!</definedName>
    <definedName name="BEx9EDPXWEPLE7S1KH5K8GGFZKC0" hidden="1">[5]HEADER!#REF!</definedName>
    <definedName name="BExBE9K6C6Q27ZVX3WOCP2J41BHY" localSheetId="0" hidden="1">[6]HEADER!#REF!</definedName>
    <definedName name="BExBE9K6C6Q27ZVX3WOCP2J41BHY" hidden="1">[5]HEADER!#REF!</definedName>
    <definedName name="BEXcq" hidden="1">[5]ZQZBC_PLN__04_03_10!#REF!</definedName>
    <definedName name="BExCQGR4Z3D1E5XRGMT5VWBAFBXW" localSheetId="0" hidden="1">[6]ZQZBC_PLN__04_03_10!#REF!</definedName>
    <definedName name="BExCQGR4Z3D1E5XRGMT5VWBAFBXW" hidden="1">[5]ZQZBC_PLN__04_03_10!#REF!</definedName>
    <definedName name="BExMP7OQLL0R8VO1CGH6H677G4ZU" localSheetId="0" hidden="1">[6]HEADER!#REF!</definedName>
    <definedName name="BExMP7OQLL0R8VO1CGH6H677G4ZU" hidden="1">[5]HEADER!#REF!</definedName>
    <definedName name="BExO50CMJCMLOGHRH7OH9FMGVTSS" localSheetId="0" hidden="1">[6]HEADER!#REF!</definedName>
    <definedName name="BExO50CMJCMLOGHRH7OH9FMGVTSS" hidden="1">[5]HEADER!#REF!</definedName>
    <definedName name="BExOA3RQ9DFFMJC5QYZ23ZT9RUN8" localSheetId="0" hidden="1">[6]HEADER!#REF!</definedName>
    <definedName name="BExOA3RQ9DFFMJC5QYZ23ZT9RUN8" hidden="1">[5]HEADER!#REF!</definedName>
    <definedName name="BExS6S40JMF44ZTMXW3UE4WW9B54" localSheetId="0" hidden="1">[6]HEADER!#REF!</definedName>
    <definedName name="BExS6S40JMF44ZTMXW3UE4WW9B54" hidden="1">[5]HEADER!#REF!</definedName>
    <definedName name="BExU5I577AMALET6AIZ4P1LRV9CU" localSheetId="0" hidden="1">[6]ZQZBC_PLN__04_03_10!#REF!</definedName>
    <definedName name="BExU5I577AMALET6AIZ4P1LRV9CU" hidden="1">[5]ZQZBC_PLN__04_03_10!#REF!</definedName>
    <definedName name="BExU7EBQBMZVYUSS9YS0I4JESH9L" localSheetId="0" hidden="1">[6]HEADER!#REF!</definedName>
    <definedName name="BExU7EBQBMZVYUSS9YS0I4JESH9L" hidden="1">[5]HEADER!#REF!</definedName>
    <definedName name="BExUC9I2YXGSCVE8W0KZ56D3E9UX" localSheetId="0" hidden="1">[6]HEADER!#REF!</definedName>
    <definedName name="BExUC9I2YXGSCVE8W0KZ56D3E9UX" hidden="1">[5]HEADER!#REF!</definedName>
    <definedName name="BExZJQJI4H09EC94GXCLZDAB05VB" localSheetId="0" hidden="1">[6]HEADER!#REF!</definedName>
    <definedName name="BExZJQJI4H09EC94GXCLZDAB05VB" hidden="1">[5]HEADER!#REF!</definedName>
    <definedName name="dfgfdhgdh" localSheetId="11" hidden="1">[2]HEADER!#REF!</definedName>
    <definedName name="dfgfdhgdh" localSheetId="6" hidden="1">[2]HEADER!#REF!</definedName>
    <definedName name="dfgfdhgdh" hidden="1">[3]HEADER!#REF!</definedName>
    <definedName name="fdfjasgtsdlsadkpsodfdklad" localSheetId="11" hidden="1">[2]HEADER!#REF!</definedName>
    <definedName name="fdfjasgtsdlsadkpsodfdklad" localSheetId="6" hidden="1">[2]HEADER!#REF!</definedName>
    <definedName name="fdfjasgtsdlsadkpsodfdklad" hidden="1">[3]HEADER!#REF!</definedName>
    <definedName name="FGVZXVCXXV" hidden="1">[4]HEADER!#REF!</definedName>
    <definedName name="kakaksajdskjdk" hidden="1">[5]HEADER!#REF!</definedName>
    <definedName name="lapa" hidden="1">[5]HEADER!#REF!</definedName>
    <definedName name="_xlnm.Print_Titles" localSheetId="3">AM!$1:$2</definedName>
    <definedName name="_xlnm.Print_Titles" localSheetId="4">FM!$1:$2</definedName>
    <definedName name="_xlnm.Print_Titles" localSheetId="5">IeM!$1:$2</definedName>
    <definedName name="_xlnm.Print_Titles" localSheetId="6">IZM!$1:$2</definedName>
    <definedName name="_xlnm.Print_Titles" localSheetId="9">KM!$1:$2</definedName>
    <definedName name="_xlnm.Print_Titles" localSheetId="1">MK!$1:$2</definedName>
    <definedName name="_xlnm.Print_Titles" localSheetId="0">priekšlikumi_teksta_daļai!$4:$5</definedName>
    <definedName name="_xlnm.Print_Titles" localSheetId="2">SIF!$1:$2</definedName>
    <definedName name="_xlnm.Print_Titles" localSheetId="7">SM!$1:$2</definedName>
    <definedName name="saddffgghb" localSheetId="11" hidden="1">[5]HEADER!#REF!</definedName>
    <definedName name="saddffgghb" localSheetId="6" hidden="1">[5]HEADER!#REF!</definedName>
    <definedName name="saddffgghb" hidden="1">[5]HEADER!#REF!</definedName>
    <definedName name="SM00" localSheetId="11" hidden="1">[5]HEADER!#REF!</definedName>
    <definedName name="SM00" localSheetId="6" hidden="1">[5]HEADER!#REF!</definedName>
    <definedName name="SM00" hidden="1">[5]HEADER!#REF!</definedName>
    <definedName name="smsmsmsmms222" localSheetId="11" hidden="1">[5]HEADER!#REF!</definedName>
    <definedName name="smsmsmsmms222" localSheetId="6" hidden="1">[5]HEADER!#REF!</definedName>
    <definedName name="smsmsmsmms222" hidden="1">[5]HEADER!#REF!</definedName>
    <definedName name="svddssdfdf" localSheetId="11" hidden="1">[5]HEADER!#REF!</definedName>
    <definedName name="svddssdfdf" localSheetId="6" hidden="1">[5]HEADER!#REF!</definedName>
    <definedName name="svddssdfdf" hidden="1">[5]HEADER!#REF!</definedName>
    <definedName name="TGYTRGRTWG" hidden="1">[4]HEADER!#REF!</definedName>
    <definedName name="wewrewfrefqwer" localSheetId="11" hidden="1">[2]HEADER!#REF!</definedName>
    <definedName name="wewrewfrefqwer" localSheetId="6" hidden="1">[2]HEADER!#REF!</definedName>
    <definedName name="wewrewfrefqwer" hidden="1">[3]HEADER!#REF!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1" i="5" l="1"/>
  <c r="C101" i="5"/>
  <c r="F98" i="5"/>
  <c r="C98" i="5"/>
  <c r="F96" i="5"/>
  <c r="C96" i="5"/>
  <c r="C95" i="5" s="1"/>
  <c r="F95" i="5"/>
  <c r="F93" i="5"/>
  <c r="C93" i="5"/>
  <c r="G90" i="5"/>
  <c r="G86" i="5" s="1"/>
  <c r="G85" i="5" s="1"/>
  <c r="G84" i="5" s="1"/>
  <c r="G83" i="5" s="1"/>
  <c r="G74" i="5" s="1"/>
  <c r="F90" i="5"/>
  <c r="D90" i="5"/>
  <c r="D86" i="5" s="1"/>
  <c r="D85" i="5" s="1"/>
  <c r="D84" i="5" s="1"/>
  <c r="D83" i="5" s="1"/>
  <c r="D74" i="5" s="1"/>
  <c r="C90" i="5"/>
  <c r="F87" i="5"/>
  <c r="C87" i="5"/>
  <c r="F83" i="5"/>
  <c r="C83" i="5"/>
  <c r="C74" i="5" s="1"/>
  <c r="F74" i="5"/>
  <c r="F71" i="5"/>
  <c r="C71" i="5"/>
  <c r="F68" i="5"/>
  <c r="C68" i="5"/>
  <c r="F66" i="5"/>
  <c r="C66" i="5"/>
  <c r="F63" i="5"/>
  <c r="C63" i="5"/>
  <c r="G60" i="5"/>
  <c r="G56" i="5" s="1"/>
  <c r="G55" i="5" s="1"/>
  <c r="G54" i="5" s="1"/>
  <c r="G53" i="5" s="1"/>
  <c r="G44" i="5" s="1"/>
  <c r="F60" i="5"/>
  <c r="D60" i="5"/>
  <c r="D56" i="5" s="1"/>
  <c r="D55" i="5" s="1"/>
  <c r="D54" i="5" s="1"/>
  <c r="D53" i="5" s="1"/>
  <c r="D44" i="5" s="1"/>
  <c r="C60" i="5"/>
  <c r="F57" i="5"/>
  <c r="C57" i="5"/>
  <c r="F53" i="5"/>
  <c r="F44" i="5" s="1"/>
  <c r="C53" i="5"/>
  <c r="C44" i="5" s="1"/>
  <c r="F38" i="5"/>
  <c r="F37" i="5" s="1"/>
  <c r="G35" i="5"/>
  <c r="G34" i="5" s="1"/>
  <c r="G33" i="5" s="1"/>
  <c r="G32" i="5" s="1"/>
  <c r="G31" i="5" s="1"/>
  <c r="G29" i="5" s="1"/>
  <c r="F35" i="5"/>
  <c r="D35" i="5"/>
  <c r="D34" i="5"/>
  <c r="D33" i="5" s="1"/>
  <c r="D32" i="5" s="1"/>
  <c r="D31" i="5" s="1"/>
  <c r="D29" i="5" s="1"/>
  <c r="F31" i="5"/>
  <c r="F29" i="5" s="1"/>
  <c r="F86" i="5" l="1"/>
  <c r="F85" i="5" s="1"/>
  <c r="F34" i="5"/>
  <c r="F33" i="5" s="1"/>
  <c r="C65" i="5"/>
  <c r="C56" i="5" s="1"/>
  <c r="C55" i="5" s="1"/>
  <c r="F65" i="5"/>
  <c r="C86" i="5"/>
  <c r="C85" i="5" s="1"/>
  <c r="F56" i="5"/>
  <c r="F55" i="5" s="1"/>
  <c r="A5" i="5" l="1"/>
  <c r="A26" i="5" s="1"/>
  <c r="A5" i="19" s="1"/>
  <c r="A5" i="14"/>
  <c r="A5" i="7"/>
  <c r="G485" i="3"/>
  <c r="G483" i="3"/>
  <c r="D483" i="3"/>
  <c r="G482" i="3"/>
  <c r="D482" i="3"/>
  <c r="G481" i="3"/>
  <c r="D481" i="3"/>
  <c r="D480" i="3" s="1"/>
  <c r="G480" i="3"/>
  <c r="G479" i="3" s="1"/>
  <c r="G478" i="3" s="1"/>
  <c r="G476" i="3"/>
  <c r="G475" i="3"/>
  <c r="G474" i="3"/>
  <c r="G473" i="3" s="1"/>
  <c r="G472" i="3" s="1"/>
  <c r="G471" i="3" s="1"/>
  <c r="D473" i="3"/>
  <c r="D472" i="3"/>
  <c r="D471" i="3"/>
  <c r="D469" i="3" s="1"/>
  <c r="D468" i="3" s="1"/>
  <c r="G470" i="3"/>
  <c r="G469" i="3" s="1"/>
  <c r="G468" i="3" s="1"/>
  <c r="D470" i="3"/>
  <c r="G455" i="3"/>
  <c r="G445" i="3"/>
  <c r="G444" i="3"/>
  <c r="G443" i="3"/>
  <c r="G442" i="3" s="1"/>
  <c r="G441" i="3" s="1"/>
  <c r="G431" i="3" s="1"/>
  <c r="D436" i="3"/>
  <c r="D435" i="3"/>
  <c r="D434" i="3"/>
  <c r="D433" i="3"/>
  <c r="D432" i="3"/>
  <c r="D431" i="3" s="1"/>
  <c r="G426" i="3"/>
  <c r="G425" i="3" s="1"/>
  <c r="G424" i="3"/>
  <c r="G423" i="3"/>
  <c r="D423" i="3"/>
  <c r="G422" i="3"/>
  <c r="G421" i="3" s="1"/>
  <c r="D422" i="3"/>
  <c r="D421" i="3" s="1"/>
  <c r="D420" i="3" s="1"/>
  <c r="D419" i="3" s="1"/>
  <c r="D418" i="3" s="1"/>
  <c r="G420" i="3"/>
  <c r="G419" i="3"/>
  <c r="G418" i="3"/>
  <c r="D411" i="3"/>
  <c r="D410" i="3"/>
  <c r="D409" i="3"/>
  <c r="D407" i="3"/>
  <c r="D406" i="3"/>
  <c r="D398" i="3"/>
  <c r="D397" i="3"/>
  <c r="D396" i="3"/>
  <c r="D394" i="3" s="1"/>
  <c r="D393" i="3" s="1"/>
  <c r="G386" i="3"/>
  <c r="D386" i="3"/>
  <c r="G385" i="3"/>
  <c r="D385" i="3"/>
  <c r="G384" i="3"/>
  <c r="D384" i="3"/>
  <c r="D382" i="3" s="1"/>
  <c r="D381" i="3" s="1"/>
  <c r="G383" i="3"/>
  <c r="G382" i="3" s="1"/>
  <c r="G381" i="3" s="1"/>
  <c r="D383" i="3"/>
  <c r="G372" i="3"/>
  <c r="D372" i="3"/>
  <c r="G371" i="3"/>
  <c r="G370" i="3" s="1"/>
  <c r="G369" i="3" s="1"/>
  <c r="G368" i="3" s="1"/>
  <c r="G367" i="3" s="1"/>
  <c r="D371" i="3"/>
  <c r="D370" i="3" s="1"/>
  <c r="D369" i="3" s="1"/>
  <c r="D368" i="3" s="1"/>
  <c r="D367" i="3" s="1"/>
  <c r="D360" i="3"/>
  <c r="D359" i="3" s="1"/>
  <c r="D358" i="3" s="1"/>
  <c r="D357" i="3" s="1"/>
  <c r="D356" i="3" s="1"/>
  <c r="D355" i="3" s="1"/>
  <c r="D347" i="3"/>
  <c r="D346" i="3" s="1"/>
  <c r="D345" i="3" s="1"/>
  <c r="D344" i="3" s="1"/>
  <c r="D343" i="3" s="1"/>
  <c r="D342" i="3" s="1"/>
  <c r="D335" i="3"/>
  <c r="D334" i="3"/>
  <c r="D333" i="3"/>
  <c r="D332" i="3"/>
  <c r="D331" i="3"/>
  <c r="D330" i="3"/>
  <c r="D327" i="3"/>
  <c r="D326" i="3"/>
  <c r="D325" i="3" s="1"/>
  <c r="D324" i="3" s="1"/>
  <c r="D323" i="3" s="1"/>
  <c r="D322" i="3" s="1"/>
  <c r="G258" i="3"/>
  <c r="G256" i="3"/>
  <c r="G255" i="3"/>
  <c r="G253" i="3"/>
  <c r="D253" i="3"/>
  <c r="G252" i="3"/>
  <c r="D252" i="3"/>
  <c r="D251" i="3" s="1"/>
  <c r="G251" i="3"/>
  <c r="G250" i="3" s="1"/>
  <c r="G249" i="3" s="1"/>
  <c r="G248" i="3" s="1"/>
  <c r="G239" i="3"/>
  <c r="G232" i="3" s="1"/>
  <c r="G237" i="3"/>
  <c r="G236" i="3"/>
  <c r="G234" i="3"/>
  <c r="D234" i="3"/>
  <c r="G233" i="3"/>
  <c r="D233" i="3"/>
  <c r="D232" i="3"/>
  <c r="D230" i="3" s="1"/>
  <c r="D229" i="3" s="1"/>
  <c r="G231" i="3"/>
  <c r="G230" i="3"/>
  <c r="G229" i="3"/>
  <c r="D222" i="3"/>
  <c r="D221" i="3" s="1"/>
  <c r="D220" i="3" s="1"/>
  <c r="D219" i="3" s="1"/>
  <c r="D218" i="3" s="1"/>
  <c r="D217" i="3" s="1"/>
  <c r="C222" i="3"/>
  <c r="C221" i="3" s="1"/>
  <c r="C220" i="3" s="1"/>
  <c r="C219" i="3" s="1"/>
  <c r="C218" i="3" s="1"/>
  <c r="C217" i="3" s="1"/>
  <c r="D214" i="3"/>
  <c r="C214" i="3"/>
  <c r="D213" i="3"/>
  <c r="D212" i="3" s="1"/>
  <c r="D211" i="3" s="1"/>
  <c r="D210" i="3" s="1"/>
  <c r="D209" i="3" s="1"/>
  <c r="C213" i="3"/>
  <c r="C212" i="3" s="1"/>
  <c r="C210" i="3"/>
  <c r="C209" i="3"/>
  <c r="D195" i="3"/>
  <c r="D191" i="3" s="1"/>
  <c r="D190" i="3" s="1"/>
  <c r="D187" i="3" s="1"/>
  <c r="D185" i="3" s="1"/>
  <c r="D184" i="3" s="1"/>
  <c r="D175" i="3"/>
  <c r="D166" i="3"/>
  <c r="D165" i="3"/>
  <c r="D156" i="3" s="1"/>
  <c r="D154" i="3" s="1"/>
  <c r="D153" i="3" s="1"/>
  <c r="G145" i="3"/>
  <c r="G143" i="3"/>
  <c r="G140" i="3"/>
  <c r="D140" i="3"/>
  <c r="G139" i="3"/>
  <c r="D139" i="3"/>
  <c r="G138" i="3"/>
  <c r="D138" i="3"/>
  <c r="D137" i="3" s="1"/>
  <c r="D136" i="3" s="1"/>
  <c r="D135" i="3" s="1"/>
  <c r="G136" i="3"/>
  <c r="G135" i="3"/>
  <c r="G126" i="3"/>
  <c r="G124" i="3"/>
  <c r="G121" i="3"/>
  <c r="G120" i="3" s="1"/>
  <c r="G119" i="3" s="1"/>
  <c r="D121" i="3"/>
  <c r="D120" i="3"/>
  <c r="D119" i="3"/>
  <c r="G118" i="3"/>
  <c r="D118" i="3"/>
  <c r="D117" i="3" s="1"/>
  <c r="D116" i="3" s="1"/>
  <c r="G117" i="3"/>
  <c r="G116" i="3" s="1"/>
  <c r="G108" i="3"/>
  <c r="D108" i="3"/>
  <c r="G107" i="3"/>
  <c r="D107" i="3"/>
  <c r="G106" i="3"/>
  <c r="D106" i="3"/>
  <c r="G104" i="3"/>
  <c r="G103" i="3" s="1"/>
  <c r="D104" i="3"/>
  <c r="D103" i="3" s="1"/>
  <c r="G95" i="3"/>
  <c r="D95" i="3"/>
  <c r="G94" i="3"/>
  <c r="G93" i="3" s="1"/>
  <c r="D94" i="3"/>
  <c r="D93" i="3"/>
  <c r="G91" i="3"/>
  <c r="G90" i="3" s="1"/>
  <c r="D91" i="3"/>
  <c r="D90" i="3" s="1"/>
  <c r="G82" i="3"/>
  <c r="G81" i="3" s="1"/>
  <c r="G80" i="3" s="1"/>
  <c r="F82" i="3"/>
  <c r="F81" i="3" s="1"/>
  <c r="F80" i="3" s="1"/>
  <c r="G78" i="3"/>
  <c r="G77" i="3" s="1"/>
  <c r="F78" i="3"/>
  <c r="F77" i="3"/>
  <c r="D55" i="3"/>
  <c r="D54" i="3" s="1"/>
  <c r="D53" i="3" s="1"/>
  <c r="D14" i="3"/>
  <c r="D13" i="3" s="1"/>
  <c r="D12" i="3" s="1"/>
  <c r="D10" i="3"/>
  <c r="D8" i="3" s="1"/>
  <c r="D479" i="3" l="1"/>
  <c r="D478" i="3" s="1"/>
  <c r="D249" i="3"/>
  <c r="D248" i="3" s="1"/>
  <c r="D250" i="3"/>
  <c r="D231" i="3"/>
  <c r="A10" i="18" l="1"/>
  <c r="A14" i="18" l="1"/>
  <c r="A20" i="18" s="1"/>
  <c r="A27" i="18" s="1"/>
  <c r="A32" i="18" s="1"/>
  <c r="A37" i="18" s="1"/>
  <c r="A42" i="18" s="1"/>
  <c r="A47" i="18" s="1"/>
  <c r="G101" i="16"/>
  <c r="D82" i="16"/>
  <c r="D81" i="16" s="1"/>
  <c r="D78" i="16"/>
  <c r="D77" i="16"/>
  <c r="D45" i="16"/>
  <c r="D44" i="16"/>
  <c r="D43" i="16"/>
  <c r="D41" i="16"/>
  <c r="D40" i="16" s="1"/>
  <c r="G28" i="16"/>
  <c r="D28" i="16"/>
  <c r="D17" i="16"/>
  <c r="D16" i="16" s="1"/>
  <c r="D15" i="16" s="1"/>
  <c r="G14" i="16"/>
  <c r="G12" i="16" s="1"/>
  <c r="D13" i="16"/>
  <c r="D12" i="16" s="1"/>
  <c r="C13" i="16"/>
  <c r="G20" i="5" l="1"/>
  <c r="G17" i="5" s="1"/>
  <c r="G13" i="5" s="1"/>
  <c r="G12" i="5" s="1"/>
  <c r="G11" i="5" s="1"/>
  <c r="G10" i="5" s="1"/>
  <c r="G8" i="5" s="1"/>
  <c r="F14" i="5"/>
  <c r="F13" i="5" s="1"/>
  <c r="F12" i="5" s="1"/>
  <c r="D13" i="5"/>
  <c r="D12" i="5" s="1"/>
  <c r="D11" i="5" s="1"/>
  <c r="D10" i="5" s="1"/>
  <c r="D8" i="5" s="1"/>
  <c r="C13" i="5"/>
  <c r="C12" i="5" s="1"/>
  <c r="C11" i="5" s="1"/>
  <c r="C10" i="5" s="1"/>
  <c r="C8" i="5" s="1"/>
  <c r="F10" i="5"/>
  <c r="F8" i="5" s="1"/>
  <c r="G21" i="17" l="1"/>
  <c r="F21" i="17"/>
  <c r="G19" i="17"/>
  <c r="G18" i="17" s="1"/>
  <c r="F19" i="17"/>
  <c r="F18" i="17" s="1"/>
  <c r="G16" i="17"/>
  <c r="F16" i="17"/>
  <c r="G13" i="17"/>
  <c r="F13" i="17"/>
  <c r="D13" i="17"/>
  <c r="D12" i="17"/>
  <c r="D11" i="17" s="1"/>
  <c r="C12" i="17"/>
  <c r="C11" i="17" s="1"/>
  <c r="G9" i="17"/>
  <c r="G8" i="17" s="1"/>
  <c r="F9" i="17"/>
  <c r="F8" i="17" s="1"/>
  <c r="D9" i="17"/>
  <c r="D8" i="17" s="1"/>
  <c r="C9" i="17"/>
  <c r="C8" i="17" s="1"/>
  <c r="F12" i="17" l="1"/>
  <c r="F11" i="17" s="1"/>
  <c r="G12" i="17"/>
  <c r="G11" i="17" s="1"/>
  <c r="G13" i="1" l="1"/>
  <c r="F13" i="1"/>
  <c r="D13" i="1"/>
  <c r="C13" i="1"/>
  <c r="C12" i="1" s="1"/>
  <c r="C11" i="1" s="1"/>
  <c r="C10" i="1" s="1"/>
  <c r="C9" i="1" s="1"/>
  <c r="C8" i="1" s="1"/>
  <c r="G12" i="1"/>
  <c r="G11" i="1" s="1"/>
  <c r="G10" i="1" s="1"/>
  <c r="G9" i="1" s="1"/>
  <c r="G8" i="1" s="1"/>
  <c r="F12" i="1"/>
  <c r="F11" i="1" s="1"/>
  <c r="F10" i="1" s="1"/>
  <c r="F9" i="1" s="1"/>
  <c r="F8" i="1" s="1"/>
  <c r="D12" i="1"/>
  <c r="D11" i="1" s="1"/>
  <c r="D10" i="1" s="1"/>
  <c r="D9" i="1" s="1"/>
  <c r="D8" i="1" s="1"/>
  <c r="D14" i="13"/>
  <c r="A9" i="16"/>
  <c r="A5" i="17" s="1"/>
  <c r="A5" i="13" s="1"/>
  <c r="G13" i="7" l="1"/>
  <c r="G12" i="7" s="1"/>
  <c r="A5" i="4" l="1"/>
  <c r="A136" i="4" s="1"/>
  <c r="G132" i="4"/>
  <c r="G131" i="4" s="1"/>
  <c r="G130" i="4" s="1"/>
  <c r="G128" i="4"/>
  <c r="G127" i="4" s="1"/>
  <c r="G124" i="4"/>
  <c r="G123" i="4"/>
  <c r="G122" i="4" s="1"/>
  <c r="G120" i="4"/>
  <c r="G119" i="4"/>
  <c r="G116" i="4"/>
  <c r="G115" i="4" s="1"/>
  <c r="G114" i="4" s="1"/>
  <c r="G112" i="4"/>
  <c r="G111" i="4" s="1"/>
  <c r="G108" i="4"/>
  <c r="G107" i="4" s="1"/>
  <c r="G106" i="4" s="1"/>
  <c r="G104" i="4"/>
  <c r="G103" i="4"/>
  <c r="G100" i="4"/>
  <c r="G99" i="4" s="1"/>
  <c r="G98" i="4" s="1"/>
  <c r="G96" i="4"/>
  <c r="G95" i="4" s="1"/>
  <c r="G87" i="4"/>
  <c r="G86" i="4" s="1"/>
  <c r="G85" i="4" s="1"/>
  <c r="D87" i="4"/>
  <c r="D86" i="4" s="1"/>
  <c r="D85" i="4" s="1"/>
  <c r="C87" i="4"/>
  <c r="C86" i="4" s="1"/>
  <c r="C85" i="4" s="1"/>
  <c r="G83" i="4"/>
  <c r="G82" i="4" s="1"/>
  <c r="D83" i="4"/>
  <c r="D82" i="4" s="1"/>
  <c r="C83" i="4"/>
  <c r="C82" i="4" s="1"/>
  <c r="G79" i="4"/>
  <c r="G78" i="4" s="1"/>
  <c r="G77" i="4" s="1"/>
  <c r="D79" i="4"/>
  <c r="D78" i="4" s="1"/>
  <c r="D77" i="4" s="1"/>
  <c r="C79" i="4"/>
  <c r="C78" i="4" s="1"/>
  <c r="C77" i="4" s="1"/>
  <c r="G75" i="4"/>
  <c r="G74" i="4" s="1"/>
  <c r="D75" i="4"/>
  <c r="D74" i="4" s="1"/>
  <c r="C75" i="4"/>
  <c r="C74" i="4" s="1"/>
  <c r="G71" i="4"/>
  <c r="G70" i="4" s="1"/>
  <c r="G69" i="4" s="1"/>
  <c r="D71" i="4"/>
  <c r="D70" i="4" s="1"/>
  <c r="D69" i="4" s="1"/>
  <c r="C71" i="4"/>
  <c r="C70" i="4"/>
  <c r="C69" i="4" s="1"/>
  <c r="G67" i="4"/>
  <c r="G66" i="4" s="1"/>
  <c r="D67" i="4"/>
  <c r="D66" i="4" s="1"/>
  <c r="C67" i="4"/>
  <c r="C66" i="4" s="1"/>
  <c r="G63" i="4"/>
  <c r="G62" i="4" s="1"/>
  <c r="G61" i="4" s="1"/>
  <c r="D63" i="4"/>
  <c r="D62" i="4" s="1"/>
  <c r="D61" i="4" s="1"/>
  <c r="C63" i="4"/>
  <c r="C62" i="4"/>
  <c r="C61" i="4" s="1"/>
  <c r="G59" i="4"/>
  <c r="G58" i="4" s="1"/>
  <c r="D59" i="4"/>
  <c r="C59" i="4"/>
  <c r="C58" i="4" s="1"/>
  <c r="D58" i="4"/>
  <c r="G55" i="4"/>
  <c r="G54" i="4" s="1"/>
  <c r="G53" i="4" s="1"/>
  <c r="D55" i="4"/>
  <c r="D54" i="4" s="1"/>
  <c r="D53" i="4" s="1"/>
  <c r="C55" i="4"/>
  <c r="C54" i="4" s="1"/>
  <c r="C53" i="4" s="1"/>
  <c r="G51" i="4"/>
  <c r="G50" i="4" s="1"/>
  <c r="D51" i="4"/>
  <c r="D50" i="4" s="1"/>
  <c r="C51" i="4"/>
  <c r="C50" i="4"/>
  <c r="D37" i="4"/>
  <c r="D29" i="4"/>
  <c r="A5" i="3" l="1"/>
  <c r="A74" i="3" l="1"/>
  <c r="A87" i="3" s="1"/>
  <c r="A100" i="3" s="1"/>
  <c r="A113" i="3" s="1"/>
  <c r="A149" i="3" s="1"/>
  <c r="A226" i="3" s="1"/>
  <c r="A262" i="3" s="1"/>
  <c r="A339" i="3" s="1"/>
  <c r="A364" i="3" l="1"/>
  <c r="A390" i="3" s="1"/>
  <c r="A415" i="3" s="1"/>
  <c r="A84" i="14" l="1"/>
  <c r="A5" i="1" s="1"/>
  <c r="A5" i="15" s="1"/>
</calcChain>
</file>

<file path=xl/sharedStrings.xml><?xml version="1.0" encoding="utf-8"?>
<sst xmlns="http://schemas.openxmlformats.org/spreadsheetml/2006/main" count="1791" uniqueCount="255">
  <si>
    <t>Subsīdijas un dotācijas</t>
  </si>
  <si>
    <t>Subsīdijas, dotācijas, sociālie maksājumi un kompensācijas</t>
  </si>
  <si>
    <t>Uzturēšanas izdevumi</t>
  </si>
  <si>
    <t>Izdevumi – kopā</t>
  </si>
  <si>
    <t>Vispārējā kārtībā sadalāmā dotācija no vispārējiem ieņēmumiem</t>
  </si>
  <si>
    <t>Dotācija no vispārējiem ieņēmumiem</t>
  </si>
  <si>
    <t>Resursi izdevumu segšanai</t>
  </si>
  <si>
    <t>`</t>
  </si>
  <si>
    <t>99.00.00  Līdzekļu neparedzētiem gadījumiem izlietojums</t>
  </si>
  <si>
    <t>02.00.00  Līdzekļi neparedzētiem gadījumiem</t>
  </si>
  <si>
    <t>4.pielikums</t>
  </si>
  <si>
    <t>18. Labklājības ministrija</t>
  </si>
  <si>
    <t>74. Gadskārtējā valsts budžeta izpildes procesā pārdalāmais finansējums</t>
  </si>
  <si>
    <t>Priekšlikums par izmaiņām</t>
  </si>
  <si>
    <t>Pieņemts pirmajā lasījumā</t>
  </si>
  <si>
    <t>Nr.p.k.</t>
  </si>
  <si>
    <t>33.00.00 Valsts ieņēmumu un muitas politikas nodrošināšana</t>
  </si>
  <si>
    <t>01.00.00 Prokuratūras iestāžu uzturēšana</t>
  </si>
  <si>
    <t>Ieņēmumi no maksas pakalpojumiem un citi pašu ieņēmumi – kopā</t>
  </si>
  <si>
    <t>Kārtējie izdevumi</t>
  </si>
  <si>
    <t>Atlīdzība</t>
  </si>
  <si>
    <t>Preces un pakalpojumi</t>
  </si>
  <si>
    <t>Transferti viena budžeta veida ietvaros un uzturēšanas izdevumu transferti starp budžeta veidiem</t>
  </si>
  <si>
    <t>Valsts budžeta transferti un uzturēšanas izdevumu transferti</t>
  </si>
  <si>
    <t>Sociāla rakstura maksājumi un kompensācijas</t>
  </si>
  <si>
    <t>Valsts budžeta uzturēšanas izdevumu transferti no valsts pamatbudžeta uz valsts speciālo budžetu</t>
  </si>
  <si>
    <t>Kapitālie izdevumi</t>
  </si>
  <si>
    <t>Pamatkapitāla veidošana</t>
  </si>
  <si>
    <t>11.pielikums</t>
  </si>
  <si>
    <t>tajā skaitā</t>
  </si>
  <si>
    <t>2023.gads</t>
  </si>
  <si>
    <t>2024.gads</t>
  </si>
  <si>
    <t>2025.gads</t>
  </si>
  <si>
    <t>3.pielikums</t>
  </si>
  <si>
    <t>Kārtējie maksājumi Eiropas Savienības budžetā un starptautiskā sadarbība</t>
  </si>
  <si>
    <t>Kārtējie maksājumi Eiropas Savienības budžetā</t>
  </si>
  <si>
    <t>Starptautiskā sadarbība</t>
  </si>
  <si>
    <t>Pārējie valsts budžeta uzturēšanas izdevumu transferti citiem budžetiem</t>
  </si>
  <si>
    <t>Pārējie valsts budžeta uzturēšanas izdevumu transferti valsts budžeta daļēji finansētām atvasinātām publiskām personām un budžeta nefinansētām iestādēm</t>
  </si>
  <si>
    <t>Finansiālā bilance</t>
  </si>
  <si>
    <t>Finansēšana</t>
  </si>
  <si>
    <t>Naudas līdzekļi</t>
  </si>
  <si>
    <t>Maksas pakalpojumu un citu pašu ieņēmumu naudas līdzekļu atlikumu izmaiņas palielinājums (-) vai samazinājums (+)</t>
  </si>
  <si>
    <t xml:space="preserve">14. Iekšlietu ministrija </t>
  </si>
  <si>
    <t>38.05.00 Veselības aprūpe un fiziskā sagatavotība</t>
  </si>
  <si>
    <t>I. Valsts pamatfunkciju īstenošana</t>
  </si>
  <si>
    <t>Valsts budžeta transferti no valsts pamatbudžeta uz valsts pamatbudžetu</t>
  </si>
  <si>
    <t>Valsts budžeta transferti no valsts pamatbudžeta dotācijas no vispārējiem ieņēmumiem uz valsts pamatbudžetu</t>
  </si>
  <si>
    <t>Budžeta apakšprogrammā 38.05.00 "Veselības aprūpe un fiziskā sagatavotība" veikta izdevumu pārdale starp izdevumu ekonomiskās klasifikācijas kodiem  2023.gadā - 10 279 euro, 2024.gadā un 2025.gadā - 13 706 euro, samazinot izdevumus atlīdzībai un palielinot izdevumus precēm un pakalpojumiem, lai nodrošinātu korektu VSIA “Iekšlietu ministrijas poliklīnika” Centrālās medicīnisko ekspertīžu komisijas ārstniecības personu un ārstniecības atbalsta personu atlīdzības pieauguma izdevumu klasifikāciju atbilstoši normatīvajos aktos noteiktajam.
VSIA “Iekšlietu ministrijas poliklīnika” Centrālās medicīniskās ekspertīzes komisijas ārstniecības personām atlīdzības pieaugums ir ietverts amatpersonu ar speciālajām dienesta pakāpēm veselības pārbaudes pakalpojuma cenā, līdz ar to norēķini ar VSIA “Iekšlietu ministrijas poliklīnika” tiek veikti, apmaksājot šos sniegtos pakalpojumus, un nav klasificējami kā izdevumi atlīdzībai.</t>
  </si>
  <si>
    <t>Valsts budžeta ieņēmumi</t>
  </si>
  <si>
    <t>2.pielikums</t>
  </si>
  <si>
    <t>Valsts pamatbudžeta ieņēmumi</t>
  </si>
  <si>
    <t>40.01.00 Administrēšana</t>
  </si>
  <si>
    <t>Ieņēmumi no valstij piekritīgās mantas realizācijas pēc citu valsts institūciju pieņemtā lēmuma</t>
  </si>
  <si>
    <t xml:space="preserve"> 74. Gadskārtējā valsts budžeta izpildes procesā pārdalāmais finansējums</t>
  </si>
  <si>
    <t>02.00.00 "Līdzekļi neparedzētiem gadījumiem"</t>
  </si>
  <si>
    <t>99.00.00 "Līdzekļu neparedzētiem gadījumiem izlietojums"</t>
  </si>
  <si>
    <t>Saskaņā ar Ministru kabineta rīkojuma projekta "Par finanšu līdzekļu piešķiršanu no valsts budžeta programmas "Līdzekļi neparedzētiem gadījumiem"" (23-TA-329) veikta finansējuma pārdale 2023. gadā no  74. resora "Gadskārtējā valsts budžeta izpildes procesā pārdalāmais finansējums" budžeta  programmas 02.00.00 "Līdzekļi neparedzētiem gadījumiem" uz Iekšlietu ministrijas budžeta programmu 99.00.00 "Līdzekļu neparedzētiem gadījumiem izlietojums", lai segtu izdevumus Valsts policijas amatpersonām ar speciālajām dienesta pakāpēm  par virsstundu darbu saistībā ar sabiedriskās kārtības un drošības nodrošināšanu pasākumos, kas saistīti ar okupācijas režīma slavināšanu, kā arī padomju un nacistisko režīmu slavinošo objektu demontāžu laikposmā no 2022. gada 1. septembra līdz 9. novembrim, kā arī, lai kompensētu papildu izdevumus saistībā ar vidējās izpeļņas pieaugumu.</t>
  </si>
  <si>
    <t>80.00.00 "Nesadalītais finansējums Eiropas Savienības politiku instrumentu un pārējās ārvalstu finanšu palīdzības līdzfinansēto projektu un pasākumu īstenošanai"</t>
  </si>
  <si>
    <t>70.18.00 "Iekšējās drošības un Patvēruma, migrācijas un integrācijas fondu projektu un pasākumu īstenošana (2014-2020)"</t>
  </si>
  <si>
    <t>14. Iekšlietu ministrija</t>
  </si>
  <si>
    <t xml:space="preserve">   0101990000 Nesadalītais finansējums ES politiku instrumentu un pārējās ĀFP līdzfinansēto projektu un pasākumu īstenošanai</t>
  </si>
  <si>
    <t xml:space="preserve">   0101110000 Citi Eiropas Savienības politiku instrumenti</t>
  </si>
  <si>
    <t>tai skaitā</t>
  </si>
  <si>
    <t>CESPI/IEM/18 "Iekšējās drošības un Patvēruma, migrācijas un integrācijas fondu projektu un pasākumu īstenošana (2014-2020"</t>
  </si>
  <si>
    <r>
      <rPr>
        <i/>
        <sz val="10"/>
        <color theme="1"/>
        <rFont val="Times New Roman"/>
        <family val="1"/>
        <charset val="186"/>
      </rPr>
      <t xml:space="preserve">Veikta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70.18.00 "Iekšējās drošības un Patvēruma, migrācijas un integrācijas fondu projektu un pasākumu īstenošana (2014-2020)" , lai nodrošinātu šādu projektu pabeigšanu  </t>
    </r>
    <r>
      <rPr>
        <b/>
        <i/>
        <sz val="10"/>
        <color theme="1"/>
        <rFont val="Times New Roman"/>
        <family val="1"/>
        <charset val="186"/>
      </rPr>
      <t>9539518</t>
    </r>
    <r>
      <rPr>
        <i/>
        <sz val="10"/>
        <color theme="1"/>
        <rFont val="Times New Roman"/>
        <family val="1"/>
        <charset val="186"/>
      </rPr>
      <t xml:space="preserve"> euro:
1)   “Aizturēto ārzemnieku uzņemšanas kapacitātes stiprināšana (3.posms)” -</t>
    </r>
    <r>
      <rPr>
        <b/>
        <i/>
        <sz val="10"/>
        <color theme="1"/>
        <rFont val="Times New Roman"/>
        <family val="1"/>
        <charset val="186"/>
      </rPr>
      <t xml:space="preserve"> 435617  euro </t>
    </r>
    <r>
      <rPr>
        <i/>
        <sz val="10"/>
        <color theme="1"/>
        <rFont val="Times New Roman"/>
        <family val="1"/>
        <charset val="186"/>
      </rPr>
      <t xml:space="preserve">(finansējums nepieciešams 2023.gada martā/aprīlī). Iekšlietu ministrijas un Valsts robežsardzes 2019.gada 8.janvāra VIENOŠANĀS Nr.VRS/PMIF/2018/2 grozījumi Nr.14;
2) “Naturalizācijas atbalstošo informācijas sistēmu un saistīto procesu pilnveidošana un attīstība” - </t>
    </r>
    <r>
      <rPr>
        <b/>
        <i/>
        <sz val="10"/>
        <color theme="1"/>
        <rFont val="Times New Roman"/>
        <family val="1"/>
        <charset val="186"/>
      </rPr>
      <t>231481 euro</t>
    </r>
    <r>
      <rPr>
        <i/>
        <sz val="10"/>
        <color theme="1"/>
        <rFont val="Times New Roman"/>
        <family val="1"/>
        <charset val="186"/>
      </rPr>
      <t xml:space="preserve">  (finansējums nepieciešams 2023.gada martā/aprīlī). Iekšlietu ministrijas un Pilsonības un migrācijas lietu pārvaldes 2019.gada 9.aprīļa VIENOŠANĀS Nr. PMLP/PMIF/2018/3 grozījumi Nr.11;
3) “Eiropas ceļošanas informācijas un atļauju sistēmas (ETIAS) valsts vienības izveide Latvijā” - </t>
    </r>
    <r>
      <rPr>
        <b/>
        <i/>
        <sz val="10"/>
        <color theme="1"/>
        <rFont val="Times New Roman"/>
        <family val="1"/>
        <charset val="186"/>
      </rPr>
      <t xml:space="preserve">560060 euro </t>
    </r>
    <r>
      <rPr>
        <i/>
        <sz val="10"/>
        <color theme="1"/>
        <rFont val="Times New Roman"/>
        <family val="1"/>
        <charset val="186"/>
      </rPr>
      <t xml:space="preserve"> (finansējums nepieciešams 2023.gada martā/aprīlī). Iekšlietu ministrijas un Valsts robežsardzes 2020.gada 7.oktobra VIENOŠANĀS Nr. VRS/IDF/2020/4 grozījumi Nr.4;
4) “Brīvprātīgās atgriešanas un reintegrācijas palīdzības sniegšana Latvijā, 2019.-2022.g.” - </t>
    </r>
    <r>
      <rPr>
        <b/>
        <i/>
        <sz val="10"/>
        <color theme="1"/>
        <rFont val="Times New Roman"/>
        <family val="1"/>
        <charset val="186"/>
      </rPr>
      <t xml:space="preserve">96593 euro </t>
    </r>
    <r>
      <rPr>
        <i/>
        <sz val="10"/>
        <color theme="1"/>
        <rFont val="Times New Roman"/>
        <family val="1"/>
        <charset val="186"/>
      </rPr>
      <t xml:space="preserve"> (finansējums nepieciešams 2023.gada aprīlī). Iekšlietu ministrijas un Starptautiskās Migrācijas organizācijas (IOM) pārstāvniecības Latvijas Republikā 2019.gada 3.janvāra Līguma Nr. AK/IOM/PMIF/2018/1 grozījumi Nr.6;
5) “Biometrijas datu apstrādes sistēmas tehnoloģiskās platformas modernizācijas I posms” -</t>
    </r>
    <r>
      <rPr>
        <b/>
        <i/>
        <sz val="10"/>
        <color theme="1"/>
        <rFont val="Times New Roman"/>
        <family val="1"/>
        <charset val="186"/>
      </rPr>
      <t>172361</t>
    </r>
    <r>
      <rPr>
        <i/>
        <sz val="10"/>
        <color theme="1"/>
        <rFont val="Times New Roman"/>
        <family val="1"/>
        <charset val="186"/>
      </rPr>
      <t xml:space="preserve"> euro  (finansējums nepieciešams 2023.gada martā/aprīlī). Iekšlietu ministrijas un Iekšlietu ministrijas Informācijas centra 2020.gada 31.jūlija VIENOŠANĀS Nr. IC/PMIF/2020/1 grozījumi Nr.4;
6) “Šengenas informācijas sistēmas pilnveidošana” -</t>
    </r>
    <r>
      <rPr>
        <b/>
        <i/>
        <sz val="10"/>
        <color theme="1"/>
        <rFont val="Times New Roman"/>
        <family val="1"/>
        <charset val="186"/>
      </rPr>
      <t>1425892 euro</t>
    </r>
    <r>
      <rPr>
        <i/>
        <sz val="10"/>
        <color theme="1"/>
        <rFont val="Times New Roman"/>
        <family val="1"/>
        <charset val="186"/>
      </rPr>
      <t xml:space="preserve">  (finansējums nepieciešams 2023.gada martā/aprīlī). Iekšlietu ministrijas un Iekšlietu ministrijas Informācijas centra 2020.gada 12.augusta VIENOŠANĀS Nr. IC/IDF/2020/2 grozījumi Nr.4 ;
7) “Nacionālā (kopējā) situācijas attēla izveidošana (2.posms)” - </t>
    </r>
    <r>
      <rPr>
        <b/>
        <i/>
        <sz val="10"/>
        <color theme="1"/>
        <rFont val="Times New Roman"/>
        <family val="1"/>
        <charset val="186"/>
      </rPr>
      <t>349470 euro</t>
    </r>
    <r>
      <rPr>
        <i/>
        <sz val="10"/>
        <color theme="1"/>
        <rFont val="Times New Roman"/>
        <family val="1"/>
        <charset val="186"/>
      </rPr>
      <t xml:space="preserve">  (finansējums nepieciešams 2023.gada martā/aprīlī). Iekšlietu ministrijas un Valsts robežsardzes 2019.gada 30.maija VIENOŠANĀS Nr. VRS/IDF/2019/2 grozījumi Nr.10;
8) “Valsts robežsardzes sakaru virsnieku darbības turpināšana Gruzijā, Ukrainā, Moldovā un Baltkrievijā (2.posms) ” - </t>
    </r>
    <r>
      <rPr>
        <b/>
        <i/>
        <sz val="10"/>
        <color theme="1"/>
        <rFont val="Times New Roman"/>
        <family val="1"/>
        <charset val="186"/>
      </rPr>
      <t>244446 euro</t>
    </r>
    <r>
      <rPr>
        <i/>
        <sz val="10"/>
        <color theme="1"/>
        <rFont val="Times New Roman"/>
        <family val="1"/>
        <charset val="186"/>
      </rPr>
      <t xml:space="preserve">  (finansējums nepieciešams 2023.gada martā/aprīlī). Iekšlietu ministrijas un Valsts robežsardzes 2019.gada 30.decembra VIENOŠANĀS Nr. VRS/IDF/2019/8 grozījumi Nr.11;
9) “Ieceļošanas/izceļošanas sistēmas un ETIAS ieviešana” - </t>
    </r>
    <r>
      <rPr>
        <b/>
        <i/>
        <sz val="10"/>
        <color theme="1"/>
        <rFont val="Times New Roman"/>
        <family val="1"/>
        <charset val="186"/>
      </rPr>
      <t>2624033 euro</t>
    </r>
    <r>
      <rPr>
        <i/>
        <sz val="10"/>
        <color theme="1"/>
        <rFont val="Times New Roman"/>
        <family val="1"/>
        <charset val="186"/>
      </rPr>
      <t xml:space="preserve">  (finansējums nepieciešams 2023.gada martā/aprīlī). Iekšlietu ministrijas un Iekšlietu ministrijas Informācijas centra  2020.gada 16.septembra VIENOŠANĀS Nr. IC/IDF/2020/6 grozījumi Nr.8;
10) “Nacionālās kriminālizlūkošanas infrastruktūras un sistēmas izveide” - </t>
    </r>
    <r>
      <rPr>
        <b/>
        <i/>
        <sz val="10"/>
        <color theme="1"/>
        <rFont val="Times New Roman"/>
        <family val="1"/>
        <charset val="186"/>
      </rPr>
      <t xml:space="preserve">1269356 euro </t>
    </r>
    <r>
      <rPr>
        <i/>
        <sz val="10"/>
        <color theme="1"/>
        <rFont val="Times New Roman"/>
        <family val="1"/>
        <charset val="186"/>
      </rPr>
      <t xml:space="preserve"> (finansējums nepieciešams 2023.gada martā/aprīlī). Iekšlietu ministrijas un Valsts policijas 2019.gada 29.aprīļa VIENOŠANĀS Nr. VP/IDF/2019/1 grozījumi Nr.11,
11) “Sagatavošanās pasākumu veikšana CBRNE un cilvēku izraisīto katastrofu glābšanas darbu mācību poligona izveidošana” - </t>
    </r>
    <r>
      <rPr>
        <b/>
        <i/>
        <sz val="10"/>
        <color theme="1"/>
        <rFont val="Times New Roman"/>
        <family val="1"/>
        <charset val="186"/>
      </rPr>
      <t>2130209 euro</t>
    </r>
    <r>
      <rPr>
        <i/>
        <sz val="10"/>
        <color theme="1"/>
        <rFont val="Times New Roman"/>
        <family val="1"/>
        <charset val="186"/>
      </rPr>
      <t xml:space="preserve">  (finansējums nepieciešams 2023.gada martā/aprīlī). Iekšlietu ministrijas un Valsts ugunsdzēsības un glābšanas dienesta 2019.gada 29.marta VIENOŠANĀS Nr. VUGD/IDF/2018/5 grozījumi Nr.8.</t>
    </r>
    <r>
      <rPr>
        <i/>
        <sz val="10"/>
        <color rgb="FFFF0000"/>
        <rFont val="Times New Roman"/>
        <family val="1"/>
        <charset val="186"/>
      </rPr>
      <t xml:space="preserve">
</t>
    </r>
  </si>
  <si>
    <t>II. ES politiku instrumentu un pārējās ārvalstu finanšu palīdzības līdzfinansēto projektu un pasākumu īstenošana</t>
  </si>
  <si>
    <t>Ārvalstu finanšu palīdzība iestādes ieņēmumos</t>
  </si>
  <si>
    <t>Iestādes ieņēmumi no ārvalstu finanšu palīdzības</t>
  </si>
  <si>
    <t>Ārvalstu finanšu palīdzība atmaksām valsts pamatbudžetam</t>
  </si>
  <si>
    <t>Transferti</t>
  </si>
  <si>
    <t>Valsts budžeta transferti</t>
  </si>
  <si>
    <t>Valsts pamatbudžeta savstarpējie transferti</t>
  </si>
  <si>
    <t>Valsts pamatbudžeta iestāžu saņemtie transferti no valsts pamatbudžeta</t>
  </si>
  <si>
    <t>Valsts pamatbudžeta iestāžu saņemtie transferti no valsts pamatbudžeta dotācijas no vispārējiem ieņēmumiem</t>
  </si>
  <si>
    <t>Valsts pamatbudžeta iestāžu saņemtie transferti no ārvalstu finanšu palīdzības līdzekļiem</t>
  </si>
  <si>
    <t>Atmaksa valsts budžetā par veiktajiem izdevumiem</t>
  </si>
  <si>
    <t>Ārvalstu finanšu palīdzības naudas līdzekļu atlikumu izmaiņas palielinājums (-) vai samazinājums (+)</t>
  </si>
  <si>
    <t>70.21.00 “Atmaksas valsts pamatbudžetā par Iekšējās drošības un Patvēruma, migrācijas un integrācijas fondu finansējumu (2014-2020)”</t>
  </si>
  <si>
    <t>CESPI/IEM/039 "Atmaksas valsts pamatbudžetā par Iekšējās drošības un Patvēruma, migrācijas un integrācijas fondu finansējumu"</t>
  </si>
  <si>
    <t xml:space="preserve">Ārvalstu finanšu palīdzība iestādes ieņēmumos </t>
  </si>
  <si>
    <r>
      <t xml:space="preserve">Veikts ārvalstu finanšu palīdzības atmaksām valsts pamatbudžetam un attiecīgo izdevumu palielinājums budžeta apakšprogrammai 70.21.00 "Atmaksas valsts pamatbudžetā par Iekšējās drošības un Patvēruma, migrācijas un integrācijas fondu finansējumu (2014-2020)", lai nodrošinātu  atmaksu veikšanu valsts pamatbudžetā par Iekšējās drošības un Patvēruma, migrācijas un integrācijas fondu projektu ietvaros veiktajiem sertificētajiem izdevumiem :
1) 2024.gadā - </t>
    </r>
    <r>
      <rPr>
        <b/>
        <i/>
        <sz val="10"/>
        <color theme="1"/>
        <rFont val="TimesNewRoman"/>
        <charset val="186"/>
      </rPr>
      <t xml:space="preserve">3791650 euro </t>
    </r>
    <r>
      <rPr>
        <i/>
        <sz val="10"/>
        <color theme="1"/>
        <rFont val="TimesNewRoman"/>
        <charset val="186"/>
      </rPr>
      <t xml:space="preserve">(projekti  “Aizturēto ārzemnieku uzņemšanas kapacitātes stiprināšana (3.posms)” - 163356 euro ,  “Naturalizācijas atbalstošo informācijas sistēmu un saistīto procesu pilnveidošana un attīstība” -  86805 euro ,  “Eiropas ceļošanas informācijas un atļauju sistēmas (ETIAS) valsts vienības izveide Latvijā” - 280030 euro ,  “Brīvprātīgās atgriešanas un reintegrācijas palīdzības sniegšana Latvijā, 2019.-2022.g.” - 36223 euro,  “Biometrijas datu apstrādes sistēmas tehnoloģiskās platformas modernizācija I posms” - 64636 euro,  “Šengenas informācijas sistēmas pilnveidošana” - 534709 euro , “Nacionālā (kopējā) situācijas attēla izveidošana (2.posms)” - 131051 euro,  “Valsts robežsardzes sakaru virsnieku darbības turpināšana Gruzijā, Ukrainā, Moldovā un Baltkrievijā (2.posms) ” - 91668 euro,  “Ieceļošanas/izceļošanas sistēmas un ETIAS ieviešana”  - 1128334 euro , “Nacionālās kriminālizlūkošanas infrastruktūras un sistēmas izveide” - 476009 euro, "Sagatavošanās pasākumu veikšana CBRNE un cilvēku izraisīto katastrofu glābšanas darbu mācību poligona izveidošana"- 798829 euro);
2)2025.gadā - </t>
    </r>
    <r>
      <rPr>
        <b/>
        <i/>
        <sz val="10"/>
        <color theme="1"/>
        <rFont val="TimesNewRoman"/>
        <charset val="186"/>
      </rPr>
      <t>3791649 euro</t>
    </r>
    <r>
      <rPr>
        <i/>
        <sz val="10"/>
        <color theme="1"/>
        <rFont val="TimesNewRoman"/>
        <charset val="186"/>
      </rPr>
      <t xml:space="preserve"> (projekti  “Aizturēto ārzemnieku uzņemšanas kapacitātes stiprināšana (3.posms)” - 163357 euro ,  “Naturalizācijas atbalstošo informācijas sistēmu un saistīto procesu pilnveidošana un attīstība” -  86806 euro ,  “Eiropas ceļošanas informācijas un atļauju sistēmas (ETIAS) valsts vienības izveide Latvijā” - 280030 euro ,  “Brīvprātīgās atgriešanas un reintegrācijas palīdzības sniegšana Latvijā, 2019.-2022.g.” - 36222 euro,  “Biometrijas datu apstrādes sistēmas tehnoloģiskās platformas modernizācija I posms” - 64635 euro,  “Šengenas informācijas sistēmas pilnveidošana” - 534710 euro , “Nacionālā (kopējā) situācijas attēla izveidošana (2.posms)” - 131051 euro,  “Valsts robežsardzes sakaru virsnieku darbības turpināšana Gruzijā, Ukrainā, Moldovā un Baltkrievijā (2.posms) ” - 91667 euro,  “Ieceļošanas/izceļošanas sistēmas un ETIAS ieviešana”  - 1128335 euro , “Nacionālās kriminālizlūkošanas infrastruktūras un sistēmas izveide” - 476008 euro,  “Sagatavošanās pasākumu veikšana CBRNE un cilvēku izraisīto katastrofu glābšanas darbu mācību poligona izveidošana” -  798828 euro).</t>
    </r>
  </si>
  <si>
    <t>70.24.00 „Iekšējās drošības un Patvēruma, migrācijas un integrācijas fondu un Finansiāla atbalsta instrumenta robežu pārvaldībai un vīzu politikai projektu un pasākumu īstenošana (2021–2027)”</t>
  </si>
  <si>
    <t>CESPI/IEM/052 "Iekšējās drošības un Patvēruma, migrācijas un integrācijas fondu un Finansiāla atbalsta instrumenta robežu pārvaldībai un vīzu politikai projektu un pasākumu īstenošana (2021–2027)"</t>
  </si>
  <si>
    <r>
      <t>Veikta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70.24.00 „Iekšējās drošības un Patvēruma, migrācijas un integrācijas fondu un Finansiāla atbalsta instrumenta robežu pārvaldībai un vīzu politikai projektu un pasākumu īstenošana (2021–2027)”, lai nodrošinātu šādu projektu īstenošanu:
1) “Atbalsta pasākumi personu, kurām nepieciešama starptautiskā aizsardzība, uzņemšanai un izmitināšanai Latvijā (3.posms)” -</t>
    </r>
    <r>
      <rPr>
        <b/>
        <i/>
        <sz val="10"/>
        <color theme="1"/>
        <rFont val="Times New Roman"/>
        <family val="1"/>
        <charset val="186"/>
      </rPr>
      <t xml:space="preserve"> 700000 euro</t>
    </r>
    <r>
      <rPr>
        <i/>
        <sz val="10"/>
        <color theme="1"/>
        <rFont val="Times New Roman"/>
        <family val="1"/>
        <charset val="186"/>
      </rPr>
      <t xml:space="preserve"> (finansējums nepieciešams 2023.gada martā). Pilsonības un migrācijas lietu pārvaldes 2019.gada 19.decembra VIENOŠANĀS Nr. PMLP/PMIF/2019/7 grozījumi Nr.12; 
</t>
    </r>
    <r>
      <rPr>
        <i/>
        <sz val="10"/>
        <rFont val="Times New Roman"/>
        <family val="1"/>
        <charset val="186"/>
      </rPr>
      <t xml:space="preserve">2) “Eiropas operatīvā komanda” - </t>
    </r>
    <r>
      <rPr>
        <b/>
        <i/>
        <sz val="10"/>
        <rFont val="Times New Roman"/>
        <family val="1"/>
        <charset val="186"/>
      </rPr>
      <t>60000 euro</t>
    </r>
    <r>
      <rPr>
        <i/>
        <sz val="10"/>
        <rFont val="Times New Roman"/>
        <family val="1"/>
        <charset val="186"/>
      </rPr>
      <t xml:space="preserve"> (finansējums nepieciešams 2023.gada martā). Spānijas policijas un Valsts policijas partnerības līgums  ISF/2022/SA/2.2.1/012 “Eiropas operatīvā komanda”.</t>
    </r>
  </si>
  <si>
    <t>70.51.00 „Atmaksas valsts pamatbudžetā par Iekšējās drošības un Patvēruma, migrācijas un integrācijas fondu un Finansiāla atbalsta instrumenta robežu pārvaldībai un vīzu politikai finansējumu (2021–2027)”</t>
  </si>
  <si>
    <t>CESPI/IEM/053 "Atmaksas valsts pamatbudžetā par Iekšējās drošības un Patvēruma, migrācijas un integrācijas fondu un Finansiāla atbalsta instrumenta robežu pārvaldībai un vīzu politikai finansējumu"</t>
  </si>
  <si>
    <r>
      <t>Veikts ārvalstu finanšu palīdzības atmaksām valsts pamatbudžetam un attiecīgo izdevumu palielinājums budžeta apakšprogrammai 70.51.00 „Atmaksas valsts pamatbudžetā par Iekšējās drošības un Patvēruma, migrācijas un integrācijas fondu un Finansiāla atbalsta instrumenta robežu pārvaldībai un vīzu politikai finansējumu (2021–2027)”,  lai nodrošinātu  atmaksu veikšanu valsts pamatbudžetā par   Iekšējās drošības un Patvēruma, migrācijas un integrācijas fondu   projektu ietvaros veiktajiem sertificētajiem izdevumiem :
1)</t>
    </r>
    <r>
      <rPr>
        <b/>
        <i/>
        <sz val="10"/>
        <color theme="1"/>
        <rFont val="TimesNewRoman"/>
        <charset val="186"/>
      </rPr>
      <t xml:space="preserve"> 2024.gadā - </t>
    </r>
    <r>
      <rPr>
        <i/>
        <sz val="10"/>
        <color theme="1"/>
        <rFont val="TimesNewRoman"/>
        <charset val="186"/>
      </rPr>
      <t xml:space="preserve">projekts "Atbalsta pasākumi personu, kurām nepieciešama starptautiskā aizsardzība, uzņemšanai un izmitināšanai Latvijā (3.posms)” </t>
    </r>
    <r>
      <rPr>
        <b/>
        <i/>
        <sz val="10"/>
        <color theme="1"/>
        <rFont val="TimesNewRoman"/>
        <charset val="186"/>
      </rPr>
      <t>262500 euro</t>
    </r>
    <r>
      <rPr>
        <i/>
        <sz val="10"/>
        <color theme="1"/>
        <rFont val="TimesNewRoman"/>
        <charset val="186"/>
      </rPr>
      <t xml:space="preserve">  un  “Eiropas operatīvā komanda”
</t>
    </r>
    <r>
      <rPr>
        <b/>
        <i/>
        <sz val="10"/>
        <color theme="1"/>
        <rFont val="TimesNewRoman"/>
        <charset val="186"/>
      </rPr>
      <t>27000 euro</t>
    </r>
    <r>
      <rPr>
        <i/>
        <sz val="10"/>
        <color theme="1"/>
        <rFont val="TimesNewRoman"/>
        <charset val="186"/>
      </rPr>
      <t xml:space="preserve">); 
2) </t>
    </r>
    <r>
      <rPr>
        <b/>
        <i/>
        <sz val="10"/>
        <color theme="1"/>
        <rFont val="TimesNewRoman"/>
        <charset val="186"/>
      </rPr>
      <t xml:space="preserve">2025.gadā - </t>
    </r>
    <r>
      <rPr>
        <i/>
        <sz val="10"/>
        <color theme="1"/>
        <rFont val="TimesNewRoman"/>
        <charset val="186"/>
      </rPr>
      <t>projekts "Atbalsta pasākumi personu, kurām nepieciešama starptautiskā aizsardzība, uzņemšanai un izmitināšanai Latvijā (3.posms)”</t>
    </r>
    <r>
      <rPr>
        <b/>
        <i/>
        <sz val="10"/>
        <color theme="1"/>
        <rFont val="TimesNewRoman"/>
        <charset val="186"/>
      </rPr>
      <t xml:space="preserve"> 262500 euro </t>
    </r>
    <r>
      <rPr>
        <i/>
        <sz val="10"/>
        <color theme="1"/>
        <rFont val="TimesNewRoman"/>
        <charset val="186"/>
      </rPr>
      <t xml:space="preserve"> un  “Eiropas operatīvā komanda” 
</t>
    </r>
    <r>
      <rPr>
        <b/>
        <i/>
        <sz val="10"/>
        <color theme="1"/>
        <rFont val="TimesNewRoman"/>
        <charset val="186"/>
      </rPr>
      <t>27000 euro</t>
    </r>
    <r>
      <rPr>
        <i/>
        <sz val="10"/>
        <color theme="1"/>
        <rFont val="TimesNewRoman"/>
        <charset val="186"/>
      </rPr>
      <t xml:space="preserve">. </t>
    </r>
  </si>
  <si>
    <t>73.02.00 "Atmaksas valsts pamatbudžetā par pārējās ārvalstu finanšu palīdzības līdzfinansētajiem projektiem"</t>
  </si>
  <si>
    <t>73.02.00 “Atmaksas valsts pamatbudžetā par pārējās ārvalstu finanšu palīdzības līdzfinansētajiem projektiem”</t>
  </si>
  <si>
    <t>CAFP/IEM/025 „Zināšanu, pieredzes un prakses pārņemšana komunikācijas jomā no Dānijas un Norvēģijas ar iekšlietu jomu saistītām institūcijām, ņemot vērā mūsdienu ģeopolitiskos izaicinājumus pasaulē”</t>
  </si>
  <si>
    <t xml:space="preserve">Veikts ārvalstu finanšu palīdzības atmaksām valsts pamatbudžetam un attiecīgo izdevumu palielinājums budžeta apakšprogrammai 73.02.00 “Atmaksas valsts pamatbudžetā par pārējās ārvalstu finanšu palīdzības līdzfinansētajiem projektiem”, lai nodrošinātu  atmaksu veikšanu valsts pamatbudžetā par projekta "Zināšanu, pieredzes un prakses pārņemšana komunikācijas jomā no Dānijas un Norvēģijas ar iekšlietu jomu saistītām institūcijām, ņemot vērā mūsdienu ģeopolitiskos izaicinājumus pasaulē" ietvaros veiktajiem  izdevumiem. </t>
  </si>
  <si>
    <t>73.10.00 “Ziemeļvalstu un Baltijas valstu mobilitātes programma "Valsts administrācija""</t>
  </si>
  <si>
    <t xml:space="preserve">    0101120300 Citi ārvalstu finanšu palīdzības līdzfinansētie projekti</t>
  </si>
  <si>
    <r>
      <t xml:space="preserve">Veikta valsts budžeta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73.10.00 “Ziemeļvalstu un Baltijas valstu mobilitātes programma "Valsts administrācija" , lai nodrošinātu projekta "Zināšanu, pieredzes un prakses pārņemšana komunikācijas jomā no Dānijas un Norvēģijas ar iekšlietu jomu saistītām institūcijām, ņemot vērā mūsdienu ģeopolitiskos izaicinājumus pasaulē" īstenošanu </t>
    </r>
    <r>
      <rPr>
        <b/>
        <i/>
        <sz val="10"/>
        <color theme="1"/>
        <rFont val="Times New Roman"/>
        <family val="1"/>
        <charset val="186"/>
      </rPr>
      <t xml:space="preserve">- 2450 euro </t>
    </r>
    <r>
      <rPr>
        <i/>
        <sz val="10"/>
        <color theme="1"/>
        <rFont val="Times New Roman"/>
        <family val="1"/>
        <charset val="186"/>
      </rPr>
      <t>(tai skaitā valsts budžeta līdzfinansējums – 2000  euro, priekšfinansējums – 450 euro) (finansējums nepieciešams 2023.gada aprīlī). Ziemeļvalstu Ministru padomes biroja un Iekšlietu ministrijas  savstarpēji parakstīts  Granta līgums  NB8-Grants.</t>
    </r>
  </si>
  <si>
    <t>tai skaitā:</t>
  </si>
  <si>
    <t>Veikts ārvalstu finanšu palīdzība iestādes ieņēmumos  un attiecīgo izdevumu palielinājums budžeta apakšprogrammai 73.10.00 “Ziemeļvalstu un Baltijas valstu mobilitātes programma "Valsts administrācija", lai nodrošinātu projekta "Zināšanu, pieredzes un prakses pārņemšana komunikācijas jomā no Dānijas un Norvēģijas ar iekšlietu jomu saistītām institūcijām, ņemot vērā mūsdienu ģeopolitiskos izaicinājumus pasaulē" īstenošanu. Ziemeļvalstu Ministru padomes biroja un Iekšlietu ministrijas  savstarpēji parakstītais  Granta līgums  NB8-Grants.</t>
  </si>
  <si>
    <t>74.06.00 "Atveseļošanas un noturības mehānisma (ANM) projekti un pasākumi"</t>
  </si>
  <si>
    <t>CESPI/IEM/049 "Atveseļošanas un noturības mehānisma (ANM) projekti un pasākumi"</t>
  </si>
  <si>
    <r>
      <t xml:space="preserve">Veikta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74.06.00 "Atveseļošanas un noturības mehānisma (ANM) projekti un pasākumi" , lai nodrošinātu Eiropas Savienības Atveseļošanas un noturības mehānisma plāna 6. komponentes „Likuma vara” 6.2. reformu un investīciju virziena „Noziedzīgi iegūtu līdzekļu legalizācijas identificēšana, ekonomisko noziegumu izmeklēšana, tiesvedības procesu modernizācija un preventīvo darbību īstenošana” 6.2.1.r reformas „Noziedzīgi iegūtu līdzekļu legalizācijas identificēšanas, ekonomisko noziegumu izmeklēšanas un tiesvedības procesu modernizācija” šādu investīciju īstenošanu:
</t>
    </r>
    <r>
      <rPr>
        <b/>
        <i/>
        <sz val="10"/>
        <color theme="1"/>
        <rFont val="Times New Roman"/>
        <family val="1"/>
        <charset val="186"/>
      </rPr>
      <t xml:space="preserve">2023.gadā:
</t>
    </r>
    <r>
      <rPr>
        <i/>
        <sz val="10"/>
        <color theme="1"/>
        <rFont val="Times New Roman"/>
        <family val="1"/>
        <charset val="186"/>
      </rPr>
      <t xml:space="preserve">1)  6.2.1.1.i.„AML inovāciju centra izveide noziedzīgi iegūtu līdzekļu legalizācijas identificēšanas uzlabošanai” </t>
    </r>
    <r>
      <rPr>
        <b/>
        <i/>
        <sz val="10"/>
        <color theme="1"/>
        <rFont val="Times New Roman"/>
        <family val="1"/>
        <charset val="186"/>
      </rPr>
      <t>- 880922 euro (</t>
    </r>
    <r>
      <rPr>
        <i/>
        <sz val="10"/>
        <color theme="1"/>
        <rFont val="Times New Roman"/>
        <family val="1"/>
        <charset val="186"/>
      </rPr>
      <t>finansējums nepieciešams 2023.gada martā/aprīlī). Ministru kabineta 2022.gada 5.jūlija sēdes lēmums (prot. Nr.35 69§).  Investīcijas kopējais finansējuma apjoms - 1783552 euro (ar pievienotās vērtības nodokli);</t>
    </r>
    <r>
      <rPr>
        <b/>
        <i/>
        <sz val="10"/>
        <color theme="1"/>
        <rFont val="Times New Roman"/>
        <family val="1"/>
        <charset val="186"/>
      </rPr>
      <t xml:space="preserve">
</t>
    </r>
    <r>
      <rPr>
        <i/>
        <sz val="10"/>
        <color theme="1"/>
        <rFont val="Times New Roman"/>
        <family val="1"/>
        <charset val="186"/>
      </rPr>
      <t xml:space="preserve"> 2) 6.2.1.2.i.  „Ekonomisko noziegumu izmeklēšanas kapacitātes stiprināšana”  </t>
    </r>
    <r>
      <rPr>
        <b/>
        <i/>
        <sz val="10"/>
        <color theme="1"/>
        <rFont val="Times New Roman"/>
        <family val="1"/>
        <charset val="186"/>
      </rPr>
      <t>-</t>
    </r>
    <r>
      <rPr>
        <i/>
        <sz val="10"/>
        <color theme="1"/>
        <rFont val="Times New Roman"/>
        <family val="1"/>
        <charset val="186"/>
      </rPr>
      <t xml:space="preserve"> </t>
    </r>
    <r>
      <rPr>
        <b/>
        <i/>
        <sz val="10"/>
        <color theme="1"/>
        <rFont val="Times New Roman"/>
        <family val="1"/>
        <charset val="186"/>
      </rPr>
      <t>18779 euro (</t>
    </r>
    <r>
      <rPr>
        <i/>
        <sz val="10"/>
        <color theme="1"/>
        <rFont val="Times New Roman"/>
        <family val="1"/>
        <charset val="186"/>
      </rPr>
      <t>2022.gadā neapgūtais finansējums - 18 778,90 euro. 2022.gadā bija plānoti - 380581 euro, veikti izdevumi – 361802,10 euro)</t>
    </r>
    <r>
      <rPr>
        <b/>
        <i/>
        <sz val="10"/>
        <color theme="1"/>
        <rFont val="Times New Roman"/>
        <family val="1"/>
        <charset val="186"/>
      </rPr>
      <t xml:space="preserve"> </t>
    </r>
    <r>
      <rPr>
        <i/>
        <sz val="10"/>
        <color theme="1"/>
        <rFont val="Times New Roman"/>
        <family val="1"/>
        <charset val="186"/>
      </rPr>
      <t xml:space="preserve">(finansējums nepieciešams 2023.gada martā). </t>
    </r>
    <r>
      <rPr>
        <b/>
        <i/>
        <sz val="10"/>
        <color theme="1"/>
        <rFont val="Times New Roman"/>
        <family val="1"/>
        <charset val="186"/>
      </rPr>
      <t xml:space="preserve">
</t>
    </r>
    <r>
      <rPr>
        <b/>
        <i/>
        <sz val="10"/>
        <rFont val="Times New Roman"/>
        <family val="1"/>
        <charset val="186"/>
      </rPr>
      <t xml:space="preserve">2024.gadā  </t>
    </r>
    <r>
      <rPr>
        <i/>
        <sz val="10"/>
        <rFont val="Times New Roman"/>
        <family val="1"/>
        <charset val="186"/>
      </rPr>
      <t>Investīcija 6.2.1.1.i.„AML inovāciju centra izveide noziedzīgi iegūtu līdzekļu legalizācijas identificēšanas uzlabošanai” -</t>
    </r>
    <r>
      <rPr>
        <b/>
        <i/>
        <sz val="10"/>
        <rFont val="Times New Roman"/>
        <family val="1"/>
        <charset val="186"/>
      </rPr>
      <t xml:space="preserve"> 902630 euro</t>
    </r>
  </si>
  <si>
    <t>13. Finanšu ministrija</t>
  </si>
  <si>
    <t>32. Prokuratūra</t>
  </si>
  <si>
    <t>3. pielikums</t>
  </si>
  <si>
    <t>2023.gadā</t>
  </si>
  <si>
    <t>2024.gadā</t>
  </si>
  <si>
    <t>2025.gadā</t>
  </si>
  <si>
    <t>4. pielikums</t>
  </si>
  <si>
    <t>39.02.00 Izložu un azartspēļu organizēšanas un norises uzraudzība</t>
  </si>
  <si>
    <t>11. pielikums</t>
  </si>
  <si>
    <t>0600000000 Citas ilgtermiņa saistības</t>
  </si>
  <si>
    <t>VID ēkas Rīgā, Talejas ielā 1, telpu nomas maksas izdevumu segšanai</t>
  </si>
  <si>
    <t>CIS/FM/011</t>
  </si>
  <si>
    <t>Telpu Rīgā, Talejas ielā 1, nomas maksas izdevumu segšanai</t>
  </si>
  <si>
    <t>CIS/PROK/004</t>
  </si>
  <si>
    <t>2026.gadā</t>
  </si>
  <si>
    <t>Tālākā laika posmā līdz projekta īstenošanai</t>
  </si>
  <si>
    <t>CIS/FM/026</t>
  </si>
  <si>
    <t>74.00.00  Gadskārtējā valsts budžeta izpildes procesā pārdalāmais finansējums</t>
  </si>
  <si>
    <t>29. Veselības ministrija</t>
  </si>
  <si>
    <t>12.00.00 Finansējums veselības jomas pasākumiem Covid-19 infekcijas izplatības ierobežošanai</t>
  </si>
  <si>
    <t>97.00.00 Nozaru vadība un politikas plānošana</t>
  </si>
  <si>
    <t>15. Izglītības un zinātnes ministrija</t>
  </si>
  <si>
    <t>42.06.00 Valsts izglītības satura centra darbības nodrošināšana</t>
  </si>
  <si>
    <t>Nodeva par valsts valodas prasmes atestāciju profesionālo un amata pienākumu veikšanai</t>
  </si>
  <si>
    <t xml:space="preserve">Saskaņā ar Ministru kabineta 2023. gada 24. janvāra sēdes protokola Nr.4, 29.§ 6.punktu tiek palielināti ieņēmumi no valsts nodevas par valsts valodas prasmes pārbaudi un ar to saistītajiem pakalpojumiem 2023. gadā 1 040 000 euro apmērā un turpmāk ik gadu 152 256 euro apmērā, un paredzēti izdevumi no dotācijas no vispārējiem ieņēmumiem budžeta apakšprogrammā 42.06.00 "Valsts izglītības satura centra darbības nodrošināšana" 2023. gadā 1 040 000  euro apmērā un turpmāk ik gadu 152 256 euro apmērā, lai nodrošinātu valsts valodas prasmes pārbaudes procesu. </t>
  </si>
  <si>
    <t>Pārējie valsts budžeta uzturēšanas izdevumu transferti pašvaldībām</t>
  </si>
  <si>
    <t>22. Kultūras ministrija</t>
  </si>
  <si>
    <t>Priekšlikumi 2.lasījumam</t>
  </si>
  <si>
    <t>Priekšlikums MK atzinumam</t>
  </si>
  <si>
    <t>11. Ārlietu ministrija</t>
  </si>
  <si>
    <t>Sociālā rakstura maksājumi un kompensācijas</t>
  </si>
  <si>
    <t>17 Satiksmes ministrija</t>
  </si>
  <si>
    <t xml:space="preserve">Ieņēmumi no maksas pakalpojumiem un citi pašu ieņēmumi </t>
  </si>
  <si>
    <t>Izdevumi - kopā</t>
  </si>
  <si>
    <t xml:space="preserve">Atlīdzība </t>
  </si>
  <si>
    <t>Subsīdijas, dotācijas un sociālie pabalsti</t>
  </si>
  <si>
    <t xml:space="preserve">Kārtējie maksājumi Eiropas Savienības budžetā un starptautiskā sadarbība </t>
  </si>
  <si>
    <t> Starptautiskā sadarbība</t>
  </si>
  <si>
    <t>Pārējie valsts budžeta uzturēšanas izdevumu transferti valsts budžeta daļēji finansētām atvasinātajām publiskajām personām un budžeta nefinansētajām iestādēm</t>
  </si>
  <si>
    <t>Kapitālo izdevumu transferti</t>
  </si>
  <si>
    <t>Pārējie valsts budžeta kapitālo izdevumu transferti citiem budžetiem</t>
  </si>
  <si>
    <t>Pārējie valsts budžeta kapitālo izdevumu transferti pašvaldībām</t>
  </si>
  <si>
    <t xml:space="preserve">Finansiālā bilance </t>
  </si>
  <si>
    <t>2024. gads</t>
  </si>
  <si>
    <t>2025. gads</t>
  </si>
  <si>
    <t>Atbalstīt</t>
  </si>
  <si>
    <t>Ieņēmumi no dividendēm (ieņēmumi no valsts (pašvaldību) kapitāla izmantošanas)</t>
  </si>
  <si>
    <t>22.Kultūras ministrija</t>
  </si>
  <si>
    <t>21.00.00 Kultūras mantojums</t>
  </si>
  <si>
    <t>19.07.00 Mākslas un literatūra</t>
  </si>
  <si>
    <t>Pārējie valsts pamatbudžetā saņemtie transferti no valsts pamatbudžeta</t>
  </si>
  <si>
    <t>Pārdalīt izdevumus starp Kultūras ministrijas programmu 21.00.00 “Kultūras mantojums” un apakšprogrammu 19.07.00 “Mākslas un literatūra” saskaņā ar grozījumiem Ministru kabineta 2018. gada 12. jūnija rīkojumā Nr. 267 “Par finansējumu Rīgas pils Konventa Pils laukumā  3, Rīgā, un Muzeju krātuvju kompleksa Pulka ielā  8, Rīgā, būvniecības projekta, nomas maksas, pārcelšanās un aprīkojuma iegādes izdevumu segšanai”, lai daļēji segtu valsts sabiedrībai ar ierobežotu atbildību VSIA “Latvijas Leļļu teātris” pagaidu telpu nomu un uzturēšanās izdevumus 2023.gadā.</t>
  </si>
  <si>
    <t>74.Gadskārtējā valsts budžeta izpildes procesā pārdalāmais finansējums</t>
  </si>
  <si>
    <t>02.00.00 Līdzekļi neparedzētiem gadījumiem</t>
  </si>
  <si>
    <t xml:space="preserve">Finansējuma pārdale no Valsts ieņēmumu dienesta uz Izložu un azartspēļu uzraudzības inspekciju un Prokuratūru izdevumu segšanai par administratīvās ēkas Talejas ielā 1, Rīgā, telpu nomu saskaņā ar Ministru kabineta 2023.gada 1.februāra rīkojumu Nr.59 “Par administratīvās ēkas Talejas ielā 1, Rīgā, telpu nomas maksas ilgtermiņa saistībām”. </t>
  </si>
  <si>
    <t>Sadalījumā pa budžeta resoriem</t>
  </si>
  <si>
    <t>Par likumprojekta "Par valsts budžetu 2023.gadam un budžeta ietvaru 2023., 2024. un 2025.gadam" skaitlisko daļu:</t>
  </si>
  <si>
    <t>23.06.00 Valsts autoceļu uzturēšana un atjaunošana</t>
  </si>
  <si>
    <t>492 560 204</t>
  </si>
  <si>
    <t>1 099 481</t>
  </si>
  <si>
    <t>491 460 723</t>
  </si>
  <si>
    <t>493 011 034</t>
  </si>
  <si>
    <t>307 883 640</t>
  </si>
  <si>
    <t>93 416 796</t>
  </si>
  <si>
    <t>5 544 790</t>
  </si>
  <si>
    <t>87 872 006</t>
  </si>
  <si>
    <t>157 706 655</t>
  </si>
  <si>
    <t>333 220</t>
  </si>
  <si>
    <t>56 426 969</t>
  </si>
  <si>
    <t>2 400</t>
  </si>
  <si>
    <t>56 424 569</t>
  </si>
  <si>
    <t>56 159 969</t>
  </si>
  <si>
    <t>264 600</t>
  </si>
  <si>
    <t>185 127 394</t>
  </si>
  <si>
    <t>143 867 233</t>
  </si>
  <si>
    <t>41 260 161</t>
  </si>
  <si>
    <t>-450 830</t>
  </si>
  <si>
    <t>450 830</t>
  </si>
  <si>
    <t>434 274 716</t>
  </si>
  <si>
    <t>433 175 235</t>
  </si>
  <si>
    <t>434 543 723</t>
  </si>
  <si>
    <t>269 287 439</t>
  </si>
  <si>
    <t>92 793 755</t>
  </si>
  <si>
    <t>5 372 967</t>
  </si>
  <si>
    <t>87 420 788</t>
  </si>
  <si>
    <t>119 733 495</t>
  </si>
  <si>
    <t>165 256 284</t>
  </si>
  <si>
    <t>147 078 623</t>
  </si>
  <si>
    <t>18 177 661</t>
  </si>
  <si>
    <t>-269 007</t>
  </si>
  <si>
    <t>269 007</t>
  </si>
  <si>
    <t>03. Ministru kabinets</t>
  </si>
  <si>
    <t>25. Pārresoru koordinācijas centrs</t>
  </si>
  <si>
    <t>03.Ministru kabinets</t>
  </si>
  <si>
    <t>01.00.00  Pārresoru koordinācijas centra darbības nodrošināšana</t>
  </si>
  <si>
    <t>01.00.00  Ministru kabineta darbības nodrošināšana, valsts pārvaldes politika</t>
  </si>
  <si>
    <t>70.06.00  Latvijas pārstāvju ceļa izdevumu kompensācija, dodoties uz Eiropas Savienības Padomes darba grupu sanāksmēm un Padomes sanāksmēm</t>
  </si>
  <si>
    <t>70.07.00  Latvijas pārstāvju ceļa izdevumu kompensācija, dodoties uz Eiropas Savienības Padomes darba grupu sanāksmēm un Padomes sanāksmēm</t>
  </si>
  <si>
    <t>0101110000 - Citi Eiropas Savienības politiku instrumenti</t>
  </si>
  <si>
    <t xml:space="preserve">Latvijas pārstāvju ceļa izdevumu kompensācija, dodoties uz Eiropas Savienības Padomes darba grupu sanāksmēm un Padomes sanāksmēm </t>
  </si>
  <si>
    <t>01.04.00 Diplomātiskās misijas ārvalstīs</t>
  </si>
  <si>
    <t>Finansējuma pārdale no 74.resora programmas 02.00.00 "Līdzekļi neparedzētiem gadījumiem" uz Ārlietu ministrijas apakšprogrammu 01.04.00 "Diplomātiskās misijas ārvalstīs", lai segtu izdevumus 3 civilo ekspertu dalības nodrošināšanai Eiropas Savienības Novērošanas misijā Gruzijā, saskaņā ar Ministru kabineta 2023.gada 25.janvāra rīkojumu Nr.48 “Par civilā eksperta dalību Eiropas Savienības Novērošanas misijā Gruzijā” un Ministru kabineta 2023.gada 14.februāra rīkojumu Nr.78 “Par civilo ekspertu dalību Eiropas Savienības Novērošanas misijā Gruzijā”.</t>
  </si>
  <si>
    <t xml:space="preserve">Vienreizēja sociālā pabalsta 15 000 euro apmērā izmaksāšanai Dinai Dabiņai saistībā ar trīnīšu piedzimšanu (atbilstoši Ministru kabineta 2023.gada 7.februāra rīkojumam Nr.68 (prot. Nr.6  24.§) “Par vienreizēja sociālā pabalsta piešķiršanu” un Finanšu ministrijas 2023.gada 9.februāra rīkojumam Nr.39 “Par līdzekļu piešķiršanu”). </t>
  </si>
  <si>
    <t>08. Sabiedrības integrācijas fonds</t>
  </si>
  <si>
    <t xml:space="preserve">01.00.00 Sabiedrības integrācijas fonda vadība  </t>
  </si>
  <si>
    <t xml:space="preserve">Subsīdija sun dotācijas </t>
  </si>
  <si>
    <t>Palielināti valsts budžeta uzturēšanas izdevumu transferi budžeta nefinansētajai iestādei 30 000  euro apmērā, lai Zāļu valsts aģentūrai kompensētu veiktās izmaksas personām saistībā ar vakcīnas pret Covid-19 infekciju blakusparādību izraisīto smagu vai vidēji smagu kaitējumu pacienta veselībai vai dzīvībai (atbilstoši MK 21.02.2023. sēdē izskatītajam informatīvajam ziņojumam "Par atļauju Zāļu valsts aģentūrai uzņemties saistības" ).</t>
  </si>
  <si>
    <t>Saskaņā ar Ministru kabineta 2023.gada 1.februāra rīkojumu Nr.53 "Par apropriācijas pārdali", pārdalīt finansējumu 765 925 euro apmērā no budžeta resora "74. Gadskārtējā valsts budžeta izpildes procesā pārdalāmais finansējums" programmas 17.00.00 "Finansējums Ukrainas civiliedzīvotāju atbalsta likumā noteikto pasākumu īstenošanai" uz Sabiedrības integrācijas fonda budžeta programmu 01.00.00 "Sabiedrības integrācijas fonda vadība", lai nodrošinātu valsts budžeta finansētās programmas "Latviešu valodas mācības Ukrainas civiliedzīvotājiem" projektu īstenošanu līdz 2023. gada 30. jūnijam.</t>
  </si>
  <si>
    <t xml:space="preserve">Ministriju un citu centrālo valsts iestāžu priekšlikumi </t>
  </si>
  <si>
    <t>likumprojekta „Par valsts budžetu 2023. gadam un budžeta ietvaru 2023., 2024. un 2025. gadam” izskatīšanai Saeimā otrajā lasījumā</t>
  </si>
  <si>
    <r>
      <t>2)   pašvaldībām par iemītniekiem veco ļaužu pansionātos un centros (par vienu iemītnieku 7848 euro), kuri tajos ievietoti līdz 1998. gada 1. janvārim, 604 296 </t>
    </r>
    <r>
      <rPr>
        <i/>
        <sz val="12"/>
        <rFont val="Times New Roman"/>
        <family val="1"/>
        <charset val="186"/>
      </rPr>
      <t>euro</t>
    </r>
    <r>
      <rPr>
        <sz val="12"/>
        <rFont val="Times New Roman"/>
        <family val="1"/>
        <charset val="186"/>
      </rPr>
      <t> apmērā. Ministru kabinets nosaka kārtību, kādā pašvaldībām piešķir valsts budžeta dotāciju;</t>
    </r>
  </si>
  <si>
    <r>
      <rPr>
        <b/>
        <sz val="12"/>
        <rFont val="Times New Roman"/>
        <family val="1"/>
        <charset val="186"/>
      </rPr>
      <t xml:space="preserve">25. pants. </t>
    </r>
    <r>
      <rPr>
        <sz val="12"/>
        <rFont val="Times New Roman"/>
        <family val="1"/>
        <charset val="186"/>
      </rPr>
      <t>Noteikt, ka akciju sabiedrība “Augstsprieguma tīkls” ieskaita valsts pamatbudžeta ieņēmumos dividenžu maksājumu 2024. gadā (par 2023. pārskata gadu) 64 procentu apmērā no pārskata gada peļņas, bet ne mazāk kā 14 014 067 euro un 2025. gadā (par 2024. pārskata gadu) 64 procentu apmērā no pārskata gada peļņas, bet ne mazāk kā 14 676 376 euro, uzņēmumu ienākuma nodokli aprēķinot un nomaksājot uzņēmumu ienākuma nodokli regulējošos normatīvajos aktos noteiktajā kārtībā.</t>
    </r>
  </si>
  <si>
    <t xml:space="preserve">Ņemot vērā  “Augstsprieguma tīkls”atbilstoši tarifu izmaiņām aktualizēto prognozētās peļņas apmēru, 2024. un 2025.gadā nepieciešams samazināt ieņēmumu prognozi no “Augstsprieguma tīkls” maksājuma par valsts kapitāla izmantošanu atbilstoši tarifu izmaiņām (17.02.2023. vēstule Nr.2.5/2023/858). </t>
  </si>
  <si>
    <t xml:space="preserve">Ņemot vērā, ka 24.01.2023. MK sēdē (prot. Nr.4 29.§) Izglītības un zinātnes ministrijai uzdots sagatavot un iesniegt priekšlikumu likumprojekta "Par valsts budžetu 2023. gadam un budžeta ietvaru 2023., 2024. un 2025. gadam" izskatīšanai Saeimā otrajā lasījumā, paredzot palielināt ieņēmumus no valsts nodevas par valsts valodas prasmes pārbaudi un ar to saistītajiem pakalpojumiem 2023. gadā 1 040 000 euro apmērā un paredzēt izdevumus no dotācijas no vispārējiem ieņēmumiem budžeta apakšprogrammā 42.06.00 "Valsts izglītības satura centra darbības nodrošināšana" 2023. gadā 1 040 000  euro apmērā, kuri noteikti paredzot  valsts valodas prasmes pārbaudes kārtotāju pieaugumu 2023. gadā par 20 000 personām, gadījumā, ja  valsts valodas prasmes pārbaudes kārtotāju pieaugums 2023. gadā nesasniegs 20 000 gadījumu skaitu, ir jāparedz iespēja samazināt izdevumus, kurus nesedz plānotie ieņēmumi. </t>
  </si>
  <si>
    <t>Papildināt likumprojektu ar jaunu pantu:</t>
  </si>
  <si>
    <t>Pants nepieciešams, lai nodrošinātu 24.01.2023. MK sēdē (prot. Nr.4 29.§) nolemto - Atbalstīt priekšlikumu, ka gadījumā, ja valsts valodas prasmes pārbaudes kārtotāju pieaugums 2023. gadā pārsniegs 20 000 gadījumu skaitu, tad izdevumi var tikt segti no valsts budžeta programmas 02.00.00 "Līdzekļi neparedzētiem gadījumiem"</t>
  </si>
  <si>
    <r>
      <rPr>
        <b/>
        <sz val="12"/>
        <rFont val="Times New Roman"/>
        <family val="1"/>
        <charset val="186"/>
      </rPr>
      <t>"xx. pants.</t>
    </r>
    <r>
      <rPr>
        <sz val="12"/>
        <rFont val="Times New Roman"/>
        <family val="1"/>
        <charset val="186"/>
      </rPr>
      <t xml:space="preserve"> Ja 2023. gadā faktiskie ieņēmumi no budžetā ieskaitāmās valsts nodevas par valsts valodas prasmes atestāciju profesionālo un amata pienākumu veikšanai pārsniedz šajā likumā plānoto apmēru, finanšu ministram ir tiesības palielināt šajā likumā noteikto apropriāciju budžeta resora “74. Gadskārtējā valsts budžeta izpildes procesā pārdalāmais finansējums” programmā 02.00.00 “Līdzekļi neparedzētiem gadījumiem” atbilstoši budžetā ieskaitītajai valsts nodevai par valsts valodas prasmes atestāciju profesionālo un amata pienākumu veikšanai, ja ir pieņemts attiecīgs Ministru kabineta lēmums un Saeimas Budžeta un finanšu (nodokļu) komisija piecu darba dienu laikā no attiecīgās informācijas saņemšanas dienas ir to izskatījusi un nav iebildusi pret apropriācijas palielinājumu."</t>
    </r>
  </si>
  <si>
    <r>
      <rPr>
        <b/>
        <sz val="12"/>
        <rFont val="Times New Roman"/>
        <family val="1"/>
        <charset val="186"/>
      </rPr>
      <t>"xx. pants.</t>
    </r>
    <r>
      <rPr>
        <sz val="12"/>
        <rFont val="Times New Roman"/>
        <family val="1"/>
        <charset val="186"/>
      </rPr>
      <t xml:space="preserve"> Ja 2023. gadā personu skaita, kuras nav Latvijas pilsonis, Latvijas nepilsonis vai Eiropas Savienības dalībvalsts, Eiropas Ekonomikas zonas valsts vai Šveices Konfederācijas pilsonis, un kurām jākārto valsts valodas prasmes pārbaudes, pieaugums līdz  2023.  gada 1. oktobrim nesasniedz 20 000 gadījumu skaitu, finanšu ministram ir tiesības samazināt šajā likumā noteikto apropriāciju Izglītības un zinātnes ministrijas budžeta apakšprogrammā 42.06.00 “Valsts izglītības satura centra darbības nodrošināšana” dotācijai no vispārējiem ieņēmumiem un attiecīgiem izdevumiem, novirzot tos budžeta resora “74. Gadskārtējā valsts budžeta izpildes procesā pārdalāmais finansējums” programmā 02.00.00 “Līdzekļi neparedzētiem gadījumiem”, ja ir pieņemts attiecīgs Ministru kabineta lēmums un Saeimas Budžeta un finanšu (nodokļu) komisija piecu darba dienu laikā no attiecīgās informācijas saņemšanas dienas ir to izskatījusi un nav iebildusi pret apropriācijas izmaiņām." </t>
    </r>
  </si>
  <si>
    <t>17. Satiksmes ministrija</t>
  </si>
  <si>
    <t>(2) Ja lēmums par valsts nekustamā īpašuma atsavināšanu, kuru Publiskas personas mantas atsavināšanas likumā noteiktajā kārtībā organizē ministrija vai cita centrālā valsts iestāde, kuras valdījumā ir attiecīgais valsts nekustamais īpašums, pieņemts līdz 2022. gada 31. decembrim, finanšu ministram ir tiesības palielināt attiecīgajai ministrijai vai citai centrālajai valsts iestādei apropriāciju resursiem no dotācijas no vispārējiem ieņēmumiem un izdevumiem 50 procentu apmērā no šāda valsts nekustamā īpašuma atsavināšanas rezultātā valsts budžetā ieskaitītajiem līdzekļiem. Apropriāciju palielina, ja ir pieņemts Ministru kabineta lēmums par finansējuma summu un to, kādam mērķim atsavināšanas rezultātā iegūtie līdzekļi piešķirami apropriācijas palielināšanai resursiem no dotācijas no vispārējiem ieņēmumiem un izdevumiem, un Saeimas Budžeta un finanšu (nodokļu) komisija piecu darba dienu laikā no attiecīgās informācijas saņemšanas dienas ir to izskatījusi un nav iebildusi pret apropriācijas palielinājumu. Apropriāciju atļauts piešķirt kapitālieguldījumiem vai neatliekamiem pasākumiem ar pozitīvu sociālekonomisku efektu.</t>
  </si>
  <si>
    <r>
      <rPr>
        <b/>
        <sz val="12"/>
        <rFont val="Times New Roman"/>
        <family val="1"/>
        <charset val="186"/>
      </rPr>
      <t>58. pants.</t>
    </r>
    <r>
      <rPr>
        <sz val="12"/>
        <rFont val="Times New Roman"/>
        <family val="1"/>
        <charset val="186"/>
      </rPr>
      <t xml:space="preserve"> (1) Valsts akciju sabiedrība “Valsts nekustamie īpašumi” vai sabiedrība ar ierobežotu atbildību “Publisko aktīvu pārvaldītājs Possessor” valsts nekustamā īpašuma atsavināšanas rezultātā iegūtos līdzekļus pēc atsavināšanas izdevumu atskaitīšanas izlieto tās pārvaldīšanā esošo valsts nekustamo īpašumu pārvaldīšanai (izņemot netiešo izmaksu segšanai), tajā skaitā valsts nekustamo īpašumu uzlabošanas darbu veikšanai, vidi degradējošo objektu sakārtošanai un energoefektivitātes pasākumu īstenošanai. Minētos līdzekļus, kas 2023. gadā nav izlietoti valsts īpašumā un valsts akciju sabiedrības “Valsts nekustamie īpašumi” vai sabiedrības ar ierobežotu atbildību “Publisko aktīvu pārvaldītājs Possessor” pārvaldīšanā esošo valsts nekustamo īpašumu pārvaldīšanai, līdz 2023. gada 31. decembrim ieskaita valsts budžetā. Valsts akciju sabiedrībai “Valsts nekustamie īpašumi” vai sabiedrībai ar ierobežotu atbildību “Publisko aktīvu pārvaldītājs Possessor” ir tiesības atsavināšanas izdevumu segšanai paredzētos valsts nekustamā īpašuma atsavināšanas rezultātā iegūtos līdzekļus izlietot arī tās pārvaldīšanā esošo valsts nekustamo īpašumu pārvaldīšanai un šajā daļā noteikto pārvaldīšanas darbību, kas tiek segtas no valsts nekustamā īpašuma atsavināšanas rezultātā iegūtajiem līdzekļiem, priekšfinansēšanai.</t>
    </r>
  </si>
  <si>
    <r>
      <t xml:space="preserve">Papildināt likumprojekta </t>
    </r>
    <r>
      <rPr>
        <b/>
        <sz val="12"/>
        <rFont val="Times New Roman"/>
        <family val="1"/>
        <charset val="186"/>
      </rPr>
      <t>58.pantu</t>
    </r>
    <r>
      <rPr>
        <sz val="12"/>
        <rFont val="Times New Roman"/>
        <family val="1"/>
        <charset val="186"/>
      </rPr>
      <t xml:space="preserve"> ar trešo daļu šādā redakcijā:</t>
    </r>
  </si>
  <si>
    <t>Likuma “Par valsts budžetu 2022.gadam” 40.panta piektajā daļā bija noteikts, ka gadījumā, ja Publiskas personas mantas atsavināšanas likumā noteiktajā kārtībā Veselības ministrijas valdījumā esošu valsts nekustamo īpašumu atsavina valsts akciju sabiedrība "Valsts nekustamie īpašumi", šā panta otrajā daļā minētā apropriācija piešķirama kapitālieguldījumiem Veselības ministrijas valdījumā esošo Veselības ministrijas iestāžu funkciju nodrošināšanai izmantoto valsts nekustamo īpašumu attīstīšanai. 
Ņemot vērā, ka, pamatojoties uz minēto normu 2022.gadā valsts akciju sabiedrība “Valsts nekustamie īpašumi” ir uzsākusi Veselības ministrijas valdījumā esošu nekustamo īpašumu atsavināšanu, nepieciešams nodrošināt pārejas regulējumu likumprojekta “Par valsts budžetu 2023. gadam un budžeta ietvaru 2023., 2024. un 2025. gadam” 58.panta trešajā daļā, lai nodrošinātu minētā procesa rezultātā iegūto līdzekļu novirzīšanai atbilstoši Ministru kabineta pieņemtajam lēmumam.</t>
  </si>
  <si>
    <r>
      <t xml:space="preserve">"(3) Ja lēmums </t>
    </r>
    <r>
      <rPr>
        <u/>
        <sz val="12"/>
        <rFont val="Times New Roman"/>
        <family val="1"/>
        <charset val="186"/>
      </rPr>
      <t>par Veselības ministrijas valdījumā valsts nekustamā īpašuma atsavināšanu, kuru Publiskas personas mantas atsavināšanas likumā noteiktajā kārtībā organizē valsts akciju sabiedrība “Valsts nekustamie īpašumi”</t>
    </r>
    <r>
      <rPr>
        <sz val="12"/>
        <rFont val="Times New Roman"/>
        <family val="1"/>
        <charset val="186"/>
      </rPr>
      <t xml:space="preserve">, pieņemts līdz 2022. gada 31. decembrim, finanšu ministram ir tiesības palielināt </t>
    </r>
    <r>
      <rPr>
        <u/>
        <sz val="12"/>
        <rFont val="Times New Roman"/>
        <family val="1"/>
        <charset val="186"/>
      </rPr>
      <t>Veselības ministrijai</t>
    </r>
    <r>
      <rPr>
        <sz val="12"/>
        <rFont val="Times New Roman"/>
        <family val="1"/>
        <charset val="186"/>
      </rPr>
      <t xml:space="preserve"> apropriāciju resursiem no dotācijas no vispārējiem ieņēmumiem un izdevumiem 50 procentu apmērā no šāda valsts nekustamā īpašuma atsavināšanas rezultātā valsts budžetā ieskaitītajiem līdzekļiem. Apropriāciju palielina, ja ir pieņemts Ministru kabineta lēmums par finansējuma summu un to, kādam mērķim atsavināšanas rezultātā iegūtie līdzekļi piešķirami apropriācijas palielināšanai resursiem no dotācijas no vispārējiem ieņēmumiem un izdevumiem, un Saeimas Budžeta un finanšu (nodokļu) komisija piecu darba dienu laikā no attiecīgās informācijas saņemšanas dienas ir to izskatījusi un nav iebildusi pret apropriācijas palielinājumu. Apropriāciju atļauts piešķirt kapitālieguldījumiem </t>
    </r>
    <r>
      <rPr>
        <u/>
        <sz val="12"/>
        <rFont val="Times New Roman"/>
        <family val="1"/>
        <charset val="186"/>
      </rPr>
      <t>Veselības ministrijas valdījumā esošo Veselības ministrijas iestāžu funkciju nodrošināšanai izmantoto valsts nekustamo īpašumu attīstīšanai.</t>
    </r>
    <r>
      <rPr>
        <sz val="12"/>
        <rFont val="Times New Roman"/>
        <family val="1"/>
        <charset val="186"/>
      </rPr>
      <t>"</t>
    </r>
  </si>
  <si>
    <r>
      <rPr>
        <sz val="12"/>
        <rFont val="Times New Roman"/>
        <family val="1"/>
        <charset val="186"/>
      </rPr>
      <t xml:space="preserve">Izteikt likumprojekta </t>
    </r>
    <r>
      <rPr>
        <b/>
        <sz val="12"/>
        <rFont val="Times New Roman"/>
        <family val="1"/>
        <charset val="186"/>
      </rPr>
      <t>31.pantu</t>
    </r>
    <r>
      <rPr>
        <sz val="12"/>
        <rFont val="Times New Roman"/>
        <family val="1"/>
        <charset val="186"/>
      </rPr>
      <t xml:space="preserve"> šādā redakcijā:</t>
    </r>
    <r>
      <rPr>
        <b/>
        <sz val="12"/>
        <rFont val="Times New Roman"/>
        <family val="1"/>
        <charset val="186"/>
      </rPr>
      <t xml:space="preserve">
"31. pants.</t>
    </r>
    <r>
      <rPr>
        <sz val="12"/>
        <rFont val="Times New Roman"/>
        <family val="1"/>
        <charset val="186"/>
      </rPr>
      <t> Apstiprināt valsts budžeta dotāciju pašvaldībām </t>
    </r>
    <r>
      <rPr>
        <b/>
        <u/>
        <sz val="12"/>
        <rFont val="Times New Roman"/>
        <family val="1"/>
        <charset val="186"/>
      </rPr>
      <t>82 638 689</t>
    </r>
    <r>
      <rPr>
        <sz val="12"/>
        <rFont val="Times New Roman"/>
        <family val="1"/>
        <charset val="186"/>
      </rPr>
      <t> </t>
    </r>
    <r>
      <rPr>
        <i/>
        <sz val="12"/>
        <rFont val="Times New Roman"/>
        <family val="1"/>
        <charset val="186"/>
      </rPr>
      <t>euro</t>
    </r>
    <r>
      <rPr>
        <sz val="12"/>
        <rFont val="Times New Roman"/>
        <family val="1"/>
        <charset val="186"/>
      </rPr>
      <t> apmērā, tai skaitā:</t>
    </r>
  </si>
  <si>
    <r>
      <t>1)   pašvaldību finanšu izlīdzināšanas fondam 81 088 436 </t>
    </r>
    <r>
      <rPr>
        <i/>
        <sz val="12"/>
        <rFont val="Times New Roman"/>
        <family val="1"/>
        <charset val="186"/>
      </rPr>
      <t>euro</t>
    </r>
    <r>
      <rPr>
        <sz val="12"/>
        <rFont val="Times New Roman"/>
        <family val="1"/>
        <charset val="186"/>
      </rPr>
      <t> apmērā;</t>
    </r>
  </si>
  <si>
    <r>
      <t xml:space="preserve">Izteikt likumprojekta </t>
    </r>
    <r>
      <rPr>
        <b/>
        <sz val="12"/>
        <rFont val="Times New Roman"/>
        <family val="1"/>
        <charset val="186"/>
      </rPr>
      <t>25. pantu</t>
    </r>
    <r>
      <rPr>
        <sz val="12"/>
        <rFont val="Times New Roman"/>
        <family val="1"/>
        <charset val="186"/>
      </rPr>
      <t xml:space="preserve"> šādā redakcijā: </t>
    </r>
    <r>
      <rPr>
        <b/>
        <sz val="12"/>
        <rFont val="Times New Roman"/>
        <family val="1"/>
        <charset val="186"/>
      </rPr>
      <t xml:space="preserve">
"25. pants. </t>
    </r>
    <r>
      <rPr>
        <sz val="12"/>
        <rFont val="Times New Roman"/>
        <family val="1"/>
        <charset val="186"/>
      </rPr>
      <t xml:space="preserve">Noteikt, ka akciju sabiedrība “Augstsprieguma tīkls” ieskaita valsts pamatbudžeta ieņēmumos dividenžu maksājumu 2024. gadā (par 2023. pārskata gadu) 64 procentu apmērā no pārskata gada peļņas, bet ne mazāk kā </t>
    </r>
    <r>
      <rPr>
        <b/>
        <u/>
        <sz val="12"/>
        <rFont val="Times New Roman"/>
        <family val="1"/>
        <charset val="186"/>
      </rPr>
      <t>10 117 120</t>
    </r>
    <r>
      <rPr>
        <sz val="12"/>
        <rFont val="Times New Roman"/>
        <family val="1"/>
        <charset val="186"/>
      </rPr>
      <t xml:space="preserve"> </t>
    </r>
    <r>
      <rPr>
        <i/>
        <sz val="12"/>
        <rFont val="Times New Roman"/>
        <family val="1"/>
        <charset val="186"/>
      </rPr>
      <t>euro</t>
    </r>
    <r>
      <rPr>
        <sz val="12"/>
        <rFont val="Times New Roman"/>
        <family val="1"/>
        <charset val="186"/>
      </rPr>
      <t xml:space="preserve"> un 2025. gadā (par 2024. pārskata gadu) 64 procentu apmērā no pārskata gada peļņas, bet ne mazāk kā </t>
    </r>
    <r>
      <rPr>
        <b/>
        <u/>
        <sz val="12"/>
        <rFont val="Times New Roman"/>
        <family val="1"/>
        <charset val="186"/>
      </rPr>
      <t>10 391 040</t>
    </r>
    <r>
      <rPr>
        <b/>
        <sz val="12"/>
        <rFont val="Times New Roman"/>
        <family val="1"/>
        <charset val="186"/>
      </rPr>
      <t xml:space="preserve"> </t>
    </r>
    <r>
      <rPr>
        <i/>
        <sz val="12"/>
        <rFont val="Times New Roman"/>
        <family val="1"/>
        <charset val="186"/>
      </rPr>
      <t>euro</t>
    </r>
    <r>
      <rPr>
        <sz val="12"/>
        <rFont val="Times New Roman"/>
        <family val="1"/>
        <charset val="186"/>
      </rPr>
      <t>, uzņēmumu ienākuma nodokli aprēķinot un nomaksājot uzņēmumu ienākuma nodokli regulējošos normatīvajos aktos noteiktajā kārtībā."</t>
    </r>
  </si>
  <si>
    <r>
      <t>31. pants.</t>
    </r>
    <r>
      <rPr>
        <sz val="12"/>
        <rFont val="Times New Roman"/>
        <family val="1"/>
        <charset val="186"/>
      </rPr>
      <t> 	Apstiprināt valsts budžeta dotāciju pašvaldībām 81 692 732 euro apmērā, tai skaitā:</t>
    </r>
  </si>
  <si>
    <t>Kopsavilkuma skaitļus likumprojekta tekstā un pielikumos precizēt pēc balsojumiem par konkrētām pielikumu pozīcijām.</t>
  </si>
  <si>
    <t>Par likumprojekta "Par valsts budžetu 2023.gadam un budžeta ietvaru 2023., 2024. un 2025.gadam" teksta daļu:</t>
  </si>
  <si>
    <r>
      <t>2)   pašvaldībām par iemītniekiem veco ļaužu pansionātos un centros (par vienu iemītnieku 7848 </t>
    </r>
    <r>
      <rPr>
        <i/>
        <sz val="12"/>
        <rFont val="Times New Roman"/>
        <family val="1"/>
        <charset val="186"/>
      </rPr>
      <t>euro</t>
    </r>
    <r>
      <rPr>
        <sz val="12"/>
        <rFont val="Times New Roman"/>
        <family val="1"/>
        <charset val="186"/>
      </rPr>
      <t>), kuri tajos ievietoti līdz 1998. gada 1. janvārim, 604 296 </t>
    </r>
    <r>
      <rPr>
        <i/>
        <sz val="12"/>
        <rFont val="Times New Roman"/>
        <family val="1"/>
        <charset val="186"/>
      </rPr>
      <t>euro</t>
    </r>
    <r>
      <rPr>
        <sz val="12"/>
        <rFont val="Times New Roman"/>
        <family val="1"/>
        <charset val="186"/>
      </rPr>
      <t> apmērā. Ministru kabinets nosaka kārtību, kādā pašvaldībām piešķir valsts budžeta dotāciju.</t>
    </r>
  </si>
  <si>
    <r>
      <t xml:space="preserve">3) budžeta dotāciju </t>
    </r>
    <r>
      <rPr>
        <b/>
        <u/>
        <sz val="12"/>
        <rFont val="Times New Roman"/>
        <family val="1"/>
        <charset val="186"/>
      </rPr>
      <t>945 957</t>
    </r>
    <r>
      <rPr>
        <i/>
        <sz val="12"/>
        <rFont val="Times New Roman"/>
        <family val="1"/>
        <charset val="186"/>
      </rPr>
      <t xml:space="preserve"> euro</t>
    </r>
    <r>
      <rPr>
        <sz val="12"/>
        <rFont val="Times New Roman"/>
        <family val="1"/>
        <charset val="186"/>
      </rPr>
      <t xml:space="preserve"> apmērā pamatojoties uz Ministru kabineta rīkojumu piešķiršanai pašvaldībām, kurām izlīdzinātie ieņēmumi uz vienu izlīdzināmo vienību ir zemāki par 90 % no vidējiem izlīdzinātiem ieņēmumiem un izlīdzināto ieņēmumu pieaugums ir zemāks par 80 % no pašvaldību vidējā izlīdzināto ieņēmumu pieauguma."</t>
    </r>
  </si>
  <si>
    <t xml:space="preserve">Veikta līdzekļu pārdale starp izdevumu kodiem atbilstoši ekonomiskajām kategorijām, palielinot finansējumu pašvaldībām. Tas nepieciešams, jo valsts galveno un reģionālo autoceļu maršrutos jānodrošina tranzīta satiksme, jo pilsētu tranzīta ielas ir valsts autoceļu maršrutu sastāvdaļa. Tādēļ ir būtiski uzlabot to stāvokli un satiksmes drošību, nodrošinot savlaicīgu projektu realizāciju, ņemot vērā ceļu būvniecības sezonu. </t>
  </si>
  <si>
    <t>Veikts dotācijas no vispārējiem ieņēmumiem un izdevumu atlīdzībai palielinājums budžeta apakšprogrammā 40.01.00 "Administrēšana" 2023. gadā 143 111 euro (9 mēnešiem),  lai nodrošinātu administratīvās kapacitātes stiprināšanu Nodrošinājuma valsts aģentūrā iepirkumu un projektu pārvaldības jomā, ņemot vērā ievērojamo iepirkumu apjomu un plānotos būvniecības projektus.
Finansējuma avots - ieņēmumu no valstij piekritīgās mantas realizācijas pēc citu valsts institūciju pieņemtā lēmuma palielinājums (ieņēmumu kods 12190 "Ieņēmumi no valstij piekritīgās mantas realizācijas pēc citu valsts institūciju pieņemtā lēmuma"). 
Saskaņā ar Ministru Kabineta 2011 .gada 27. decembra noteikumiem Nr.1025 “Noteikumi par rīcību ar lietiskajiem pierādījumiem un arestēto mantu”  Nodrošinājuma valsts aģentūra nodrošina, ka līdzekļi, kas gūti, realizējot lietiskos pierādījumus, tiktu ieskaitīti deponēto līdzekļu kontā Valsts kasē. Līdzekļus, kas iegūti, realizējot lietiskos pierādījumus, glabā deponēto līdzekļu kontā līdz galīgā nolēmuma pieņemšanai krimināllietā.
Nodrošinājuma valsts aģentūra veic sankciju rezultātā iegūtās mantas pārņemšanas un realizācijas procesu. Nodrošinājuma valsts aģentūra sakarā ar noziedzīgo nodarījumu izdarīšanu, kuri paredzēti Krimināllikuma 84.panta otrajā daļā (par iespējamām darbībām saistībā ar Apvienoto Nāciju Organizācijas, Eiropas Savienības un citu starptautisko organizāciju noteikto sankciju vai par Latvijas Republikas noteikto nacionālo sankciju neievērošanu vai apiešanu) no 2022. gada 7. maija ir saņēmusi izpildei no Valsts ieņēmumu dienesta Nodokļu un muitas policijas pārvaldes (VID)  69 lēmumus par rīcību ar lietiskajiem pierādījumiem (turpmāk – sankcionētā manta).  Lielākā daļa no Nodrošinājuma valsts aģentūrai nodotās sankcionētās mantas ir liela apjoma būvizstrādājumi un cietais kurināmais (koksnes granulas, kokogles, koksnes briketes). Turklāt  VID turpina nodot Nodrošinājuma valsts aģentūrai liela apjoma sankcionēto mantu.
Ņemot vērā, ka šobrīd 2023. gadā ir izpildīti 3 lēmumi par kopējo summu 49 038 euro un realizējamā sankcionētā manta ir liela apjoma, vidēji  viena lēmuma realizācijas ieņēmumi sastāda 20000 euro.  Tiek prognozēts, ka Nodrošinājuma valsts aģentūra gadā izpilda 25 lēmumus. Līdz ar to, plānotā ieņēmumu prognoze 2023. gadā sastāda 500000 euro. 
Saskaņā ar Ministru kabineta 2023. gada 13. janvāra protokola Nr.2 1.§ 18.3.apakšpunktu palielināti ieņēmumi no valstij piekritīgās mantas realizācijas pēc citu valsts institūciju pieņemtā lēmuma 2023.–2025. gadā 309 050 euro apmērā ik gadu.
Saskaņā ar Ministru kabineta 2023. gada 13. janvāra sēdes protokola Nr.2 1.§ 2. punktu ir atbalstīts Valsts kancelejas starpnozaru prioritārais pasākums “Papildu finansējums Valsts pārvaldes kapacitātes stiprināšanai, nodrošinot stratēģiski svarīgo amata grupu atlīdzību”, tai skaitā paredzot finansējumu Nodrošinājuma valsts aģentūrai. Tomēr, lai novērstu kvalificētu darbinieku aizplūšanu un nodrošinātu administratīvās kapacitātes stiprināšanu Nodrošinājuma valsts aģentūrā iepirkumu un projektu pārvaldības jomā, ņemot vērā ievērojamo iepirkumu apjomu un plānotos būvniecības projektus, atbalstītais finansējums ir nepietiekošs.</t>
  </si>
  <si>
    <t>Saskaņā ar Ministru kabineta rīkojuma projekta "Par finanšu līdzekļu piešķiršanu no valsts budžeta programmas "Līdzekļi neparedzētiem gadījumiem"" (23-TA-13) 2.punktu veikta finansējuma pārdale 2023. gadā no  74. resora "Gadskārtējā valsts budžeta izpildes procesā pārdalāmais finansējums" budžeta  programmas 02.00.00 "Līdzekļi neparedzētiem gadījumiem" uz Iekšlietu ministrijas budžeta programmu 99.00.00 "Līdzekļu neparedzētiem gadījumiem izlietojums", lai segtu izdevumus, kas saistībā ar Ministru kabineta 2021.gada 10.augusta rīkojuma Nr. 518 "Par ārkārtējās situācijas izsludināšanu" (turpmāk - rīkojums) izpildei nepieciešamo pasākumu īstenošanu radušies laikposmā no 2022. gada 1. decembra (atsevišķi izdevumi no 2022. gada 1. septembra) līdz 2022. gada 31. decembrim, kā arī, lai kompensētu papildu izdevumus (vidējās izpeļņas pieaugums), kas rodas, nosakot samaksu par virsstundu darbu un piemaksas saistībā ar rīkojuma Nr. 518 izpildei nepieciešamo pasākumu īstenošanu</t>
  </si>
  <si>
    <t>Finansējuma pārdale no Pārresoru koordinācijas centra uz resora "Ministru kabinets" budžetu saskaņā ar Ministru kabineta 2023.gada 22.februāra rīkojumu Nr.90 “Par apropriācijas pārdali”, ņemot vērā Pārresoru koordinācijas centra likvidēšanu ar 2023.gada 1.martu.</t>
  </si>
  <si>
    <t>64.resors "Dotācija pašvaldībām"</t>
  </si>
  <si>
    <t>01.00.00. "Dotācija pašvaldību finanšu izlīdzināšanas fondam"</t>
  </si>
  <si>
    <t>Pamatojoties uz  Ministru kabineta 2023. gada 7. februāra sēdes protokollēmumu Nr.6, 27.§. veikta pārdale 945 957 euro apmērā no programmas 02.00.00 "Līdzekļi neparedzētiem gadījumiem" uz 64.resora programmu 01.01.00 "Dotācija pašvaldību finanšu izlīdzināšanas fondam", lai nodrošinātu valsts budžeta dotācijas piešķiršanu pašvaldībām, kurām izlīdzinātie ieņēmumi uz vienu izlīdzināmo vienību ir zemāki par 90 % no vidējiem izlīdzinātiem ieņēmumiem un izlīdzināto ieņēmumu pieaugums ir zemāks par 80 % no pašvaldību vidējā izlīdzināto ieņēmumu pieauguma.</t>
  </si>
  <si>
    <t>33.14.00 Primārās ambulatorās veselības aprūpes nodrošināšana</t>
  </si>
  <si>
    <t>33.16.00 Pārējo ambulatoro veselības aprūpes pakalpojumu nodrošināšana</t>
  </si>
  <si>
    <t>Ņemot vērā COVID-19 izsludināto ārkārtējo situāciju, kā arī, ņemot vērā tehnoloģiskās iespējas, kas saistītas ar plaši īstenoto attālinātā darba praksi,  ar Saeimā 2020. gada 27. novembrī un 2021. gada 16. novembrī pieņemtajiem grozījumiem likumā “Par iedzīvotāju ienākuma nodokli” ir noteikts, ka 2021. un 2022. taksācijas gadā no aplikšanas ar nodokli atbrīvo ar attālinātā darba veikšanu saistītās  izdevumu kompensāciju summas, kuras atbilstoši Darba likumam darba ņēmējam sedz darba devējs, ja to kopējais apmērs mēnesī par pilnas slodzes darbu nepārsniedz 30 euro.  Veiktā analīze par šīs normas līdzšinējo darbību, kā arī  2022. gadā vērojamās tendences saistībā ar attālināta darba iespēju izmantošanu (piemēram, gan kontekstā ar Covid-19 noteikto ārkārtas situāciju 2022. gada pirmajos mēnešos, gan arī dažādu optimālo darba modeļu izmantošana saistībā ar Krievijas izraisītā kara ietekmi un enerģētisko situāciju pasaulē) un vispārēju plašāku pāreju uz tādu darba organizācijas modeli, kas ietver attālināto darbu, kā arī regulējuma nozīme administratīvā sloga mazināšanā liecina par nepieciešamību pagarināt šī normatīvā regulējuma darbību.  Likumprojekts paredz, ka likumā “Par iedzīvotāju ienākuma nodokli” ietvertās normas, kas atbrīvo no aplikšanas ar nodokli kompensācijas par attālināta darba veikšanu darbiniekam 30 euro apmērā, ir piemērojamas arī 2023. taksācijas gadā.</t>
  </si>
  <si>
    <r>
      <t>"</t>
    </r>
    <r>
      <rPr>
        <b/>
        <sz val="12"/>
        <rFont val="Times New Roman"/>
        <family val="1"/>
        <charset val="186"/>
      </rPr>
      <t>xx. pants.</t>
    </r>
    <r>
      <rPr>
        <sz val="12"/>
        <rFont val="Times New Roman"/>
        <family val="1"/>
        <charset val="186"/>
      </rPr>
      <t xml:space="preserve"> No aplikšanas ar iedzīvotāju ienākuma nodokli 2023. taksācijas gadā atbrīvo ar attālinātā darba veikšanu saistītos darbinieka izdevumus, kurus atbilstoši Darba likumam sedz darba devējs, ja to kopējais apmērs mēnesī par pilnas slodzes darbu nepārsniedz 30 </t>
    </r>
    <r>
      <rPr>
        <i/>
        <sz val="12"/>
        <rFont val="Times New Roman"/>
        <family val="1"/>
        <charset val="186"/>
      </rPr>
      <t>euro</t>
    </r>
    <r>
      <rPr>
        <sz val="12"/>
        <rFont val="Times New Roman"/>
        <family val="1"/>
        <charset val="186"/>
      </rPr>
      <t xml:space="preserve"> un ir izpildīti likuma “Par iedzīvotāju ienākuma nodokli” pārejas noteikumu 160. punkta nosacījumi. Atbrīvojumu nepiemēro darbinieka ilgstošas prombūtnes laikā, kas pārsniedz 30 dienas. Minētais atbrīvojums piemērojams, sākot no 2023. gada 1. janvāra." </t>
    </r>
  </si>
  <si>
    <t>Finanšu ministrs</t>
  </si>
  <si>
    <t>A. Ašeradens</t>
  </si>
  <si>
    <t>Siņkovska, 26573078</t>
  </si>
  <si>
    <t>dace.sinkovska@fm.gov.lv</t>
  </si>
  <si>
    <t>Bērnu klīniskā universitātes slimnīca ir  lielākā specializētā bērnu daudzprofilu ārstniecības iestāde Latvijā. Medicīnisko palīdzību stacionārā ik gadu saņem ap 15 000 pacientu, savukārt poliklīnikā tiek nodrošinātas vairāk nekā 300 000 ambulatorās vizītes. Lai gan bērna veselības aprūpe ir noteikta kā prioritāra, tomēr uz veselības aprūpes pakalpojumiem Bērnu klīniskajā universitātes slimnīcā veidojas rindas, kas kavē bērniem savlaicīgi saņemt pakalpojumus. Tā, piemēram, šobrīd Bērnu klīniskajā universitātes slimnīcā, lai saņemtu oftalmologa konsultāciju (plānveida), gaidīšanas laiks ir 180 dienas, savukārt, pie bērnu psihiatra – 147 dienas. Lai uzlabotu veselības aprūpes pakalpojumu pieejamību, mazinātu gaidīšanas laiku, tādējādi uzlabojot bērnu veselību ir nepieciešams novirzīt 447 613 euro Bērnu klīniskai universitātes slimnīcai bērnu veselības aprūpes pilnveidošanai un gaidīšanas laika mazināšanai.
Attiecīgi ir nepieciešama finansējuma pārdale no budžeta apakšprogrammas 33.14.00 "Primārās ambulatorās veselības aprūpes nodrošināšana" uz 33.16.00 "Pārējo ambulatoro veselības aprūpes pakalpojumu nodrošināšana", paredzot 2023.-2025.gada prioritārā pasākuma Nr.29_02_P "Pakalpojumu pieejamība bērniem" ietvaros apakšpasākumu precizēšanu, t.i. svītrojot apakšpasākumu "Ģimenes ārstu praksē vakcinēto personu vakcinācijas fakta ievade e-veselībā" un paredzot jaunu apakšpasākumu "Ambulatoro paklapojumu pieejamības uzlabošaba bērniem BKUS".</t>
  </si>
  <si>
    <t>17.00.00  Finansējums Ukrainas civiliedzīvotāju atbalsta likumā noteikto pasākumu īstenošanai</t>
  </si>
  <si>
    <t xml:space="preserve">Ņemot vērā “Augstsprieguma tīkls” atbilstoši tarifu izmaiņām aktualizēto prognozētās peļņas apmēru, 2024. un 2025.gadā nepieciešams samazināt ieņēmumu prognozi no “Augstsprieguma tīkls” maksājuma par valsts kapitāla izmantošanu (17.02.2023. vēstule Nr.2.5/2023/858). Atbilstoši samazināts finansējums 74.resora programmā 02.00.00 "Līdzekļi neparedzētiem gadījumiem". </t>
  </si>
  <si>
    <t>Līdzekļu pārdale budžeta programmā 97.00.00 "Nozaru vadība un politikas plānošana".
(tehniski precizējumi atbilstoši ekonomiskās klasifikācijas kodiem (EKK))
Tehniska precizitāte, kur tiek aktualizēts izdevumu pozīciju plāns, lai saglabātu atlīdzības apmēru 2024.gada līmenī.</t>
  </si>
  <si>
    <t>64. Dotācija pašvaldībām (13. Finanšu ministrija)</t>
  </si>
  <si>
    <r>
      <t>"</t>
    </r>
    <r>
      <rPr>
        <b/>
        <sz val="12"/>
        <rFont val="Times New Roman"/>
        <family val="1"/>
        <charset val="186"/>
      </rPr>
      <t xml:space="preserve">xx. pants. </t>
    </r>
    <r>
      <rPr>
        <sz val="12"/>
        <rFont val="Times New Roman"/>
        <family val="1"/>
        <charset val="186"/>
      </rPr>
      <t xml:space="preserve">Noteikt, ka, gadījumā, ja aprēķinot 2024. vai 2025. gada valsts un pašvaldību institūciju amatpersonu (darbinieku) bāzes mēnešalgu, finanšu un apdrošināšanas jomas bāzes mēnešalgu, elektronisko sakaru un enerģētikas nozares bāzes mēnešalgu vai ostas valdes priekšsēdētāja bāzes mēnešalgu iegūst skaitli, kas ir lielāks par 6, tad kārtējā gada attiecīgo bāzes mēnešalgu indeksē ar skaitli 6." </t>
    </r>
  </si>
  <si>
    <t>Likumprojektā "Par valsts budžetu 2023. gadam un budžeta ietvaru 2023., 2024. un 2025. gadam" ietvert regulējumu par bāzes mēnešalgas pieauguma mazinošo mehānismu, nosakot robežvērtību bāzes mēnešalgas apmēra, finanšu un apdrošināšanas jomas bāzes mēnešalgas apmēra, elektronisko sakaru un enerģētikas nozares bāzes mēnešalgas apmēra un ostas valdes priekšsēdētāja bāzes mēnešalgas aprēķinam kā absolūtu skaitli 6, atbilstoši vidējam darba samaksas pieaugumam pēdējos gados.
Ievērojot minēto, ja, aprēķinot bāzes mēnešalgas apmēru, finanšu un apdrošināšanas jomas bāzes mēnešalgas apmēru, elektronisko sakaru un enerģētikas nozares bāzes mēnešalgas apmēru vai ostas valdes priekšsēdētāja bāzes mēnešalgas apmēru, tiks iegūts skaitlis (Valsts un pašvaldību institūciju amatpersonu un darbinieku atlīdzības likuma 4. panta otrās daļas 2. punkts, desmitās daļas 2. punkts, vienpadsmitās daļas 2. punkts, Ministru kabineta 2010. gada 10. augusta noteikumu Nr. 741 "Noteikumi par ostas valdes locekļu mēnešalgu un speciālo piemaksu" 5.2. apakšpunkts), kas būs lielāks par “6”, tad kārtējā gada attiecīgo bāzes mēnešalgu indeksēs ar skaitli “6”. Savukārt, ja skaitlis būs mazāks par “6”, tad indeksēs ar iegūto skaitli.
Tādējādi, kad valsts kopējā ekonomiskā izaugsme saglabājas ar lēnu pieauguma tempu, tad attiecīgi publiskajam sektoram, kurš tiešā mērā ir atkarīgs no privātā sektora un valsts kopējās izaugsmes, tiek ierobežots kopējais izaugsmes temps, vienlaikus lielāku vērību pievēršot darba ražīgumam, ko raksturo katra darbinieka personīgais sniegums, kas tiek vērtēts kā viens no mēnešalgas tālākajiem individuālajiem noteikšanas kritērijiem.</t>
  </si>
  <si>
    <t>Valsts kanceleja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</si>
</sst>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
    <numFmt numFmtId="165" formatCode="#\ ###\ ###\ ###\ ###\ ##0"/>
    <numFmt numFmtId="166" formatCode="#\ ###\ ###\ ##0"/>
    <numFmt numFmtId="167" formatCode="_-* #,##0_-;\-* #,##0_-;_-* &quot;-&quot;??_-;_-@_-"/>
  </numFmts>
  <fonts count="54">
    <font>
      <sz val="11"/>
      <color theme="1"/>
      <name val="Calibri"/>
      <family val="2"/>
      <charset val="186"/>
      <scheme val="minor"/>
    </font>
    <font>
      <sz val="10"/>
      <name val="Arial"/>
      <family val="2"/>
      <charset val="186"/>
    </font>
    <font>
      <sz val="10"/>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i/>
      <sz val="10"/>
      <color rgb="FFFF0000"/>
      <name val="Times New Roman"/>
      <family val="1"/>
      <charset val="186"/>
    </font>
    <font>
      <sz val="10"/>
      <name val="TimesNewRoman"/>
      <charset val="186"/>
    </font>
    <font>
      <b/>
      <sz val="10"/>
      <name val="TimesNewRoman"/>
      <charset val="186"/>
    </font>
    <font>
      <b/>
      <i/>
      <sz val="10"/>
      <name val="Times New Roman"/>
      <family val="1"/>
      <charset val="186"/>
    </font>
    <font>
      <sz val="11"/>
      <color theme="1"/>
      <name val="Calibri"/>
      <family val="2"/>
      <charset val="186"/>
      <scheme val="minor"/>
    </font>
    <font>
      <b/>
      <sz val="10"/>
      <color indexed="8"/>
      <name val="Arial"/>
      <family val="2"/>
    </font>
    <font>
      <b/>
      <sz val="10"/>
      <color indexed="8"/>
      <name val="Times New Roman"/>
      <family val="1"/>
      <charset val="186"/>
    </font>
    <font>
      <sz val="10"/>
      <color indexed="8"/>
      <name val="Times New Roman"/>
      <family val="1"/>
      <charset val="186"/>
    </font>
    <font>
      <sz val="10"/>
      <name val="Times New Roman"/>
      <family val="1"/>
    </font>
    <font>
      <i/>
      <sz val="10"/>
      <color rgb="FF000000"/>
      <name val="Times New Roman"/>
      <family val="1"/>
      <charset val="186"/>
    </font>
    <font>
      <sz val="12"/>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sz val="10"/>
      <color theme="1"/>
      <name val="Times New Roman"/>
      <family val="1"/>
      <charset val="186"/>
    </font>
    <font>
      <b/>
      <i/>
      <sz val="10"/>
      <color theme="1"/>
      <name val="Times New Roman"/>
      <family val="1"/>
      <charset val="186"/>
    </font>
    <font>
      <b/>
      <sz val="10"/>
      <color rgb="FFFF0000"/>
      <name val="Times New Roman"/>
      <family val="1"/>
      <charset val="186"/>
    </font>
    <font>
      <i/>
      <sz val="10"/>
      <color theme="1"/>
      <name val="TimesNewRoman"/>
      <charset val="186"/>
    </font>
    <font>
      <b/>
      <i/>
      <sz val="10"/>
      <color theme="1"/>
      <name val="TimesNewRoman"/>
      <charset val="186"/>
    </font>
    <font>
      <i/>
      <sz val="10"/>
      <name val="TimesNewRoman"/>
      <charset val="186"/>
    </font>
    <font>
      <b/>
      <i/>
      <sz val="10"/>
      <name val="TimesNewRoman"/>
      <charset val="186"/>
    </font>
    <font>
      <b/>
      <sz val="10"/>
      <color rgb="FF000000"/>
      <name val="Times New Roman"/>
      <family val="1"/>
      <charset val="186"/>
    </font>
    <font>
      <b/>
      <i/>
      <sz val="10"/>
      <color rgb="FFFF0000"/>
      <name val="Times New Roman"/>
      <family val="1"/>
      <charset val="186"/>
    </font>
    <font>
      <b/>
      <sz val="12"/>
      <name val="Times New Roman"/>
      <family val="1"/>
      <charset val="186"/>
    </font>
    <font>
      <i/>
      <sz val="10"/>
      <name val="Times New Roman"/>
      <family val="1"/>
    </font>
    <font>
      <b/>
      <sz val="10"/>
      <name val="Times New Roman"/>
      <family val="1"/>
    </font>
    <font>
      <sz val="10"/>
      <color indexed="8"/>
      <name val="Arial"/>
      <family val="2"/>
      <charset val="186"/>
    </font>
    <font>
      <sz val="10"/>
      <name val="BaltHelvetica"/>
    </font>
    <font>
      <sz val="10"/>
      <name val="Arial"/>
      <family val="2"/>
    </font>
    <font>
      <sz val="10"/>
      <name val="Helv"/>
    </font>
    <font>
      <sz val="12"/>
      <color indexed="8"/>
      <name val="Times New Roman"/>
      <family val="2"/>
      <charset val="186"/>
    </font>
    <font>
      <i/>
      <sz val="11"/>
      <color theme="1"/>
      <name val="Times New Roman"/>
      <family val="1"/>
      <charset val="186"/>
    </font>
    <font>
      <sz val="11"/>
      <color theme="1"/>
      <name val="Times New Roman"/>
      <family val="1"/>
      <charset val="186"/>
    </font>
    <font>
      <sz val="10"/>
      <color rgb="FF000000"/>
      <name val="Times New Roman"/>
      <family val="1"/>
      <charset val="186"/>
    </font>
    <font>
      <i/>
      <sz val="10"/>
      <color indexed="8"/>
      <name val="Times New Roman"/>
      <family val="1"/>
      <charset val="186"/>
    </font>
    <font>
      <sz val="11"/>
      <name val="Calibri"/>
      <family val="2"/>
      <charset val="186"/>
      <scheme val="minor"/>
    </font>
    <font>
      <b/>
      <sz val="10"/>
      <name val="TimesNewRoman"/>
      <family val="2"/>
      <charset val="186"/>
    </font>
    <font>
      <sz val="10"/>
      <name val="TimesNewRoman"/>
      <family val="2"/>
      <charset val="186"/>
    </font>
    <font>
      <sz val="10"/>
      <name val="Arial"/>
      <family val="2"/>
      <charset val="186"/>
    </font>
    <font>
      <b/>
      <u/>
      <sz val="12"/>
      <name val="Times New Roman"/>
      <family val="1"/>
      <charset val="186"/>
    </font>
    <font>
      <i/>
      <sz val="12"/>
      <name val="Times New Roman"/>
      <family val="1"/>
      <charset val="186"/>
    </font>
    <font>
      <u/>
      <sz val="12"/>
      <name val="Times New Roman"/>
      <family val="1"/>
      <charset val="186"/>
    </font>
    <font>
      <sz val="12"/>
      <name val="Arial"/>
      <family val="2"/>
      <charset val="186"/>
    </font>
    <font>
      <sz val="13"/>
      <color theme="1"/>
      <name val="Times New Roman"/>
      <family val="1"/>
      <charset val="186"/>
    </font>
    <font>
      <sz val="14"/>
      <color theme="1"/>
      <name val="Times New Roman"/>
      <family val="1"/>
      <charset val="186"/>
    </font>
    <font>
      <sz val="10"/>
      <name val="RimTimes"/>
      <charset val="186"/>
    </font>
    <font>
      <sz val="14"/>
      <name val="Times New Roman"/>
      <family val="1"/>
      <charset val="186"/>
    </font>
    <font>
      <i/>
      <sz val="11"/>
      <color theme="1"/>
      <name val="Calibri"/>
      <family val="2"/>
      <charset val="186"/>
      <scheme val="minor"/>
    </font>
  </fonts>
  <fills count="15">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indexed="43"/>
      </patternFill>
    </fill>
    <fill>
      <patternFill patternType="solid">
        <fgColor indexed="9"/>
        <bgColor indexed="64"/>
      </patternFill>
    </fill>
    <fill>
      <patternFill patternType="solid">
        <fgColor theme="6" tint="0.79998168889431442"/>
        <bgColor indexed="64"/>
      </patternFill>
    </fill>
    <fill>
      <patternFill patternType="solid">
        <fgColor indexed="41"/>
      </patternFill>
    </fill>
    <fill>
      <patternFill patternType="solid">
        <fgColor indexed="54"/>
      </patternFill>
    </fill>
    <fill>
      <patternFill patternType="solid">
        <fgColor rgb="FFFFFFFF"/>
        <bgColor indexed="64"/>
      </patternFill>
    </fill>
    <fill>
      <patternFill patternType="solid">
        <fgColor rgb="FFEAEAEA"/>
        <bgColor indexed="64"/>
      </patternFill>
    </fill>
    <fill>
      <patternFill patternType="solid">
        <fgColor indexed="44"/>
      </patternFill>
    </fill>
    <fill>
      <patternFill patternType="solid">
        <fgColor indexed="40"/>
      </patternFill>
    </fill>
    <fill>
      <patternFill patternType="solid">
        <fgColor theme="4" tint="0.79998168889431442"/>
        <bgColor indexed="64"/>
      </patternFill>
    </fill>
  </fills>
  <borders count="80">
    <border>
      <left/>
      <right/>
      <top/>
      <bottom/>
      <diagonal/>
    </border>
    <border>
      <left/>
      <right style="medium">
        <color indexed="64"/>
      </right>
      <top style="medium">
        <color indexed="64"/>
      </top>
      <bottom style="medium">
        <color indexed="64"/>
      </bottom>
      <diagonal/>
    </border>
    <border>
      <left/>
      <right/>
      <top style="medium">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thin">
        <color indexed="64"/>
      </left>
      <right style="thin">
        <color indexed="64"/>
      </right>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diagonal/>
    </border>
    <border>
      <left style="thin">
        <color indexed="64"/>
      </left>
      <right style="thin">
        <color indexed="64"/>
      </right>
      <top style="hair">
        <color indexed="64"/>
      </top>
      <bottom/>
      <diagonal/>
    </border>
    <border>
      <left style="medium">
        <color indexed="64"/>
      </left>
      <right/>
      <top style="hair">
        <color indexed="64"/>
      </top>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top style="medium">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hair">
        <color indexed="64"/>
      </top>
      <bottom style="hair">
        <color indexed="64"/>
      </bottom>
      <diagonal/>
    </border>
    <border>
      <left style="medium">
        <color indexed="64"/>
      </left>
      <right/>
      <top/>
      <bottom/>
      <diagonal/>
    </border>
    <border>
      <left style="medium">
        <color indexed="64"/>
      </left>
      <right style="medium">
        <color indexed="64"/>
      </right>
      <top/>
      <bottom/>
      <diagonal/>
    </border>
    <border>
      <left style="thin">
        <color indexed="48"/>
      </left>
      <right style="thin">
        <color indexed="48"/>
      </right>
      <top style="thin">
        <color indexed="48"/>
      </top>
      <bottom style="thin">
        <color indexed="48"/>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right/>
      <top style="medium">
        <color indexed="64"/>
      </top>
      <bottom style="hair">
        <color indexed="64"/>
      </bottom>
      <diagonal/>
    </border>
    <border>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medium">
        <color auto="1"/>
      </top>
      <bottom style="medium">
        <color auto="1"/>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hair">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hair">
        <color indexed="64"/>
      </bottom>
      <diagonal/>
    </border>
    <border>
      <left style="thin">
        <color auto="1"/>
      </left>
      <right style="thin">
        <color auto="1"/>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theme="0" tint="-0.24994659260841701"/>
      </top>
      <bottom style="thin">
        <color theme="0" tint="-0.2499465926084170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thin">
        <color indexed="64"/>
      </bottom>
      <diagonal/>
    </border>
    <border>
      <left style="thin">
        <color auto="1"/>
      </left>
      <right style="thin">
        <color auto="1"/>
      </right>
      <top style="hair">
        <color auto="1"/>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bottom/>
      <diagonal/>
    </border>
    <border>
      <left/>
      <right/>
      <top style="hair">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hair">
        <color indexed="64"/>
      </bottom>
      <diagonal/>
    </border>
    <border>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thin">
        <color indexed="64"/>
      </right>
      <top style="hair">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s>
  <cellStyleXfs count="40">
    <xf numFmtId="0" fontId="0" fillId="0" borderId="0"/>
    <xf numFmtId="0" fontId="1" fillId="0" borderId="0"/>
    <xf numFmtId="0" fontId="1" fillId="0" borderId="0"/>
    <xf numFmtId="0" fontId="5" fillId="0" borderId="0"/>
    <xf numFmtId="0" fontId="1" fillId="0" borderId="0"/>
    <xf numFmtId="0" fontId="1" fillId="0" borderId="0"/>
    <xf numFmtId="43" fontId="10" fillId="0" borderId="0" applyFont="0" applyFill="0" applyBorder="0" applyAlignment="0" applyProtection="0"/>
    <xf numFmtId="4" fontId="11" fillId="5" borderId="24" applyNumberFormat="0" applyProtection="0">
      <alignment vertical="center"/>
    </xf>
    <xf numFmtId="4" fontId="13" fillId="0" borderId="0" applyNumberFormat="0" applyProtection="0">
      <alignment horizontal="left" wrapText="1" indent="1" shrinkToFit="1"/>
    </xf>
    <xf numFmtId="0" fontId="1" fillId="0" borderId="0"/>
    <xf numFmtId="4" fontId="13" fillId="4" borderId="36" applyNumberFormat="0" applyProtection="0">
      <alignment horizontal="left" wrapText="1" indent="1"/>
    </xf>
    <xf numFmtId="4" fontId="13" fillId="0" borderId="37" applyNumberFormat="0" applyProtection="0">
      <alignment horizontal="left" wrapText="1" indent="1"/>
    </xf>
    <xf numFmtId="4" fontId="13" fillId="0" borderId="0" applyNumberFormat="0" applyProtection="0">
      <alignment horizontal="right" wrapText="1" shrinkToFit="1"/>
    </xf>
    <xf numFmtId="4" fontId="32" fillId="8" borderId="24" applyNumberFormat="0" applyProtection="0">
      <alignment horizontal="right" vertical="center"/>
    </xf>
    <xf numFmtId="0" fontId="33" fillId="0" borderId="0"/>
    <xf numFmtId="0" fontId="2" fillId="9" borderId="24" applyNumberFormat="0" applyFill="0" applyProtection="0">
      <alignment horizontal="left" vertical="center" indent="1"/>
    </xf>
    <xf numFmtId="0" fontId="34" fillId="0" borderId="0"/>
    <xf numFmtId="0" fontId="1" fillId="0" borderId="0"/>
    <xf numFmtId="0" fontId="1" fillId="0" borderId="0"/>
    <xf numFmtId="0" fontId="1" fillId="0" borderId="0"/>
    <xf numFmtId="0" fontId="35" fillId="0" borderId="0"/>
    <xf numFmtId="0" fontId="36" fillId="0" borderId="0"/>
    <xf numFmtId="0" fontId="34" fillId="0" borderId="0"/>
    <xf numFmtId="0" fontId="1" fillId="0" borderId="0"/>
    <xf numFmtId="0" fontId="2" fillId="0" borderId="0" applyNumberFormat="0" applyProtection="0">
      <alignment horizontal="left" wrapText="1" indent="1" shrinkToFit="1"/>
    </xf>
    <xf numFmtId="0" fontId="2" fillId="0" borderId="0" applyNumberFormat="0" applyProtection="0">
      <alignment horizontal="left" vertical="center" wrapText="1" indent="1" shrinkToFit="1"/>
    </xf>
    <xf numFmtId="0" fontId="1" fillId="0" borderId="0"/>
    <xf numFmtId="0" fontId="5" fillId="0" borderId="0"/>
    <xf numFmtId="0" fontId="1" fillId="0" borderId="0"/>
    <xf numFmtId="4" fontId="13" fillId="0" borderId="0" applyNumberFormat="0" applyProtection="0">
      <alignment horizontal="right"/>
    </xf>
    <xf numFmtId="0" fontId="1" fillId="0" borderId="0"/>
    <xf numFmtId="0" fontId="1" fillId="0" borderId="0"/>
    <xf numFmtId="0" fontId="44" fillId="0" borderId="0"/>
    <xf numFmtId="0" fontId="35" fillId="0" borderId="0"/>
    <xf numFmtId="0" fontId="2" fillId="0" borderId="0" applyNumberFormat="0" applyProtection="0">
      <alignment horizontal="left" vertical="center" wrapText="1" indent="1" shrinkToFit="1"/>
    </xf>
    <xf numFmtId="0" fontId="1" fillId="12" borderId="24" applyNumberFormat="0" applyProtection="0">
      <alignment horizontal="left" vertical="center"/>
    </xf>
    <xf numFmtId="4" fontId="32" fillId="13" borderId="24" applyNumberFormat="0" applyProtection="0">
      <alignment horizontal="left" vertical="center"/>
    </xf>
    <xf numFmtId="0" fontId="1" fillId="0" borderId="0"/>
    <xf numFmtId="4" fontId="13" fillId="0" borderId="37" applyNumberFormat="0" applyProtection="0">
      <alignment horizontal="left" wrapText="1" indent="1"/>
    </xf>
    <xf numFmtId="0" fontId="51" fillId="0" borderId="0"/>
  </cellStyleXfs>
  <cellXfs count="914">
    <xf numFmtId="0" fontId="0" fillId="0" borderId="0" xfId="0"/>
    <xf numFmtId="0" fontId="2" fillId="0" borderId="0" xfId="1" applyFont="1" applyAlignment="1">
      <alignment horizontal="center"/>
    </xf>
    <xf numFmtId="0" fontId="2" fillId="0" borderId="0" xfId="1" applyFont="1"/>
    <xf numFmtId="0" fontId="3" fillId="0" borderId="0" xfId="1" applyFont="1" applyAlignment="1">
      <alignment horizontal="center"/>
    </xf>
    <xf numFmtId="0" fontId="4" fillId="0" borderId="0" xfId="2" applyFont="1" applyAlignment="1">
      <alignment horizontal="left" vertical="center" wrapText="1"/>
    </xf>
    <xf numFmtId="0" fontId="2" fillId="0" borderId="0" xfId="3" applyFont="1" applyAlignment="1">
      <alignment horizontal="center"/>
    </xf>
    <xf numFmtId="164" fontId="2" fillId="0" borderId="4" xfId="3" applyNumberFormat="1" applyFont="1" applyBorder="1" applyAlignment="1">
      <alignment horizontal="right" vertical="center" wrapText="1"/>
    </xf>
    <xf numFmtId="164" fontId="2" fillId="0" borderId="5" xfId="3" applyNumberFormat="1" applyFont="1" applyBorder="1" applyAlignment="1">
      <alignment horizontal="right" vertical="center" wrapText="1"/>
    </xf>
    <xf numFmtId="0" fontId="7" fillId="0" borderId="6" xfId="0" applyFont="1" applyBorder="1" applyAlignment="1">
      <alignment horizontal="left" wrapText="1" indent="4"/>
    </xf>
    <xf numFmtId="165" fontId="7" fillId="0" borderId="5" xfId="0" applyNumberFormat="1" applyFont="1" applyBorder="1" applyAlignment="1">
      <alignment wrapText="1"/>
    </xf>
    <xf numFmtId="0" fontId="7" fillId="0" borderId="6" xfId="0" applyFont="1" applyBorder="1" applyAlignment="1">
      <alignment horizontal="left" wrapText="1" indent="3"/>
    </xf>
    <xf numFmtId="164" fontId="3" fillId="0" borderId="5" xfId="3" applyNumberFormat="1" applyFont="1" applyBorder="1" applyAlignment="1">
      <alignment horizontal="right" vertical="center" wrapText="1"/>
    </xf>
    <xf numFmtId="0" fontId="7" fillId="0" borderId="6" xfId="0" applyFont="1" applyBorder="1" applyAlignment="1">
      <alignment horizontal="left" wrapText="1" indent="2"/>
    </xf>
    <xf numFmtId="164" fontId="3" fillId="0" borderId="4" xfId="3" applyNumberFormat="1" applyFont="1" applyBorder="1" applyAlignment="1">
      <alignment horizontal="right" vertical="center" wrapText="1"/>
    </xf>
    <xf numFmtId="0" fontId="8" fillId="0" borderId="6" xfId="0" applyFont="1" applyBorder="1" applyAlignment="1">
      <alignment horizontal="left" wrapText="1" indent="1"/>
    </xf>
    <xf numFmtId="165" fontId="8" fillId="0" borderId="5" xfId="0" applyNumberFormat="1" applyFont="1" applyBorder="1" applyAlignment="1">
      <alignment wrapText="1"/>
    </xf>
    <xf numFmtId="0" fontId="3" fillId="0" borderId="0" xfId="2" applyFont="1" applyAlignment="1">
      <alignment horizontal="center"/>
    </xf>
    <xf numFmtId="164" fontId="2" fillId="2" borderId="5" xfId="3" applyNumberFormat="1" applyFont="1" applyFill="1" applyBorder="1" applyAlignment="1">
      <alignment horizontal="center" vertical="center" wrapText="1"/>
    </xf>
    <xf numFmtId="164" fontId="2" fillId="0" borderId="5" xfId="3" applyNumberFormat="1" applyFont="1" applyBorder="1" applyAlignment="1">
      <alignment horizontal="center" vertical="center" wrapText="1"/>
    </xf>
    <xf numFmtId="164" fontId="2" fillId="0" borderId="6" xfId="2" applyNumberFormat="1" applyFont="1" applyBorder="1" applyAlignment="1">
      <alignment wrapText="1"/>
    </xf>
    <xf numFmtId="0" fontId="3" fillId="0" borderId="0" xfId="3" applyFont="1" applyAlignment="1">
      <alignment horizontal="center" vertical="center"/>
    </xf>
    <xf numFmtId="164" fontId="2" fillId="0" borderId="15" xfId="3" applyNumberFormat="1" applyFont="1" applyBorder="1" applyAlignment="1">
      <alignment horizontal="center" vertical="center" wrapText="1"/>
    </xf>
    <xf numFmtId="3" fontId="3" fillId="0" borderId="0" xfId="3" applyNumberFormat="1" applyFont="1" applyAlignment="1">
      <alignment horizontal="center" vertical="center"/>
    </xf>
    <xf numFmtId="164" fontId="2" fillId="0" borderId="0" xfId="3" applyNumberFormat="1" applyFont="1" applyAlignment="1">
      <alignment horizontal="center" vertical="center" wrapText="1"/>
    </xf>
    <xf numFmtId="164" fontId="2" fillId="0" borderId="0" xfId="3" applyNumberFormat="1" applyFont="1" applyAlignment="1">
      <alignment horizontal="center" vertical="center"/>
    </xf>
    <xf numFmtId="164" fontId="3" fillId="0" borderId="0" xfId="3" applyNumberFormat="1" applyFont="1" applyAlignment="1">
      <alignment horizontal="left" vertical="center"/>
    </xf>
    <xf numFmtId="164" fontId="9" fillId="0" borderId="0" xfId="3" applyNumberFormat="1" applyFont="1" applyAlignment="1">
      <alignment horizontal="center" wrapText="1"/>
    </xf>
    <xf numFmtId="0" fontId="2" fillId="0" borderId="0" xfId="4" applyFont="1" applyAlignment="1">
      <alignment horizontal="center" vertical="top" wrapText="1"/>
    </xf>
    <xf numFmtId="0" fontId="2" fillId="0" borderId="0" xfId="4" applyFont="1" applyAlignment="1">
      <alignment vertical="top"/>
    </xf>
    <xf numFmtId="3" fontId="3" fillId="0" borderId="0" xfId="5" applyNumberFormat="1" applyFont="1" applyAlignment="1">
      <alignment horizontal="center" vertical="center"/>
    </xf>
    <xf numFmtId="0" fontId="2" fillId="0" borderId="18" xfId="4" applyFont="1" applyBorder="1" applyAlignment="1">
      <alignment vertical="top"/>
    </xf>
    <xf numFmtId="164" fontId="2" fillId="0" borderId="20" xfId="4" applyNumberFormat="1" applyFont="1" applyBorder="1" applyAlignment="1">
      <alignment horizontal="center" vertical="top"/>
    </xf>
    <xf numFmtId="0" fontId="7" fillId="0" borderId="22" xfId="0" applyFont="1" applyBorder="1" applyAlignment="1">
      <alignment horizontal="left" wrapText="1" indent="2"/>
    </xf>
    <xf numFmtId="0" fontId="7" fillId="0" borderId="22" xfId="0" applyFont="1" applyBorder="1" applyAlignment="1">
      <alignment horizontal="left" wrapText="1" indent="3"/>
    </xf>
    <xf numFmtId="0" fontId="7" fillId="0" borderId="22" xfId="0" applyFont="1" applyBorder="1" applyAlignment="1">
      <alignment horizontal="left" wrapText="1" indent="4"/>
    </xf>
    <xf numFmtId="0" fontId="7" fillId="0" borderId="22" xfId="0" applyFont="1" applyBorder="1" applyAlignment="1">
      <alignment wrapText="1"/>
    </xf>
    <xf numFmtId="0" fontId="8" fillId="0" borderId="22" xfId="0" applyFont="1" applyBorder="1" applyAlignment="1">
      <alignment wrapText="1"/>
    </xf>
    <xf numFmtId="3" fontId="3" fillId="0" borderId="0" xfId="0" applyNumberFormat="1" applyFont="1" applyAlignment="1">
      <alignment horizontal="center" vertical="center"/>
    </xf>
    <xf numFmtId="0" fontId="9" fillId="0" borderId="31" xfId="9" applyFont="1" applyBorder="1" applyAlignment="1">
      <alignment vertical="center" wrapText="1"/>
    </xf>
    <xf numFmtId="164" fontId="2" fillId="0" borderId="15" xfId="0" applyNumberFormat="1" applyFont="1" applyBorder="1" applyAlignment="1">
      <alignment horizontal="center" vertical="center" wrapText="1"/>
    </xf>
    <xf numFmtId="164" fontId="2" fillId="0" borderId="32" xfId="0" applyNumberFormat="1" applyFont="1" applyBorder="1" applyAlignment="1">
      <alignment horizontal="center" vertical="center" wrapText="1"/>
    </xf>
    <xf numFmtId="0" fontId="2" fillId="0" borderId="0" xfId="0" applyFont="1" applyAlignment="1">
      <alignment vertical="center"/>
    </xf>
    <xf numFmtId="0" fontId="3" fillId="0" borderId="0" xfId="0" applyFont="1" applyAlignment="1">
      <alignment horizontal="center" vertical="center"/>
    </xf>
    <xf numFmtId="164" fontId="2" fillId="0" borderId="33" xfId="2" applyNumberFormat="1" applyFont="1" applyBorder="1" applyAlignment="1">
      <alignment vertical="center" wrapText="1"/>
    </xf>
    <xf numFmtId="0" fontId="3" fillId="0" borderId="5" xfId="0" applyFont="1" applyBorder="1" applyAlignment="1">
      <alignment horizontal="right" vertical="center" wrapText="1"/>
    </xf>
    <xf numFmtId="164" fontId="2" fillId="0" borderId="34" xfId="0" applyNumberFormat="1" applyFont="1" applyBorder="1" applyAlignment="1">
      <alignment horizontal="center" vertical="center" wrapText="1"/>
    </xf>
    <xf numFmtId="0" fontId="3" fillId="0" borderId="0" xfId="2" applyFont="1" applyAlignment="1">
      <alignment vertical="center"/>
    </xf>
    <xf numFmtId="0" fontId="8" fillId="7" borderId="33" xfId="0" applyFont="1" applyFill="1" applyBorder="1" applyAlignment="1">
      <alignment wrapText="1"/>
    </xf>
    <xf numFmtId="164" fontId="14" fillId="7" borderId="5" xfId="2" applyNumberFormat="1" applyFont="1" applyFill="1" applyBorder="1" applyAlignment="1">
      <alignment horizontal="right" vertical="center" wrapText="1"/>
    </xf>
    <xf numFmtId="164" fontId="2" fillId="7" borderId="34" xfId="0" applyNumberFormat="1" applyFont="1" applyFill="1" applyBorder="1" applyAlignment="1">
      <alignment horizontal="center" vertical="center" wrapText="1"/>
    </xf>
    <xf numFmtId="164" fontId="3" fillId="0" borderId="33" xfId="2" applyNumberFormat="1" applyFont="1" applyBorder="1" applyAlignment="1">
      <alignment vertical="center" wrapText="1"/>
    </xf>
    <xf numFmtId="164" fontId="3" fillId="0" borderId="35" xfId="0" applyNumberFormat="1" applyFont="1" applyBorder="1" applyAlignment="1">
      <alignment horizontal="right" vertical="center" wrapText="1"/>
    </xf>
    <xf numFmtId="164" fontId="3" fillId="0" borderId="34" xfId="0" applyNumberFormat="1" applyFont="1" applyBorder="1" applyAlignment="1">
      <alignment horizontal="right" vertical="center" wrapText="1"/>
    </xf>
    <xf numFmtId="164" fontId="2" fillId="0" borderId="35" xfId="0" applyNumberFormat="1" applyFont="1" applyBorder="1" applyAlignment="1">
      <alignment horizontal="right" vertical="center" wrapText="1"/>
    </xf>
    <xf numFmtId="164" fontId="2" fillId="0" borderId="34" xfId="0" applyNumberFormat="1" applyFont="1" applyBorder="1" applyAlignment="1">
      <alignment horizontal="right" vertical="center" wrapText="1"/>
    </xf>
    <xf numFmtId="0" fontId="3" fillId="0" borderId="22" xfId="0" applyFont="1" applyBorder="1" applyAlignment="1">
      <alignment vertical="center"/>
    </xf>
    <xf numFmtId="0" fontId="2" fillId="0" borderId="22" xfId="0" applyFont="1" applyBorder="1" applyAlignment="1">
      <alignment vertical="center"/>
    </xf>
    <xf numFmtId="0" fontId="9" fillId="0" borderId="31" xfId="0" applyFont="1" applyBorder="1" applyAlignment="1">
      <alignment vertical="center"/>
    </xf>
    <xf numFmtId="0" fontId="3" fillId="0" borderId="15" xfId="0" applyFont="1" applyBorder="1" applyAlignment="1">
      <alignment vertical="center"/>
    </xf>
    <xf numFmtId="0" fontId="2" fillId="0" borderId="32" xfId="0" applyFont="1" applyBorder="1" applyAlignment="1">
      <alignment vertical="center" wrapText="1"/>
    </xf>
    <xf numFmtId="0" fontId="2" fillId="0" borderId="0" xfId="0" applyFont="1"/>
    <xf numFmtId="0" fontId="2" fillId="0" borderId="33" xfId="0" applyFont="1" applyBorder="1" applyAlignment="1">
      <alignment vertical="center" wrapText="1"/>
    </xf>
    <xf numFmtId="0" fontId="3" fillId="0" borderId="5" xfId="0" applyFont="1" applyBorder="1" applyAlignment="1">
      <alignment vertical="center"/>
    </xf>
    <xf numFmtId="0" fontId="2" fillId="0" borderId="34" xfId="0" applyFont="1" applyBorder="1" applyAlignment="1">
      <alignment vertical="center" wrapText="1"/>
    </xf>
    <xf numFmtId="0" fontId="15" fillId="7" borderId="33" xfId="0" applyFont="1" applyFill="1" applyBorder="1" applyAlignment="1">
      <alignment vertical="center" wrapText="1"/>
    </xf>
    <xf numFmtId="0" fontId="4" fillId="7" borderId="5" xfId="0" applyFont="1" applyFill="1" applyBorder="1" applyAlignment="1">
      <alignment horizontal="right" vertical="center" wrapText="1"/>
    </xf>
    <xf numFmtId="0" fontId="4" fillId="7" borderId="34" xfId="0" applyFont="1" applyFill="1" applyBorder="1" applyAlignment="1">
      <alignment vertical="center" wrapText="1"/>
    </xf>
    <xf numFmtId="0" fontId="3" fillId="7" borderId="33" xfId="0" applyFont="1" applyFill="1" applyBorder="1" applyAlignment="1">
      <alignment vertical="center" wrapText="1"/>
    </xf>
    <xf numFmtId="0" fontId="3" fillId="7" borderId="5" xfId="0" applyFont="1" applyFill="1" applyBorder="1" applyAlignment="1">
      <alignment horizontal="right" vertical="center" wrapText="1"/>
    </xf>
    <xf numFmtId="0" fontId="2" fillId="7" borderId="34" xfId="0" applyFont="1" applyFill="1" applyBorder="1" applyAlignment="1">
      <alignment vertical="center" wrapText="1"/>
    </xf>
    <xf numFmtId="0" fontId="12" fillId="0" borderId="33" xfId="10" applyNumberFormat="1" applyFont="1" applyFill="1" applyBorder="1" applyAlignment="1">
      <alignment wrapText="1"/>
    </xf>
    <xf numFmtId="3" fontId="12" fillId="0" borderId="0" xfId="10" applyNumberFormat="1" applyFont="1" applyFill="1" applyBorder="1" applyAlignment="1">
      <alignment wrapText="1"/>
    </xf>
    <xf numFmtId="0" fontId="13" fillId="4" borderId="33" xfId="10" applyNumberFormat="1" applyBorder="1" applyAlignment="1">
      <alignment wrapText="1"/>
    </xf>
    <xf numFmtId="3" fontId="13" fillId="0" borderId="5" xfId="11" applyNumberFormat="1" applyBorder="1" applyAlignment="1">
      <alignment wrapText="1" shrinkToFit="1"/>
    </xf>
    <xf numFmtId="0" fontId="12" fillId="4" borderId="33" xfId="10" applyNumberFormat="1" applyFont="1" applyBorder="1" applyAlignment="1">
      <alignment wrapText="1"/>
    </xf>
    <xf numFmtId="3" fontId="12" fillId="0" borderId="5" xfId="11" applyNumberFormat="1" applyFont="1" applyBorder="1" applyAlignment="1">
      <alignment wrapText="1" shrinkToFit="1"/>
    </xf>
    <xf numFmtId="0" fontId="12" fillId="0" borderId="6" xfId="10" applyNumberFormat="1" applyFont="1" applyFill="1" applyBorder="1" applyAlignment="1">
      <alignment wrapText="1"/>
    </xf>
    <xf numFmtId="0" fontId="4" fillId="0" borderId="0" xfId="2" applyFont="1" applyAlignment="1">
      <alignment horizontal="left" vertical="top" wrapText="1"/>
    </xf>
    <xf numFmtId="164" fontId="2" fillId="0" borderId="5" xfId="0" applyNumberFormat="1" applyFont="1" applyBorder="1" applyAlignment="1">
      <alignment horizontal="center" vertical="center" wrapText="1"/>
    </xf>
    <xf numFmtId="164" fontId="14" fillId="7" borderId="35" xfId="2" applyNumberFormat="1" applyFont="1" applyFill="1" applyBorder="1" applyAlignment="1">
      <alignment horizontal="right" vertical="center" wrapText="1"/>
    </xf>
    <xf numFmtId="0" fontId="8" fillId="7" borderId="34" xfId="0" applyFont="1" applyFill="1" applyBorder="1" applyAlignment="1">
      <alignment wrapText="1"/>
    </xf>
    <xf numFmtId="0" fontId="2" fillId="0" borderId="5" xfId="0" applyFont="1" applyBorder="1" applyAlignment="1">
      <alignment vertical="center"/>
    </xf>
    <xf numFmtId="0" fontId="2" fillId="0" borderId="38" xfId="0" applyFont="1" applyBorder="1" applyAlignment="1">
      <alignment vertical="center"/>
    </xf>
    <xf numFmtId="164" fontId="2" fillId="0" borderId="39" xfId="0" applyNumberFormat="1" applyFont="1" applyBorder="1" applyAlignment="1">
      <alignment horizontal="right" vertical="center" wrapText="1"/>
    </xf>
    <xf numFmtId="164" fontId="2" fillId="0" borderId="40" xfId="0" applyNumberFormat="1" applyFont="1" applyBorder="1" applyAlignment="1">
      <alignment horizontal="center" vertical="center" wrapText="1"/>
    </xf>
    <xf numFmtId="164" fontId="2" fillId="0" borderId="41" xfId="2" applyNumberFormat="1" applyFont="1" applyBorder="1" applyAlignment="1">
      <alignment vertical="center" wrapText="1"/>
    </xf>
    <xf numFmtId="164" fontId="2" fillId="0" borderId="40" xfId="0" applyNumberFormat="1" applyFont="1" applyBorder="1" applyAlignment="1">
      <alignment horizontal="right" vertical="center" wrapText="1"/>
    </xf>
    <xf numFmtId="164" fontId="2" fillId="7" borderId="34" xfId="0" applyNumberFormat="1" applyFont="1" applyFill="1" applyBorder="1" applyAlignment="1">
      <alignment horizontal="right" vertical="center" wrapText="1"/>
    </xf>
    <xf numFmtId="164" fontId="2" fillId="0" borderId="33" xfId="2" applyNumberFormat="1" applyFont="1" applyBorder="1" applyAlignment="1">
      <alignment wrapText="1"/>
    </xf>
    <xf numFmtId="164" fontId="3" fillId="0" borderId="5" xfId="0" applyNumberFormat="1" applyFont="1" applyBorder="1" applyAlignment="1">
      <alignment horizontal="right" vertical="center" wrapText="1"/>
    </xf>
    <xf numFmtId="0" fontId="2" fillId="0" borderId="43" xfId="0" applyFont="1" applyBorder="1" applyAlignment="1">
      <alignment vertical="center"/>
    </xf>
    <xf numFmtId="164" fontId="3" fillId="0" borderId="33" xfId="2" applyNumberFormat="1" applyFont="1" applyBorder="1" applyAlignment="1">
      <alignment wrapText="1"/>
    </xf>
    <xf numFmtId="0" fontId="2" fillId="0" borderId="5" xfId="0" applyFont="1" applyBorder="1"/>
    <xf numFmtId="0" fontId="16" fillId="0" borderId="0" xfId="0" applyFont="1"/>
    <xf numFmtId="49" fontId="14" fillId="0" borderId="0" xfId="0" applyNumberFormat="1" applyFont="1" applyAlignment="1">
      <alignment vertical="top"/>
    </xf>
    <xf numFmtId="0" fontId="8" fillId="2" borderId="33" xfId="0" applyFont="1" applyFill="1" applyBorder="1" applyAlignment="1">
      <alignment wrapText="1"/>
    </xf>
    <xf numFmtId="164" fontId="14" fillId="2" borderId="5" xfId="2" applyNumberFormat="1" applyFont="1" applyFill="1" applyBorder="1" applyAlignment="1">
      <alignment horizontal="right" vertical="center" wrapText="1"/>
    </xf>
    <xf numFmtId="0" fontId="8" fillId="2" borderId="10" xfId="0" applyFont="1" applyFill="1" applyBorder="1" applyAlignment="1">
      <alignment wrapText="1"/>
    </xf>
    <xf numFmtId="164" fontId="2" fillId="2" borderId="34" xfId="0" applyNumberFormat="1" applyFont="1" applyFill="1" applyBorder="1" applyAlignment="1">
      <alignment horizontal="center" vertical="center" wrapText="1"/>
    </xf>
    <xf numFmtId="0" fontId="8" fillId="7" borderId="10" xfId="0" applyFont="1" applyFill="1" applyBorder="1" applyAlignment="1">
      <alignment wrapText="1"/>
    </xf>
    <xf numFmtId="0" fontId="3" fillId="0" borderId="0" xfId="0" applyFont="1" applyAlignment="1">
      <alignment horizontal="center"/>
    </xf>
    <xf numFmtId="0" fontId="2" fillId="0" borderId="0" xfId="0" applyFont="1" applyAlignment="1">
      <alignment horizontal="center"/>
    </xf>
    <xf numFmtId="164" fontId="18" fillId="0" borderId="32" xfId="0" applyNumberFormat="1" applyFont="1" applyBorder="1" applyAlignment="1">
      <alignment horizontal="center" vertical="center" wrapText="1"/>
    </xf>
    <xf numFmtId="164" fontId="18" fillId="0" borderId="34" xfId="0" applyNumberFormat="1" applyFont="1" applyBorder="1" applyAlignment="1">
      <alignment horizontal="center" vertical="center" wrapText="1"/>
    </xf>
    <xf numFmtId="0" fontId="8" fillId="7" borderId="33" xfId="0" applyFont="1" applyFill="1" applyBorder="1" applyAlignment="1">
      <alignment vertical="center" wrapText="1"/>
    </xf>
    <xf numFmtId="164" fontId="2" fillId="7" borderId="5" xfId="2" applyNumberFormat="1" applyFont="1" applyFill="1" applyBorder="1" applyAlignment="1">
      <alignment horizontal="right" vertical="center" wrapText="1"/>
    </xf>
    <xf numFmtId="164" fontId="18" fillId="7" borderId="34" xfId="0" applyNumberFormat="1" applyFont="1" applyFill="1" applyBorder="1" applyAlignment="1">
      <alignment horizontal="center" vertical="center" wrapText="1"/>
    </xf>
    <xf numFmtId="164" fontId="19" fillId="0" borderId="34" xfId="0" applyNumberFormat="1" applyFont="1" applyBorder="1" applyAlignment="1">
      <alignment horizontal="right" vertical="center" wrapText="1"/>
    </xf>
    <xf numFmtId="164" fontId="20" fillId="0" borderId="34" xfId="0" applyNumberFormat="1" applyFont="1" applyBorder="1" applyAlignment="1">
      <alignment horizontal="right" vertical="center" wrapText="1"/>
    </xf>
    <xf numFmtId="0" fontId="3" fillId="0" borderId="0" xfId="0" applyFont="1" applyAlignment="1">
      <alignment vertical="center"/>
    </xf>
    <xf numFmtId="164" fontId="20" fillId="0" borderId="35" xfId="0" applyNumberFormat="1" applyFont="1" applyBorder="1" applyAlignment="1">
      <alignment horizontal="right" vertical="center" wrapText="1"/>
    </xf>
    <xf numFmtId="164" fontId="2" fillId="0" borderId="5" xfId="0" applyNumberFormat="1" applyFont="1" applyBorder="1" applyAlignment="1">
      <alignment horizontal="right" vertical="center" wrapText="1"/>
    </xf>
    <xf numFmtId="164" fontId="2" fillId="0" borderId="47" xfId="2" applyNumberFormat="1" applyFont="1" applyBorder="1" applyAlignment="1">
      <alignment vertical="center" wrapText="1"/>
    </xf>
    <xf numFmtId="164" fontId="2" fillId="0" borderId="12" xfId="0" applyNumberFormat="1" applyFont="1" applyBorder="1" applyAlignment="1">
      <alignment horizontal="right" vertical="center" wrapText="1"/>
    </xf>
    <xf numFmtId="164" fontId="2" fillId="0" borderId="48" xfId="0" applyNumberFormat="1" applyFont="1" applyBorder="1" applyAlignment="1">
      <alignment horizontal="center" vertical="center" wrapText="1"/>
    </xf>
    <xf numFmtId="164" fontId="20" fillId="0" borderId="49" xfId="0" applyNumberFormat="1" applyFont="1" applyBorder="1" applyAlignment="1">
      <alignment horizontal="right" vertical="center" wrapText="1"/>
    </xf>
    <xf numFmtId="164" fontId="20" fillId="0" borderId="48" xfId="0" applyNumberFormat="1" applyFont="1" applyBorder="1" applyAlignment="1">
      <alignment horizontal="right" vertical="center" wrapText="1"/>
    </xf>
    <xf numFmtId="164" fontId="2" fillId="0" borderId="31" xfId="2" applyNumberFormat="1" applyFont="1" applyBorder="1" applyAlignment="1">
      <alignment vertical="center" wrapText="1"/>
    </xf>
    <xf numFmtId="0" fontId="3" fillId="0" borderId="15" xfId="0" applyFont="1" applyBorder="1" applyAlignment="1">
      <alignment horizontal="right" vertical="center" wrapText="1"/>
    </xf>
    <xf numFmtId="0" fontId="9" fillId="0" borderId="43" xfId="0" applyFont="1" applyBorder="1" applyAlignment="1">
      <alignment vertical="center" wrapText="1"/>
    </xf>
    <xf numFmtId="0" fontId="3" fillId="0" borderId="9" xfId="0" applyFont="1" applyBorder="1" applyAlignment="1">
      <alignment vertical="center"/>
    </xf>
    <xf numFmtId="0" fontId="2" fillId="0" borderId="42" xfId="0" applyFont="1" applyBorder="1" applyAlignment="1">
      <alignment vertical="center" wrapText="1"/>
    </xf>
    <xf numFmtId="0" fontId="9" fillId="0" borderId="43" xfId="0" applyFont="1" applyBorder="1" applyAlignment="1">
      <alignment vertical="center"/>
    </xf>
    <xf numFmtId="0" fontId="2" fillId="0" borderId="8" xfId="0" applyFont="1" applyBorder="1"/>
    <xf numFmtId="164" fontId="18" fillId="0" borderId="34" xfId="0" applyNumberFormat="1" applyFont="1" applyBorder="1" applyAlignment="1">
      <alignment horizontal="right" vertical="center" wrapText="1"/>
    </xf>
    <xf numFmtId="164" fontId="3" fillId="0" borderId="6" xfId="2" applyNumberFormat="1" applyFont="1" applyBorder="1" applyAlignment="1">
      <alignment horizontal="left" vertical="center" wrapText="1"/>
    </xf>
    <xf numFmtId="164" fontId="14" fillId="0" borderId="5" xfId="2" applyNumberFormat="1" applyFont="1" applyBorder="1" applyAlignment="1">
      <alignment horizontal="right" wrapText="1"/>
    </xf>
    <xf numFmtId="164" fontId="14" fillId="0" borderId="34" xfId="2" applyNumberFormat="1" applyFont="1" applyBorder="1" applyAlignment="1">
      <alignment wrapText="1"/>
    </xf>
    <xf numFmtId="164" fontId="4" fillId="0" borderId="6" xfId="2" applyNumberFormat="1" applyFont="1" applyBorder="1" applyAlignment="1">
      <alignment horizontal="left" vertical="center" wrapText="1"/>
    </xf>
    <xf numFmtId="164" fontId="9" fillId="0" borderId="6" xfId="2" applyNumberFormat="1" applyFont="1" applyBorder="1" applyAlignment="1">
      <alignment horizontal="left" vertical="center" wrapText="1"/>
    </xf>
    <xf numFmtId="164" fontId="14" fillId="0" borderId="38" xfId="2" applyNumberFormat="1" applyFont="1" applyBorder="1" applyAlignment="1">
      <alignment wrapText="1"/>
    </xf>
    <xf numFmtId="164" fontId="3" fillId="0" borderId="38" xfId="0" applyNumberFormat="1" applyFont="1" applyBorder="1" applyAlignment="1">
      <alignment horizontal="right" vertical="center"/>
    </xf>
    <xf numFmtId="0" fontId="6" fillId="0" borderId="0" xfId="2" applyFont="1" applyAlignment="1">
      <alignment horizontal="left" vertical="top" wrapText="1"/>
    </xf>
    <xf numFmtId="0" fontId="18" fillId="0" borderId="32" xfId="0" applyFont="1" applyBorder="1" applyAlignment="1">
      <alignment vertical="center" wrapText="1"/>
    </xf>
    <xf numFmtId="0" fontId="18" fillId="0" borderId="0" xfId="0" applyFont="1"/>
    <xf numFmtId="0" fontId="18" fillId="0" borderId="34" xfId="0" applyFont="1" applyBorder="1" applyAlignment="1">
      <alignment vertical="center" wrapText="1"/>
    </xf>
    <xf numFmtId="0" fontId="6" fillId="7" borderId="34" xfId="0" applyFont="1" applyFill="1" applyBorder="1" applyAlignment="1">
      <alignment vertical="center" wrapText="1"/>
    </xf>
    <xf numFmtId="0" fontId="18" fillId="0" borderId="0" xfId="0" applyFont="1" applyAlignment="1">
      <alignment horizontal="center"/>
    </xf>
    <xf numFmtId="0" fontId="18" fillId="7" borderId="34" xfId="0" applyFont="1" applyFill="1" applyBorder="1" applyAlignment="1">
      <alignment vertical="center" wrapText="1"/>
    </xf>
    <xf numFmtId="2" fontId="12" fillId="0" borderId="33" xfId="10" applyNumberFormat="1" applyFont="1" applyFill="1" applyBorder="1" applyAlignment="1">
      <alignment wrapText="1"/>
    </xf>
    <xf numFmtId="3" fontId="12" fillId="0" borderId="10" xfId="11" applyNumberFormat="1" applyFont="1" applyBorder="1" applyAlignment="1">
      <alignment wrapText="1" shrinkToFit="1"/>
    </xf>
    <xf numFmtId="2" fontId="13" fillId="0" borderId="33" xfId="10" applyNumberFormat="1" applyFill="1" applyBorder="1" applyAlignment="1">
      <alignment wrapText="1"/>
    </xf>
    <xf numFmtId="3" fontId="13" fillId="0" borderId="10" xfId="11" applyNumberFormat="1" applyBorder="1" applyAlignment="1">
      <alignment wrapText="1" shrinkToFit="1"/>
    </xf>
    <xf numFmtId="3" fontId="13" fillId="0" borderId="0" xfId="10" applyNumberFormat="1" applyFill="1" applyBorder="1" applyAlignment="1">
      <alignment wrapText="1"/>
    </xf>
    <xf numFmtId="3" fontId="13" fillId="0" borderId="10" xfId="11" applyNumberFormat="1" applyBorder="1" applyAlignment="1">
      <alignment vertical="center" wrapText="1" shrinkToFit="1"/>
    </xf>
    <xf numFmtId="3" fontId="13" fillId="0" borderId="10" xfId="11" applyNumberFormat="1" applyBorder="1" applyAlignment="1">
      <alignment horizontal="right" vertical="center" wrapText="1" shrinkToFit="1"/>
    </xf>
    <xf numFmtId="2" fontId="13" fillId="0" borderId="47" xfId="10" applyNumberFormat="1" applyFill="1" applyBorder="1" applyAlignment="1">
      <alignment wrapText="1"/>
    </xf>
    <xf numFmtId="3" fontId="13" fillId="0" borderId="50" xfId="11" applyNumberFormat="1" applyBorder="1" applyAlignment="1">
      <alignment wrapText="1" shrinkToFit="1"/>
    </xf>
    <xf numFmtId="0" fontId="2" fillId="0" borderId="31" xfId="0" applyFont="1" applyBorder="1" applyAlignment="1">
      <alignment vertical="center" wrapText="1"/>
    </xf>
    <xf numFmtId="0" fontId="3" fillId="0" borderId="32" xfId="0" applyFont="1" applyBorder="1" applyAlignment="1">
      <alignment vertical="center" wrapText="1"/>
    </xf>
    <xf numFmtId="0" fontId="9" fillId="0" borderId="22" xfId="0" applyFont="1" applyBorder="1" applyAlignment="1">
      <alignment vertical="center"/>
    </xf>
    <xf numFmtId="0" fontId="2" fillId="0" borderId="0" xfId="0" applyFont="1" applyAlignment="1">
      <alignment vertical="center" wrapText="1"/>
    </xf>
    <xf numFmtId="164" fontId="3" fillId="7" borderId="6" xfId="2" applyNumberFormat="1" applyFont="1" applyFill="1" applyBorder="1" applyAlignment="1">
      <alignment horizontal="left" vertical="center" wrapText="1"/>
    </xf>
    <xf numFmtId="164" fontId="14" fillId="7" borderId="5" xfId="2" applyNumberFormat="1" applyFont="1" applyFill="1" applyBorder="1" applyAlignment="1">
      <alignment horizontal="right" wrapText="1"/>
    </xf>
    <xf numFmtId="164" fontId="14" fillId="7" borderId="34" xfId="2" applyNumberFormat="1" applyFont="1" applyFill="1" applyBorder="1" applyAlignment="1">
      <alignment wrapText="1"/>
    </xf>
    <xf numFmtId="0" fontId="2" fillId="0" borderId="22" xfId="0" applyFont="1" applyBorder="1" applyAlignment="1">
      <alignment vertical="center" wrapText="1"/>
    </xf>
    <xf numFmtId="0" fontId="3" fillId="0" borderId="0" xfId="0" applyFont="1" applyAlignment="1">
      <alignment horizontal="right" vertical="center" wrapText="1"/>
    </xf>
    <xf numFmtId="0" fontId="3" fillId="0" borderId="0" xfId="0" applyFont="1" applyAlignment="1">
      <alignment vertical="center" wrapText="1"/>
    </xf>
    <xf numFmtId="0" fontId="4" fillId="4" borderId="33" xfId="0" applyFont="1" applyFill="1" applyBorder="1" applyAlignment="1">
      <alignment vertical="center" wrapText="1"/>
    </xf>
    <xf numFmtId="0" fontId="3" fillId="0" borderId="34" xfId="0" applyFont="1" applyBorder="1" applyAlignment="1">
      <alignment vertical="center" wrapText="1"/>
    </xf>
    <xf numFmtId="164" fontId="3" fillId="0" borderId="22" xfId="2" applyNumberFormat="1" applyFont="1" applyBorder="1" applyAlignment="1">
      <alignment horizontal="left" vertical="center" wrapText="1"/>
    </xf>
    <xf numFmtId="164" fontId="14" fillId="0" borderId="0" xfId="2" applyNumberFormat="1" applyFont="1" applyAlignment="1">
      <alignment horizontal="right" wrapText="1"/>
    </xf>
    <xf numFmtId="164" fontId="14" fillId="0" borderId="0" xfId="2" applyNumberFormat="1" applyFont="1" applyAlignment="1">
      <alignment wrapText="1"/>
    </xf>
    <xf numFmtId="0" fontId="21" fillId="0" borderId="33" xfId="0" applyFont="1" applyBorder="1" applyAlignment="1">
      <alignment vertical="center" wrapText="1"/>
    </xf>
    <xf numFmtId="0" fontId="22" fillId="0" borderId="5" xfId="0" applyFont="1" applyBorder="1" applyAlignment="1">
      <alignment horizontal="right" vertical="center" wrapText="1"/>
    </xf>
    <xf numFmtId="0" fontId="4" fillId="0" borderId="22" xfId="0" applyFont="1" applyBorder="1" applyAlignment="1">
      <alignment vertical="center" wrapText="1"/>
    </xf>
    <xf numFmtId="0" fontId="3" fillId="0" borderId="33" xfId="0" applyFont="1" applyBorder="1" applyAlignment="1">
      <alignment horizontal="right" vertical="center" wrapText="1"/>
    </xf>
    <xf numFmtId="0" fontId="2" fillId="0" borderId="34" xfId="0" applyFont="1" applyBorder="1" applyAlignment="1">
      <alignment vertical="center"/>
    </xf>
    <xf numFmtId="0" fontId="21" fillId="0" borderId="22" xfId="0" applyFont="1" applyBorder="1" applyAlignment="1">
      <alignment vertical="center" wrapText="1"/>
    </xf>
    <xf numFmtId="0" fontId="8" fillId="0" borderId="33" xfId="0" applyFont="1" applyBorder="1" applyAlignment="1">
      <alignment wrapText="1"/>
    </xf>
    <xf numFmtId="3" fontId="3" fillId="0" borderId="5" xfId="12" applyNumberFormat="1" applyFont="1" applyBorder="1">
      <alignment horizontal="right" wrapText="1" shrinkToFit="1"/>
    </xf>
    <xf numFmtId="3" fontId="3" fillId="0" borderId="4" xfId="12" applyNumberFormat="1" applyFont="1" applyBorder="1">
      <alignment horizontal="right" wrapText="1" shrinkToFit="1"/>
    </xf>
    <xf numFmtId="0" fontId="3" fillId="0" borderId="22" xfId="0" applyFont="1" applyBorder="1" applyAlignment="1">
      <alignment horizontal="right" vertical="center" wrapText="1"/>
    </xf>
    <xf numFmtId="165" fontId="7" fillId="0" borderId="0" xfId="0" applyNumberFormat="1" applyFont="1" applyAlignment="1">
      <alignment wrapText="1"/>
    </xf>
    <xf numFmtId="0" fontId="7" fillId="0" borderId="33" xfId="0" applyFont="1" applyBorder="1" applyAlignment="1">
      <alignment wrapText="1"/>
    </xf>
    <xf numFmtId="3" fontId="2" fillId="0" borderId="5" xfId="12" applyNumberFormat="1" applyFont="1" applyBorder="1">
      <alignment horizontal="right" wrapText="1" shrinkToFit="1"/>
    </xf>
    <xf numFmtId="3" fontId="2" fillId="0" borderId="4" xfId="12" applyNumberFormat="1" applyFont="1" applyBorder="1">
      <alignment horizontal="right" wrapText="1" shrinkToFit="1"/>
    </xf>
    <xf numFmtId="3" fontId="3" fillId="0" borderId="0" xfId="12" applyNumberFormat="1" applyFont="1">
      <alignment horizontal="right" wrapText="1" shrinkToFit="1"/>
    </xf>
    <xf numFmtId="3" fontId="2" fillId="0" borderId="0" xfId="0" applyNumberFormat="1" applyFont="1"/>
    <xf numFmtId="3" fontId="2" fillId="0" borderId="0" xfId="12" applyNumberFormat="1" applyFont="1">
      <alignment horizontal="right" wrapText="1" shrinkToFit="1"/>
    </xf>
    <xf numFmtId="3" fontId="19" fillId="4" borderId="5" xfId="12" applyNumberFormat="1" applyFont="1" applyFill="1" applyBorder="1">
      <alignment horizontal="right" wrapText="1" shrinkToFit="1"/>
    </xf>
    <xf numFmtId="3" fontId="19" fillId="0" borderId="4" xfId="12" applyNumberFormat="1" applyFont="1" applyBorder="1">
      <alignment horizontal="right" wrapText="1" shrinkToFit="1"/>
    </xf>
    <xf numFmtId="3" fontId="2" fillId="0" borderId="22" xfId="12" applyNumberFormat="1" applyFont="1" applyBorder="1">
      <alignment horizontal="right" wrapText="1" shrinkToFit="1"/>
    </xf>
    <xf numFmtId="3" fontId="13" fillId="0" borderId="5" xfId="12" applyNumberFormat="1" applyBorder="1">
      <alignment horizontal="right" wrapText="1" shrinkToFit="1"/>
    </xf>
    <xf numFmtId="3" fontId="13" fillId="0" borderId="4" xfId="12" applyNumberFormat="1" applyBorder="1">
      <alignment horizontal="right" wrapText="1" shrinkToFit="1"/>
    </xf>
    <xf numFmtId="3" fontId="19" fillId="0" borderId="0" xfId="12" applyNumberFormat="1" applyFont="1">
      <alignment horizontal="right" wrapText="1" shrinkToFit="1"/>
    </xf>
    <xf numFmtId="3" fontId="13" fillId="0" borderId="0" xfId="12" applyNumberFormat="1">
      <alignment horizontal="right" wrapText="1" shrinkToFit="1"/>
    </xf>
    <xf numFmtId="0" fontId="2" fillId="0" borderId="4" xfId="0" applyFont="1" applyBorder="1" applyAlignment="1">
      <alignment vertical="center"/>
    </xf>
    <xf numFmtId="166" fontId="8" fillId="0" borderId="5" xfId="0" applyNumberFormat="1" applyFont="1" applyBorder="1" applyAlignment="1">
      <alignment wrapText="1"/>
    </xf>
    <xf numFmtId="166" fontId="7" fillId="0" borderId="5" xfId="0" applyNumberFormat="1" applyFont="1" applyBorder="1" applyAlignment="1">
      <alignment wrapText="1"/>
    </xf>
    <xf numFmtId="166" fontId="7" fillId="0" borderId="51" xfId="0" applyNumberFormat="1" applyFont="1" applyBorder="1" applyAlignment="1">
      <alignment wrapText="1"/>
    </xf>
    <xf numFmtId="0" fontId="25" fillId="0" borderId="2" xfId="0" applyFont="1" applyBorder="1" applyAlignment="1">
      <alignment vertical="top" wrapText="1"/>
    </xf>
    <xf numFmtId="0" fontId="25" fillId="0" borderId="0" xfId="0" applyFont="1" applyAlignment="1">
      <alignment horizontal="left" vertical="center" wrapText="1"/>
    </xf>
    <xf numFmtId="164" fontId="2" fillId="0" borderId="49" xfId="0" applyNumberFormat="1" applyFont="1" applyBorder="1" applyAlignment="1">
      <alignment horizontal="right" vertical="center" wrapText="1"/>
    </xf>
    <xf numFmtId="0" fontId="9" fillId="0" borderId="52" xfId="0" applyFont="1" applyBorder="1" applyAlignment="1">
      <alignment vertical="center" wrapText="1"/>
    </xf>
    <xf numFmtId="0" fontId="3" fillId="0" borderId="53" xfId="0" applyFont="1" applyBorder="1" applyAlignment="1">
      <alignment vertical="center"/>
    </xf>
    <xf numFmtId="0" fontId="2" fillId="0" borderId="38" xfId="0" applyFont="1" applyBorder="1" applyAlignment="1">
      <alignment vertical="center" wrapText="1"/>
    </xf>
    <xf numFmtId="0" fontId="9" fillId="0" borderId="52" xfId="0" applyFont="1" applyBorder="1" applyAlignment="1">
      <alignment vertical="center"/>
    </xf>
    <xf numFmtId="0" fontId="2" fillId="0" borderId="30" xfId="0" applyFont="1" applyBorder="1"/>
    <xf numFmtId="164" fontId="3" fillId="0" borderId="33" xfId="2" applyNumberFormat="1" applyFont="1" applyBorder="1" applyAlignment="1">
      <alignment horizontal="left" vertical="center" wrapText="1"/>
    </xf>
    <xf numFmtId="0" fontId="2" fillId="0" borderId="33" xfId="0" applyFont="1" applyBorder="1" applyAlignment="1">
      <alignment vertical="center"/>
    </xf>
    <xf numFmtId="0" fontId="2" fillId="0" borderId="41" xfId="0" applyFont="1" applyBorder="1" applyAlignment="1">
      <alignment vertical="center"/>
    </xf>
    <xf numFmtId="0" fontId="2" fillId="0" borderId="0" xfId="0" applyFont="1" applyAlignment="1">
      <alignment horizontal="center" vertical="center"/>
    </xf>
    <xf numFmtId="0" fontId="18" fillId="0" borderId="0" xfId="0" applyFont="1" applyAlignment="1">
      <alignment horizontal="center" vertical="center"/>
    </xf>
    <xf numFmtId="164" fontId="18" fillId="0" borderId="48" xfId="0" applyNumberFormat="1" applyFont="1" applyBorder="1" applyAlignment="1">
      <alignment horizontal="right" vertical="center" wrapText="1"/>
    </xf>
    <xf numFmtId="3" fontId="3" fillId="0" borderId="34" xfId="12" applyNumberFormat="1" applyFont="1" applyBorder="1">
      <alignment horizontal="right" wrapText="1" shrinkToFit="1"/>
    </xf>
    <xf numFmtId="3" fontId="2" fillId="0" borderId="34" xfId="12" applyNumberFormat="1" applyFont="1" applyBorder="1">
      <alignment horizontal="right" wrapText="1" shrinkToFit="1"/>
    </xf>
    <xf numFmtId="3" fontId="19" fillId="0" borderId="34" xfId="12" applyNumberFormat="1" applyFont="1" applyBorder="1">
      <alignment horizontal="right" wrapText="1" shrinkToFit="1"/>
    </xf>
    <xf numFmtId="3" fontId="13" fillId="0" borderId="34" xfId="12" applyNumberFormat="1" applyBorder="1">
      <alignment horizontal="right" wrapText="1" shrinkToFit="1"/>
    </xf>
    <xf numFmtId="166" fontId="8" fillId="0" borderId="35" xfId="0" applyNumberFormat="1" applyFont="1" applyBorder="1" applyAlignment="1">
      <alignment wrapText="1"/>
    </xf>
    <xf numFmtId="166" fontId="7" fillId="0" borderId="35" xfId="0" applyNumberFormat="1" applyFont="1" applyBorder="1" applyAlignment="1">
      <alignment wrapText="1"/>
    </xf>
    <xf numFmtId="166" fontId="7" fillId="0" borderId="39" xfId="0" applyNumberFormat="1" applyFont="1" applyBorder="1" applyAlignment="1">
      <alignment wrapText="1"/>
    </xf>
    <xf numFmtId="0" fontId="9" fillId="7" borderId="43" xfId="0" applyFont="1" applyFill="1" applyBorder="1" applyAlignment="1">
      <alignment vertical="center" wrapText="1"/>
    </xf>
    <xf numFmtId="0" fontId="3" fillId="7" borderId="9" xfId="0" applyFont="1" applyFill="1" applyBorder="1" applyAlignment="1">
      <alignment vertical="center"/>
    </xf>
    <xf numFmtId="0" fontId="2" fillId="7" borderId="42" xfId="0" applyFont="1" applyFill="1" applyBorder="1" applyAlignment="1">
      <alignment vertical="center" wrapText="1"/>
    </xf>
    <xf numFmtId="0" fontId="3" fillId="4" borderId="0" xfId="2" applyFont="1" applyFill="1" applyAlignment="1">
      <alignment horizontal="center"/>
    </xf>
    <xf numFmtId="0" fontId="8" fillId="4" borderId="33" xfId="0" applyFont="1" applyFill="1" applyBorder="1" applyAlignment="1">
      <alignment wrapText="1"/>
    </xf>
    <xf numFmtId="167" fontId="3" fillId="4" borderId="5" xfId="6" applyNumberFormat="1" applyFont="1" applyFill="1" applyBorder="1" applyAlignment="1">
      <alignment horizontal="right" vertical="center" wrapText="1"/>
    </xf>
    <xf numFmtId="3" fontId="3" fillId="4" borderId="34" xfId="0" applyNumberFormat="1" applyFont="1" applyFill="1" applyBorder="1" applyAlignment="1">
      <alignment vertical="center" wrapText="1"/>
    </xf>
    <xf numFmtId="0" fontId="7" fillId="4" borderId="33" xfId="0" applyFont="1" applyFill="1" applyBorder="1" applyAlignment="1">
      <alignment wrapText="1"/>
    </xf>
    <xf numFmtId="3" fontId="13" fillId="4" borderId="5" xfId="12" applyNumberFormat="1" applyFill="1" applyBorder="1">
      <alignment horizontal="right" wrapText="1" shrinkToFit="1"/>
    </xf>
    <xf numFmtId="3" fontId="2" fillId="4" borderId="34" xfId="0" applyNumberFormat="1" applyFont="1" applyFill="1" applyBorder="1" applyAlignment="1">
      <alignment horizontal="right"/>
    </xf>
    <xf numFmtId="3" fontId="19" fillId="4" borderId="34" xfId="12" applyNumberFormat="1" applyFont="1" applyFill="1" applyBorder="1">
      <alignment horizontal="right" wrapText="1" shrinkToFit="1"/>
    </xf>
    <xf numFmtId="3" fontId="20" fillId="4" borderId="5" xfId="12" applyNumberFormat="1" applyFont="1" applyFill="1" applyBorder="1">
      <alignment horizontal="right" wrapText="1" shrinkToFit="1"/>
    </xf>
    <xf numFmtId="3" fontId="20" fillId="4" borderId="34" xfId="12" applyNumberFormat="1" applyFont="1" applyFill="1" applyBorder="1">
      <alignment horizontal="right" wrapText="1" shrinkToFit="1"/>
    </xf>
    <xf numFmtId="3" fontId="2" fillId="4" borderId="5" xfId="0" applyNumberFormat="1" applyFont="1" applyFill="1" applyBorder="1" applyAlignment="1">
      <alignment horizontal="right" vertical="center" wrapText="1"/>
    </xf>
    <xf numFmtId="3" fontId="2" fillId="4" borderId="34" xfId="0" applyNumberFormat="1" applyFont="1" applyFill="1" applyBorder="1" applyAlignment="1">
      <alignment horizontal="right" vertical="center" wrapText="1"/>
    </xf>
    <xf numFmtId="0" fontId="7" fillId="4" borderId="47" xfId="0" applyFont="1" applyFill="1" applyBorder="1" applyAlignment="1">
      <alignment wrapText="1"/>
    </xf>
    <xf numFmtId="3" fontId="2" fillId="4" borderId="50" xfId="0" applyNumberFormat="1" applyFont="1" applyFill="1" applyBorder="1" applyAlignment="1">
      <alignment horizontal="right" vertical="center" wrapText="1"/>
    </xf>
    <xf numFmtId="3" fontId="2" fillId="4" borderId="48" xfId="0" applyNumberFormat="1" applyFont="1" applyFill="1" applyBorder="1" applyAlignment="1">
      <alignment horizontal="right" wrapText="1"/>
    </xf>
    <xf numFmtId="0" fontId="21" fillId="4" borderId="33" xfId="0" applyFont="1" applyFill="1" applyBorder="1" applyAlignment="1">
      <alignment vertical="center" wrapText="1"/>
    </xf>
    <xf numFmtId="164" fontId="2" fillId="0" borderId="48" xfId="0" applyNumberFormat="1" applyFont="1" applyBorder="1" applyAlignment="1">
      <alignment horizontal="right" vertical="center" wrapText="1"/>
    </xf>
    <xf numFmtId="0" fontId="9" fillId="0" borderId="33" xfId="0" applyFont="1" applyBorder="1" applyAlignment="1">
      <alignment vertical="center" wrapText="1"/>
    </xf>
    <xf numFmtId="0" fontId="9" fillId="0" borderId="33" xfId="0" applyFont="1" applyBorder="1" applyAlignment="1">
      <alignment vertical="center"/>
    </xf>
    <xf numFmtId="0" fontId="2" fillId="0" borderId="4" xfId="0" applyFont="1" applyBorder="1"/>
    <xf numFmtId="164" fontId="9" fillId="4" borderId="6" xfId="2" applyNumberFormat="1" applyFont="1" applyFill="1" applyBorder="1" applyAlignment="1">
      <alignment horizontal="left" vertical="center" wrapText="1"/>
    </xf>
    <xf numFmtId="0" fontId="9" fillId="4" borderId="31" xfId="0" applyFont="1" applyFill="1" applyBorder="1" applyAlignment="1">
      <alignment vertical="center"/>
    </xf>
    <xf numFmtId="0" fontId="3" fillId="4" borderId="15" xfId="0" applyFont="1" applyFill="1" applyBorder="1" applyAlignment="1">
      <alignment vertical="center"/>
    </xf>
    <xf numFmtId="0" fontId="2" fillId="4" borderId="32" xfId="0" applyFont="1" applyFill="1" applyBorder="1" applyAlignment="1">
      <alignment vertical="center" wrapText="1"/>
    </xf>
    <xf numFmtId="0" fontId="2" fillId="4" borderId="33" xfId="0" applyFont="1" applyFill="1" applyBorder="1" applyAlignment="1">
      <alignment vertical="center" wrapText="1"/>
    </xf>
    <xf numFmtId="0" fontId="2" fillId="4" borderId="5" xfId="0" applyFont="1" applyFill="1" applyBorder="1" applyAlignment="1">
      <alignment horizontal="right" vertical="center" wrapText="1"/>
    </xf>
    <xf numFmtId="0" fontId="2" fillId="4" borderId="34" xfId="0" applyFont="1" applyFill="1" applyBorder="1" applyAlignment="1">
      <alignment vertical="center" wrapText="1"/>
    </xf>
    <xf numFmtId="3" fontId="12" fillId="7" borderId="5" xfId="8" applyNumberFormat="1" applyFont="1" applyFill="1" applyBorder="1">
      <alignment horizontal="left" wrapText="1" indent="1" shrinkToFit="1"/>
    </xf>
    <xf numFmtId="3" fontId="20" fillId="4" borderId="12" xfId="12" applyNumberFormat="1" applyFont="1" applyFill="1" applyBorder="1">
      <alignment horizontal="right" wrapText="1" shrinkToFit="1"/>
    </xf>
    <xf numFmtId="3" fontId="20" fillId="4" borderId="48" xfId="12" applyNumberFormat="1" applyFont="1" applyFill="1" applyBorder="1">
      <alignment horizontal="right" wrapText="1" shrinkToFit="1"/>
    </xf>
    <xf numFmtId="0" fontId="26" fillId="4" borderId="31" xfId="0" applyFont="1" applyFill="1" applyBorder="1" applyAlignment="1">
      <alignment wrapText="1"/>
    </xf>
    <xf numFmtId="3" fontId="20" fillId="4" borderId="15" xfId="12" applyNumberFormat="1" applyFont="1" applyFill="1" applyBorder="1">
      <alignment horizontal="right" wrapText="1" shrinkToFit="1"/>
    </xf>
    <xf numFmtId="3" fontId="20" fillId="4" borderId="32" xfId="12" applyNumberFormat="1" applyFont="1" applyFill="1" applyBorder="1">
      <alignment horizontal="right" wrapText="1" shrinkToFit="1"/>
    </xf>
    <xf numFmtId="3" fontId="2" fillId="4" borderId="34" xfId="0" applyNumberFormat="1" applyFont="1" applyFill="1" applyBorder="1" applyAlignment="1">
      <alignment horizontal="right" wrapText="1"/>
    </xf>
    <xf numFmtId="0" fontId="2" fillId="7" borderId="5" xfId="0" applyFont="1" applyFill="1" applyBorder="1" applyAlignment="1">
      <alignment horizontal="right" vertical="center" wrapText="1"/>
    </xf>
    <xf numFmtId="0" fontId="3" fillId="4" borderId="33" xfId="0" applyFont="1" applyFill="1" applyBorder="1" applyAlignment="1">
      <alignment vertical="center" wrapText="1"/>
    </xf>
    <xf numFmtId="3" fontId="12" fillId="4" borderId="5" xfId="8" applyNumberFormat="1" applyFont="1" applyFill="1" applyBorder="1">
      <alignment horizontal="left" wrapText="1" indent="1" shrinkToFit="1"/>
    </xf>
    <xf numFmtId="0" fontId="25" fillId="4" borderId="33" xfId="0" applyFont="1" applyFill="1" applyBorder="1" applyAlignment="1">
      <alignment wrapText="1"/>
    </xf>
    <xf numFmtId="3" fontId="2" fillId="4" borderId="10" xfId="0" applyNumberFormat="1" applyFont="1" applyFill="1" applyBorder="1" applyAlignment="1">
      <alignment horizontal="right" vertical="center" wrapText="1"/>
    </xf>
    <xf numFmtId="0" fontId="9" fillId="4" borderId="33" xfId="0" applyFont="1" applyFill="1" applyBorder="1" applyAlignment="1">
      <alignment vertical="center" wrapText="1"/>
    </xf>
    <xf numFmtId="0" fontId="25" fillId="0" borderId="0" xfId="0" applyFont="1" applyAlignment="1">
      <alignment vertical="top" wrapText="1"/>
    </xf>
    <xf numFmtId="0" fontId="25" fillId="0" borderId="0" xfId="0" applyFont="1" applyAlignment="1">
      <alignment vertical="center" wrapText="1"/>
    </xf>
    <xf numFmtId="164" fontId="2" fillId="4" borderId="15" xfId="0" applyNumberFormat="1" applyFont="1" applyFill="1" applyBorder="1" applyAlignment="1">
      <alignment horizontal="center" vertical="center" wrapText="1"/>
    </xf>
    <xf numFmtId="164" fontId="2" fillId="4" borderId="32" xfId="0" applyNumberFormat="1" applyFont="1" applyFill="1" applyBorder="1" applyAlignment="1">
      <alignment horizontal="center" vertical="center" wrapText="1"/>
    </xf>
    <xf numFmtId="0" fontId="4" fillId="4" borderId="5" xfId="0" applyFont="1" applyFill="1" applyBorder="1" applyAlignment="1">
      <alignment horizontal="right" vertical="center" wrapText="1"/>
    </xf>
    <xf numFmtId="0" fontId="4" fillId="4" borderId="34" xfId="0" applyFont="1" applyFill="1" applyBorder="1" applyAlignment="1">
      <alignment vertical="center" wrapText="1"/>
    </xf>
    <xf numFmtId="0" fontId="27" fillId="7" borderId="6" xfId="0" applyFont="1" applyFill="1" applyBorder="1" applyAlignment="1">
      <alignment vertical="center" wrapText="1"/>
    </xf>
    <xf numFmtId="0" fontId="3" fillId="7" borderId="5" xfId="0" applyFont="1" applyFill="1" applyBorder="1" applyAlignment="1">
      <alignment vertical="center" wrapText="1"/>
    </xf>
    <xf numFmtId="0" fontId="3" fillId="7" borderId="4" xfId="0" applyFont="1" applyFill="1" applyBorder="1" applyAlignment="1">
      <alignment vertical="center" wrapText="1"/>
    </xf>
    <xf numFmtId="0" fontId="20" fillId="7" borderId="34" xfId="0" applyFont="1" applyFill="1" applyBorder="1" applyAlignment="1">
      <alignment vertical="center" wrapText="1"/>
    </xf>
    <xf numFmtId="0" fontId="3" fillId="0" borderId="0" xfId="0" applyFont="1"/>
    <xf numFmtId="0" fontId="3" fillId="0" borderId="43" xfId="0" applyFont="1" applyBorder="1" applyAlignment="1">
      <alignment vertical="center"/>
    </xf>
    <xf numFmtId="0" fontId="13" fillId="4" borderId="47" xfId="10" applyNumberFormat="1" applyBorder="1" applyAlignment="1">
      <alignment wrapText="1"/>
    </xf>
    <xf numFmtId="3" fontId="13" fillId="0" borderId="12" xfId="11" applyNumberFormat="1" applyBorder="1" applyAlignment="1">
      <alignment wrapText="1" shrinkToFit="1"/>
    </xf>
    <xf numFmtId="0" fontId="9" fillId="0" borderId="0" xfId="0" applyFont="1" applyAlignment="1">
      <alignment horizontal="center" vertical="center"/>
    </xf>
    <xf numFmtId="164" fontId="9" fillId="0" borderId="43" xfId="2" applyNumberFormat="1" applyFont="1" applyBorder="1" applyAlignment="1">
      <alignment vertical="center" wrapText="1"/>
    </xf>
    <xf numFmtId="164" fontId="9" fillId="0" borderId="9" xfId="0" applyNumberFormat="1" applyFont="1" applyBorder="1" applyAlignment="1">
      <alignment horizontal="center" vertical="center" wrapText="1"/>
    </xf>
    <xf numFmtId="164" fontId="9" fillId="0" borderId="42" xfId="0" applyNumberFormat="1" applyFont="1" applyBorder="1" applyAlignment="1">
      <alignment horizontal="center" vertical="center" wrapText="1"/>
    </xf>
    <xf numFmtId="0" fontId="9" fillId="0" borderId="9" xfId="0" applyFont="1" applyBorder="1" applyAlignment="1">
      <alignment horizontal="right" vertical="center" wrapText="1"/>
    </xf>
    <xf numFmtId="164" fontId="28" fillId="0" borderId="42" xfId="0" applyNumberFormat="1" applyFont="1" applyBorder="1" applyAlignment="1">
      <alignment horizontal="center" vertical="center" wrapText="1"/>
    </xf>
    <xf numFmtId="164" fontId="3" fillId="0" borderId="34" xfId="0" applyNumberFormat="1" applyFont="1" applyBorder="1" applyAlignment="1">
      <alignment horizontal="right" vertical="center"/>
    </xf>
    <xf numFmtId="164" fontId="3" fillId="0" borderId="6" xfId="2" applyNumberFormat="1" applyFont="1" applyBorder="1" applyAlignment="1">
      <alignment vertical="center" wrapText="1"/>
    </xf>
    <xf numFmtId="0" fontId="2" fillId="0" borderId="6" xfId="0" applyFont="1" applyBorder="1" applyAlignment="1">
      <alignment vertical="center"/>
    </xf>
    <xf numFmtId="0" fontId="2" fillId="0" borderId="54" xfId="0" applyFont="1" applyBorder="1" applyAlignment="1">
      <alignment vertical="center"/>
    </xf>
    <xf numFmtId="3" fontId="3" fillId="0" borderId="0" xfId="0" applyNumberFormat="1" applyFont="1" applyAlignment="1">
      <alignment horizontal="center"/>
    </xf>
    <xf numFmtId="3" fontId="29" fillId="0" borderId="0" xfId="0" applyNumberFormat="1" applyFont="1" applyAlignment="1">
      <alignment horizontal="center"/>
    </xf>
    <xf numFmtId="3" fontId="3" fillId="4" borderId="0" xfId="0" applyNumberFormat="1" applyFont="1" applyFill="1" applyAlignment="1">
      <alignment horizontal="center"/>
    </xf>
    <xf numFmtId="0" fontId="9" fillId="0" borderId="31" xfId="3" applyFont="1" applyBorder="1" applyAlignment="1">
      <alignment vertical="center" wrapText="1"/>
    </xf>
    <xf numFmtId="164" fontId="2" fillId="0" borderId="32" xfId="3" applyNumberFormat="1" applyFont="1" applyBorder="1" applyAlignment="1">
      <alignment horizontal="center" vertical="center" wrapText="1"/>
    </xf>
    <xf numFmtId="0" fontId="9" fillId="0" borderId="31" xfId="3" applyFont="1" applyBorder="1" applyAlignment="1">
      <alignment vertical="center"/>
    </xf>
    <xf numFmtId="164" fontId="2" fillId="0" borderId="34" xfId="3" applyNumberFormat="1" applyFont="1" applyBorder="1" applyAlignment="1">
      <alignment horizontal="center" vertical="center" wrapText="1"/>
    </xf>
    <xf numFmtId="0" fontId="8" fillId="2" borderId="33" xfId="3" applyFont="1" applyFill="1" applyBorder="1" applyAlignment="1">
      <alignment wrapText="1"/>
    </xf>
    <xf numFmtId="0" fontId="3" fillId="2" borderId="34" xfId="3" applyFont="1" applyFill="1" applyBorder="1" applyAlignment="1">
      <alignment vertical="center" wrapText="1"/>
    </xf>
    <xf numFmtId="164" fontId="2" fillId="2" borderId="34" xfId="3" applyNumberFormat="1" applyFont="1" applyFill="1" applyBorder="1" applyAlignment="1">
      <alignment horizontal="center" vertical="center" wrapText="1"/>
    </xf>
    <xf numFmtId="0" fontId="8" fillId="0" borderId="33" xfId="0" applyFont="1" applyBorder="1" applyAlignment="1">
      <alignment horizontal="left" wrapText="1" indent="1"/>
    </xf>
    <xf numFmtId="164" fontId="3" fillId="0" borderId="34" xfId="3" applyNumberFormat="1" applyFont="1" applyBorder="1" applyAlignment="1">
      <alignment horizontal="right" vertical="center" wrapText="1"/>
    </xf>
    <xf numFmtId="164" fontId="3" fillId="0" borderId="34" xfId="3" applyNumberFormat="1" applyFont="1" applyBorder="1" applyAlignment="1">
      <alignment horizontal="right" wrapText="1"/>
    </xf>
    <xf numFmtId="0" fontId="3" fillId="0" borderId="0" xfId="3" applyFont="1" applyAlignment="1">
      <alignment horizontal="center"/>
    </xf>
    <xf numFmtId="0" fontId="7" fillId="0" borderId="33" xfId="0" applyFont="1" applyBorder="1" applyAlignment="1">
      <alignment horizontal="left" wrapText="1" indent="2"/>
    </xf>
    <xf numFmtId="164" fontId="2" fillId="0" borderId="34" xfId="3" applyNumberFormat="1" applyFont="1" applyBorder="1" applyAlignment="1">
      <alignment horizontal="right" vertical="center" wrapText="1"/>
    </xf>
    <xf numFmtId="164" fontId="2" fillId="0" borderId="34" xfId="3" applyNumberFormat="1" applyFont="1" applyBorder="1" applyAlignment="1">
      <alignment horizontal="right" wrapText="1"/>
    </xf>
    <xf numFmtId="0" fontId="7" fillId="0" borderId="33" xfId="0" applyFont="1" applyBorder="1" applyAlignment="1">
      <alignment horizontal="left" wrapText="1" indent="3"/>
    </xf>
    <xf numFmtId="0" fontId="7" fillId="0" borderId="33" xfId="0" applyFont="1" applyBorder="1" applyAlignment="1">
      <alignment horizontal="left" wrapText="1" indent="4"/>
    </xf>
    <xf numFmtId="164" fontId="3" fillId="0" borderId="34" xfId="3" applyNumberFormat="1" applyFont="1" applyBorder="1" applyAlignment="1">
      <alignment vertical="center" wrapText="1"/>
    </xf>
    <xf numFmtId="164" fontId="2" fillId="0" borderId="34" xfId="3" applyNumberFormat="1" applyFont="1" applyBorder="1" applyAlignment="1">
      <alignment vertical="center" wrapText="1"/>
    </xf>
    <xf numFmtId="0" fontId="7" fillId="0" borderId="33" xfId="0" applyFont="1" applyBorder="1" applyAlignment="1">
      <alignment horizontal="left" wrapText="1" indent="5"/>
    </xf>
    <xf numFmtId="3" fontId="9" fillId="0" borderId="15" xfId="5" applyNumberFormat="1" applyFont="1" applyBorder="1" applyAlignment="1">
      <alignment vertical="center"/>
    </xf>
    <xf numFmtId="3" fontId="4" fillId="0" borderId="32" xfId="2" applyNumberFormat="1" applyFont="1" applyBorder="1" applyAlignment="1">
      <alignment vertical="center" wrapText="1"/>
    </xf>
    <xf numFmtId="3" fontId="2" fillId="0" borderId="33" xfId="2" applyNumberFormat="1" applyFont="1" applyBorder="1" applyAlignment="1">
      <alignment vertical="center" wrapText="1"/>
    </xf>
    <xf numFmtId="3" fontId="2" fillId="0" borderId="5" xfId="2" applyNumberFormat="1" applyFont="1" applyBorder="1" applyAlignment="1">
      <alignment horizontal="right" vertical="center" wrapText="1"/>
    </xf>
    <xf numFmtId="3" fontId="2" fillId="0" borderId="34" xfId="2" applyNumberFormat="1" applyFont="1" applyBorder="1" applyAlignment="1">
      <alignment vertical="center" wrapText="1"/>
    </xf>
    <xf numFmtId="3" fontId="4" fillId="2" borderId="33" xfId="2" applyNumberFormat="1" applyFont="1" applyFill="1" applyBorder="1" applyAlignment="1">
      <alignment vertical="center" wrapText="1"/>
    </xf>
    <xf numFmtId="3" fontId="4" fillId="2" borderId="5" xfId="2" applyNumberFormat="1" applyFont="1" applyFill="1" applyBorder="1" applyAlignment="1">
      <alignment horizontal="right" vertical="center" wrapText="1"/>
    </xf>
    <xf numFmtId="3" fontId="2" fillId="2" borderId="34" xfId="2" applyNumberFormat="1" applyFont="1" applyFill="1" applyBorder="1" applyAlignment="1">
      <alignment vertical="center" wrapText="1"/>
    </xf>
    <xf numFmtId="3" fontId="2" fillId="0" borderId="33" xfId="2" applyNumberFormat="1" applyFont="1" applyBorder="1" applyAlignment="1">
      <alignment horizontal="center" vertical="center" wrapText="1"/>
    </xf>
    <xf numFmtId="3" fontId="2" fillId="0" borderId="56" xfId="2" applyNumberFormat="1" applyFont="1" applyBorder="1" applyAlignment="1">
      <alignment horizontal="center" wrapText="1"/>
    </xf>
    <xf numFmtId="3" fontId="2" fillId="0" borderId="57" xfId="2" applyNumberFormat="1" applyFont="1" applyBorder="1" applyAlignment="1">
      <alignment vertical="center" wrapText="1"/>
    </xf>
    <xf numFmtId="3" fontId="2" fillId="0" borderId="58" xfId="2" applyNumberFormat="1" applyFont="1" applyBorder="1" applyAlignment="1">
      <alignment wrapText="1"/>
    </xf>
    <xf numFmtId="165" fontId="7" fillId="0" borderId="51" xfId="0" applyNumberFormat="1" applyFont="1" applyBorder="1" applyAlignment="1">
      <alignment wrapText="1"/>
    </xf>
    <xf numFmtId="0" fontId="2" fillId="0" borderId="31" xfId="3" applyFont="1" applyBorder="1" applyAlignment="1">
      <alignment vertical="center" wrapText="1"/>
    </xf>
    <xf numFmtId="0" fontId="9" fillId="0" borderId="33" xfId="3" applyFont="1" applyBorder="1" applyAlignment="1">
      <alignment vertical="center"/>
    </xf>
    <xf numFmtId="0" fontId="3" fillId="4" borderId="33" xfId="3" applyFont="1" applyFill="1" applyBorder="1" applyAlignment="1">
      <alignment vertical="center" wrapText="1"/>
    </xf>
    <xf numFmtId="164" fontId="3" fillId="0" borderId="5" xfId="2" applyNumberFormat="1" applyFont="1" applyBorder="1" applyAlignment="1">
      <alignment horizontal="right" wrapText="1"/>
    </xf>
    <xf numFmtId="164" fontId="3" fillId="0" borderId="34" xfId="2" applyNumberFormat="1" applyFont="1" applyBorder="1" applyAlignment="1">
      <alignment horizontal="right" wrapText="1"/>
    </xf>
    <xf numFmtId="0" fontId="4" fillId="4" borderId="33" xfId="3" applyFont="1" applyFill="1" applyBorder="1" applyAlignment="1">
      <alignment vertical="center" wrapText="1"/>
    </xf>
    <xf numFmtId="164" fontId="14" fillId="0" borderId="34" xfId="2" applyNumberFormat="1" applyFont="1" applyBorder="1" applyAlignment="1">
      <alignment horizontal="right" wrapText="1"/>
    </xf>
    <xf numFmtId="0" fontId="3" fillId="0" borderId="33" xfId="3" applyFont="1" applyBorder="1" applyAlignment="1">
      <alignment horizontal="left" vertical="center" wrapText="1"/>
    </xf>
    <xf numFmtId="3" fontId="3" fillId="0" borderId="0" xfId="4" applyNumberFormat="1" applyFont="1" applyAlignment="1">
      <alignment horizontal="center"/>
    </xf>
    <xf numFmtId="3" fontId="9" fillId="0" borderId="31" xfId="5" applyNumberFormat="1" applyFont="1" applyBorder="1" applyAlignment="1">
      <alignment vertical="center" wrapText="1"/>
    </xf>
    <xf numFmtId="3" fontId="9" fillId="0" borderId="32" xfId="2" applyNumberFormat="1" applyFont="1" applyBorder="1" applyAlignment="1">
      <alignment vertical="center" wrapText="1"/>
    </xf>
    <xf numFmtId="0" fontId="9" fillId="0" borderId="31" xfId="4" applyFont="1" applyBorder="1" applyAlignment="1">
      <alignment vertical="center"/>
    </xf>
    <xf numFmtId="3" fontId="4" fillId="0" borderId="14" xfId="2" applyNumberFormat="1" applyFont="1" applyBorder="1" applyAlignment="1">
      <alignment vertical="center" wrapText="1"/>
    </xf>
    <xf numFmtId="0" fontId="3" fillId="0" borderId="0" xfId="4" applyFont="1" applyAlignment="1">
      <alignment horizontal="center"/>
    </xf>
    <xf numFmtId="3" fontId="2" fillId="0" borderId="33" xfId="5" applyNumberFormat="1" applyFont="1" applyBorder="1" applyAlignment="1">
      <alignment vertical="center" wrapText="1"/>
    </xf>
    <xf numFmtId="3" fontId="3" fillId="0" borderId="5" xfId="5" applyNumberFormat="1" applyFont="1" applyBorder="1" applyAlignment="1">
      <alignment vertical="center"/>
    </xf>
    <xf numFmtId="3" fontId="9" fillId="0" borderId="5" xfId="5" applyNumberFormat="1" applyFont="1" applyBorder="1" applyAlignment="1">
      <alignment vertical="center"/>
    </xf>
    <xf numFmtId="3" fontId="4" fillId="0" borderId="4" xfId="2" applyNumberFormat="1" applyFont="1" applyBorder="1" applyAlignment="1">
      <alignment vertical="center" wrapText="1"/>
    </xf>
    <xf numFmtId="164" fontId="3" fillId="2" borderId="47" xfId="2" applyNumberFormat="1" applyFont="1" applyFill="1" applyBorder="1" applyAlignment="1">
      <alignment vertical="top" wrapText="1"/>
    </xf>
    <xf numFmtId="164" fontId="2" fillId="2" borderId="12" xfId="2" applyNumberFormat="1" applyFont="1" applyFill="1" applyBorder="1" applyAlignment="1">
      <alignment horizontal="right" wrapText="1"/>
    </xf>
    <xf numFmtId="164" fontId="2" fillId="2" borderId="48" xfId="2" applyNumberFormat="1" applyFont="1" applyFill="1" applyBorder="1" applyAlignment="1">
      <alignment wrapText="1"/>
    </xf>
    <xf numFmtId="0" fontId="8" fillId="2" borderId="33" xfId="4" applyFont="1" applyFill="1" applyBorder="1" applyAlignment="1">
      <alignment wrapText="1"/>
    </xf>
    <xf numFmtId="164" fontId="2" fillId="2" borderId="4" xfId="4" applyNumberFormat="1" applyFont="1" applyFill="1" applyBorder="1" applyAlignment="1">
      <alignment horizontal="center" vertical="center" wrapText="1"/>
    </xf>
    <xf numFmtId="3" fontId="2" fillId="4" borderId="5" xfId="13" applyNumberFormat="1" applyFont="1" applyFill="1" applyBorder="1" applyAlignment="1">
      <alignment horizontal="right"/>
    </xf>
    <xf numFmtId="3" fontId="2" fillId="4" borderId="34" xfId="2" applyNumberFormat="1" applyFont="1" applyFill="1" applyBorder="1"/>
    <xf numFmtId="3" fontId="3" fillId="0" borderId="4" xfId="2" applyNumberFormat="1" applyFont="1" applyBorder="1"/>
    <xf numFmtId="3" fontId="2" fillId="0" borderId="33" xfId="4" applyNumberFormat="1" applyFont="1" applyBorder="1" applyAlignment="1">
      <alignment horizontal="justify" vertical="center" wrapText="1"/>
    </xf>
    <xf numFmtId="3" fontId="2" fillId="0" borderId="5" xfId="2" applyNumberFormat="1" applyFont="1" applyBorder="1" applyAlignment="1">
      <alignment horizontal="right" vertical="center"/>
    </xf>
    <xf numFmtId="3" fontId="2" fillId="0" borderId="34" xfId="2" applyNumberFormat="1" applyFont="1" applyBorder="1" applyAlignment="1">
      <alignment vertical="center"/>
    </xf>
    <xf numFmtId="3" fontId="2" fillId="0" borderId="4" xfId="2" applyNumberFormat="1" applyFont="1" applyBorder="1"/>
    <xf numFmtId="0" fontId="7" fillId="0" borderId="41" xfId="0" applyFont="1" applyBorder="1" applyAlignment="1">
      <alignment horizontal="left" wrapText="1" indent="3"/>
    </xf>
    <xf numFmtId="3" fontId="2" fillId="0" borderId="59" xfId="2" applyNumberFormat="1" applyFont="1" applyBorder="1"/>
    <xf numFmtId="3" fontId="31" fillId="2" borderId="33" xfId="2" applyNumberFormat="1" applyFont="1" applyFill="1" applyBorder="1" applyAlignment="1">
      <alignment vertical="center" wrapText="1"/>
    </xf>
    <xf numFmtId="164" fontId="2" fillId="3" borderId="5" xfId="2" applyNumberFormat="1" applyFont="1" applyFill="1" applyBorder="1" applyAlignment="1">
      <alignment horizontal="right" wrapText="1"/>
    </xf>
    <xf numFmtId="164" fontId="2" fillId="3" borderId="34" xfId="2" applyNumberFormat="1" applyFont="1" applyFill="1" applyBorder="1" applyAlignment="1">
      <alignment wrapText="1"/>
    </xf>
    <xf numFmtId="3" fontId="2" fillId="0" borderId="47" xfId="2" applyNumberFormat="1" applyFont="1" applyBorder="1" applyAlignment="1">
      <alignment horizontal="center" vertical="center" wrapText="1"/>
    </xf>
    <xf numFmtId="3" fontId="2" fillId="0" borderId="12" xfId="2" applyNumberFormat="1" applyFont="1" applyBorder="1" applyAlignment="1">
      <alignment horizontal="right" vertical="center" wrapText="1"/>
    </xf>
    <xf numFmtId="3" fontId="2" fillId="0" borderId="48" xfId="2" applyNumberFormat="1" applyFont="1" applyBorder="1" applyAlignment="1">
      <alignment vertical="center" wrapText="1"/>
    </xf>
    <xf numFmtId="0" fontId="12" fillId="0" borderId="33" xfId="10" applyNumberFormat="1" applyFont="1" applyFill="1" applyBorder="1" applyAlignment="1">
      <alignment horizontal="left" wrapText="1" indent="2"/>
    </xf>
    <xf numFmtId="3" fontId="12" fillId="0" borderId="5" xfId="10" applyNumberFormat="1" applyFont="1" applyFill="1" applyBorder="1" applyAlignment="1">
      <alignment wrapText="1"/>
    </xf>
    <xf numFmtId="3" fontId="3" fillId="0" borderId="34" xfId="2" applyNumberFormat="1" applyFont="1" applyBorder="1"/>
    <xf numFmtId="3" fontId="2" fillId="0" borderId="5" xfId="2" applyNumberFormat="1" applyFont="1" applyBorder="1" applyAlignment="1">
      <alignment horizontal="right"/>
    </xf>
    <xf numFmtId="3" fontId="2" fillId="0" borderId="34" xfId="2" applyNumberFormat="1" applyFont="1" applyBorder="1"/>
    <xf numFmtId="0" fontId="13" fillId="0" borderId="33" xfId="10" applyNumberFormat="1" applyFill="1" applyBorder="1" applyAlignment="1">
      <alignment horizontal="left" wrapText="1" indent="3"/>
    </xf>
    <xf numFmtId="3" fontId="13" fillId="0" borderId="5" xfId="10" applyNumberFormat="1" applyFill="1" applyBorder="1" applyAlignment="1">
      <alignment wrapText="1"/>
    </xf>
    <xf numFmtId="0" fontId="13" fillId="0" borderId="33" xfId="10" applyNumberFormat="1" applyFill="1" applyBorder="1" applyAlignment="1">
      <alignment horizontal="left" wrapText="1" indent="4"/>
    </xf>
    <xf numFmtId="0" fontId="2" fillId="0" borderId="33" xfId="14" applyFont="1" applyBorder="1" applyAlignment="1">
      <alignment vertical="top" wrapText="1"/>
    </xf>
    <xf numFmtId="0" fontId="2" fillId="0" borderId="47" xfId="14" applyFont="1" applyBorder="1" applyAlignment="1">
      <alignment vertical="top" wrapText="1"/>
    </xf>
    <xf numFmtId="3" fontId="2" fillId="0" borderId="12" xfId="2" applyNumberFormat="1" applyFont="1" applyBorder="1" applyAlignment="1">
      <alignment horizontal="right"/>
    </xf>
    <xf numFmtId="3" fontId="3" fillId="0" borderId="48" xfId="2" applyNumberFormat="1" applyFont="1" applyBorder="1"/>
    <xf numFmtId="0" fontId="13" fillId="0" borderId="33" xfId="10" applyNumberFormat="1" applyFill="1" applyBorder="1" applyAlignment="1">
      <alignment horizontal="left" wrapText="1" indent="5"/>
    </xf>
    <xf numFmtId="0" fontId="3" fillId="0" borderId="30" xfId="4" applyFont="1" applyBorder="1" applyAlignment="1">
      <alignment horizontal="center"/>
    </xf>
    <xf numFmtId="3" fontId="2" fillId="0" borderId="56" xfId="2" applyNumberFormat="1" applyFont="1" applyBorder="1" applyAlignment="1">
      <alignment horizontal="center" vertical="center" wrapText="1"/>
    </xf>
    <xf numFmtId="3" fontId="2" fillId="0" borderId="57" xfId="2" applyNumberFormat="1" applyFont="1" applyBorder="1" applyAlignment="1">
      <alignment horizontal="right" wrapText="1"/>
    </xf>
    <xf numFmtId="3" fontId="3" fillId="0" borderId="34" xfId="2" applyNumberFormat="1" applyFont="1" applyBorder="1" applyAlignment="1">
      <alignment vertical="center"/>
    </xf>
    <xf numFmtId="0" fontId="13" fillId="0" borderId="41" xfId="10" applyNumberFormat="1" applyFill="1" applyBorder="1" applyAlignment="1">
      <alignment horizontal="left" wrapText="1" indent="5"/>
    </xf>
    <xf numFmtId="3" fontId="13" fillId="0" borderId="51" xfId="10" applyNumberFormat="1" applyFill="1" applyBorder="1" applyAlignment="1">
      <alignment wrapText="1"/>
    </xf>
    <xf numFmtId="3" fontId="2" fillId="0" borderId="40" xfId="2" applyNumberFormat="1" applyFont="1" applyBorder="1"/>
    <xf numFmtId="0" fontId="3" fillId="0" borderId="5" xfId="3" applyFont="1" applyBorder="1" applyAlignment="1">
      <alignment horizontal="right" vertical="center" wrapText="1"/>
    </xf>
    <xf numFmtId="0" fontId="2" fillId="0" borderId="60" xfId="15" quotePrefix="1" applyFill="1" applyBorder="1" applyAlignment="1">
      <alignment horizontal="left" vertical="center" wrapText="1" indent="3"/>
    </xf>
    <xf numFmtId="3" fontId="4" fillId="0" borderId="34" xfId="2" applyNumberFormat="1" applyFont="1" applyBorder="1" applyAlignment="1">
      <alignment vertical="center" wrapText="1"/>
    </xf>
    <xf numFmtId="0" fontId="2" fillId="0" borderId="33" xfId="1" applyFont="1" applyBorder="1"/>
    <xf numFmtId="0" fontId="2" fillId="0" borderId="5" xfId="1" applyFont="1" applyBorder="1"/>
    <xf numFmtId="0" fontId="2" fillId="0" borderId="34" xfId="1" applyFont="1" applyBorder="1" applyAlignment="1">
      <alignment horizontal="center"/>
    </xf>
    <xf numFmtId="0" fontId="9" fillId="4" borderId="31" xfId="3" applyFont="1" applyFill="1" applyBorder="1" applyAlignment="1">
      <alignment vertical="center"/>
    </xf>
    <xf numFmtId="3" fontId="9" fillId="4" borderId="15" xfId="5" applyNumberFormat="1" applyFont="1" applyFill="1" applyBorder="1" applyAlignment="1">
      <alignment vertical="center"/>
    </xf>
    <xf numFmtId="3" fontId="2" fillId="4" borderId="33" xfId="2" applyNumberFormat="1" applyFont="1" applyFill="1" applyBorder="1" applyAlignment="1">
      <alignment vertical="center" wrapText="1"/>
    </xf>
    <xf numFmtId="3" fontId="2" fillId="4" borderId="5" xfId="2" applyNumberFormat="1" applyFont="1" applyFill="1" applyBorder="1" applyAlignment="1">
      <alignment horizontal="right" vertical="center" wrapText="1"/>
    </xf>
    <xf numFmtId="3" fontId="2" fillId="4" borderId="33" xfId="2" applyNumberFormat="1" applyFont="1" applyFill="1" applyBorder="1" applyAlignment="1">
      <alignment horizontal="center" vertical="center" wrapText="1"/>
    </xf>
    <xf numFmtId="164" fontId="9" fillId="0" borderId="31" xfId="0" applyNumberFormat="1" applyFont="1" applyBorder="1" applyAlignment="1">
      <alignment wrapText="1"/>
    </xf>
    <xf numFmtId="0" fontId="2" fillId="0" borderId="15" xfId="5" applyFont="1" applyBorder="1" applyAlignment="1">
      <alignment vertical="top"/>
    </xf>
    <xf numFmtId="0" fontId="3" fillId="0" borderId="32" xfId="0" applyFont="1" applyBorder="1" applyAlignment="1">
      <alignment horizontal="center" vertical="center"/>
    </xf>
    <xf numFmtId="0" fontId="2" fillId="0" borderId="32" xfId="0" applyFont="1" applyBorder="1" applyAlignment="1">
      <alignment wrapText="1"/>
    </xf>
    <xf numFmtId="0" fontId="3" fillId="0" borderId="42" xfId="0" applyFont="1" applyBorder="1" applyAlignment="1">
      <alignment horizontal="center" vertical="center"/>
    </xf>
    <xf numFmtId="0" fontId="2" fillId="0" borderId="5" xfId="0" applyFont="1" applyBorder="1" applyAlignment="1">
      <alignment horizontal="right" vertical="center" wrapText="1"/>
    </xf>
    <xf numFmtId="0" fontId="2" fillId="0" borderId="34" xfId="0" applyFont="1" applyBorder="1" applyAlignment="1">
      <alignment wrapText="1"/>
    </xf>
    <xf numFmtId="0" fontId="2" fillId="0" borderId="5" xfId="5" applyFont="1" applyBorder="1" applyAlignment="1">
      <alignment vertical="top"/>
    </xf>
    <xf numFmtId="0" fontId="2" fillId="0" borderId="34" xfId="0" applyFont="1" applyBorder="1"/>
    <xf numFmtId="3" fontId="12" fillId="0" borderId="5" xfId="8" applyNumberFormat="1" applyFont="1" applyBorder="1">
      <alignment horizontal="left" wrapText="1" indent="1" shrinkToFit="1"/>
    </xf>
    <xf numFmtId="165" fontId="3" fillId="0" borderId="5" xfId="5" applyNumberFormat="1" applyFont="1" applyBorder="1" applyAlignment="1">
      <alignment vertical="top"/>
    </xf>
    <xf numFmtId="3" fontId="3" fillId="0" borderId="34" xfId="0" applyNumberFormat="1" applyFont="1" applyBorder="1" applyAlignment="1">
      <alignment horizontal="right"/>
    </xf>
    <xf numFmtId="0" fontId="12" fillId="0" borderId="33" xfId="8" applyNumberFormat="1" applyFont="1" applyBorder="1" applyAlignment="1">
      <alignment horizontal="left" wrapText="1" indent="2" shrinkToFit="1"/>
    </xf>
    <xf numFmtId="3" fontId="12" fillId="0" borderId="5" xfId="8" applyNumberFormat="1" applyFont="1" applyBorder="1" applyAlignment="1">
      <alignment wrapText="1" shrinkToFit="1"/>
    </xf>
    <xf numFmtId="3" fontId="2" fillId="0" borderId="34" xfId="0" applyNumberFormat="1" applyFont="1" applyBorder="1" applyAlignment="1">
      <alignment horizontal="right"/>
    </xf>
    <xf numFmtId="0" fontId="13" fillId="0" borderId="6" xfId="8" applyNumberFormat="1" applyBorder="1" applyAlignment="1">
      <alignment horizontal="left" wrapText="1" indent="3" shrinkToFit="1"/>
    </xf>
    <xf numFmtId="3" fontId="13" fillId="0" borderId="5" xfId="8" applyNumberFormat="1" applyBorder="1" applyAlignment="1">
      <alignment wrapText="1" shrinkToFit="1"/>
    </xf>
    <xf numFmtId="165" fontId="3" fillId="0" borderId="5" xfId="5" applyNumberFormat="1" applyFont="1" applyBorder="1"/>
    <xf numFmtId="0" fontId="13" fillId="0" borderId="6" xfId="8" applyNumberFormat="1" applyBorder="1" applyAlignment="1">
      <alignment horizontal="left" wrapText="1" indent="4" shrinkToFit="1"/>
    </xf>
    <xf numFmtId="165" fontId="2" fillId="0" borderId="5" xfId="5" applyNumberFormat="1" applyFont="1" applyBorder="1" applyAlignment="1">
      <alignment vertical="top"/>
    </xf>
    <xf numFmtId="0" fontId="12" fillId="0" borderId="6" xfId="8" applyNumberFormat="1" applyFont="1" applyBorder="1" applyAlignment="1">
      <alignment horizontal="left" wrapText="1" indent="2" shrinkToFit="1"/>
    </xf>
    <xf numFmtId="0" fontId="2" fillId="0" borderId="33" xfId="5" applyFont="1" applyBorder="1" applyAlignment="1">
      <alignment vertical="top"/>
    </xf>
    <xf numFmtId="0" fontId="13" fillId="0" borderId="6" xfId="8" applyNumberFormat="1" applyBorder="1" applyAlignment="1">
      <alignment horizontal="left" wrapText="1" indent="5" shrinkToFit="1"/>
    </xf>
    <xf numFmtId="0" fontId="13" fillId="0" borderId="6" xfId="8" applyNumberFormat="1" applyBorder="1" applyAlignment="1">
      <alignment horizontal="left" wrapText="1" indent="6" shrinkToFit="1"/>
    </xf>
    <xf numFmtId="165" fontId="2" fillId="0" borderId="5" xfId="5" applyNumberFormat="1" applyFont="1" applyBorder="1" applyAlignment="1">
      <alignment horizontal="right"/>
    </xf>
    <xf numFmtId="165" fontId="7" fillId="0" borderId="34" xfId="0" applyNumberFormat="1" applyFont="1" applyBorder="1" applyAlignment="1">
      <alignment wrapText="1"/>
    </xf>
    <xf numFmtId="0" fontId="1" fillId="0" borderId="0" xfId="0" applyFont="1" applyAlignment="1">
      <alignment vertical="center"/>
    </xf>
    <xf numFmtId="3" fontId="3" fillId="0" borderId="15" xfId="22" applyNumberFormat="1" applyFont="1" applyBorder="1" applyAlignment="1">
      <alignment vertical="center"/>
    </xf>
    <xf numFmtId="3" fontId="3" fillId="0" borderId="5" xfId="22" applyNumberFormat="1" applyFont="1" applyBorder="1" applyAlignment="1">
      <alignment vertical="center"/>
    </xf>
    <xf numFmtId="3" fontId="2" fillId="0" borderId="5" xfId="12" applyNumberFormat="1" applyFont="1" applyBorder="1" applyAlignment="1">
      <alignment horizontal="right" vertical="center" wrapText="1" shrinkToFit="1"/>
    </xf>
    <xf numFmtId="3" fontId="3" fillId="0" borderId="0" xfId="1" applyNumberFormat="1" applyFont="1" applyAlignment="1">
      <alignment horizontal="center"/>
    </xf>
    <xf numFmtId="3" fontId="3" fillId="0" borderId="15" xfId="0" applyNumberFormat="1" applyFont="1" applyBorder="1" applyAlignment="1">
      <alignment vertical="center"/>
    </xf>
    <xf numFmtId="3" fontId="3" fillId="0" borderId="5" xfId="0" applyNumberFormat="1" applyFont="1" applyBorder="1" applyAlignment="1">
      <alignment vertical="center"/>
    </xf>
    <xf numFmtId="164" fontId="4" fillId="0" borderId="31" xfId="27" applyNumberFormat="1" applyFont="1" applyBorder="1" applyAlignment="1">
      <alignment wrapText="1"/>
    </xf>
    <xf numFmtId="164" fontId="2" fillId="0" borderId="15" xfId="2" applyNumberFormat="1" applyFont="1" applyBorder="1" applyAlignment="1">
      <alignment horizontal="right" wrapText="1"/>
    </xf>
    <xf numFmtId="164" fontId="2" fillId="0" borderId="32" xfId="2" applyNumberFormat="1" applyFont="1" applyBorder="1" applyAlignment="1">
      <alignment wrapText="1"/>
    </xf>
    <xf numFmtId="0" fontId="3" fillId="0" borderId="0" xfId="28" applyFont="1" applyAlignment="1">
      <alignment horizontal="center" vertical="center"/>
    </xf>
    <xf numFmtId="164" fontId="2" fillId="0" borderId="5" xfId="2" applyNumberFormat="1" applyFont="1" applyBorder="1" applyAlignment="1">
      <alignment horizontal="right" wrapText="1"/>
    </xf>
    <xf numFmtId="164" fontId="2" fillId="0" borderId="34" xfId="2" applyNumberFormat="1" applyFont="1" applyBorder="1" applyAlignment="1">
      <alignment wrapText="1"/>
    </xf>
    <xf numFmtId="0" fontId="2" fillId="0" borderId="0" xfId="28" applyFont="1" applyAlignment="1">
      <alignment horizontal="center" vertical="center"/>
    </xf>
    <xf numFmtId="164" fontId="3" fillId="0" borderId="33" xfId="2" quotePrefix="1" applyNumberFormat="1" applyFont="1" applyBorder="1" applyAlignment="1">
      <alignment horizontal="left" wrapText="1"/>
    </xf>
    <xf numFmtId="0" fontId="2" fillId="0" borderId="33" xfId="24" quotePrefix="1" applyBorder="1" applyAlignment="1">
      <alignment horizontal="left" wrapText="1" indent="7" shrinkToFit="1"/>
    </xf>
    <xf numFmtId="164" fontId="2" fillId="0" borderId="34" xfId="28" applyNumberFormat="1" applyFont="1" applyBorder="1" applyAlignment="1">
      <alignment horizontal="right" vertical="center"/>
    </xf>
    <xf numFmtId="3" fontId="13" fillId="0" borderId="34" xfId="29" applyNumberFormat="1" applyBorder="1">
      <alignment horizontal="right"/>
    </xf>
    <xf numFmtId="0" fontId="2" fillId="0" borderId="41" xfId="24" quotePrefix="1" applyBorder="1" applyAlignment="1">
      <alignment horizontal="left" wrapText="1" indent="7" shrinkToFit="1"/>
    </xf>
    <xf numFmtId="3" fontId="13" fillId="0" borderId="40" xfId="29" applyNumberFormat="1" applyBorder="1">
      <alignment horizontal="right"/>
    </xf>
    <xf numFmtId="0" fontId="38" fillId="0" borderId="0" xfId="0" applyFont="1"/>
    <xf numFmtId="0" fontId="37" fillId="0" borderId="0" xfId="0" applyFont="1" applyAlignment="1">
      <alignment horizontal="left" vertical="top" wrapText="1"/>
    </xf>
    <xf numFmtId="0" fontId="9" fillId="0" borderId="31" xfId="5" applyFont="1" applyBorder="1" applyAlignment="1">
      <alignment vertical="center" wrapText="1"/>
    </xf>
    <xf numFmtId="0" fontId="9" fillId="0" borderId="15" xfId="5" applyFont="1" applyBorder="1" applyAlignment="1">
      <alignment horizontal="center" vertical="center"/>
    </xf>
    <xf numFmtId="164" fontId="4" fillId="0" borderId="32" xfId="2" applyNumberFormat="1" applyFont="1" applyBorder="1" applyAlignment="1">
      <alignment horizontal="center" vertical="center" wrapText="1"/>
    </xf>
    <xf numFmtId="164" fontId="2" fillId="0" borderId="5" xfId="2" applyNumberFormat="1" applyFont="1" applyBorder="1" applyAlignment="1">
      <alignment horizontal="center" vertical="center" wrapText="1"/>
    </xf>
    <xf numFmtId="164" fontId="2" fillId="0" borderId="34" xfId="2" applyNumberFormat="1" applyFont="1" applyBorder="1" applyAlignment="1">
      <alignment horizontal="center" vertical="center" wrapText="1"/>
    </xf>
    <xf numFmtId="164" fontId="9" fillId="3" borderId="33" xfId="2" applyNumberFormat="1" applyFont="1" applyFill="1" applyBorder="1" applyAlignment="1">
      <alignment horizontal="justify" vertical="center" wrapText="1"/>
    </xf>
    <xf numFmtId="164" fontId="2" fillId="3" borderId="5" xfId="2" applyNumberFormat="1" applyFont="1" applyFill="1" applyBorder="1" applyAlignment="1">
      <alignment horizontal="center" vertical="center" wrapText="1"/>
    </xf>
    <xf numFmtId="164" fontId="2" fillId="3" borderId="34" xfId="2" applyNumberFormat="1" applyFont="1" applyFill="1" applyBorder="1" applyAlignment="1">
      <alignment horizontal="center" vertical="center" wrapText="1"/>
    </xf>
    <xf numFmtId="0" fontId="3" fillId="0" borderId="33" xfId="0" applyFont="1" applyBorder="1" applyAlignment="1">
      <alignment horizontal="justify" vertical="center" wrapText="1"/>
    </xf>
    <xf numFmtId="164" fontId="3" fillId="0" borderId="5" xfId="2" applyNumberFormat="1" applyFont="1" applyBorder="1" applyAlignment="1">
      <alignment horizontal="right" vertical="center"/>
    </xf>
    <xf numFmtId="164" fontId="3" fillId="0" borderId="34" xfId="2" applyNumberFormat="1" applyFont="1" applyBorder="1" applyAlignment="1">
      <alignment horizontal="right" vertical="center"/>
    </xf>
    <xf numFmtId="0" fontId="2" fillId="0" borderId="33" xfId="0" applyFont="1" applyBorder="1" applyAlignment="1">
      <alignment horizontal="justify" vertical="center" wrapText="1"/>
    </xf>
    <xf numFmtId="164" fontId="2" fillId="0" borderId="5" xfId="2" applyNumberFormat="1" applyFont="1" applyBorder="1" applyAlignment="1">
      <alignment horizontal="right" vertical="center"/>
    </xf>
    <xf numFmtId="164" fontId="2" fillId="0" borderId="34" xfId="2" applyNumberFormat="1" applyFont="1" applyBorder="1" applyAlignment="1">
      <alignment horizontal="right" vertical="center"/>
    </xf>
    <xf numFmtId="0" fontId="2" fillId="0" borderId="33" xfId="0" applyFont="1" applyBorder="1" applyAlignment="1">
      <alignment horizontal="justify" vertical="center"/>
    </xf>
    <xf numFmtId="0" fontId="2" fillId="0" borderId="41" xfId="0" applyFont="1" applyBorder="1" applyAlignment="1">
      <alignment horizontal="justify" vertical="center" wrapText="1"/>
    </xf>
    <xf numFmtId="164" fontId="2" fillId="0" borderId="51" xfId="2" applyNumberFormat="1" applyFont="1" applyBorder="1" applyAlignment="1">
      <alignment horizontal="right" vertical="center"/>
    </xf>
    <xf numFmtId="164" fontId="2" fillId="0" borderId="40" xfId="2" applyNumberFormat="1" applyFont="1" applyBorder="1" applyAlignment="1">
      <alignment horizontal="right" vertical="center"/>
    </xf>
    <xf numFmtId="0" fontId="3" fillId="0" borderId="15" xfId="5" applyFont="1" applyBorder="1" applyAlignment="1">
      <alignment horizontal="center" vertical="center"/>
    </xf>
    <xf numFmtId="164" fontId="2" fillId="0" borderId="32" xfId="2" applyNumberFormat="1" applyFont="1" applyBorder="1" applyAlignment="1">
      <alignment horizontal="center" vertical="center" wrapText="1"/>
    </xf>
    <xf numFmtId="0" fontId="9" fillId="0" borderId="43" xfId="5" applyFont="1" applyBorder="1" applyAlignment="1">
      <alignment vertical="center" wrapText="1"/>
    </xf>
    <xf numFmtId="0" fontId="3" fillId="0" borderId="9" xfId="5" applyFont="1" applyBorder="1" applyAlignment="1">
      <alignment horizontal="center" vertical="center"/>
    </xf>
    <xf numFmtId="164" fontId="2" fillId="0" borderId="42" xfId="2" applyNumberFormat="1" applyFont="1" applyBorder="1" applyAlignment="1">
      <alignment horizontal="center" vertical="center" wrapText="1"/>
    </xf>
    <xf numFmtId="0" fontId="2" fillId="0" borderId="62" xfId="0" applyFont="1" applyBorder="1" applyAlignment="1">
      <alignment horizontal="justify" vertical="center" wrapText="1"/>
    </xf>
    <xf numFmtId="164" fontId="2" fillId="0" borderId="63" xfId="2" applyNumberFormat="1" applyFont="1" applyBorder="1" applyAlignment="1">
      <alignment horizontal="right" vertical="center"/>
    </xf>
    <xf numFmtId="164" fontId="2" fillId="0" borderId="64" xfId="2" applyNumberFormat="1" applyFont="1" applyBorder="1" applyAlignment="1">
      <alignment horizontal="right" vertical="center"/>
    </xf>
    <xf numFmtId="164" fontId="3" fillId="0" borderId="33" xfId="2" applyNumberFormat="1" applyFont="1" applyBorder="1" applyAlignment="1">
      <alignment horizontal="right" vertical="center" wrapText="1"/>
    </xf>
    <xf numFmtId="164" fontId="2" fillId="0" borderId="5" xfId="2" applyNumberFormat="1" applyFont="1" applyBorder="1" applyAlignment="1">
      <alignment horizontal="right" vertical="center" wrapText="1"/>
    </xf>
    <xf numFmtId="164" fontId="2" fillId="0" borderId="34" xfId="2" applyNumberFormat="1" applyFont="1" applyBorder="1" applyAlignment="1">
      <alignment horizontal="right" vertical="center" wrapText="1"/>
    </xf>
    <xf numFmtId="3" fontId="2" fillId="0" borderId="34" xfId="2" applyNumberFormat="1" applyFont="1" applyBorder="1" applyAlignment="1">
      <alignment horizontal="right" vertical="center" wrapText="1"/>
    </xf>
    <xf numFmtId="164" fontId="3" fillId="3" borderId="5" xfId="2" applyNumberFormat="1" applyFont="1" applyFill="1" applyBorder="1" applyAlignment="1">
      <alignment horizontal="justify" vertical="center" wrapText="1"/>
    </xf>
    <xf numFmtId="164" fontId="3" fillId="3" borderId="34" xfId="2" applyNumberFormat="1" applyFont="1" applyFill="1" applyBorder="1" applyAlignment="1">
      <alignment horizontal="justify" vertical="center" wrapText="1"/>
    </xf>
    <xf numFmtId="164" fontId="3" fillId="3" borderId="5" xfId="2" applyNumberFormat="1" applyFont="1" applyFill="1" applyBorder="1" applyAlignment="1">
      <alignment horizontal="center" vertical="center" wrapText="1"/>
    </xf>
    <xf numFmtId="164" fontId="9" fillId="0" borderId="33" xfId="2" applyNumberFormat="1" applyFont="1" applyBorder="1" applyAlignment="1">
      <alignment horizontal="justify" vertical="center" wrapText="1"/>
    </xf>
    <xf numFmtId="164" fontId="3" fillId="0" borderId="5" xfId="2" applyNumberFormat="1" applyFont="1" applyBorder="1" applyAlignment="1">
      <alignment horizontal="justify" vertical="center" wrapText="1"/>
    </xf>
    <xf numFmtId="164" fontId="3" fillId="0" borderId="34" xfId="2" applyNumberFormat="1" applyFont="1" applyBorder="1" applyAlignment="1">
      <alignment horizontal="justify" vertical="center" wrapText="1"/>
    </xf>
    <xf numFmtId="164" fontId="3" fillId="0" borderId="5" xfId="2" applyNumberFormat="1" applyFont="1" applyBorder="1" applyAlignment="1">
      <alignment horizontal="center" vertical="center" wrapText="1"/>
    </xf>
    <xf numFmtId="164" fontId="3" fillId="3" borderId="34" xfId="2" applyNumberFormat="1" applyFont="1" applyFill="1" applyBorder="1" applyAlignment="1">
      <alignment horizontal="center" vertical="center" wrapText="1"/>
    </xf>
    <xf numFmtId="3" fontId="3" fillId="0" borderId="5" xfId="2" applyNumberFormat="1" applyFont="1" applyBorder="1" applyAlignment="1">
      <alignment horizontal="right" vertical="center"/>
    </xf>
    <xf numFmtId="3" fontId="3" fillId="0" borderId="34" xfId="2" applyNumberFormat="1" applyFont="1" applyBorder="1" applyAlignment="1">
      <alignment horizontal="right" vertical="center"/>
    </xf>
    <xf numFmtId="3" fontId="2" fillId="0" borderId="34" xfId="2" applyNumberFormat="1" applyFont="1" applyBorder="1" applyAlignment="1">
      <alignment horizontal="right" vertical="center"/>
    </xf>
    <xf numFmtId="3" fontId="2" fillId="0" borderId="51" xfId="2" applyNumberFormat="1" applyFont="1" applyBorder="1" applyAlignment="1">
      <alignment horizontal="right" vertical="center"/>
    </xf>
    <xf numFmtId="3" fontId="2" fillId="0" borderId="40" xfId="2" applyNumberFormat="1" applyFont="1" applyBorder="1" applyAlignment="1">
      <alignment horizontal="right" vertical="center"/>
    </xf>
    <xf numFmtId="0" fontId="3" fillId="0" borderId="0" xfId="28" applyFont="1" applyAlignment="1">
      <alignment horizontal="center" vertical="top"/>
    </xf>
    <xf numFmtId="0" fontId="14" fillId="0" borderId="0" xfId="5" applyFont="1" applyAlignment="1">
      <alignment horizontal="center" vertical="top" wrapText="1"/>
    </xf>
    <xf numFmtId="164" fontId="14" fillId="0" borderId="0" xfId="28" applyNumberFormat="1" applyFont="1" applyAlignment="1">
      <alignment horizontal="center" vertical="top"/>
    </xf>
    <xf numFmtId="164" fontId="14" fillId="0" borderId="0" xfId="5" applyNumberFormat="1" applyFont="1" applyAlignment="1">
      <alignment horizontal="center" vertical="top"/>
    </xf>
    <xf numFmtId="0" fontId="14" fillId="0" borderId="0" xfId="5" applyFont="1" applyAlignment="1">
      <alignment horizontal="center" vertical="top"/>
    </xf>
    <xf numFmtId="0" fontId="3" fillId="0" borderId="0" xfId="28" applyFont="1" applyAlignment="1">
      <alignment horizontal="center" vertical="center" wrapText="1"/>
    </xf>
    <xf numFmtId="0" fontId="30" fillId="0" borderId="0" xfId="14" applyFont="1" applyAlignment="1">
      <alignment horizontal="center" vertical="top" wrapText="1"/>
    </xf>
    <xf numFmtId="164" fontId="9" fillId="2" borderId="0" xfId="0" applyNumberFormat="1" applyFont="1" applyFill="1" applyAlignment="1">
      <alignment horizontal="center" vertical="top"/>
    </xf>
    <xf numFmtId="0" fontId="14" fillId="0" borderId="0" xfId="0" applyFont="1" applyAlignment="1">
      <alignment horizontal="center" vertical="top" wrapText="1"/>
    </xf>
    <xf numFmtId="164" fontId="14" fillId="0" borderId="0" xfId="0" applyNumberFormat="1" applyFont="1" applyAlignment="1">
      <alignment horizontal="center" vertical="top"/>
    </xf>
    <xf numFmtId="0" fontId="14" fillId="0" borderId="0" xfId="0" applyFont="1" applyAlignment="1">
      <alignment horizontal="center" vertical="top"/>
    </xf>
    <xf numFmtId="164" fontId="3" fillId="0" borderId="32" xfId="2" applyNumberFormat="1" applyFont="1" applyBorder="1" applyAlignment="1">
      <alignment vertical="center" wrapText="1"/>
    </xf>
    <xf numFmtId="164" fontId="2" fillId="0" borderId="34" xfId="2" applyNumberFormat="1" applyFont="1" applyBorder="1" applyAlignment="1">
      <alignment vertical="center" wrapText="1"/>
    </xf>
    <xf numFmtId="164" fontId="9" fillId="0" borderId="34" xfId="2" applyNumberFormat="1" applyFont="1" applyBorder="1" applyAlignment="1">
      <alignment vertical="center" wrapText="1"/>
    </xf>
    <xf numFmtId="0" fontId="9" fillId="0" borderId="16" xfId="22" applyFont="1" applyBorder="1" applyAlignment="1">
      <alignment vertical="center"/>
    </xf>
    <xf numFmtId="3" fontId="2" fillId="0" borderId="14" xfId="22" applyNumberFormat="1" applyFont="1" applyBorder="1" applyAlignment="1">
      <alignment vertical="center" wrapText="1"/>
    </xf>
    <xf numFmtId="0" fontId="2" fillId="0" borderId="6" xfId="22" applyFont="1" applyBorder="1" applyAlignment="1">
      <alignment vertical="center" wrapText="1"/>
    </xf>
    <xf numFmtId="3" fontId="2" fillId="0" borderId="4" xfId="22" applyNumberFormat="1" applyFont="1" applyBorder="1" applyAlignment="1">
      <alignment vertical="center" wrapText="1"/>
    </xf>
    <xf numFmtId="0" fontId="31" fillId="0" borderId="6" xfId="22" applyFont="1" applyBorder="1" applyAlignment="1">
      <alignment vertical="center" wrapText="1"/>
    </xf>
    <xf numFmtId="3" fontId="4" fillId="0" borderId="5" xfId="22" applyNumberFormat="1" applyFont="1" applyBorder="1" applyAlignment="1">
      <alignment horizontal="right" vertical="center" wrapText="1"/>
    </xf>
    <xf numFmtId="3" fontId="4" fillId="0" borderId="4" xfId="22" applyNumberFormat="1" applyFont="1" applyBorder="1" applyAlignment="1">
      <alignment vertical="center" wrapText="1"/>
    </xf>
    <xf numFmtId="0" fontId="3" fillId="0" borderId="6" xfId="14" applyFont="1" applyBorder="1" applyAlignment="1">
      <alignment vertical="center" wrapText="1"/>
    </xf>
    <xf numFmtId="3" fontId="27" fillId="10" borderId="5" xfId="0" applyNumberFormat="1" applyFont="1" applyFill="1" applyBorder="1" applyAlignment="1">
      <alignment horizontal="right" vertical="center" wrapText="1"/>
    </xf>
    <xf numFmtId="3" fontId="3" fillId="0" borderId="4" xfId="22" applyNumberFormat="1" applyFont="1" applyBorder="1" applyAlignment="1">
      <alignment vertical="center"/>
    </xf>
    <xf numFmtId="0" fontId="14" fillId="0" borderId="6" xfId="14" applyFont="1" applyBorder="1" applyAlignment="1">
      <alignment vertical="center" wrapText="1"/>
    </xf>
    <xf numFmtId="3" fontId="39" fillId="10" borderId="5" xfId="0" applyNumberFormat="1" applyFont="1" applyFill="1" applyBorder="1" applyAlignment="1">
      <alignment horizontal="right" vertical="center" wrapText="1"/>
    </xf>
    <xf numFmtId="3" fontId="31" fillId="0" borderId="4" xfId="22" applyNumberFormat="1" applyFont="1" applyBorder="1" applyAlignment="1">
      <alignment vertical="center"/>
    </xf>
    <xf numFmtId="3" fontId="2" fillId="0" borderId="4" xfId="22" applyNumberFormat="1" applyFont="1" applyBorder="1" applyAlignment="1">
      <alignment vertical="center"/>
    </xf>
    <xf numFmtId="0" fontId="14" fillId="0" borderId="6" xfId="23" applyFont="1" applyBorder="1" applyAlignment="1">
      <alignment vertical="center" wrapText="1"/>
    </xf>
    <xf numFmtId="3" fontId="39" fillId="10" borderId="12" xfId="0" applyNumberFormat="1" applyFont="1" applyFill="1" applyBorder="1" applyAlignment="1">
      <alignment horizontal="right" vertical="center" wrapText="1"/>
    </xf>
    <xf numFmtId="0" fontId="27" fillId="10" borderId="5" xfId="0" applyFont="1" applyFill="1" applyBorder="1" applyAlignment="1">
      <alignment horizontal="right" vertical="center" wrapText="1"/>
    </xf>
    <xf numFmtId="0" fontId="39" fillId="10" borderId="5" xfId="0" applyFont="1" applyFill="1" applyBorder="1" applyAlignment="1">
      <alignment horizontal="right" vertical="center" wrapText="1"/>
    </xf>
    <xf numFmtId="0" fontId="14" fillId="0" borderId="6" xfId="14" quotePrefix="1" applyFont="1" applyBorder="1" applyAlignment="1">
      <alignment vertical="center" wrapText="1"/>
    </xf>
    <xf numFmtId="49" fontId="31" fillId="0" borderId="6" xfId="23" applyNumberFormat="1" applyFont="1" applyBorder="1" applyAlignment="1">
      <alignment vertical="center" wrapText="1"/>
    </xf>
    <xf numFmtId="49" fontId="14" fillId="0" borderId="6" xfId="23" applyNumberFormat="1" applyFont="1" applyBorder="1" applyAlignment="1">
      <alignment vertical="center" wrapText="1"/>
    </xf>
    <xf numFmtId="49" fontId="2" fillId="0" borderId="13" xfId="23" applyNumberFormat="1" applyFont="1" applyBorder="1" applyAlignment="1">
      <alignment vertical="center" wrapText="1"/>
    </xf>
    <xf numFmtId="0" fontId="39" fillId="10" borderId="12" xfId="0" applyFont="1" applyFill="1" applyBorder="1" applyAlignment="1">
      <alignment horizontal="right" vertical="center" wrapText="1"/>
    </xf>
    <xf numFmtId="3" fontId="2" fillId="0" borderId="11" xfId="22" applyNumberFormat="1" applyFont="1" applyBorder="1" applyAlignment="1">
      <alignment vertical="center"/>
    </xf>
    <xf numFmtId="0" fontId="9" fillId="0" borderId="16" xfId="0" applyFont="1" applyBorder="1" applyAlignment="1">
      <alignment vertical="center"/>
    </xf>
    <xf numFmtId="3" fontId="2" fillId="0" borderId="14" xfId="0" applyNumberFormat="1" applyFont="1" applyBorder="1" applyAlignment="1">
      <alignment vertical="center" wrapText="1"/>
    </xf>
    <xf numFmtId="0" fontId="2" fillId="0" borderId="6" xfId="0" applyFont="1" applyBorder="1" applyAlignment="1">
      <alignment vertical="center" wrapText="1"/>
    </xf>
    <xf numFmtId="3" fontId="2" fillId="0" borderId="4" xfId="0" applyNumberFormat="1" applyFont="1" applyBorder="1" applyAlignment="1">
      <alignment vertical="center" wrapText="1"/>
    </xf>
    <xf numFmtId="3" fontId="3" fillId="0" borderId="4" xfId="0" applyNumberFormat="1" applyFont="1" applyBorder="1" applyAlignment="1">
      <alignment vertical="center"/>
    </xf>
    <xf numFmtId="3" fontId="31" fillId="0" borderId="4" xfId="0" applyNumberFormat="1" applyFont="1" applyBorder="1" applyAlignment="1">
      <alignment vertical="center"/>
    </xf>
    <xf numFmtId="3" fontId="2" fillId="0" borderId="4" xfId="0" applyNumberFormat="1" applyFont="1" applyBorder="1" applyAlignment="1">
      <alignment vertical="center"/>
    </xf>
    <xf numFmtId="49" fontId="2" fillId="0" borderId="54" xfId="23" applyNumberFormat="1" applyFont="1" applyBorder="1" applyAlignment="1">
      <alignment vertical="center" wrapText="1"/>
    </xf>
    <xf numFmtId="3" fontId="2" fillId="0" borderId="59" xfId="0" applyNumberFormat="1" applyFont="1" applyBorder="1" applyAlignment="1">
      <alignment vertical="center"/>
    </xf>
    <xf numFmtId="0" fontId="4" fillId="3" borderId="6" xfId="22" applyFont="1" applyFill="1" applyBorder="1" applyAlignment="1">
      <alignment vertical="center" wrapText="1"/>
    </xf>
    <xf numFmtId="3" fontId="4" fillId="3" borderId="5" xfId="22" applyNumberFormat="1" applyFont="1" applyFill="1" applyBorder="1" applyAlignment="1">
      <alignment horizontal="right" vertical="center" wrapText="1"/>
    </xf>
    <xf numFmtId="3" fontId="4" fillId="3" borderId="4" xfId="22" applyNumberFormat="1" applyFont="1" applyFill="1" applyBorder="1" applyAlignment="1">
      <alignment vertical="center" wrapText="1"/>
    </xf>
    <xf numFmtId="3" fontId="2" fillId="0" borderId="57" xfId="2" applyNumberFormat="1" applyFont="1" applyBorder="1" applyAlignment="1">
      <alignment horizontal="right" vertical="center" wrapText="1"/>
    </xf>
    <xf numFmtId="3" fontId="2" fillId="0" borderId="58" xfId="2" applyNumberFormat="1" applyFont="1" applyBorder="1" applyAlignment="1">
      <alignment vertical="center" wrapText="1"/>
    </xf>
    <xf numFmtId="0" fontId="4" fillId="3" borderId="6" xfId="0" applyFont="1" applyFill="1" applyBorder="1" applyAlignment="1">
      <alignment vertical="center" wrapText="1"/>
    </xf>
    <xf numFmtId="3" fontId="4" fillId="3" borderId="5" xfId="0" applyNumberFormat="1" applyFont="1" applyFill="1" applyBorder="1" applyAlignment="1">
      <alignment horizontal="right" vertical="center" wrapText="1"/>
    </xf>
    <xf numFmtId="3" fontId="4" fillId="3" borderId="4" xfId="0" applyNumberFormat="1" applyFont="1" applyFill="1" applyBorder="1" applyAlignment="1">
      <alignment vertical="center" wrapText="1"/>
    </xf>
    <xf numFmtId="164" fontId="2" fillId="0" borderId="29" xfId="3" applyNumberFormat="1" applyFont="1" applyBorder="1" applyAlignment="1">
      <alignment horizontal="center" vertical="center" wrapText="1"/>
    </xf>
    <xf numFmtId="164" fontId="4" fillId="0" borderId="33" xfId="2" applyNumberFormat="1" applyFont="1" applyBorder="1" applyAlignment="1">
      <alignment wrapText="1"/>
    </xf>
    <xf numFmtId="164" fontId="2" fillId="0" borderId="21" xfId="3" applyNumberFormat="1" applyFont="1" applyBorder="1" applyAlignment="1">
      <alignment horizontal="center" vertical="center" wrapText="1"/>
    </xf>
    <xf numFmtId="0" fontId="8" fillId="11" borderId="33" xfId="3" applyFont="1" applyFill="1" applyBorder="1" applyAlignment="1">
      <alignment wrapText="1"/>
    </xf>
    <xf numFmtId="164" fontId="2" fillId="11" borderId="5" xfId="3" applyNumberFormat="1" applyFont="1" applyFill="1" applyBorder="1" applyAlignment="1">
      <alignment horizontal="center" vertical="center" wrapText="1"/>
    </xf>
    <xf numFmtId="0" fontId="3" fillId="11" borderId="21" xfId="3" applyFont="1" applyFill="1" applyBorder="1" applyAlignment="1">
      <alignment vertical="center" wrapText="1"/>
    </xf>
    <xf numFmtId="164" fontId="3" fillId="0" borderId="21" xfId="3" applyNumberFormat="1" applyFont="1" applyBorder="1" applyAlignment="1">
      <alignment horizontal="right" vertical="center" wrapText="1"/>
    </xf>
    <xf numFmtId="164" fontId="2" fillId="0" borderId="21" xfId="3" applyNumberFormat="1" applyFont="1" applyBorder="1" applyAlignment="1">
      <alignment horizontal="right" vertical="center" wrapText="1"/>
    </xf>
    <xf numFmtId="165" fontId="7" fillId="0" borderId="65" xfId="0" applyNumberFormat="1" applyFont="1" applyBorder="1" applyAlignment="1">
      <alignment wrapText="1"/>
    </xf>
    <xf numFmtId="0" fontId="2" fillId="0" borderId="52" xfId="1" applyFont="1" applyBorder="1"/>
    <xf numFmtId="0" fontId="2" fillId="0" borderId="12" xfId="1" applyFont="1" applyBorder="1"/>
    <xf numFmtId="0" fontId="2" fillId="0" borderId="53" xfId="1" applyFont="1" applyBorder="1"/>
    <xf numFmtId="0" fontId="2" fillId="0" borderId="9" xfId="1" applyFont="1" applyBorder="1"/>
    <xf numFmtId="164" fontId="2" fillId="11" borderId="10" xfId="3" applyNumberFormat="1" applyFont="1" applyFill="1" applyBorder="1" applyAlignment="1">
      <alignment horizontal="center" vertical="center" wrapText="1"/>
    </xf>
    <xf numFmtId="0" fontId="3" fillId="11" borderId="21" xfId="3" applyFont="1" applyFill="1" applyBorder="1" applyAlignment="1">
      <alignment horizontal="right" vertical="center" wrapText="1"/>
    </xf>
    <xf numFmtId="0" fontId="7" fillId="0" borderId="22" xfId="0" applyFont="1" applyBorder="1" applyAlignment="1">
      <alignment horizontal="left" wrapText="1" indent="1"/>
    </xf>
    <xf numFmtId="0" fontId="7" fillId="0" borderId="52" xfId="0" applyFont="1" applyBorder="1" applyAlignment="1">
      <alignment horizontal="left" wrapText="1" indent="1"/>
    </xf>
    <xf numFmtId="0" fontId="7" fillId="0" borderId="52" xfId="0" applyFont="1" applyBorder="1" applyAlignment="1">
      <alignment horizontal="left" wrapText="1" indent="2"/>
    </xf>
    <xf numFmtId="0" fontId="7" fillId="0" borderId="52" xfId="0" applyFont="1" applyBorder="1" applyAlignment="1">
      <alignment horizontal="left" wrapText="1" indent="3"/>
    </xf>
    <xf numFmtId="0" fontId="7" fillId="0" borderId="52" xfId="0" applyFont="1" applyBorder="1" applyAlignment="1">
      <alignment horizontal="left" wrapText="1" indent="4"/>
    </xf>
    <xf numFmtId="0" fontId="7" fillId="0" borderId="22" xfId="0" applyFont="1" applyBorder="1" applyAlignment="1">
      <alignment horizontal="left" wrapText="1" indent="5"/>
    </xf>
    <xf numFmtId="0" fontId="7" fillId="0" borderId="52" xfId="0" applyFont="1" applyBorder="1" applyAlignment="1">
      <alignment horizontal="left" wrapText="1" indent="5"/>
    </xf>
    <xf numFmtId="164" fontId="2" fillId="0" borderId="11" xfId="3" applyNumberFormat="1" applyFont="1" applyBorder="1" applyAlignment="1">
      <alignment horizontal="right" vertical="center" wrapText="1"/>
    </xf>
    <xf numFmtId="0" fontId="7" fillId="0" borderId="22" xfId="0" applyFont="1" applyBorder="1" applyAlignment="1">
      <alignment horizontal="left" wrapText="1" indent="6"/>
    </xf>
    <xf numFmtId="0" fontId="7" fillId="0" borderId="52" xfId="0" applyFont="1" applyBorder="1" applyAlignment="1">
      <alignment horizontal="left" wrapText="1" indent="6"/>
    </xf>
    <xf numFmtId="165" fontId="7" fillId="0" borderId="12" xfId="0" applyNumberFormat="1" applyFont="1" applyBorder="1" applyAlignment="1">
      <alignment wrapText="1"/>
    </xf>
    <xf numFmtId="164" fontId="2" fillId="0" borderId="66" xfId="3" applyNumberFormat="1" applyFont="1" applyBorder="1" applyAlignment="1">
      <alignment horizontal="right" vertical="center" wrapText="1"/>
    </xf>
    <xf numFmtId="165" fontId="7" fillId="0" borderId="53" xfId="0" applyNumberFormat="1" applyFont="1" applyBorder="1" applyAlignment="1">
      <alignment wrapText="1"/>
    </xf>
    <xf numFmtId="164" fontId="2" fillId="0" borderId="0" xfId="3" applyNumberFormat="1" applyFont="1" applyAlignment="1">
      <alignment horizontal="right" vertical="center" wrapText="1"/>
    </xf>
    <xf numFmtId="0" fontId="7" fillId="0" borderId="18" xfId="0" applyFont="1" applyBorder="1" applyAlignment="1">
      <alignment horizontal="left" wrapText="1" indent="4"/>
    </xf>
    <xf numFmtId="165" fontId="7" fillId="0" borderId="67" xfId="0" applyNumberFormat="1" applyFont="1" applyBorder="1" applyAlignment="1">
      <alignment horizontal="right" wrapText="1"/>
    </xf>
    <xf numFmtId="164" fontId="2" fillId="0" borderId="55" xfId="3" applyNumberFormat="1" applyFont="1" applyBorder="1" applyAlignment="1">
      <alignment horizontal="right" vertical="center" wrapText="1"/>
    </xf>
    <xf numFmtId="0" fontId="7" fillId="0" borderId="68" xfId="0" applyFont="1" applyBorder="1" applyAlignment="1">
      <alignment horizontal="left" wrapText="1" indent="4"/>
    </xf>
    <xf numFmtId="3" fontId="9" fillId="0" borderId="16" xfId="5" applyNumberFormat="1" applyFont="1" applyBorder="1" applyAlignment="1">
      <alignment vertical="center" wrapText="1"/>
    </xf>
    <xf numFmtId="3" fontId="9" fillId="0" borderId="14" xfId="2" applyNumberFormat="1" applyFont="1" applyBorder="1" applyAlignment="1">
      <alignment horizontal="right" vertical="center" wrapText="1"/>
    </xf>
    <xf numFmtId="3" fontId="9" fillId="0" borderId="13" xfId="5" applyNumberFormat="1" applyFont="1" applyBorder="1" applyAlignment="1">
      <alignment vertical="center" wrapText="1"/>
    </xf>
    <xf numFmtId="3" fontId="9" fillId="0" borderId="9" xfId="5" applyNumberFormat="1" applyFont="1" applyBorder="1" applyAlignment="1">
      <alignment vertical="center"/>
    </xf>
    <xf numFmtId="3" fontId="9" fillId="0" borderId="8" xfId="2" applyNumberFormat="1" applyFont="1" applyBorder="1" applyAlignment="1">
      <alignment horizontal="right" vertical="center" wrapText="1"/>
    </xf>
    <xf numFmtId="3" fontId="2" fillId="0" borderId="22" xfId="2" applyNumberFormat="1" applyFont="1" applyBorder="1" applyAlignment="1">
      <alignment horizontal="center" vertical="center" wrapText="1"/>
    </xf>
    <xf numFmtId="3" fontId="2" fillId="0" borderId="53" xfId="2" applyNumberFormat="1" applyFont="1" applyBorder="1" applyAlignment="1">
      <alignment horizontal="right" vertical="center" wrapText="1"/>
    </xf>
    <xf numFmtId="3" fontId="2" fillId="0" borderId="30" xfId="2" applyNumberFormat="1" applyFont="1" applyBorder="1" applyAlignment="1">
      <alignment horizontal="right" vertical="center" wrapText="1"/>
    </xf>
    <xf numFmtId="0" fontId="40" fillId="11" borderId="7" xfId="10" applyNumberFormat="1" applyFont="1" applyFill="1" applyBorder="1">
      <alignment horizontal="left" wrapText="1" indent="1"/>
    </xf>
    <xf numFmtId="3" fontId="4" fillId="11" borderId="53" xfId="2" applyNumberFormat="1" applyFont="1" applyFill="1" applyBorder="1" applyAlignment="1">
      <alignment horizontal="right" vertical="center" wrapText="1"/>
    </xf>
    <xf numFmtId="3" fontId="4" fillId="11" borderId="30" xfId="2" applyNumberFormat="1" applyFont="1" applyFill="1" applyBorder="1" applyAlignment="1">
      <alignment horizontal="right" vertical="center" wrapText="1"/>
    </xf>
    <xf numFmtId="0" fontId="8" fillId="0" borderId="10" xfId="0" applyFont="1" applyBorder="1" applyAlignment="1">
      <alignment horizontal="left" wrapText="1" indent="1"/>
    </xf>
    <xf numFmtId="0" fontId="7" fillId="0" borderId="10" xfId="0" applyFont="1" applyBorder="1" applyAlignment="1">
      <alignment horizontal="left" wrapText="1" indent="2"/>
    </xf>
    <xf numFmtId="0" fontId="7" fillId="0" borderId="10" xfId="0" applyFont="1" applyBorder="1" applyAlignment="1">
      <alignment horizontal="left" wrapText="1" indent="3"/>
    </xf>
    <xf numFmtId="0" fontId="7" fillId="0" borderId="10" xfId="0" applyFont="1" applyBorder="1" applyAlignment="1">
      <alignment horizontal="left" wrapText="1" indent="4"/>
    </xf>
    <xf numFmtId="164" fontId="4" fillId="11" borderId="6" xfId="2" applyNumberFormat="1" applyFont="1" applyFill="1" applyBorder="1" applyAlignment="1">
      <alignment wrapText="1"/>
    </xf>
    <xf numFmtId="0" fontId="4" fillId="11" borderId="53" xfId="1" applyFont="1" applyFill="1" applyBorder="1"/>
    <xf numFmtId="0" fontId="4" fillId="11" borderId="30" xfId="1" applyFont="1" applyFill="1" applyBorder="1" applyAlignment="1">
      <alignment horizontal="center"/>
    </xf>
    <xf numFmtId="0" fontId="13" fillId="0" borderId="22" xfId="10" applyNumberFormat="1" applyFill="1" applyBorder="1" applyAlignment="1">
      <alignment horizontal="left" wrapText="1" indent="3"/>
    </xf>
    <xf numFmtId="0" fontId="13" fillId="0" borderId="22" xfId="10" applyNumberFormat="1" applyFill="1" applyBorder="1" applyAlignment="1">
      <alignment horizontal="left" wrapText="1" indent="4"/>
    </xf>
    <xf numFmtId="0" fontId="13" fillId="0" borderId="22" xfId="10" applyNumberFormat="1" applyFill="1" applyBorder="1" applyAlignment="1">
      <alignment horizontal="left" wrapText="1" indent="5"/>
    </xf>
    <xf numFmtId="0" fontId="13" fillId="0" borderId="22" xfId="10" applyNumberFormat="1" applyFill="1" applyBorder="1" applyAlignment="1">
      <alignment horizontal="left" wrapText="1" indent="6"/>
    </xf>
    <xf numFmtId="164" fontId="4" fillId="11" borderId="10" xfId="2" applyNumberFormat="1" applyFont="1" applyFill="1" applyBorder="1" applyAlignment="1">
      <alignment wrapText="1"/>
    </xf>
    <xf numFmtId="0" fontId="13" fillId="0" borderId="22" xfId="10" applyNumberFormat="1" applyFill="1" applyBorder="1" applyAlignment="1">
      <alignment horizontal="left" wrapText="1" indent="7"/>
    </xf>
    <xf numFmtId="0" fontId="7" fillId="0" borderId="13" xfId="0" applyFont="1" applyBorder="1" applyAlignment="1">
      <alignment horizontal="left" wrapText="1" indent="3"/>
    </xf>
    <xf numFmtId="0" fontId="7" fillId="0" borderId="10" xfId="0" applyFont="1" applyBorder="1" applyAlignment="1">
      <alignment horizontal="left" wrapText="1" indent="5"/>
    </xf>
    <xf numFmtId="0" fontId="2" fillId="0" borderId="22" xfId="1" applyFont="1" applyBorder="1"/>
    <xf numFmtId="0" fontId="2" fillId="0" borderId="30" xfId="1" applyFont="1" applyBorder="1" applyAlignment="1">
      <alignment horizontal="center"/>
    </xf>
    <xf numFmtId="0" fontId="2" fillId="0" borderId="30" xfId="1" applyFont="1" applyBorder="1" applyAlignment="1">
      <alignment horizontal="right"/>
    </xf>
    <xf numFmtId="0" fontId="27" fillId="3" borderId="33" xfId="0" applyFont="1" applyFill="1" applyBorder="1" applyAlignment="1">
      <alignment vertical="center" wrapText="1"/>
    </xf>
    <xf numFmtId="3" fontId="12" fillId="3" borderId="5" xfId="8" applyNumberFormat="1" applyFont="1" applyFill="1" applyBorder="1">
      <alignment horizontal="left" wrapText="1" indent="1" shrinkToFit="1"/>
    </xf>
    <xf numFmtId="0" fontId="3" fillId="3" borderId="34" xfId="0" applyFont="1" applyFill="1" applyBorder="1" applyAlignment="1">
      <alignment wrapText="1"/>
    </xf>
    <xf numFmtId="3" fontId="12" fillId="0" borderId="5" xfId="0" applyNumberFormat="1" applyFont="1" applyBorder="1" applyAlignment="1">
      <alignment horizontal="right" vertical="center" wrapText="1"/>
    </xf>
    <xf numFmtId="0" fontId="7" fillId="0" borderId="33" xfId="0" applyFont="1" applyBorder="1" applyAlignment="1">
      <alignment horizontal="left" wrapText="1" indent="1"/>
    </xf>
    <xf numFmtId="3" fontId="13" fillId="0" borderId="5" xfId="0" applyNumberFormat="1" applyFont="1" applyBorder="1" applyAlignment="1">
      <alignment horizontal="right" vertical="center" wrapText="1"/>
    </xf>
    <xf numFmtId="3" fontId="13" fillId="0" borderId="12" xfId="11" applyNumberFormat="1" applyBorder="1" applyAlignment="1">
      <alignment wrapText="1"/>
    </xf>
    <xf numFmtId="0" fontId="2" fillId="0" borderId="47" xfId="5" applyFont="1" applyBorder="1" applyAlignment="1">
      <alignment vertical="top"/>
    </xf>
    <xf numFmtId="0" fontId="2" fillId="0" borderId="12" xfId="5" applyFont="1" applyBorder="1" applyAlignment="1">
      <alignment vertical="top"/>
    </xf>
    <xf numFmtId="0" fontId="2" fillId="0" borderId="48" xfId="0" applyFont="1" applyBorder="1"/>
    <xf numFmtId="0" fontId="7" fillId="0" borderId="62" xfId="0" applyFont="1" applyBorder="1" applyAlignment="1">
      <alignment horizontal="left" wrapText="1" indent="3"/>
    </xf>
    <xf numFmtId="165" fontId="7" fillId="0" borderId="63" xfId="0" applyNumberFormat="1" applyFont="1" applyBorder="1" applyAlignment="1">
      <alignment wrapText="1"/>
    </xf>
    <xf numFmtId="3" fontId="2" fillId="0" borderId="48" xfId="0" applyNumberFormat="1" applyFont="1" applyBorder="1" applyAlignment="1">
      <alignment horizontal="right"/>
    </xf>
    <xf numFmtId="164" fontId="9" fillId="0" borderId="56" xfId="0" applyNumberFormat="1" applyFont="1" applyBorder="1" applyAlignment="1">
      <alignment wrapText="1"/>
    </xf>
    <xf numFmtId="0" fontId="2" fillId="0" borderId="57" xfId="5" applyFont="1" applyBorder="1" applyAlignment="1">
      <alignment vertical="top"/>
    </xf>
    <xf numFmtId="0" fontId="2" fillId="0" borderId="58" xfId="0" applyFont="1" applyBorder="1"/>
    <xf numFmtId="0" fontId="9" fillId="0" borderId="56" xfId="0" applyFont="1" applyBorder="1" applyAlignment="1">
      <alignment vertical="center"/>
    </xf>
    <xf numFmtId="3" fontId="13" fillId="0" borderId="57" xfId="8" applyNumberFormat="1" applyBorder="1" applyAlignment="1">
      <alignment wrapText="1"/>
    </xf>
    <xf numFmtId="3" fontId="2" fillId="0" borderId="58" xfId="0" applyNumberFormat="1" applyFont="1" applyBorder="1" applyAlignment="1">
      <alignment horizontal="right"/>
    </xf>
    <xf numFmtId="3" fontId="13" fillId="0" borderId="5" xfId="8" applyNumberFormat="1" applyBorder="1" applyAlignment="1">
      <alignment wrapText="1"/>
    </xf>
    <xf numFmtId="0" fontId="15" fillId="3" borderId="33" xfId="0" applyFont="1" applyFill="1" applyBorder="1" applyAlignment="1">
      <alignment vertical="center" wrapText="1"/>
    </xf>
    <xf numFmtId="0" fontId="2" fillId="3" borderId="5" xfId="5" applyFont="1" applyFill="1" applyBorder="1" applyAlignment="1">
      <alignment vertical="top"/>
    </xf>
    <xf numFmtId="0" fontId="2" fillId="3" borderId="34" xfId="0" applyFont="1" applyFill="1" applyBorder="1"/>
    <xf numFmtId="3" fontId="13" fillId="3" borderId="5" xfId="8" applyNumberFormat="1" applyFill="1" applyBorder="1" applyAlignment="1">
      <alignment wrapText="1"/>
    </xf>
    <xf numFmtId="3" fontId="2" fillId="3" borderId="34" xfId="0" applyNumberFormat="1" applyFont="1" applyFill="1" applyBorder="1" applyAlignment="1">
      <alignment horizontal="right"/>
    </xf>
    <xf numFmtId="0" fontId="2" fillId="0" borderId="43" xfId="0" applyFont="1" applyBorder="1" applyAlignment="1">
      <alignment horizontal="center" vertical="center" wrapText="1"/>
    </xf>
    <xf numFmtId="0" fontId="2" fillId="0" borderId="33" xfId="0" applyFont="1" applyBorder="1" applyAlignment="1">
      <alignment horizontal="center" vertical="center" wrapText="1"/>
    </xf>
    <xf numFmtId="165" fontId="7" fillId="0" borderId="35" xfId="0" applyNumberFormat="1" applyFont="1" applyBorder="1" applyAlignment="1">
      <alignment wrapText="1"/>
    </xf>
    <xf numFmtId="0" fontId="3" fillId="0" borderId="0" xfId="30" applyFont="1" applyAlignment="1">
      <alignment horizontal="center"/>
    </xf>
    <xf numFmtId="0" fontId="41" fillId="0" borderId="0" xfId="0" applyFont="1"/>
    <xf numFmtId="0" fontId="42" fillId="2" borderId="33" xfId="3" applyFont="1" applyFill="1" applyBorder="1" applyAlignment="1">
      <alignment wrapText="1"/>
    </xf>
    <xf numFmtId="0" fontId="42" fillId="0" borderId="33" xfId="0" applyFont="1" applyBorder="1" applyAlignment="1">
      <alignment horizontal="left" wrapText="1" indent="1"/>
    </xf>
    <xf numFmtId="165" fontId="42" fillId="0" borderId="5" xfId="0" applyNumberFormat="1" applyFont="1" applyBorder="1" applyAlignment="1">
      <alignment wrapText="1"/>
    </xf>
    <xf numFmtId="0" fontId="43" fillId="0" borderId="33" xfId="0" applyFont="1" applyBorder="1" applyAlignment="1">
      <alignment horizontal="left" wrapText="1" indent="2"/>
    </xf>
    <xf numFmtId="165" fontId="43" fillId="0" borderId="5" xfId="0" applyNumberFormat="1" applyFont="1" applyBorder="1" applyAlignment="1">
      <alignment wrapText="1"/>
    </xf>
    <xf numFmtId="0" fontId="43" fillId="0" borderId="33" xfId="0" applyFont="1" applyBorder="1" applyAlignment="1">
      <alignment horizontal="left" wrapText="1" indent="3"/>
    </xf>
    <xf numFmtId="0" fontId="43" fillId="0" borderId="33" xfId="0" applyFont="1" applyBorder="1" applyAlignment="1">
      <alignment horizontal="left" wrapText="1" indent="4"/>
    </xf>
    <xf numFmtId="165" fontId="43" fillId="0" borderId="0" xfId="0" applyNumberFormat="1" applyFont="1" applyAlignment="1">
      <alignment wrapText="1"/>
    </xf>
    <xf numFmtId="0" fontId="2" fillId="0" borderId="6" xfId="1" applyFont="1" applyBorder="1"/>
    <xf numFmtId="0" fontId="7" fillId="0" borderId="33" xfId="0" applyFont="1" applyBorder="1" applyAlignment="1">
      <alignment horizontal="left" wrapText="1"/>
    </xf>
    <xf numFmtId="165" fontId="8" fillId="0" borderId="12" xfId="0" applyNumberFormat="1" applyFont="1" applyBorder="1" applyAlignment="1">
      <alignment wrapText="1"/>
    </xf>
    <xf numFmtId="165" fontId="8" fillId="0" borderId="48" xfId="0" applyNumberFormat="1" applyFont="1" applyBorder="1" applyAlignment="1">
      <alignment wrapText="1"/>
    </xf>
    <xf numFmtId="165" fontId="7" fillId="0" borderId="38" xfId="0" applyNumberFormat="1" applyFont="1" applyBorder="1" applyAlignment="1">
      <alignment wrapText="1"/>
    </xf>
    <xf numFmtId="165" fontId="7" fillId="0" borderId="9" xfId="0" applyNumberFormat="1" applyFont="1" applyBorder="1" applyAlignment="1">
      <alignment wrapText="1"/>
    </xf>
    <xf numFmtId="165" fontId="7" fillId="0" borderId="42" xfId="0" applyNumberFormat="1" applyFont="1" applyBorder="1" applyAlignment="1">
      <alignment wrapText="1"/>
    </xf>
    <xf numFmtId="0" fontId="2" fillId="0" borderId="60" xfId="15" quotePrefix="1" applyFill="1" applyBorder="1" applyAlignment="1">
      <alignment horizontal="left" vertical="center" wrapText="1" indent="4"/>
    </xf>
    <xf numFmtId="164" fontId="2" fillId="0" borderId="51" xfId="3" applyNumberFormat="1" applyFont="1" applyBorder="1" applyAlignment="1">
      <alignment horizontal="right" vertical="center" wrapText="1"/>
    </xf>
    <xf numFmtId="164" fontId="2" fillId="0" borderId="40" xfId="3" applyNumberFormat="1" applyFont="1" applyBorder="1" applyAlignment="1">
      <alignment horizontal="right" vertical="center" wrapText="1"/>
    </xf>
    <xf numFmtId="164" fontId="14" fillId="11" borderId="5" xfId="2" applyNumberFormat="1" applyFont="1" applyFill="1" applyBorder="1" applyAlignment="1">
      <alignment horizontal="right" vertical="center" wrapText="1"/>
    </xf>
    <xf numFmtId="164" fontId="2" fillId="11" borderId="34" xfId="3" applyNumberFormat="1" applyFont="1" applyFill="1" applyBorder="1" applyAlignment="1">
      <alignment horizontal="center" vertical="center" wrapText="1"/>
    </xf>
    <xf numFmtId="164" fontId="2" fillId="0" borderId="48" xfId="3" applyNumberFormat="1" applyFont="1" applyBorder="1" applyAlignment="1">
      <alignment horizontal="right" vertical="center" wrapText="1"/>
    </xf>
    <xf numFmtId="164" fontId="2" fillId="0" borderId="38" xfId="3" applyNumberFormat="1" applyFont="1" applyBorder="1" applyAlignment="1">
      <alignment horizontal="right" vertical="center" wrapText="1"/>
    </xf>
    <xf numFmtId="164" fontId="3" fillId="0" borderId="38" xfId="3" applyNumberFormat="1" applyFont="1" applyBorder="1" applyAlignment="1">
      <alignment horizontal="right" vertical="center" wrapText="1"/>
    </xf>
    <xf numFmtId="164" fontId="2" fillId="0" borderId="70" xfId="3" applyNumberFormat="1" applyFont="1" applyBorder="1" applyAlignment="1">
      <alignment horizontal="right" vertical="center" wrapText="1"/>
    </xf>
    <xf numFmtId="0" fontId="3" fillId="11" borderId="33" xfId="3" applyFont="1" applyFill="1" applyBorder="1" applyAlignment="1">
      <alignment vertical="center" wrapText="1"/>
    </xf>
    <xf numFmtId="164" fontId="14" fillId="11" borderId="5" xfId="2" applyNumberFormat="1" applyFont="1" applyFill="1" applyBorder="1" applyAlignment="1">
      <alignment horizontal="right" wrapText="1"/>
    </xf>
    <xf numFmtId="164" fontId="14" fillId="11" borderId="34" xfId="2" applyNumberFormat="1" applyFont="1" applyFill="1" applyBorder="1" applyAlignment="1">
      <alignment horizontal="right" wrapText="1"/>
    </xf>
    <xf numFmtId="0" fontId="7" fillId="0" borderId="33" xfId="0" applyFont="1" applyBorder="1" applyAlignment="1">
      <alignment horizontal="left" wrapText="1" indent="6"/>
    </xf>
    <xf numFmtId="0" fontId="7" fillId="0" borderId="41" xfId="0" applyFont="1" applyBorder="1" applyAlignment="1">
      <alignment horizontal="left" wrapText="1" indent="4"/>
    </xf>
    <xf numFmtId="0" fontId="3" fillId="0" borderId="0" xfId="9" applyFont="1" applyAlignment="1">
      <alignment horizontal="center" vertical="center" wrapText="1"/>
    </xf>
    <xf numFmtId="0" fontId="3" fillId="0" borderId="0" xfId="9" applyFont="1" applyAlignment="1">
      <alignment horizontal="center" vertical="top" wrapText="1"/>
    </xf>
    <xf numFmtId="0" fontId="25" fillId="0" borderId="22" xfId="0" applyFont="1" applyBorder="1" applyAlignment="1">
      <alignment vertical="center" wrapText="1"/>
    </xf>
    <xf numFmtId="3" fontId="2" fillId="0" borderId="53" xfId="1" applyNumberFormat="1" applyFont="1" applyBorder="1"/>
    <xf numFmtId="3" fontId="2" fillId="0" borderId="9" xfId="1" applyNumberFormat="1" applyFont="1" applyBorder="1"/>
    <xf numFmtId="0" fontId="40" fillId="11" borderId="33" xfId="10" applyNumberFormat="1" applyFont="1" applyFill="1" applyBorder="1">
      <alignment horizontal="left" wrapText="1" indent="1"/>
    </xf>
    <xf numFmtId="3" fontId="2" fillId="11" borderId="5" xfId="2" applyNumberFormat="1" applyFont="1" applyFill="1" applyBorder="1" applyAlignment="1">
      <alignment horizontal="right" vertical="center" wrapText="1"/>
    </xf>
    <xf numFmtId="3" fontId="2" fillId="11" borderId="34" xfId="2" applyNumberFormat="1" applyFont="1" applyFill="1" applyBorder="1" applyAlignment="1">
      <alignment vertical="center" wrapText="1"/>
    </xf>
    <xf numFmtId="165" fontId="7" fillId="11" borderId="5" xfId="0" applyNumberFormat="1" applyFont="1" applyFill="1" applyBorder="1" applyAlignment="1">
      <alignment wrapText="1"/>
    </xf>
    <xf numFmtId="164" fontId="2" fillId="11" borderId="34" xfId="3" applyNumberFormat="1" applyFont="1" applyFill="1" applyBorder="1" applyAlignment="1">
      <alignment horizontal="right" vertical="center" wrapText="1"/>
    </xf>
    <xf numFmtId="164" fontId="2" fillId="0" borderId="64" xfId="3" applyNumberFormat="1" applyFont="1" applyBorder="1" applyAlignment="1">
      <alignment horizontal="right" vertical="center" wrapText="1"/>
    </xf>
    <xf numFmtId="3" fontId="2" fillId="11" borderId="5" xfId="2" applyNumberFormat="1" applyFont="1" applyFill="1" applyBorder="1" applyAlignment="1">
      <alignment horizontal="right" wrapText="1"/>
    </xf>
    <xf numFmtId="0" fontId="2" fillId="0" borderId="43" xfId="1" applyFont="1" applyBorder="1"/>
    <xf numFmtId="0" fontId="2" fillId="0" borderId="41" xfId="1" applyFont="1" applyBorder="1"/>
    <xf numFmtId="0" fontId="2" fillId="0" borderId="51" xfId="1" applyFont="1" applyBorder="1"/>
    <xf numFmtId="0" fontId="9" fillId="0" borderId="71" xfId="3" applyFont="1" applyBorder="1" applyAlignment="1">
      <alignment vertical="center"/>
    </xf>
    <xf numFmtId="0" fontId="9" fillId="0" borderId="10" xfId="3" applyFont="1" applyBorder="1" applyAlignment="1">
      <alignment vertical="center"/>
    </xf>
    <xf numFmtId="3" fontId="2" fillId="0" borderId="10" xfId="2" applyNumberFormat="1" applyFont="1" applyBorder="1" applyAlignment="1">
      <alignment horizontal="center" vertical="center" wrapText="1"/>
    </xf>
    <xf numFmtId="0" fontId="40" fillId="11" borderId="10" xfId="10" applyNumberFormat="1" applyFont="1" applyFill="1" applyBorder="1">
      <alignment horizontal="left" wrapText="1" indent="1"/>
    </xf>
    <xf numFmtId="0" fontId="13" fillId="0" borderId="10" xfId="10" applyNumberFormat="1" applyFill="1" applyBorder="1" applyAlignment="1">
      <alignment horizontal="left" wrapText="1" indent="4"/>
    </xf>
    <xf numFmtId="0" fontId="13" fillId="0" borderId="10" xfId="10" applyNumberFormat="1" applyFill="1" applyBorder="1" applyAlignment="1">
      <alignment horizontal="left" wrapText="1" indent="5"/>
    </xf>
    <xf numFmtId="0" fontId="7" fillId="0" borderId="10" xfId="0" applyFont="1" applyBorder="1" applyAlignment="1">
      <alignment horizontal="left" wrapText="1" indent="6"/>
    </xf>
    <xf numFmtId="0" fontId="13" fillId="0" borderId="10" xfId="10" applyNumberFormat="1" applyFill="1" applyBorder="1" applyAlignment="1">
      <alignment horizontal="left" wrapText="1" indent="3"/>
    </xf>
    <xf numFmtId="0" fontId="13" fillId="0" borderId="10" xfId="10" applyNumberFormat="1" applyFill="1" applyBorder="1" applyAlignment="1">
      <alignment horizontal="left" wrapText="1" indent="6"/>
    </xf>
    <xf numFmtId="0" fontId="13" fillId="0" borderId="10" xfId="10" applyNumberFormat="1" applyFill="1" applyBorder="1" applyAlignment="1">
      <alignment horizontal="left" wrapText="1" indent="7"/>
    </xf>
    <xf numFmtId="0" fontId="13" fillId="0" borderId="72" xfId="10" applyNumberFormat="1" applyFill="1" applyBorder="1" applyAlignment="1">
      <alignment horizontal="left" wrapText="1" indent="4"/>
    </xf>
    <xf numFmtId="3" fontId="2" fillId="0" borderId="58" xfId="2" applyNumberFormat="1" applyFont="1" applyBorder="1" applyAlignment="1">
      <alignment horizontal="right" wrapText="1"/>
    </xf>
    <xf numFmtId="3" fontId="2" fillId="11" borderId="34" xfId="2" applyNumberFormat="1" applyFont="1" applyFill="1" applyBorder="1" applyAlignment="1">
      <alignment horizontal="right" wrapText="1"/>
    </xf>
    <xf numFmtId="0" fontId="2" fillId="0" borderId="42" xfId="1" applyFont="1" applyBorder="1" applyAlignment="1">
      <alignment horizontal="center"/>
    </xf>
    <xf numFmtId="0" fontId="2" fillId="0" borderId="40" xfId="1" applyFont="1" applyBorder="1" applyAlignment="1">
      <alignment horizontal="center"/>
    </xf>
    <xf numFmtId="3" fontId="4" fillId="11" borderId="5" xfId="2" applyNumberFormat="1" applyFont="1" applyFill="1" applyBorder="1" applyAlignment="1">
      <alignment vertical="center" wrapText="1"/>
    </xf>
    <xf numFmtId="3" fontId="4" fillId="11" borderId="34" xfId="2" applyNumberFormat="1" applyFont="1" applyFill="1" applyBorder="1" applyAlignment="1">
      <alignment wrapText="1"/>
    </xf>
    <xf numFmtId="3" fontId="12" fillId="0" borderId="5" xfId="10" applyNumberFormat="1" applyFont="1" applyFill="1" applyBorder="1" applyAlignment="1">
      <alignment horizontal="right" wrapText="1"/>
    </xf>
    <xf numFmtId="3" fontId="13" fillId="0" borderId="5" xfId="10" applyNumberFormat="1" applyFill="1" applyBorder="1" applyAlignment="1">
      <alignment horizontal="right" wrapText="1"/>
    </xf>
    <xf numFmtId="3" fontId="13" fillId="0" borderId="51" xfId="10" applyNumberFormat="1" applyFill="1" applyBorder="1" applyAlignment="1">
      <alignment horizontal="right" wrapText="1"/>
    </xf>
    <xf numFmtId="164" fontId="29" fillId="0" borderId="0" xfId="31" applyNumberFormat="1" applyFont="1" applyAlignment="1">
      <alignment horizontal="center" vertical="center" wrapText="1"/>
    </xf>
    <xf numFmtId="164" fontId="29" fillId="0" borderId="0" xfId="9" applyNumberFormat="1" applyFont="1" applyAlignment="1">
      <alignment horizontal="center" vertical="center" wrapText="1"/>
    </xf>
    <xf numFmtId="0" fontId="29" fillId="0" borderId="0" xfId="9" applyFont="1" applyAlignment="1">
      <alignment horizontal="center" vertical="top" wrapText="1"/>
    </xf>
    <xf numFmtId="164" fontId="16" fillId="0" borderId="19" xfId="9" applyNumberFormat="1" applyFont="1" applyBorder="1" applyAlignment="1">
      <alignment vertical="center" wrapText="1"/>
    </xf>
    <xf numFmtId="164" fontId="16" fillId="0" borderId="19" xfId="9" applyNumberFormat="1" applyFont="1" applyBorder="1" applyAlignment="1">
      <alignment horizontal="center" vertical="center" wrapText="1"/>
    </xf>
    <xf numFmtId="164" fontId="16" fillId="0" borderId="17" xfId="33" applyNumberFormat="1" applyFont="1" applyBorder="1" applyAlignment="1">
      <alignment horizontal="center" vertical="center" wrapText="1"/>
    </xf>
    <xf numFmtId="3" fontId="16" fillId="0" borderId="0" xfId="9" applyNumberFormat="1" applyFont="1" applyAlignment="1">
      <alignment wrapText="1"/>
    </xf>
    <xf numFmtId="164" fontId="29" fillId="0" borderId="0" xfId="9" applyNumberFormat="1" applyFont="1" applyAlignment="1">
      <alignment wrapText="1"/>
    </xf>
    <xf numFmtId="0" fontId="16" fillId="0" borderId="61" xfId="9" quotePrefix="1" applyFont="1" applyBorder="1" applyAlignment="1">
      <alignment horizontal="left" vertical="center" wrapText="1"/>
    </xf>
    <xf numFmtId="164" fontId="29" fillId="0" borderId="0" xfId="5" applyNumberFormat="1" applyFont="1" applyAlignment="1">
      <alignment vertical="center" wrapText="1"/>
    </xf>
    <xf numFmtId="0" fontId="16" fillId="0" borderId="0" xfId="5" applyFont="1" applyAlignment="1">
      <alignment vertical="center" wrapText="1"/>
    </xf>
    <xf numFmtId="0" fontId="16" fillId="0" borderId="44" xfId="9" quotePrefix="1" applyFont="1" applyBorder="1" applyAlignment="1">
      <alignment horizontal="left" vertical="center" wrapText="1"/>
    </xf>
    <xf numFmtId="0" fontId="16" fillId="0" borderId="0" xfId="9" applyFont="1" applyAlignment="1">
      <alignment wrapText="1"/>
    </xf>
    <xf numFmtId="164" fontId="16" fillId="0" borderId="0" xfId="9" applyNumberFormat="1" applyFont="1" applyAlignment="1">
      <alignment wrapText="1"/>
    </xf>
    <xf numFmtId="164" fontId="29" fillId="0" borderId="0" xfId="9" applyNumberFormat="1" applyFont="1" applyAlignment="1">
      <alignment horizontal="center" vertical="top" wrapText="1"/>
    </xf>
    <xf numFmtId="0" fontId="29" fillId="0" borderId="0" xfId="16" applyFont="1" applyAlignment="1">
      <alignment horizontal="center" vertical="top"/>
    </xf>
    <xf numFmtId="164" fontId="16" fillId="0" borderId="17" xfId="9" applyNumberFormat="1" applyFont="1" applyBorder="1" applyAlignment="1">
      <alignment horizontal="justify" vertical="center" wrapText="1"/>
    </xf>
    <xf numFmtId="0" fontId="48" fillId="0" borderId="0" xfId="32" applyFont="1"/>
    <xf numFmtId="0" fontId="16" fillId="0" borderId="0" xfId="32" applyFont="1"/>
    <xf numFmtId="0" fontId="29" fillId="0" borderId="28" xfId="9" applyFont="1" applyBorder="1" applyAlignment="1">
      <alignment horizontal="justify"/>
    </xf>
    <xf numFmtId="0" fontId="16" fillId="0" borderId="73" xfId="9" applyFont="1" applyBorder="1" applyAlignment="1">
      <alignment horizontal="justify"/>
    </xf>
    <xf numFmtId="0" fontId="46" fillId="0" borderId="76" xfId="9" applyFont="1" applyBorder="1" applyAlignment="1">
      <alignment horizontal="left" wrapText="1"/>
    </xf>
    <xf numFmtId="0" fontId="16" fillId="0" borderId="76" xfId="9" applyFont="1" applyBorder="1" applyAlignment="1">
      <alignment horizontal="left" wrapText="1"/>
    </xf>
    <xf numFmtId="0" fontId="16" fillId="0" borderId="55" xfId="9" applyFont="1" applyBorder="1" applyAlignment="1">
      <alignment horizontal="left" wrapText="1"/>
    </xf>
    <xf numFmtId="0" fontId="2" fillId="0" borderId="47" xfId="24" quotePrefix="1" applyBorder="1" applyAlignment="1">
      <alignment horizontal="left" wrapText="1" indent="7" shrinkToFit="1"/>
    </xf>
    <xf numFmtId="164" fontId="3" fillId="0" borderId="12" xfId="2" applyNumberFormat="1" applyFont="1" applyBorder="1" applyAlignment="1">
      <alignment horizontal="right" vertical="center"/>
    </xf>
    <xf numFmtId="3" fontId="13" fillId="0" borderId="48" xfId="29" applyNumberFormat="1" applyBorder="1">
      <alignment horizontal="right"/>
    </xf>
    <xf numFmtId="0" fontId="7" fillId="0" borderId="62" xfId="0" applyFont="1" applyBorder="1" applyAlignment="1">
      <alignment horizontal="left" wrapText="1" indent="4"/>
    </xf>
    <xf numFmtId="164" fontId="3" fillId="14" borderId="0" xfId="3" applyNumberFormat="1" applyFont="1" applyFill="1" applyAlignment="1">
      <alignment horizontal="left" vertical="center"/>
    </xf>
    <xf numFmtId="0" fontId="3" fillId="14" borderId="0" xfId="4" applyFont="1" applyFill="1" applyAlignment="1">
      <alignment vertical="top"/>
    </xf>
    <xf numFmtId="3" fontId="3" fillId="0" borderId="0" xfId="2" applyNumberFormat="1" applyFont="1" applyAlignment="1">
      <alignment horizontal="center"/>
    </xf>
    <xf numFmtId="164" fontId="9" fillId="0" borderId="31" xfId="0" applyNumberFormat="1" applyFont="1" applyBorder="1" applyAlignment="1">
      <alignment horizontal="left" wrapText="1"/>
    </xf>
    <xf numFmtId="0" fontId="37" fillId="0" borderId="15" xfId="0" applyFont="1" applyBorder="1"/>
    <xf numFmtId="0" fontId="37" fillId="0" borderId="32" xfId="0" applyFont="1" applyBorder="1"/>
    <xf numFmtId="164" fontId="9" fillId="0" borderId="71" xfId="0" applyNumberFormat="1" applyFont="1" applyBorder="1" applyAlignment="1">
      <alignment horizontal="left" wrapText="1"/>
    </xf>
    <xf numFmtId="0" fontId="38" fillId="0" borderId="15" xfId="0" applyFont="1" applyBorder="1"/>
    <xf numFmtId="0" fontId="38" fillId="0" borderId="32" xfId="0" applyFont="1" applyBorder="1"/>
    <xf numFmtId="0" fontId="12" fillId="3" borderId="33" xfId="0" applyFont="1" applyFill="1" applyBorder="1" applyAlignment="1">
      <alignment vertical="center" wrapText="1"/>
    </xf>
    <xf numFmtId="0" fontId="38" fillId="3" borderId="5" xfId="0" applyFont="1" applyFill="1" applyBorder="1"/>
    <xf numFmtId="0" fontId="38" fillId="3" borderId="34" xfId="0" applyFont="1" applyFill="1" applyBorder="1"/>
    <xf numFmtId="0" fontId="12" fillId="3" borderId="10" xfId="0" applyFont="1" applyFill="1" applyBorder="1" applyAlignment="1">
      <alignment vertical="center" wrapText="1"/>
    </xf>
    <xf numFmtId="164" fontId="4" fillId="0" borderId="33" xfId="0" applyNumberFormat="1" applyFont="1" applyBorder="1" applyAlignment="1">
      <alignment horizontal="left" wrapText="1"/>
    </xf>
    <xf numFmtId="0" fontId="37" fillId="0" borderId="5" xfId="0" applyFont="1" applyBorder="1"/>
    <xf numFmtId="0" fontId="37" fillId="0" borderId="34" xfId="0" applyFont="1" applyBorder="1"/>
    <xf numFmtId="164" fontId="4" fillId="0" borderId="10" xfId="0" applyNumberFormat="1" applyFont="1" applyBorder="1" applyAlignment="1">
      <alignment horizontal="left" wrapText="1"/>
    </xf>
    <xf numFmtId="0" fontId="38" fillId="0" borderId="5" xfId="0" applyFont="1" applyBorder="1"/>
    <xf numFmtId="0" fontId="38" fillId="0" borderId="34" xfId="0" applyFont="1" applyBorder="1"/>
    <xf numFmtId="0" fontId="3" fillId="0" borderId="33" xfId="15" quotePrefix="1" applyFont="1" applyFill="1" applyBorder="1" applyAlignment="1">
      <alignment horizontal="left" vertical="center" wrapText="1"/>
    </xf>
    <xf numFmtId="3" fontId="12" fillId="0" borderId="5" xfId="7" applyNumberFormat="1" applyFont="1" applyFill="1" applyBorder="1">
      <alignment vertical="center"/>
    </xf>
    <xf numFmtId="3" fontId="12" fillId="0" borderId="34" xfId="0" applyNumberFormat="1" applyFont="1" applyBorder="1" applyAlignment="1">
      <alignment horizontal="right" vertical="center"/>
    </xf>
    <xf numFmtId="0" fontId="3" fillId="0" borderId="10" xfId="15" quotePrefix="1" applyFont="1" applyFill="1" applyBorder="1" applyAlignment="1">
      <alignment horizontal="left" vertical="center" wrapText="1"/>
    </xf>
    <xf numFmtId="0" fontId="2" fillId="0" borderId="33" xfId="15" quotePrefix="1" applyFill="1" applyBorder="1" applyAlignment="1">
      <alignment horizontal="left" vertical="center" wrapText="1" indent="1"/>
    </xf>
    <xf numFmtId="3" fontId="13" fillId="0" borderId="5" xfId="7" applyNumberFormat="1" applyFont="1" applyFill="1" applyBorder="1">
      <alignment vertical="center"/>
    </xf>
    <xf numFmtId="3" fontId="13" fillId="0" borderId="34" xfId="0" applyNumberFormat="1" applyFont="1" applyBorder="1" applyAlignment="1">
      <alignment horizontal="right" vertical="center"/>
    </xf>
    <xf numFmtId="0" fontId="2" fillId="0" borderId="10" xfId="15" quotePrefix="1" applyFill="1" applyBorder="1" applyAlignment="1">
      <alignment horizontal="left" vertical="center" wrapText="1" indent="1"/>
    </xf>
    <xf numFmtId="0" fontId="2" fillId="0" borderId="10" xfId="15" quotePrefix="1" applyFill="1" applyBorder="1" applyAlignment="1">
      <alignment horizontal="left" vertical="center" wrapText="1" indent="2"/>
    </xf>
    <xf numFmtId="0" fontId="2" fillId="0" borderId="33" xfId="15" quotePrefix="1" applyFill="1" applyBorder="1" applyAlignment="1">
      <alignment horizontal="left" vertical="center" wrapText="1" indent="2"/>
    </xf>
    <xf numFmtId="0" fontId="2" fillId="0" borderId="33" xfId="15" quotePrefix="1" applyFill="1" applyBorder="1" applyAlignment="1">
      <alignment horizontal="left" vertical="center" wrapText="1" indent="3"/>
    </xf>
    <xf numFmtId="0" fontId="2" fillId="0" borderId="33" xfId="15" quotePrefix="1" applyFill="1" applyBorder="1" applyAlignment="1">
      <alignment horizontal="left" vertical="center" wrapText="1" indent="4"/>
    </xf>
    <xf numFmtId="0" fontId="2" fillId="0" borderId="33" xfId="15" quotePrefix="1" applyFill="1" applyBorder="1" applyAlignment="1">
      <alignment horizontal="left" vertical="center" wrapText="1" indent="5"/>
    </xf>
    <xf numFmtId="0" fontId="2" fillId="0" borderId="10" xfId="15" quotePrefix="1" applyFill="1" applyBorder="1" applyAlignment="1">
      <alignment horizontal="left" vertical="center" wrapText="1" indent="3"/>
    </xf>
    <xf numFmtId="0" fontId="2" fillId="0" borderId="10" xfId="5" applyFont="1" applyBorder="1" applyAlignment="1">
      <alignment horizontal="left" wrapText="1"/>
    </xf>
    <xf numFmtId="3" fontId="13" fillId="0" borderId="5" xfId="0" applyNumberFormat="1" applyFont="1" applyBorder="1" applyAlignment="1">
      <alignment horizontal="right" vertical="center"/>
    </xf>
    <xf numFmtId="0" fontId="2" fillId="0" borderId="33" xfId="15" quotePrefix="1" applyFill="1" applyBorder="1" applyAlignment="1">
      <alignment horizontal="left" vertical="center" wrapText="1"/>
    </xf>
    <xf numFmtId="0" fontId="2" fillId="0" borderId="41" xfId="15" quotePrefix="1" applyFill="1" applyBorder="1" applyAlignment="1">
      <alignment horizontal="left" vertical="center" wrapText="1" indent="2"/>
    </xf>
    <xf numFmtId="3" fontId="13" fillId="0" borderId="51" xfId="7" applyNumberFormat="1" applyFont="1" applyFill="1" applyBorder="1">
      <alignment vertical="center"/>
    </xf>
    <xf numFmtId="3" fontId="13" fillId="0" borderId="40" xfId="0" applyNumberFormat="1" applyFont="1" applyBorder="1" applyAlignment="1">
      <alignment horizontal="right" vertical="center"/>
    </xf>
    <xf numFmtId="0" fontId="2" fillId="0" borderId="77" xfId="5" applyFont="1" applyBorder="1" applyAlignment="1">
      <alignment horizontal="left" wrapText="1"/>
    </xf>
    <xf numFmtId="3" fontId="13" fillId="0" borderId="51" xfId="0" applyNumberFormat="1" applyFont="1" applyBorder="1" applyAlignment="1">
      <alignment horizontal="right" vertical="center"/>
    </xf>
    <xf numFmtId="0" fontId="0" fillId="0" borderId="0" xfId="0" applyAlignment="1">
      <alignment horizontal="center" vertical="center"/>
    </xf>
    <xf numFmtId="0" fontId="3" fillId="0" borderId="0" xfId="5" applyFont="1" applyAlignment="1">
      <alignment horizontal="center" vertical="center"/>
    </xf>
    <xf numFmtId="164" fontId="3" fillId="0" borderId="56" xfId="2" quotePrefix="1" applyNumberFormat="1" applyFont="1" applyBorder="1" applyAlignment="1">
      <alignment horizontal="left" wrapText="1"/>
    </xf>
    <xf numFmtId="164" fontId="2" fillId="0" borderId="57" xfId="2" applyNumberFormat="1" applyFont="1" applyBorder="1" applyAlignment="1">
      <alignment horizontal="right" vertical="center"/>
    </xf>
    <xf numFmtId="3" fontId="13" fillId="0" borderId="58" xfId="29" applyNumberFormat="1" applyBorder="1">
      <alignment horizontal="right"/>
    </xf>
    <xf numFmtId="0" fontId="3" fillId="14" borderId="0" xfId="2" applyFont="1" applyFill="1" applyAlignment="1">
      <alignment horizontal="left" vertical="center" wrapText="1"/>
    </xf>
    <xf numFmtId="164" fontId="16" fillId="0" borderId="19" xfId="9" applyNumberFormat="1" applyFont="1" applyBorder="1" applyAlignment="1">
      <alignment wrapText="1"/>
    </xf>
    <xf numFmtId="0" fontId="16" fillId="0" borderId="19" xfId="9" applyFont="1" applyBorder="1" applyAlignment="1">
      <alignment wrapText="1"/>
    </xf>
    <xf numFmtId="164" fontId="16" fillId="0" borderId="23" xfId="9" applyNumberFormat="1" applyFont="1" applyBorder="1" applyAlignment="1">
      <alignment vertical="center" wrapText="1"/>
    </xf>
    <xf numFmtId="0" fontId="16" fillId="0" borderId="23" xfId="9" applyFont="1" applyBorder="1" applyAlignment="1">
      <alignment wrapText="1"/>
    </xf>
    <xf numFmtId="164" fontId="16" fillId="0" borderId="17" xfId="9" applyNumberFormat="1" applyFont="1" applyBorder="1" applyAlignment="1">
      <alignment wrapText="1"/>
    </xf>
    <xf numFmtId="0" fontId="16" fillId="0" borderId="17" xfId="9" applyFont="1" applyBorder="1" applyAlignment="1">
      <alignment vertical="center" wrapText="1"/>
    </xf>
    <xf numFmtId="0" fontId="16" fillId="0" borderId="23" xfId="32" applyFont="1" applyBorder="1" applyAlignment="1">
      <alignment horizontal="justify" vertical="center" wrapText="1"/>
    </xf>
    <xf numFmtId="3" fontId="16" fillId="0" borderId="0" xfId="32" applyNumberFormat="1" applyFont="1" applyAlignment="1">
      <alignment horizontal="justify" vertical="center"/>
    </xf>
    <xf numFmtId="0" fontId="16" fillId="0" borderId="0" xfId="32" applyFont="1" applyAlignment="1">
      <alignment horizontal="justify" vertical="center"/>
    </xf>
    <xf numFmtId="0" fontId="29" fillId="0" borderId="19" xfId="32" applyFont="1" applyBorder="1" applyAlignment="1">
      <alignment horizontal="left" vertical="center" wrapText="1"/>
    </xf>
    <xf numFmtId="164" fontId="16" fillId="0" borderId="23" xfId="9" applyNumberFormat="1" applyFont="1" applyBorder="1" applyAlignment="1">
      <alignment horizontal="left" vertical="center" wrapText="1"/>
    </xf>
    <xf numFmtId="0" fontId="16" fillId="0" borderId="17" xfId="9" applyFont="1" applyBorder="1" applyAlignment="1">
      <alignment horizontal="left" vertical="center" wrapText="1"/>
    </xf>
    <xf numFmtId="0" fontId="16" fillId="0" borderId="73" xfId="9" applyFont="1" applyBorder="1" applyAlignment="1">
      <alignment vertical="center" wrapText="1"/>
    </xf>
    <xf numFmtId="0" fontId="16" fillId="0" borderId="73" xfId="9" applyFont="1" applyBorder="1" applyAlignment="1">
      <alignment horizontal="left" vertical="center" wrapText="1"/>
    </xf>
    <xf numFmtId="0" fontId="49" fillId="0" borderId="61" xfId="0" applyFont="1" applyBorder="1" applyAlignment="1">
      <alignment horizontal="justify" vertical="center"/>
    </xf>
    <xf numFmtId="0" fontId="16" fillId="0" borderId="61" xfId="5" applyFont="1" applyBorder="1" applyAlignment="1">
      <alignment vertical="center" wrapText="1"/>
    </xf>
    <xf numFmtId="0" fontId="29" fillId="0" borderId="0" xfId="5" applyFont="1" applyAlignment="1">
      <alignment horizontal="center" vertical="top" wrapText="1"/>
    </xf>
    <xf numFmtId="0" fontId="3" fillId="14" borderId="0" xfId="1" applyFont="1" applyFill="1"/>
    <xf numFmtId="3" fontId="3" fillId="4" borderId="0" xfId="3" applyNumberFormat="1" applyFont="1" applyFill="1" applyAlignment="1">
      <alignment horizontal="center"/>
    </xf>
    <xf numFmtId="0" fontId="9" fillId="0" borderId="28" xfId="0" applyFont="1" applyBorder="1" applyAlignment="1">
      <alignment horizontal="left" vertical="center" wrapText="1"/>
    </xf>
    <xf numFmtId="0" fontId="9" fillId="0" borderId="14" xfId="5" applyFont="1" applyBorder="1" applyAlignment="1">
      <alignment vertical="center"/>
    </xf>
    <xf numFmtId="164" fontId="4" fillId="0" borderId="28" xfId="2" applyNumberFormat="1" applyFont="1" applyBorder="1" applyAlignment="1">
      <alignment wrapText="1"/>
    </xf>
    <xf numFmtId="0" fontId="9" fillId="0" borderId="28" xfId="17" applyFont="1" applyBorder="1" applyAlignment="1">
      <alignment wrapText="1"/>
    </xf>
    <xf numFmtId="0" fontId="9" fillId="0" borderId="28" xfId="5" applyFont="1" applyBorder="1" applyAlignment="1">
      <alignment vertical="center"/>
    </xf>
    <xf numFmtId="0" fontId="3" fillId="4" borderId="0" xfId="3" applyFont="1" applyFill="1" applyAlignment="1">
      <alignment horizontal="center"/>
    </xf>
    <xf numFmtId="164" fontId="2" fillId="0" borderId="78" xfId="2" applyNumberFormat="1" applyFont="1" applyBorder="1" applyAlignment="1">
      <alignment wrapText="1"/>
    </xf>
    <xf numFmtId="164" fontId="2" fillId="0" borderId="4" xfId="2" applyNumberFormat="1" applyFont="1" applyBorder="1" applyAlignment="1">
      <alignment horizontal="right" wrapText="1"/>
    </xf>
    <xf numFmtId="164" fontId="2" fillId="0" borderId="78" xfId="2" applyNumberFormat="1" applyFont="1" applyBorder="1" applyAlignment="1">
      <alignment horizontal="right" wrapText="1"/>
    </xf>
    <xf numFmtId="164" fontId="9" fillId="3" borderId="78" xfId="2" applyNumberFormat="1" applyFont="1" applyFill="1" applyBorder="1" applyAlignment="1">
      <alignment vertical="top" wrapText="1"/>
    </xf>
    <xf numFmtId="164" fontId="2" fillId="3" borderId="4" xfId="2" applyNumberFormat="1" applyFont="1" applyFill="1" applyBorder="1" applyAlignment="1">
      <alignment horizontal="right" wrapText="1"/>
    </xf>
    <xf numFmtId="164" fontId="2" fillId="3" borderId="78" xfId="2" applyNumberFormat="1" applyFont="1" applyFill="1" applyBorder="1" applyAlignment="1">
      <alignment wrapText="1"/>
    </xf>
    <xf numFmtId="164" fontId="2" fillId="3" borderId="78" xfId="2" applyNumberFormat="1" applyFont="1" applyFill="1" applyBorder="1" applyAlignment="1">
      <alignment horizontal="right" wrapText="1"/>
    </xf>
    <xf numFmtId="0" fontId="3" fillId="0" borderId="78" xfId="14" applyFont="1" applyBorder="1" applyAlignment="1">
      <alignment horizontal="left" vertical="top" wrapText="1" indent="4"/>
    </xf>
    <xf numFmtId="3" fontId="3" fillId="0" borderId="4" xfId="18" applyNumberFormat="1" applyFont="1" applyBorder="1" applyAlignment="1">
      <alignment horizontal="right"/>
    </xf>
    <xf numFmtId="3" fontId="3" fillId="0" borderId="78" xfId="18" applyNumberFormat="1" applyFont="1" applyBorder="1" applyAlignment="1">
      <alignment horizontal="right"/>
    </xf>
    <xf numFmtId="0" fontId="3" fillId="0" borderId="78" xfId="14" applyFont="1" applyBorder="1" applyAlignment="1">
      <alignment horizontal="left" vertical="top" wrapText="1" indent="3"/>
    </xf>
    <xf numFmtId="165" fontId="8" fillId="0" borderId="78" xfId="19" applyNumberFormat="1" applyFont="1" applyBorder="1" applyAlignment="1">
      <alignment wrapText="1"/>
    </xf>
    <xf numFmtId="0" fontId="2" fillId="0" borderId="78" xfId="14" applyFont="1" applyBorder="1" applyAlignment="1">
      <alignment horizontal="left" vertical="top" wrapText="1" indent="6"/>
    </xf>
    <xf numFmtId="3" fontId="2" fillId="0" borderId="4" xfId="18" applyNumberFormat="1" applyFont="1" applyBorder="1" applyAlignment="1">
      <alignment horizontal="right"/>
    </xf>
    <xf numFmtId="3" fontId="2" fillId="0" borderId="78" xfId="18" applyNumberFormat="1" applyFont="1" applyBorder="1" applyAlignment="1">
      <alignment horizontal="right"/>
    </xf>
    <xf numFmtId="0" fontId="2" fillId="0" borderId="78" xfId="14" applyFont="1" applyBorder="1" applyAlignment="1">
      <alignment horizontal="left" vertical="top" wrapText="1" indent="4"/>
    </xf>
    <xf numFmtId="165" fontId="7" fillId="0" borderId="78" xfId="19" applyNumberFormat="1" applyFont="1" applyBorder="1" applyAlignment="1">
      <alignment wrapText="1"/>
    </xf>
    <xf numFmtId="0" fontId="13" fillId="0" borderId="78" xfId="8" applyNumberFormat="1" applyBorder="1" applyAlignment="1">
      <alignment horizontal="left" wrapText="1" indent="4"/>
    </xf>
    <xf numFmtId="3" fontId="14" fillId="0" borderId="78" xfId="18" applyNumberFormat="1" applyFont="1" applyBorder="1" applyAlignment="1">
      <alignment horizontal="right"/>
    </xf>
    <xf numFmtId="0" fontId="13" fillId="0" borderId="78" xfId="8" applyNumberFormat="1" applyBorder="1" applyAlignment="1">
      <alignment horizontal="left" vertical="top" wrapText="1" indent="4"/>
    </xf>
    <xf numFmtId="0" fontId="2" fillId="0" borderId="78" xfId="14" quotePrefix="1" applyFont="1" applyBorder="1" applyAlignment="1">
      <alignment horizontal="left" vertical="top" wrapText="1" indent="7"/>
    </xf>
    <xf numFmtId="0" fontId="0" fillId="0" borderId="79" xfId="0" applyBorder="1"/>
    <xf numFmtId="3" fontId="2" fillId="0" borderId="59" xfId="18" applyNumberFormat="1" applyFont="1" applyBorder="1" applyAlignment="1">
      <alignment horizontal="right"/>
    </xf>
    <xf numFmtId="3" fontId="2" fillId="0" borderId="79" xfId="18" applyNumberFormat="1" applyFont="1" applyBorder="1" applyAlignment="1">
      <alignment horizontal="right"/>
    </xf>
    <xf numFmtId="0" fontId="2" fillId="0" borderId="79" xfId="14" quotePrefix="1" applyFont="1" applyBorder="1" applyAlignment="1">
      <alignment horizontal="left" vertical="top" wrapText="1" indent="7"/>
    </xf>
    <xf numFmtId="165" fontId="7" fillId="0" borderId="79" xfId="19" applyNumberFormat="1" applyFont="1" applyBorder="1" applyAlignment="1">
      <alignment wrapText="1"/>
    </xf>
    <xf numFmtId="0" fontId="8" fillId="0" borderId="33" xfId="0" applyFont="1" applyBorder="1" applyAlignment="1">
      <alignment horizontal="left" wrapText="1" indent="2"/>
    </xf>
    <xf numFmtId="0" fontId="2" fillId="0" borderId="33" xfId="34" quotePrefix="1" applyBorder="1" applyAlignment="1">
      <alignment horizontal="left" vertical="center" wrapText="1"/>
    </xf>
    <xf numFmtId="3" fontId="2" fillId="0" borderId="5" xfId="7" applyNumberFormat="1" applyFont="1" applyFill="1" applyBorder="1">
      <alignment vertical="center"/>
    </xf>
    <xf numFmtId="164" fontId="2" fillId="0" borderId="34" xfId="0" applyNumberFormat="1" applyFont="1" applyBorder="1" applyAlignment="1">
      <alignment horizontal="right" wrapText="1"/>
    </xf>
    <xf numFmtId="3" fontId="2" fillId="0" borderId="34" xfId="0" applyNumberFormat="1" applyFont="1" applyBorder="1"/>
    <xf numFmtId="3" fontId="2" fillId="0" borderId="34" xfId="38" applyNumberFormat="1" applyFont="1" applyBorder="1" applyAlignment="1">
      <alignment wrapText="1" shrinkToFit="1"/>
    </xf>
    <xf numFmtId="0" fontId="3" fillId="0" borderId="33" xfId="34" quotePrefix="1" applyFont="1" applyBorder="1" applyAlignment="1">
      <alignment horizontal="left" vertical="center" wrapText="1"/>
    </xf>
    <xf numFmtId="3" fontId="3" fillId="0" borderId="5" xfId="7" applyNumberFormat="1" applyFont="1" applyFill="1" applyBorder="1">
      <alignment vertical="center"/>
    </xf>
    <xf numFmtId="3" fontId="3" fillId="0" borderId="34" xfId="38" applyNumberFormat="1" applyFont="1" applyBorder="1" applyAlignment="1">
      <alignment wrapText="1" shrinkToFit="1"/>
    </xf>
    <xf numFmtId="0" fontId="9" fillId="0" borderId="7" xfId="22" applyFont="1" applyBorder="1" applyAlignment="1">
      <alignment vertical="center"/>
    </xf>
    <xf numFmtId="164" fontId="2" fillId="0" borderId="42" xfId="3" applyNumberFormat="1" applyFont="1" applyBorder="1" applyAlignment="1">
      <alignment horizontal="right" vertical="center" wrapText="1"/>
    </xf>
    <xf numFmtId="164" fontId="2" fillId="0" borderId="42" xfId="3" applyNumberFormat="1" applyFont="1" applyBorder="1" applyAlignment="1">
      <alignment horizontal="right" wrapText="1"/>
    </xf>
    <xf numFmtId="164" fontId="2" fillId="0" borderId="40" xfId="3" applyNumberFormat="1" applyFont="1" applyBorder="1" applyAlignment="1">
      <alignment horizontal="right" wrapText="1"/>
    </xf>
    <xf numFmtId="0" fontId="49" fillId="0" borderId="79" xfId="0" applyFont="1" applyBorder="1" applyAlignment="1">
      <alignment horizontal="justify" vertical="center"/>
    </xf>
    <xf numFmtId="0" fontId="16" fillId="0" borderId="79" xfId="5" applyFont="1" applyBorder="1" applyAlignment="1">
      <alignment vertical="center" wrapText="1"/>
    </xf>
    <xf numFmtId="3" fontId="52" fillId="0" borderId="0" xfId="39" applyNumberFormat="1" applyFont="1"/>
    <xf numFmtId="0" fontId="52" fillId="0" borderId="0" xfId="4" applyFont="1" applyAlignment="1">
      <alignment horizontal="right"/>
    </xf>
    <xf numFmtId="1" fontId="16" fillId="0" borderId="0" xfId="39" applyNumberFormat="1" applyFont="1"/>
    <xf numFmtId="1" fontId="16" fillId="0" borderId="0" xfId="39" applyNumberFormat="1" applyFont="1" applyAlignment="1">
      <alignment wrapText="1"/>
    </xf>
    <xf numFmtId="0" fontId="2" fillId="0" borderId="0" xfId="5" applyFont="1"/>
    <xf numFmtId="164" fontId="9" fillId="2" borderId="0" xfId="5" applyNumberFormat="1" applyFont="1" applyFill="1" applyAlignment="1">
      <alignment vertical="center" wrapText="1"/>
    </xf>
    <xf numFmtId="3" fontId="13" fillId="0" borderId="63" xfId="10" applyNumberFormat="1" applyFill="1" applyBorder="1" applyAlignment="1">
      <alignment wrapText="1"/>
    </xf>
    <xf numFmtId="3" fontId="2" fillId="4" borderId="56" xfId="2" applyNumberFormat="1" applyFont="1" applyFill="1" applyBorder="1" applyAlignment="1">
      <alignment horizontal="center" vertical="center" wrapText="1"/>
    </xf>
    <xf numFmtId="3" fontId="2" fillId="4" borderId="57" xfId="2" applyNumberFormat="1" applyFont="1" applyFill="1" applyBorder="1" applyAlignment="1">
      <alignment horizontal="right" vertical="center" wrapText="1"/>
    </xf>
    <xf numFmtId="164" fontId="3" fillId="0" borderId="58" xfId="2" applyNumberFormat="1" applyFont="1" applyBorder="1" applyAlignment="1">
      <alignment horizontal="right" vertical="center"/>
    </xf>
    <xf numFmtId="164" fontId="3" fillId="0" borderId="34" xfId="2" applyNumberFormat="1" applyFont="1" applyBorder="1" applyAlignment="1">
      <alignment horizontal="right"/>
    </xf>
    <xf numFmtId="164" fontId="0" fillId="0" borderId="0" xfId="0" applyNumberFormat="1"/>
    <xf numFmtId="0" fontId="3" fillId="4" borderId="0" xfId="3" applyFont="1" applyFill="1" applyAlignment="1">
      <alignment horizontal="center" vertical="center"/>
    </xf>
    <xf numFmtId="0" fontId="0" fillId="0" borderId="0" xfId="0" applyAlignment="1">
      <alignment vertical="center"/>
    </xf>
    <xf numFmtId="164" fontId="46" fillId="0" borderId="0" xfId="9" applyNumberFormat="1" applyFont="1" applyAlignment="1">
      <alignment horizontal="left" vertical="center" wrapText="1"/>
    </xf>
    <xf numFmtId="164" fontId="46" fillId="0" borderId="18" xfId="9" applyNumberFormat="1" applyFont="1" applyBorder="1" applyAlignment="1">
      <alignment horizontal="left" vertical="center" wrapText="1"/>
    </xf>
    <xf numFmtId="164" fontId="46" fillId="0" borderId="69" xfId="9" applyNumberFormat="1" applyFont="1" applyBorder="1" applyAlignment="1">
      <alignment horizontal="left" vertical="center" wrapText="1"/>
    </xf>
    <xf numFmtId="164" fontId="29" fillId="0" borderId="0" xfId="31" applyNumberFormat="1" applyFont="1" applyAlignment="1">
      <alignment horizontal="center" vertical="center" wrapText="1"/>
    </xf>
    <xf numFmtId="164" fontId="29" fillId="0" borderId="0" xfId="9" applyNumberFormat="1" applyFont="1" applyAlignment="1">
      <alignment horizontal="center" vertical="center" wrapText="1"/>
    </xf>
    <xf numFmtId="0" fontId="16" fillId="0" borderId="19" xfId="9" applyFont="1" applyBorder="1" applyAlignment="1">
      <alignment horizontal="center" vertical="top" wrapText="1"/>
    </xf>
    <xf numFmtId="0" fontId="16" fillId="0" borderId="17" xfId="9" applyFont="1" applyBorder="1" applyAlignment="1">
      <alignment horizontal="center" vertical="top" wrapText="1"/>
    </xf>
    <xf numFmtId="0" fontId="46" fillId="0" borderId="74" xfId="9" applyFont="1" applyBorder="1" applyAlignment="1">
      <alignment horizontal="left" vertical="center" wrapText="1"/>
    </xf>
    <xf numFmtId="0" fontId="16" fillId="0" borderId="75" xfId="9" applyFont="1" applyBorder="1" applyAlignment="1">
      <alignment horizontal="left" vertical="center" wrapText="1"/>
    </xf>
    <xf numFmtId="164" fontId="46" fillId="0" borderId="3" xfId="9" applyNumberFormat="1" applyFont="1" applyBorder="1" applyAlignment="1">
      <alignment horizontal="left" vertical="center" wrapText="1"/>
    </xf>
    <xf numFmtId="164" fontId="46" fillId="0" borderId="1" xfId="9" applyNumberFormat="1" applyFont="1" applyBorder="1" applyAlignment="1">
      <alignment horizontal="left" vertical="center" wrapText="1"/>
    </xf>
    <xf numFmtId="0" fontId="46" fillId="0" borderId="3" xfId="0" quotePrefix="1" applyFont="1" applyBorder="1" applyAlignment="1">
      <alignment horizontal="left" vertical="center" wrapText="1"/>
    </xf>
    <xf numFmtId="0" fontId="46" fillId="0" borderId="1" xfId="0" applyFont="1" applyBorder="1" applyAlignment="1">
      <alignment horizontal="left" vertical="center" wrapText="1"/>
    </xf>
    <xf numFmtId="0" fontId="4" fillId="0" borderId="3" xfId="1" applyFont="1" applyBorder="1" applyAlignment="1">
      <alignment horizontal="left" vertical="center" wrapText="1"/>
    </xf>
    <xf numFmtId="0" fontId="2" fillId="0" borderId="2" xfId="1" applyFont="1" applyBorder="1" applyAlignment="1">
      <alignment horizontal="left" vertical="center" wrapText="1"/>
    </xf>
    <xf numFmtId="0" fontId="2" fillId="0" borderId="55" xfId="1" applyFont="1" applyBorder="1" applyAlignment="1">
      <alignment horizontal="left" vertical="center" wrapText="1"/>
    </xf>
    <xf numFmtId="0" fontId="2" fillId="0" borderId="69" xfId="1" applyFont="1" applyBorder="1" applyAlignment="1">
      <alignment horizontal="left" vertical="center" wrapText="1"/>
    </xf>
    <xf numFmtId="0" fontId="2" fillId="0" borderId="19" xfId="5" applyFont="1" applyBorder="1" applyAlignment="1">
      <alignment horizontal="center" vertical="top" wrapText="1"/>
    </xf>
    <xf numFmtId="0" fontId="2" fillId="0" borderId="17" xfId="5" applyFont="1" applyBorder="1" applyAlignment="1">
      <alignment horizontal="center" vertical="top" wrapText="1"/>
    </xf>
    <xf numFmtId="164" fontId="3" fillId="0" borderId="19" xfId="4" applyNumberFormat="1" applyFont="1" applyBorder="1" applyAlignment="1">
      <alignment horizontal="center" vertical="top" wrapText="1"/>
    </xf>
    <xf numFmtId="0" fontId="3" fillId="0" borderId="17" xfId="4" applyFont="1" applyBorder="1" applyAlignment="1">
      <alignment horizontal="center" vertical="top" wrapText="1"/>
    </xf>
    <xf numFmtId="164" fontId="2" fillId="0" borderId="19" xfId="4" applyNumberFormat="1" applyFont="1" applyBorder="1" applyAlignment="1">
      <alignment horizontal="center" vertical="top" wrapText="1"/>
    </xf>
    <xf numFmtId="0" fontId="2" fillId="0" borderId="17" xfId="4" applyFont="1" applyBorder="1" applyAlignment="1">
      <alignment horizontal="center" vertical="top" wrapText="1"/>
    </xf>
    <xf numFmtId="0" fontId="4" fillId="0" borderId="44" xfId="2" applyFont="1" applyBorder="1" applyAlignment="1">
      <alignment horizontal="left" vertical="center" wrapText="1"/>
    </xf>
    <xf numFmtId="0" fontId="4" fillId="0" borderId="45" xfId="2" applyFont="1" applyBorder="1" applyAlignment="1">
      <alignment horizontal="left" vertical="center" wrapText="1"/>
    </xf>
    <xf numFmtId="0" fontId="4" fillId="0" borderId="46" xfId="2" applyFont="1" applyBorder="1" applyAlignment="1">
      <alignment horizontal="left" vertical="center" wrapText="1"/>
    </xf>
    <xf numFmtId="0" fontId="17" fillId="0" borderId="3" xfId="0" applyFont="1" applyBorder="1" applyAlignment="1">
      <alignment horizontal="left" vertical="center" wrapText="1"/>
    </xf>
    <xf numFmtId="0" fontId="17" fillId="0" borderId="2" xfId="0" applyFont="1" applyBorder="1" applyAlignment="1">
      <alignment horizontal="left" vertical="center" wrapText="1"/>
    </xf>
    <xf numFmtId="0" fontId="17" fillId="0" borderId="1" xfId="0" applyFont="1" applyBorder="1" applyAlignment="1">
      <alignment horizontal="left" vertical="center" wrapText="1"/>
    </xf>
    <xf numFmtId="0" fontId="4" fillId="0" borderId="3" xfId="14" quotePrefix="1" applyFont="1" applyBorder="1" applyAlignment="1">
      <alignment horizontal="left" vertical="center" wrapText="1"/>
    </xf>
    <xf numFmtId="0" fontId="4" fillId="0" borderId="2" xfId="14" applyFont="1" applyBorder="1" applyAlignment="1">
      <alignment horizontal="left" vertical="center" wrapText="1"/>
    </xf>
    <xf numFmtId="0" fontId="4" fillId="0" borderId="1" xfId="14" applyFont="1" applyBorder="1" applyAlignment="1">
      <alignment horizontal="left" vertical="center" wrapText="1"/>
    </xf>
    <xf numFmtId="0" fontId="4" fillId="6" borderId="25" xfId="2" applyFont="1" applyFill="1" applyBorder="1" applyAlignment="1">
      <alignment horizontal="justify" vertical="center" wrapText="1"/>
    </xf>
    <xf numFmtId="0" fontId="4" fillId="6" borderId="26" xfId="2" applyFont="1" applyFill="1" applyBorder="1" applyAlignment="1">
      <alignment horizontal="justify" vertical="center" wrapText="1"/>
    </xf>
    <xf numFmtId="0" fontId="4" fillId="6" borderId="27" xfId="2" applyFont="1" applyFill="1" applyBorder="1" applyAlignment="1">
      <alignment horizontal="justify" vertical="center" wrapText="1"/>
    </xf>
    <xf numFmtId="0" fontId="4" fillId="4" borderId="3" xfId="2" applyFont="1" applyFill="1" applyBorder="1" applyAlignment="1">
      <alignment vertical="top" wrapText="1"/>
    </xf>
    <xf numFmtId="0" fontId="4" fillId="4" borderId="2" xfId="2" applyFont="1" applyFill="1" applyBorder="1" applyAlignment="1">
      <alignment vertical="top" wrapText="1"/>
    </xf>
    <xf numFmtId="0" fontId="4" fillId="4" borderId="1" xfId="2" applyFont="1" applyFill="1" applyBorder="1" applyAlignment="1">
      <alignment vertical="top" wrapText="1"/>
    </xf>
    <xf numFmtId="0" fontId="17" fillId="4" borderId="44" xfId="2" applyFont="1" applyFill="1" applyBorder="1" applyAlignment="1">
      <alignment horizontal="left" vertical="center" wrapText="1"/>
    </xf>
    <xf numFmtId="0" fontId="6" fillId="4" borderId="45" xfId="2" applyFont="1" applyFill="1" applyBorder="1" applyAlignment="1">
      <alignment horizontal="left" vertical="center" wrapText="1"/>
    </xf>
    <xf numFmtId="0" fontId="6" fillId="4" borderId="46" xfId="2" applyFont="1" applyFill="1" applyBorder="1" applyAlignment="1">
      <alignment horizontal="left" vertical="center" wrapText="1"/>
    </xf>
    <xf numFmtId="0" fontId="23" fillId="0" borderId="3" xfId="0" applyFont="1" applyBorder="1" applyAlignment="1">
      <alignment vertical="top" wrapText="1"/>
    </xf>
    <xf numFmtId="0" fontId="25" fillId="0" borderId="2" xfId="0" applyFont="1" applyBorder="1" applyAlignment="1">
      <alignment vertical="top" wrapText="1"/>
    </xf>
    <xf numFmtId="0" fontId="25" fillId="0" borderId="1" xfId="0" applyFont="1" applyBorder="1" applyAlignment="1">
      <alignment vertical="top" wrapText="1"/>
    </xf>
    <xf numFmtId="0" fontId="25" fillId="0" borderId="3" xfId="0" applyFont="1" applyBorder="1" applyAlignment="1">
      <alignment vertical="top" wrapText="1"/>
    </xf>
    <xf numFmtId="0" fontId="4" fillId="4" borderId="3" xfId="2" applyFont="1" applyFill="1" applyBorder="1" applyAlignment="1">
      <alignment horizontal="left" vertical="center" wrapText="1"/>
    </xf>
    <xf numFmtId="0" fontId="4" fillId="4" borderId="2" xfId="2" applyFont="1" applyFill="1" applyBorder="1" applyAlignment="1">
      <alignment horizontal="left" vertical="center" wrapText="1"/>
    </xf>
    <xf numFmtId="0" fontId="4" fillId="4" borderId="1" xfId="2" applyFont="1" applyFill="1" applyBorder="1" applyAlignment="1">
      <alignment horizontal="left" vertical="center" wrapText="1"/>
    </xf>
    <xf numFmtId="0" fontId="17" fillId="4" borderId="45" xfId="2" applyFont="1" applyFill="1" applyBorder="1" applyAlignment="1">
      <alignment horizontal="left" vertical="center" wrapText="1"/>
    </xf>
    <xf numFmtId="0" fontId="17" fillId="4" borderId="46" xfId="2" applyFont="1" applyFill="1" applyBorder="1" applyAlignment="1">
      <alignment horizontal="left" vertical="center" wrapText="1"/>
    </xf>
    <xf numFmtId="0" fontId="6" fillId="4" borderId="44" xfId="2" applyFont="1" applyFill="1" applyBorder="1" applyAlignment="1">
      <alignment horizontal="left" vertical="center" wrapText="1"/>
    </xf>
    <xf numFmtId="0" fontId="4" fillId="4" borderId="44" xfId="2" applyFont="1" applyFill="1" applyBorder="1" applyAlignment="1">
      <alignment horizontal="left" vertical="center" wrapText="1"/>
    </xf>
    <xf numFmtId="0" fontId="4" fillId="4" borderId="45" xfId="2" applyFont="1" applyFill="1" applyBorder="1" applyAlignment="1">
      <alignment horizontal="left" vertical="center" wrapText="1"/>
    </xf>
    <xf numFmtId="0" fontId="4" fillId="4" borderId="46" xfId="2" applyFont="1" applyFill="1" applyBorder="1" applyAlignment="1">
      <alignment horizontal="left" vertical="center" wrapText="1"/>
    </xf>
    <xf numFmtId="0" fontId="4" fillId="0" borderId="3" xfId="2" applyFont="1" applyBorder="1" applyAlignment="1">
      <alignment horizontal="left" vertical="center" wrapText="1"/>
    </xf>
    <xf numFmtId="0" fontId="4" fillId="0" borderId="2" xfId="2" applyFont="1" applyBorder="1" applyAlignment="1">
      <alignment horizontal="left" vertical="center" wrapText="1"/>
    </xf>
    <xf numFmtId="0" fontId="4" fillId="0" borderId="1" xfId="2" applyFont="1" applyBorder="1" applyAlignment="1">
      <alignment horizontal="left" vertical="center" wrapText="1"/>
    </xf>
    <xf numFmtId="49" fontId="4" fillId="0" borderId="3" xfId="23" applyNumberFormat="1" applyFont="1" applyBorder="1" applyAlignment="1">
      <alignment horizontal="justify" vertical="center" wrapText="1"/>
    </xf>
    <xf numFmtId="49" fontId="4" fillId="0" borderId="2" xfId="23" applyNumberFormat="1" applyFont="1" applyBorder="1" applyAlignment="1">
      <alignment horizontal="justify" vertical="center" wrapText="1"/>
    </xf>
    <xf numFmtId="49" fontId="4" fillId="0" borderId="1" xfId="23" applyNumberFormat="1" applyFont="1" applyBorder="1" applyAlignment="1">
      <alignment horizontal="justify" vertical="center" wrapText="1"/>
    </xf>
    <xf numFmtId="0" fontId="4" fillId="0" borderId="3" xfId="24" quotePrefix="1" applyFont="1" applyBorder="1" applyAlignment="1">
      <alignment vertical="center" wrapText="1" shrinkToFit="1"/>
    </xf>
    <xf numFmtId="0" fontId="53" fillId="0" borderId="2" xfId="0" applyFont="1" applyBorder="1" applyAlignment="1">
      <alignment vertical="center"/>
    </xf>
    <xf numFmtId="0" fontId="53" fillId="0" borderId="1" xfId="0" applyFont="1" applyBorder="1" applyAlignment="1">
      <alignment vertical="center"/>
    </xf>
    <xf numFmtId="0" fontId="2" fillId="0" borderId="19" xfId="5" applyFont="1" applyBorder="1" applyAlignment="1">
      <alignment horizontal="center" vertical="center" wrapText="1"/>
    </xf>
    <xf numFmtId="0" fontId="2" fillId="0" borderId="17" xfId="5" applyFont="1" applyBorder="1" applyAlignment="1">
      <alignment horizontal="center" vertical="center" wrapText="1"/>
    </xf>
    <xf numFmtId="3" fontId="4" fillId="0" borderId="3" xfId="2" applyNumberFormat="1" applyFont="1" applyBorder="1" applyAlignment="1">
      <alignment horizontal="left" vertical="center" wrapText="1"/>
    </xf>
    <xf numFmtId="3" fontId="4" fillId="0" borderId="2" xfId="2" applyNumberFormat="1" applyFont="1" applyBorder="1" applyAlignment="1">
      <alignment horizontal="left" vertical="center" wrapText="1"/>
    </xf>
    <xf numFmtId="3" fontId="4" fillId="0" borderId="1" xfId="2" applyNumberFormat="1" applyFont="1" applyBorder="1" applyAlignment="1">
      <alignment horizontal="left" vertical="center" wrapText="1"/>
    </xf>
    <xf numFmtId="0" fontId="37" fillId="0" borderId="3" xfId="0" applyFont="1" applyBorder="1" applyAlignment="1">
      <alignment horizontal="left" vertical="top" wrapText="1"/>
    </xf>
    <xf numFmtId="0" fontId="37" fillId="0" borderId="2" xfId="0" applyFont="1" applyBorder="1" applyAlignment="1">
      <alignment horizontal="left" vertical="top" wrapText="1"/>
    </xf>
    <xf numFmtId="0" fontId="37" fillId="0" borderId="1" xfId="0" applyFont="1" applyBorder="1" applyAlignment="1">
      <alignment horizontal="left" vertical="top" wrapText="1"/>
    </xf>
    <xf numFmtId="0" fontId="30" fillId="0" borderId="44" xfId="2" applyFont="1" applyBorder="1" applyAlignment="1">
      <alignment horizontal="left" vertical="center" wrapText="1"/>
    </xf>
    <xf numFmtId="3" fontId="50" fillId="0" borderId="0" xfId="4" applyNumberFormat="1" applyFont="1" applyAlignment="1">
      <alignment horizontal="left" vertical="center" wrapText="1"/>
    </xf>
    <xf numFmtId="0" fontId="4" fillId="0" borderId="18" xfId="2" applyFont="1" applyBorder="1" applyAlignment="1">
      <alignment horizontal="left" vertical="center" wrapText="1"/>
    </xf>
  </cellXfs>
  <cellStyles count="40">
    <cellStyle name="Comma" xfId="6" builtinId="3"/>
    <cellStyle name="Normal" xfId="0" builtinId="0"/>
    <cellStyle name="Normal 10" xfId="22" xr:uid="{C597E270-E841-492D-972E-7E4C5276CACC}"/>
    <cellStyle name="Normal 10 2" xfId="30" xr:uid="{28BDFA34-4A81-46A4-9E92-585C1A0AFB24}"/>
    <cellStyle name="Normal 12" xfId="1" xr:uid="{4C89EBCB-B5F9-415C-A8BD-C9C7B716FF09}"/>
    <cellStyle name="Normal 2" xfId="5" xr:uid="{A5C5A312-4143-4AE0-834E-FA3B9F42E710}"/>
    <cellStyle name="Normal 2 2" xfId="9" xr:uid="{943C9E7F-A713-4F79-A423-91D23D4619CB}"/>
    <cellStyle name="Normal 2 4" xfId="19" xr:uid="{A0C07FEB-011F-4D8A-915A-92BFC38059E8}"/>
    <cellStyle name="Normal 3" xfId="3" xr:uid="{2A17ECD4-CE30-4CFD-ACE0-BAB78448529A}"/>
    <cellStyle name="Normal 3 2" xfId="4" xr:uid="{90BA0312-E9C9-471B-89BA-690642FCC4AF}"/>
    <cellStyle name="Normal 4" xfId="27" xr:uid="{B507C4FA-4708-4008-83E5-5C2FC76C6EC4}"/>
    <cellStyle name="Normal 4 2" xfId="37" xr:uid="{1D98D8E9-A9D5-49E6-9F18-45DA5E7E9416}"/>
    <cellStyle name="Normal 5" xfId="32" xr:uid="{E0F7FEAE-3F07-4D1F-ACBC-A5631323E1CE}"/>
    <cellStyle name="Normal 8" xfId="16" xr:uid="{52C8EE14-7F33-49CD-B9CF-48427F175B49}"/>
    <cellStyle name="Normal_11-1-Piel" xfId="39" xr:uid="{239F2E90-9E1C-4022-A857-E6C05A1A694C}"/>
    <cellStyle name="Normal_SM_KOPĀ" xfId="23" xr:uid="{9ECD2FF4-FC21-40A5-BD86-28ED45CD21B4}"/>
    <cellStyle name="Parastais 13" xfId="26" xr:uid="{89D01724-A6F0-4C7E-B769-F7DD2DE269C7}"/>
    <cellStyle name="Parastais 3" xfId="21" xr:uid="{F0A36BC4-8783-4C01-B322-DBD182233613}"/>
    <cellStyle name="Parastais_FMInf_311007" xfId="20" xr:uid="{8AB792DB-9FD5-4CF7-8A87-84D53176C096}"/>
    <cellStyle name="Parastais_FMLikp01_p05_221205_pap_afp_makp" xfId="14" xr:uid="{E8468F4E-4D09-4197-9D0D-5490F385A38C}"/>
    <cellStyle name="Parastais_FMpiel03_tehn_pal_131008" xfId="28" xr:uid="{4114C062-3E58-4DFC-9569-A907878B76F3}"/>
    <cellStyle name="Parastais_FMpiel03_tehn_pal_131008 2" xfId="31" xr:uid="{743AE994-2463-456E-9591-6D346E60A70A}"/>
    <cellStyle name="Parastais_TM_2007groz 2 lasijums (1) 2" xfId="2" xr:uid="{8BB1505D-2113-459B-A1A7-726EDD2E1818}"/>
    <cellStyle name="Parasts 2" xfId="17" xr:uid="{3BA7FD4F-C916-4015-86F5-101B233E3C12}"/>
    <cellStyle name="Parasts 3" xfId="18" xr:uid="{D4D9C54D-22AB-4CE5-85EA-ADB89D27F35B}"/>
    <cellStyle name="SAPBEXaggData" xfId="7" xr:uid="{7AF9AB30-AF14-49D7-82F3-BF92F160BD6B}"/>
    <cellStyle name="SAPBEXHLevel0" xfId="15" xr:uid="{0E22F09C-56CB-40C3-BFD9-BE18E558774A}"/>
    <cellStyle name="SAPBEXHLevel0 2" xfId="34" xr:uid="{A3A253A5-A0B0-484D-B85D-7FD4D46ADC27}"/>
    <cellStyle name="SAPBEXHLevel2" xfId="25" xr:uid="{D93E3048-4185-4CFC-8FDD-53415A49BCC0}"/>
    <cellStyle name="SAPBEXHLevel2 2" xfId="35" xr:uid="{FDF96BA2-20E0-4ED5-AEB6-64BBDB3FE0AA}"/>
    <cellStyle name="SAPBEXHLevel3" xfId="24" xr:uid="{8AB3121B-7A7B-4D68-809F-1E1B3D76F3F5}"/>
    <cellStyle name="SAPBEXstdData" xfId="13" xr:uid="{9E7B3A95-991E-4049-A97D-301864A84F3C}"/>
    <cellStyle name="SAPBEXstdData 2" xfId="12" xr:uid="{87D11777-5A66-4F4E-836F-7D04B0E7FF9E}"/>
    <cellStyle name="SAPBEXstdData_FMpiel03_tehn_pal_131008" xfId="29" xr:uid="{39964219-B4A5-45F1-B1A8-045689352D51}"/>
    <cellStyle name="SAPBEXstdItem" xfId="8" xr:uid="{5D61FAC9-5968-430D-B890-226BD54ED706}"/>
    <cellStyle name="SAPBEXstdItem 2" xfId="11" xr:uid="{4146AB2B-ABA6-4961-A130-7CD79B2B8232}"/>
    <cellStyle name="SAPBEXstdItem 2 2" xfId="38" xr:uid="{BDC24C10-4120-4042-A56F-AA895E60D757}"/>
    <cellStyle name="SAPBEXstdItem 3" xfId="10" xr:uid="{53E7C5BF-DE1A-4065-ADBB-15E75A9EC496}"/>
    <cellStyle name="SAPBEXstdItem 4" xfId="36" xr:uid="{D866874E-D945-4E4F-8E56-BAB057A4AF46}"/>
    <cellStyle name="Stils 1" xfId="33" xr:uid="{B5982F7F-8BE8-4B2E-BB68-55F12351E6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lona.anca\Desktop\Ilona_darbs\Darba_materi&#257;li\Bud&#382;eta_projekts_2022.gadam\II.lasijums\MKnot523_p39-p40_2110202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vs.izm.gov.lv/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bd-adija\Local%20Settings\Temporary%20Internet%20Files\Content.Outlook\U63RD855\MK_izdev_samaz_2las_2009_31%2010%2008_arESIA.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NAD\Documents%20and%20Settings\bd-adija\Local%20Settings\Temporary%20Internet%20Files\Content.Outlook\U63RD855\MK_izdev_samaz_2las_2009_31%2010%2008_arESI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bd-adija/Local%20Settings/Temporary%20Internet%20Files/Content.Outlook/U63RD855/MK_izdev_samaz_2las_2009_31%2010%2008_arESI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nts%20and%20Settings\bd-adija\Local%20Settings\Temporary%20Internet%20Files\Content.Outlook\U63RD855\Izdev_samaz_2las_281008%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elikums39"/>
      <sheetName val="Pielikums40"/>
    </sheetNames>
    <sheetDataSet>
      <sheetData sheetId="0">
        <row r="8">
          <cell r="A8" t="str">
            <v>Nr.p.k.</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A6193-B1BE-4BC2-AD1C-436F943976FD}">
  <sheetPr>
    <tabColor rgb="FFFFFF00"/>
  </sheetPr>
  <dimension ref="A1:D47"/>
  <sheetViews>
    <sheetView tabSelected="1" topLeftCell="A23" zoomScale="70" zoomScaleNormal="70" workbookViewId="0">
      <selection activeCell="D43" sqref="D43"/>
    </sheetView>
  </sheetViews>
  <sheetFormatPr defaultColWidth="9.453125" defaultRowHeight="15.5"/>
  <cols>
    <col min="1" max="1" width="7.1796875" style="687" customWidth="1"/>
    <col min="2" max="2" width="82.1796875" style="698" customWidth="1"/>
    <col min="3" max="3" width="81" style="697" customWidth="1"/>
    <col min="4" max="4" width="20.1796875" style="697" customWidth="1"/>
    <col min="5" max="5" width="10.1796875" style="697" bestFit="1" customWidth="1"/>
    <col min="6" max="16384" width="9.453125" style="697"/>
  </cols>
  <sheetData>
    <row r="1" spans="1:4" ht="21" customHeight="1">
      <c r="A1" s="699"/>
      <c r="B1" s="843" t="s">
        <v>208</v>
      </c>
      <c r="C1" s="843"/>
    </row>
    <row r="2" spans="1:4" ht="30" customHeight="1">
      <c r="A2" s="699"/>
      <c r="B2" s="844" t="s">
        <v>209</v>
      </c>
      <c r="C2" s="844"/>
    </row>
    <row r="3" spans="1:4" ht="35.5" customHeight="1" thickBot="1">
      <c r="A3" s="699"/>
      <c r="B3" s="686"/>
      <c r="C3" s="686"/>
    </row>
    <row r="4" spans="1:4" s="702" customFormat="1">
      <c r="A4" s="687"/>
      <c r="B4" s="688"/>
      <c r="C4" s="689"/>
      <c r="D4" s="845" t="s">
        <v>128</v>
      </c>
    </row>
    <row r="5" spans="1:4" s="702" customFormat="1" ht="16" thickBot="1">
      <c r="A5" s="687"/>
      <c r="B5" s="690" t="s">
        <v>14</v>
      </c>
      <c r="C5" s="690" t="s">
        <v>127</v>
      </c>
      <c r="D5" s="846"/>
    </row>
    <row r="6" spans="1:4" ht="19.5" customHeight="1">
      <c r="A6" s="700"/>
      <c r="B6" s="685"/>
      <c r="C6" s="685"/>
    </row>
    <row r="7" spans="1:4" ht="37.5" customHeight="1">
      <c r="A7" s="700"/>
      <c r="B7" s="831" t="s">
        <v>229</v>
      </c>
      <c r="C7" s="685"/>
    </row>
    <row r="8" spans="1:4" ht="19.5" customHeight="1">
      <c r="A8" s="700"/>
      <c r="B8" s="685"/>
      <c r="C8" s="685"/>
    </row>
    <row r="9" spans="1:4" ht="16" thickBot="1">
      <c r="B9" s="694" t="s">
        <v>100</v>
      </c>
      <c r="C9" s="695"/>
    </row>
    <row r="10" spans="1:4" ht="138.75" customHeight="1" thickBot="1">
      <c r="A10" s="687">
        <f>1</f>
        <v>1</v>
      </c>
      <c r="B10" s="696" t="s">
        <v>211</v>
      </c>
      <c r="C10" s="693" t="s">
        <v>226</v>
      </c>
      <c r="D10" s="687" t="s">
        <v>145</v>
      </c>
    </row>
    <row r="11" spans="1:4" ht="51" customHeight="1" thickBot="1">
      <c r="B11" s="851" t="s">
        <v>212</v>
      </c>
      <c r="C11" s="852"/>
    </row>
    <row r="12" spans="1:4" ht="19.5" customHeight="1">
      <c r="A12" s="700"/>
      <c r="B12" s="685"/>
      <c r="C12" s="685"/>
    </row>
    <row r="13" spans="1:4" ht="16" thickBot="1">
      <c r="B13" s="692" t="s">
        <v>100</v>
      </c>
      <c r="D13" s="691"/>
    </row>
    <row r="14" spans="1:4" ht="55.5" customHeight="1">
      <c r="A14" s="687">
        <f>A10+1</f>
        <v>2</v>
      </c>
      <c r="B14" s="769" t="s">
        <v>227</v>
      </c>
      <c r="C14" s="769" t="s">
        <v>224</v>
      </c>
      <c r="D14" s="687" t="s">
        <v>145</v>
      </c>
    </row>
    <row r="15" spans="1:4" ht="29.25" customHeight="1">
      <c r="B15" s="766" t="s">
        <v>225</v>
      </c>
      <c r="C15" s="766" t="s">
        <v>225</v>
      </c>
      <c r="D15" s="767"/>
    </row>
    <row r="16" spans="1:4" ht="70.5" customHeight="1">
      <c r="B16" s="770" t="s">
        <v>230</v>
      </c>
      <c r="C16" s="770" t="s">
        <v>210</v>
      </c>
      <c r="D16" s="768"/>
    </row>
    <row r="17" spans="1:4" ht="93.75" customHeight="1" thickBot="1">
      <c r="B17" s="701"/>
      <c r="C17" s="771" t="s">
        <v>231</v>
      </c>
      <c r="D17" s="691"/>
    </row>
    <row r="18" spans="1:4">
      <c r="D18" s="691"/>
    </row>
    <row r="19" spans="1:4" ht="16" thickBot="1">
      <c r="B19" s="692" t="s">
        <v>100</v>
      </c>
    </row>
    <row r="20" spans="1:4" ht="25" customHeight="1">
      <c r="A20" s="687">
        <f>A14+1</f>
        <v>3</v>
      </c>
      <c r="B20" s="760"/>
      <c r="C20" s="761" t="s">
        <v>221</v>
      </c>
      <c r="D20" s="687" t="s">
        <v>145</v>
      </c>
    </row>
    <row r="21" spans="1:4" ht="255.75" customHeight="1">
      <c r="B21" s="762" t="s">
        <v>220</v>
      </c>
      <c r="C21" s="763"/>
    </row>
    <row r="22" spans="1:4" ht="258" customHeight="1">
      <c r="B22" s="762" t="s">
        <v>219</v>
      </c>
      <c r="C22" s="763"/>
    </row>
    <row r="23" spans="1:4" ht="257.25" customHeight="1" thickBot="1">
      <c r="B23" s="764"/>
      <c r="C23" s="765" t="s">
        <v>223</v>
      </c>
    </row>
    <row r="24" spans="1:4" ht="123" customHeight="1" thickBot="1">
      <c r="B24" s="849" t="s">
        <v>222</v>
      </c>
      <c r="C24" s="850"/>
    </row>
    <row r="26" spans="1:4" ht="16" thickBot="1">
      <c r="B26" s="692" t="s">
        <v>100</v>
      </c>
      <c r="C26" s="703"/>
    </row>
    <row r="27" spans="1:4">
      <c r="A27" s="687">
        <f>A20+1</f>
        <v>4</v>
      </c>
      <c r="B27" s="704"/>
      <c r="C27" s="704" t="s">
        <v>214</v>
      </c>
      <c r="D27" s="687" t="s">
        <v>145</v>
      </c>
    </row>
    <row r="28" spans="1:4" ht="182.25" customHeight="1">
      <c r="B28" s="705"/>
      <c r="C28" s="772" t="s">
        <v>216</v>
      </c>
    </row>
    <row r="29" spans="1:4" ht="49.5" customHeight="1" thickBot="1">
      <c r="B29" s="847" t="s">
        <v>215</v>
      </c>
      <c r="C29" s="848"/>
    </row>
    <row r="30" spans="1:4">
      <c r="B30" s="706"/>
      <c r="C30" s="707"/>
    </row>
    <row r="31" spans="1:4" ht="16" thickBot="1">
      <c r="B31" s="692" t="s">
        <v>100</v>
      </c>
      <c r="C31" s="708"/>
    </row>
    <row r="32" spans="1:4">
      <c r="A32" s="687">
        <f>A27+1</f>
        <v>5</v>
      </c>
      <c r="B32" s="704"/>
      <c r="C32" s="704" t="s">
        <v>214</v>
      </c>
      <c r="D32" s="687" t="s">
        <v>145</v>
      </c>
    </row>
    <row r="33" spans="1:4" ht="216" customHeight="1">
      <c r="B33" s="705"/>
      <c r="C33" s="773" t="s">
        <v>217</v>
      </c>
    </row>
    <row r="34" spans="1:4" ht="116.25" customHeight="1" thickBot="1">
      <c r="B34" s="847" t="s">
        <v>213</v>
      </c>
      <c r="C34" s="848"/>
    </row>
    <row r="36" spans="1:4" ht="16" thickBot="1">
      <c r="B36" s="692" t="s">
        <v>100</v>
      </c>
    </row>
    <row r="37" spans="1:4">
      <c r="A37" s="687">
        <f>A32+1</f>
        <v>6</v>
      </c>
      <c r="B37" s="704"/>
      <c r="C37" s="704" t="s">
        <v>214</v>
      </c>
      <c r="D37" s="776" t="s">
        <v>145</v>
      </c>
    </row>
    <row r="38" spans="1:4" ht="125.25" customHeight="1" thickBot="1">
      <c r="B38" s="824"/>
      <c r="C38" s="825" t="s">
        <v>242</v>
      </c>
    </row>
    <row r="39" spans="1:4" ht="156" customHeight="1" thickBot="1">
      <c r="B39" s="841" t="s">
        <v>241</v>
      </c>
      <c r="C39" s="842"/>
    </row>
    <row r="41" spans="1:4" ht="16" thickBot="1">
      <c r="B41" s="692" t="s">
        <v>254</v>
      </c>
    </row>
    <row r="42" spans="1:4">
      <c r="A42" s="687">
        <f>A37+1</f>
        <v>7</v>
      </c>
      <c r="B42" s="704"/>
      <c r="C42" s="704" t="s">
        <v>214</v>
      </c>
      <c r="D42" s="776" t="s">
        <v>145</v>
      </c>
    </row>
    <row r="43" spans="1:4" ht="91.5" customHeight="1" thickBot="1">
      <c r="B43" s="824"/>
      <c r="C43" s="825" t="s">
        <v>252</v>
      </c>
    </row>
    <row r="44" spans="1:4" ht="192.5" customHeight="1" thickBot="1">
      <c r="B44" s="841" t="s">
        <v>253</v>
      </c>
      <c r="C44" s="842"/>
    </row>
    <row r="45" spans="1:4">
      <c r="B45" s="840"/>
      <c r="C45" s="840"/>
    </row>
    <row r="46" spans="1:4" ht="16" thickBot="1">
      <c r="B46" s="692" t="s">
        <v>100</v>
      </c>
    </row>
    <row r="47" spans="1:4" ht="39.75" customHeight="1" thickBot="1">
      <c r="A47" s="687">
        <f>A42+1</f>
        <v>8</v>
      </c>
      <c r="B47" s="774"/>
      <c r="C47" s="775" t="s">
        <v>228</v>
      </c>
      <c r="D47" s="776" t="s">
        <v>145</v>
      </c>
    </row>
  </sheetData>
  <mergeCells count="9">
    <mergeCell ref="B44:C44"/>
    <mergeCell ref="B39:C39"/>
    <mergeCell ref="B1:C1"/>
    <mergeCell ref="B2:C2"/>
    <mergeCell ref="D4:D5"/>
    <mergeCell ref="B29:C29"/>
    <mergeCell ref="B34:C34"/>
    <mergeCell ref="B24:C24"/>
    <mergeCell ref="B11:C11"/>
  </mergeCells>
  <pageMargins left="0.27559055118110237" right="0.15748031496062992" top="0.59055118110236227" bottom="0.47244094488188981" header="0.27559055118110237" footer="0.19685039370078741"/>
  <pageSetup paperSize="9" scale="75" firstPageNumber="2" orientation="landscape" r:id="rId1"/>
  <headerFooter alignWithMargins="0">
    <oddFooter>&amp;L&amp;F&amp;C&amp;P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21408-5758-453A-8068-D3831C274D6F}">
  <dimension ref="A1:H120"/>
  <sheetViews>
    <sheetView zoomScale="80" zoomScaleNormal="80" workbookViewId="0">
      <selection activeCell="H27" sqref="H27"/>
    </sheetView>
  </sheetViews>
  <sheetFormatPr defaultRowHeight="14.5"/>
  <cols>
    <col min="1" max="1" width="9.1796875" style="3" customWidth="1"/>
    <col min="2" max="2" width="53.453125" style="2" customWidth="1"/>
    <col min="3" max="3" width="13.81640625" style="2" customWidth="1"/>
    <col min="4" max="4" width="15.81640625" style="1" customWidth="1"/>
    <col min="5" max="5" width="51.81640625" style="2" customWidth="1"/>
    <col min="6" max="6" width="17.54296875" style="2" customWidth="1"/>
    <col min="7" max="7" width="16.81640625" style="1" customWidth="1"/>
    <col min="8" max="8" width="19" customWidth="1"/>
  </cols>
  <sheetData>
    <row r="1" spans="1:8">
      <c r="A1" s="859" t="s">
        <v>15</v>
      </c>
      <c r="B1" s="31"/>
      <c r="C1" s="861" t="s">
        <v>14</v>
      </c>
      <c r="D1" s="861" t="s">
        <v>13</v>
      </c>
      <c r="E1" s="31"/>
      <c r="F1" s="861" t="s">
        <v>14</v>
      </c>
      <c r="G1" s="861" t="s">
        <v>13</v>
      </c>
      <c r="H1" s="857" t="s">
        <v>128</v>
      </c>
    </row>
    <row r="2" spans="1:8" ht="14.5" customHeight="1" thickBot="1">
      <c r="A2" s="860"/>
      <c r="B2" s="30"/>
      <c r="C2" s="862"/>
      <c r="D2" s="862"/>
      <c r="E2" s="30"/>
      <c r="F2" s="862"/>
      <c r="G2" s="862"/>
      <c r="H2" s="858"/>
    </row>
    <row r="3" spans="1:8">
      <c r="A3" s="29"/>
      <c r="B3" s="28"/>
      <c r="C3" s="27"/>
      <c r="D3" s="27"/>
      <c r="E3" s="28"/>
      <c r="F3" s="27"/>
      <c r="G3" s="27"/>
    </row>
    <row r="4" spans="1:8" ht="33.65" customHeight="1">
      <c r="A4" s="474"/>
      <c r="B4" s="831" t="s">
        <v>156</v>
      </c>
      <c r="C4" s="475"/>
      <c r="D4" s="476"/>
      <c r="E4" s="477"/>
      <c r="F4" s="478"/>
      <c r="G4" s="476"/>
      <c r="H4" s="479"/>
    </row>
    <row r="5" spans="1:8">
      <c r="A5" s="474"/>
      <c r="B5" s="480"/>
      <c r="C5" s="475"/>
      <c r="D5" s="476"/>
      <c r="E5" s="477"/>
      <c r="F5" s="478"/>
      <c r="G5" s="476"/>
      <c r="H5" s="479"/>
    </row>
    <row r="6" spans="1:8">
      <c r="A6" s="474"/>
      <c r="B6" s="481" t="s">
        <v>155</v>
      </c>
      <c r="C6" s="482"/>
      <c r="D6" s="476"/>
      <c r="E6" s="483"/>
      <c r="F6" s="484"/>
      <c r="G6" s="476"/>
      <c r="H6" s="479"/>
    </row>
    <row r="7" spans="1:8">
      <c r="A7" s="26"/>
      <c r="B7" s="25"/>
      <c r="C7" s="23"/>
      <c r="D7" s="23"/>
      <c r="E7" s="24"/>
      <c r="F7" s="23"/>
      <c r="G7" s="23"/>
    </row>
    <row r="8" spans="1:8" ht="15" thickBot="1">
      <c r="A8" s="26"/>
      <c r="B8" s="713" t="s">
        <v>191</v>
      </c>
      <c r="C8" s="23"/>
      <c r="D8" s="23"/>
      <c r="E8" s="24"/>
      <c r="F8" s="23"/>
      <c r="G8" s="23"/>
    </row>
    <row r="9" spans="1:8" ht="15">
      <c r="A9" s="22">
        <f>1</f>
        <v>1</v>
      </c>
      <c r="B9" s="284" t="s">
        <v>192</v>
      </c>
      <c r="C9" s="21"/>
      <c r="D9" s="529"/>
      <c r="E9" s="284" t="s">
        <v>193</v>
      </c>
      <c r="F9" s="21"/>
      <c r="G9" s="283"/>
      <c r="H9" s="687" t="s">
        <v>145</v>
      </c>
    </row>
    <row r="10" spans="1:8">
      <c r="A10" s="20"/>
      <c r="B10" s="530" t="s">
        <v>10</v>
      </c>
      <c r="C10" s="18"/>
      <c r="D10" s="531"/>
      <c r="E10" s="530" t="s">
        <v>10</v>
      </c>
      <c r="F10" s="18"/>
      <c r="G10" s="285"/>
    </row>
    <row r="11" spans="1:8" ht="26.5">
      <c r="A11" s="16"/>
      <c r="B11" s="532" t="s">
        <v>194</v>
      </c>
      <c r="C11" s="533"/>
      <c r="D11" s="534"/>
      <c r="E11" s="532" t="s">
        <v>195</v>
      </c>
      <c r="F11" s="533" t="s">
        <v>7</v>
      </c>
      <c r="G11" s="640"/>
    </row>
    <row r="12" spans="1:8">
      <c r="A12" s="16"/>
      <c r="B12" s="289" t="s">
        <v>6</v>
      </c>
      <c r="C12" s="15">
        <v>1790780</v>
      </c>
      <c r="D12" s="535">
        <f>D13</f>
        <v>-1569018</v>
      </c>
      <c r="E12" s="289" t="s">
        <v>6</v>
      </c>
      <c r="F12" s="15">
        <v>10093922</v>
      </c>
      <c r="G12" s="290">
        <f>G13+G14</f>
        <v>1569018</v>
      </c>
    </row>
    <row r="13" spans="1:8">
      <c r="A13" s="292"/>
      <c r="B13" s="293" t="s">
        <v>5</v>
      </c>
      <c r="C13" s="9">
        <f>C14</f>
        <v>1790780</v>
      </c>
      <c r="D13" s="536">
        <f>D14</f>
        <v>-1569018</v>
      </c>
      <c r="E13" s="293" t="s">
        <v>18</v>
      </c>
      <c r="F13" s="9">
        <v>13219</v>
      </c>
      <c r="G13" s="294">
        <v>0</v>
      </c>
    </row>
    <row r="14" spans="1:8">
      <c r="A14" s="292"/>
      <c r="B14" s="296" t="s">
        <v>4</v>
      </c>
      <c r="C14" s="9">
        <v>1790780</v>
      </c>
      <c r="D14" s="536">
        <v>-1569018</v>
      </c>
      <c r="E14" s="293" t="s">
        <v>5</v>
      </c>
      <c r="F14" s="9">
        <v>10080703</v>
      </c>
      <c r="G14" s="294">
        <f>G15</f>
        <v>1569018</v>
      </c>
    </row>
    <row r="15" spans="1:8" ht="26.5">
      <c r="A15" s="292"/>
      <c r="B15" s="289" t="s">
        <v>3</v>
      </c>
      <c r="C15" s="15">
        <v>1790780</v>
      </c>
      <c r="D15" s="535">
        <f>D20+D16</f>
        <v>-1569018</v>
      </c>
      <c r="E15" s="296" t="s">
        <v>4</v>
      </c>
      <c r="F15" s="15">
        <v>10080703</v>
      </c>
      <c r="G15" s="294">
        <v>1569018</v>
      </c>
    </row>
    <row r="16" spans="1:8">
      <c r="A16" s="292"/>
      <c r="B16" s="293" t="s">
        <v>2</v>
      </c>
      <c r="C16" s="9">
        <v>1785780</v>
      </c>
      <c r="D16" s="536">
        <f>D17</f>
        <v>-1564018</v>
      </c>
      <c r="E16" s="289" t="s">
        <v>3</v>
      </c>
      <c r="F16" s="9">
        <v>10093922</v>
      </c>
      <c r="G16" s="290">
        <v>1569018</v>
      </c>
    </row>
    <row r="17" spans="1:7">
      <c r="A17" s="292"/>
      <c r="B17" s="296" t="s">
        <v>19</v>
      </c>
      <c r="C17" s="9">
        <v>1785780</v>
      </c>
      <c r="D17" s="536">
        <f>D18+D19</f>
        <v>-1564018</v>
      </c>
      <c r="E17" s="293" t="s">
        <v>2</v>
      </c>
      <c r="F17" s="9">
        <v>9580685</v>
      </c>
      <c r="G17" s="294">
        <v>1564018</v>
      </c>
    </row>
    <row r="18" spans="1:7">
      <c r="A18" s="292"/>
      <c r="B18" s="297" t="s">
        <v>20</v>
      </c>
      <c r="C18" s="9">
        <v>1170162</v>
      </c>
      <c r="D18" s="536">
        <v>-988928</v>
      </c>
      <c r="E18" s="296" t="s">
        <v>19</v>
      </c>
      <c r="F18" s="9">
        <v>9537995</v>
      </c>
      <c r="G18" s="294">
        <v>1564018</v>
      </c>
    </row>
    <row r="19" spans="1:7">
      <c r="A19" s="292"/>
      <c r="B19" s="297" t="s">
        <v>21</v>
      </c>
      <c r="C19" s="9">
        <v>615618</v>
      </c>
      <c r="D19" s="536">
        <v>-575090</v>
      </c>
      <c r="E19" s="297" t="s">
        <v>20</v>
      </c>
      <c r="F19" s="9">
        <v>6440743</v>
      </c>
      <c r="G19" s="294">
        <v>988928</v>
      </c>
    </row>
    <row r="20" spans="1:7">
      <c r="A20" s="292"/>
      <c r="B20" s="293" t="s">
        <v>26</v>
      </c>
      <c r="C20" s="9">
        <v>5000</v>
      </c>
      <c r="D20" s="536">
        <v>-5000</v>
      </c>
      <c r="E20" s="297" t="s">
        <v>21</v>
      </c>
      <c r="F20" s="9">
        <v>3097252</v>
      </c>
      <c r="G20" s="294">
        <v>575090</v>
      </c>
    </row>
    <row r="21" spans="1:7">
      <c r="A21" s="292"/>
      <c r="B21" s="296" t="s">
        <v>27</v>
      </c>
      <c r="C21" s="9">
        <v>5000</v>
      </c>
      <c r="D21" s="536">
        <v>-5000</v>
      </c>
      <c r="E21" s="296" t="s">
        <v>1</v>
      </c>
      <c r="F21" s="9">
        <v>42690</v>
      </c>
      <c r="G21" s="294">
        <v>0</v>
      </c>
    </row>
    <row r="22" spans="1:7">
      <c r="A22" s="292"/>
      <c r="B22" s="538"/>
      <c r="C22" s="539"/>
      <c r="E22" s="297" t="s">
        <v>24</v>
      </c>
      <c r="F22" s="539">
        <v>42690</v>
      </c>
      <c r="G22" s="294">
        <v>0</v>
      </c>
    </row>
    <row r="23" spans="1:7">
      <c r="A23" s="292"/>
      <c r="B23" s="293"/>
      <c r="C23" s="540"/>
      <c r="E23" s="293" t="s">
        <v>26</v>
      </c>
      <c r="F23" s="653">
        <v>513237</v>
      </c>
      <c r="G23" s="294">
        <v>5000</v>
      </c>
    </row>
    <row r="24" spans="1:7">
      <c r="A24" s="292"/>
      <c r="B24" s="296"/>
      <c r="C24" s="541"/>
      <c r="E24" s="296" t="s">
        <v>27</v>
      </c>
      <c r="F24" s="654">
        <v>513237</v>
      </c>
      <c r="G24" s="294">
        <v>5000</v>
      </c>
    </row>
    <row r="25" spans="1:7" ht="39.5">
      <c r="A25" s="292"/>
      <c r="B25" s="532" t="s">
        <v>196</v>
      </c>
      <c r="C25" s="542"/>
      <c r="D25" s="543"/>
      <c r="E25" s="532" t="s">
        <v>197</v>
      </c>
      <c r="F25" s="542" t="s">
        <v>7</v>
      </c>
      <c r="G25" s="640"/>
    </row>
    <row r="26" spans="1:7">
      <c r="A26" s="292"/>
      <c r="B26" s="544" t="s">
        <v>6</v>
      </c>
      <c r="C26" s="15">
        <v>1990</v>
      </c>
      <c r="D26" s="535">
        <v>-1990</v>
      </c>
      <c r="E26" s="545" t="s">
        <v>6</v>
      </c>
      <c r="F26" s="15">
        <v>156000</v>
      </c>
      <c r="G26" s="290">
        <v>1990</v>
      </c>
    </row>
    <row r="27" spans="1:7">
      <c r="A27" s="292"/>
      <c r="B27" s="32" t="s">
        <v>70</v>
      </c>
      <c r="C27" s="9">
        <v>1990</v>
      </c>
      <c r="D27" s="536">
        <v>-1990</v>
      </c>
      <c r="E27" s="546" t="s">
        <v>70</v>
      </c>
      <c r="F27" s="9">
        <v>156000</v>
      </c>
      <c r="G27" s="294">
        <v>1990</v>
      </c>
    </row>
    <row r="28" spans="1:7">
      <c r="A28" s="292"/>
      <c r="B28" s="33" t="s">
        <v>71</v>
      </c>
      <c r="C28" s="9">
        <v>1990</v>
      </c>
      <c r="D28" s="536">
        <f>D30</f>
        <v>-1990</v>
      </c>
      <c r="E28" s="547" t="s">
        <v>71</v>
      </c>
      <c r="F28" s="9">
        <v>156000</v>
      </c>
      <c r="G28" s="294">
        <f>G30</f>
        <v>1990</v>
      </c>
    </row>
    <row r="29" spans="1:7">
      <c r="A29" s="292"/>
      <c r="B29" s="34" t="s">
        <v>72</v>
      </c>
      <c r="C29" s="9">
        <v>1990</v>
      </c>
      <c r="D29" s="536">
        <v>-1990</v>
      </c>
      <c r="E29" s="548" t="s">
        <v>72</v>
      </c>
      <c r="F29" s="9">
        <v>156000</v>
      </c>
      <c r="G29" s="294">
        <v>1990</v>
      </c>
    </row>
    <row r="30" spans="1:7" ht="26.5">
      <c r="A30" s="292"/>
      <c r="B30" s="549" t="s">
        <v>73</v>
      </c>
      <c r="C30" s="9">
        <v>1990</v>
      </c>
      <c r="D30" s="536">
        <v>-1990</v>
      </c>
      <c r="E30" s="550" t="s">
        <v>73</v>
      </c>
      <c r="F30" s="9">
        <v>156000</v>
      </c>
      <c r="G30" s="641">
        <v>1990</v>
      </c>
    </row>
    <row r="31" spans="1:7" ht="26.5">
      <c r="A31" s="292"/>
      <c r="B31" s="552" t="s">
        <v>75</v>
      </c>
      <c r="C31" s="9">
        <v>1990</v>
      </c>
      <c r="D31" s="536">
        <v>-1990</v>
      </c>
      <c r="E31" s="553" t="s">
        <v>75</v>
      </c>
      <c r="F31" s="9">
        <v>156000</v>
      </c>
      <c r="G31" s="642">
        <v>1990</v>
      </c>
    </row>
    <row r="32" spans="1:7">
      <c r="A32" s="292"/>
      <c r="B32" s="544" t="s">
        <v>3</v>
      </c>
      <c r="C32" s="15">
        <v>1990</v>
      </c>
      <c r="D32" s="535">
        <v>-1990</v>
      </c>
      <c r="E32" s="545" t="s">
        <v>3</v>
      </c>
      <c r="F32" s="15">
        <v>156000</v>
      </c>
      <c r="G32" s="643">
        <v>1990</v>
      </c>
    </row>
    <row r="33" spans="1:7">
      <c r="A33" s="292"/>
      <c r="B33" s="32" t="s">
        <v>2</v>
      </c>
      <c r="C33" s="554">
        <v>1990</v>
      </c>
      <c r="D33" s="555">
        <v>1990</v>
      </c>
      <c r="E33" s="546" t="s">
        <v>2</v>
      </c>
      <c r="F33" s="554">
        <v>156000</v>
      </c>
      <c r="G33" s="642">
        <v>1990</v>
      </c>
    </row>
    <row r="34" spans="1:7">
      <c r="A34" s="292"/>
      <c r="B34" s="33" t="s">
        <v>19</v>
      </c>
      <c r="C34" s="556">
        <v>1990</v>
      </c>
      <c r="D34" s="557">
        <v>-1990</v>
      </c>
      <c r="E34" s="547" t="s">
        <v>19</v>
      </c>
      <c r="F34" s="556">
        <v>156000</v>
      </c>
      <c r="G34" s="642">
        <v>1990</v>
      </c>
    </row>
    <row r="35" spans="1:7" ht="15" thickBot="1">
      <c r="A35" s="292"/>
      <c r="B35" s="558" t="s">
        <v>21</v>
      </c>
      <c r="C35" s="559">
        <v>1990</v>
      </c>
      <c r="D35" s="560">
        <v>-1990</v>
      </c>
      <c r="E35" s="561" t="s">
        <v>21</v>
      </c>
      <c r="F35" s="559">
        <v>156000</v>
      </c>
      <c r="G35" s="644">
        <v>1990</v>
      </c>
    </row>
    <row r="36" spans="1:7">
      <c r="B36" s="562" t="s">
        <v>192</v>
      </c>
      <c r="C36" s="301"/>
      <c r="D36" s="563"/>
      <c r="E36" s="665" t="s">
        <v>191</v>
      </c>
      <c r="F36" s="301"/>
      <c r="G36" s="302"/>
    </row>
    <row r="37" spans="1:7">
      <c r="B37" s="564" t="s">
        <v>33</v>
      </c>
      <c r="C37" s="565"/>
      <c r="D37" s="566"/>
      <c r="E37" s="666" t="s">
        <v>33</v>
      </c>
      <c r="F37" s="330"/>
      <c r="G37" s="374"/>
    </row>
    <row r="38" spans="1:7">
      <c r="B38" s="567" t="s">
        <v>31</v>
      </c>
      <c r="C38" s="568"/>
      <c r="D38" s="569"/>
      <c r="E38" s="667" t="s">
        <v>31</v>
      </c>
      <c r="F38" s="304"/>
      <c r="G38" s="305"/>
    </row>
    <row r="39" spans="1:7">
      <c r="B39" s="570" t="s">
        <v>45</v>
      </c>
      <c r="C39" s="571"/>
      <c r="D39" s="572"/>
      <c r="E39" s="668" t="s">
        <v>45</v>
      </c>
      <c r="F39" s="656"/>
      <c r="G39" s="657"/>
    </row>
    <row r="40" spans="1:7">
      <c r="B40" s="14" t="s">
        <v>6</v>
      </c>
      <c r="C40" s="15">
        <v>1832070</v>
      </c>
      <c r="D40" s="13">
        <f>D41</f>
        <v>-1832070</v>
      </c>
      <c r="E40" s="573" t="s">
        <v>6</v>
      </c>
      <c r="F40" s="353">
        <v>10387121</v>
      </c>
      <c r="G40" s="290">
        <v>1832070</v>
      </c>
    </row>
    <row r="41" spans="1:7">
      <c r="B41" s="12" t="s">
        <v>5</v>
      </c>
      <c r="C41" s="9">
        <v>1832070</v>
      </c>
      <c r="D41" s="6">
        <f>D42</f>
        <v>-1832070</v>
      </c>
      <c r="E41" s="574" t="s">
        <v>18</v>
      </c>
      <c r="F41" s="358">
        <v>372621</v>
      </c>
      <c r="G41" s="294">
        <v>0</v>
      </c>
    </row>
    <row r="42" spans="1:7">
      <c r="B42" s="10" t="s">
        <v>4</v>
      </c>
      <c r="C42" s="9">
        <v>1832070</v>
      </c>
      <c r="D42" s="6">
        <v>-1832070</v>
      </c>
      <c r="E42" s="574" t="s">
        <v>5</v>
      </c>
      <c r="F42" s="358">
        <v>10014500</v>
      </c>
      <c r="G42" s="294">
        <v>1832070</v>
      </c>
    </row>
    <row r="43" spans="1:7" ht="26.5">
      <c r="B43" s="14" t="s">
        <v>3</v>
      </c>
      <c r="C43" s="15">
        <v>1832070</v>
      </c>
      <c r="D43" s="13">
        <f>D48+D44</f>
        <v>-1832070</v>
      </c>
      <c r="E43" s="575" t="s">
        <v>4</v>
      </c>
      <c r="F43" s="358">
        <v>10014500</v>
      </c>
      <c r="G43" s="294">
        <v>1832070</v>
      </c>
    </row>
    <row r="44" spans="1:7">
      <c r="B44" s="12" t="s">
        <v>2</v>
      </c>
      <c r="C44" s="9">
        <v>1832070</v>
      </c>
      <c r="D44" s="6">
        <f>D45</f>
        <v>-1827070</v>
      </c>
      <c r="E44" s="573" t="s">
        <v>3</v>
      </c>
      <c r="F44" s="353">
        <v>10387121</v>
      </c>
      <c r="G44" s="290">
        <v>1832070</v>
      </c>
    </row>
    <row r="45" spans="1:7">
      <c r="B45" s="10" t="s">
        <v>19</v>
      </c>
      <c r="C45" s="9">
        <v>1827070</v>
      </c>
      <c r="D45" s="6">
        <f>D46+D47</f>
        <v>-1827070</v>
      </c>
      <c r="E45" s="574" t="s">
        <v>2</v>
      </c>
      <c r="F45" s="358">
        <v>10129377</v>
      </c>
      <c r="G45" s="294">
        <v>1827070</v>
      </c>
    </row>
    <row r="46" spans="1:7">
      <c r="B46" s="8" t="s">
        <v>20</v>
      </c>
      <c r="C46" s="9">
        <v>1170162</v>
      </c>
      <c r="D46" s="6">
        <v>-1170162</v>
      </c>
      <c r="E46" s="575" t="s">
        <v>19</v>
      </c>
      <c r="F46" s="358">
        <v>10080288</v>
      </c>
      <c r="G46" s="294">
        <v>1827070</v>
      </c>
    </row>
    <row r="47" spans="1:7">
      <c r="B47" s="8" t="s">
        <v>21</v>
      </c>
      <c r="C47" s="9">
        <v>656908</v>
      </c>
      <c r="D47" s="6">
        <v>-656908</v>
      </c>
      <c r="E47" s="576" t="s">
        <v>20</v>
      </c>
      <c r="F47" s="358">
        <v>6861568</v>
      </c>
      <c r="G47" s="294">
        <v>1170162</v>
      </c>
    </row>
    <row r="48" spans="1:7">
      <c r="B48" s="10" t="s">
        <v>26</v>
      </c>
      <c r="C48" s="9">
        <v>5000</v>
      </c>
      <c r="D48" s="6">
        <v>-5000</v>
      </c>
      <c r="E48" s="576" t="s">
        <v>21</v>
      </c>
      <c r="F48" s="358">
        <v>3218720</v>
      </c>
      <c r="G48" s="294">
        <v>656908</v>
      </c>
    </row>
    <row r="49" spans="2:7">
      <c r="B49" s="8" t="s">
        <v>27</v>
      </c>
      <c r="C49" s="9">
        <v>5000</v>
      </c>
      <c r="D49" s="6">
        <v>-5000</v>
      </c>
      <c r="E49" s="575" t="s">
        <v>1</v>
      </c>
      <c r="F49" s="358">
        <v>42690</v>
      </c>
      <c r="G49" s="294">
        <v>0</v>
      </c>
    </row>
    <row r="50" spans="2:7" ht="26.5">
      <c r="B50" s="577" t="s">
        <v>66</v>
      </c>
      <c r="C50" s="578"/>
      <c r="D50" s="579"/>
      <c r="E50" s="576" t="s">
        <v>24</v>
      </c>
      <c r="F50" s="358">
        <v>42690</v>
      </c>
      <c r="G50" s="294">
        <v>0</v>
      </c>
    </row>
    <row r="51" spans="2:7" ht="26.5">
      <c r="B51" s="14" t="s">
        <v>6</v>
      </c>
      <c r="C51" s="15">
        <v>1993</v>
      </c>
      <c r="D51" s="13">
        <v>-1993</v>
      </c>
      <c r="E51" s="669" t="s">
        <v>34</v>
      </c>
      <c r="F51" s="358">
        <v>6399</v>
      </c>
      <c r="G51" s="294">
        <v>0</v>
      </c>
    </row>
    <row r="52" spans="2:7">
      <c r="B52" s="580" t="s">
        <v>70</v>
      </c>
      <c r="C52" s="9">
        <v>1193</v>
      </c>
      <c r="D52" s="6">
        <v>-1993</v>
      </c>
      <c r="E52" s="670" t="s">
        <v>36</v>
      </c>
      <c r="F52" s="358">
        <v>6399</v>
      </c>
      <c r="G52" s="294">
        <v>0</v>
      </c>
    </row>
    <row r="53" spans="2:7">
      <c r="B53" s="581" t="s">
        <v>71</v>
      </c>
      <c r="C53" s="9">
        <v>1993</v>
      </c>
      <c r="D53" s="6">
        <v>-1993</v>
      </c>
      <c r="E53" s="574" t="s">
        <v>26</v>
      </c>
      <c r="F53" s="358">
        <v>257744</v>
      </c>
      <c r="G53" s="294">
        <v>5000</v>
      </c>
    </row>
    <row r="54" spans="2:7">
      <c r="B54" s="582" t="s">
        <v>72</v>
      </c>
      <c r="C54" s="9">
        <v>1993</v>
      </c>
      <c r="D54" s="6">
        <v>-1993</v>
      </c>
      <c r="E54" s="575" t="s">
        <v>27</v>
      </c>
      <c r="F54" s="358">
        <v>257744</v>
      </c>
      <c r="G54" s="294">
        <v>5000</v>
      </c>
    </row>
    <row r="55" spans="2:7" ht="26.5">
      <c r="B55" s="583" t="s">
        <v>73</v>
      </c>
      <c r="C55" s="9">
        <v>1993</v>
      </c>
      <c r="D55" s="6">
        <v>-1993</v>
      </c>
      <c r="E55" s="584" t="s">
        <v>66</v>
      </c>
      <c r="F55" s="658"/>
      <c r="G55" s="659"/>
    </row>
    <row r="56" spans="2:7" ht="26.5">
      <c r="B56" s="585" t="s">
        <v>75</v>
      </c>
      <c r="C56" s="9">
        <v>1993</v>
      </c>
      <c r="D56" s="6">
        <v>-1993</v>
      </c>
      <c r="E56" s="573" t="s">
        <v>6</v>
      </c>
      <c r="F56" s="353">
        <v>1260296</v>
      </c>
      <c r="G56" s="290">
        <v>1993</v>
      </c>
    </row>
    <row r="57" spans="2:7">
      <c r="B57" s="14" t="s">
        <v>3</v>
      </c>
      <c r="C57" s="15">
        <v>1993</v>
      </c>
      <c r="D57" s="13">
        <v>-1993</v>
      </c>
      <c r="E57" s="574" t="s">
        <v>70</v>
      </c>
      <c r="F57" s="358">
        <v>156000</v>
      </c>
      <c r="G57" s="294">
        <v>1993</v>
      </c>
    </row>
    <row r="58" spans="2:7">
      <c r="B58" s="12" t="s">
        <v>2</v>
      </c>
      <c r="C58" s="9">
        <v>1993</v>
      </c>
      <c r="D58" s="6">
        <v>-1993</v>
      </c>
      <c r="E58" s="574" t="s">
        <v>71</v>
      </c>
      <c r="F58" s="358">
        <v>156000</v>
      </c>
      <c r="G58" s="294">
        <v>1993</v>
      </c>
    </row>
    <row r="59" spans="2:7">
      <c r="B59" s="586" t="s">
        <v>19</v>
      </c>
      <c r="C59" s="554">
        <v>1993</v>
      </c>
      <c r="D59" s="551">
        <v>-1993</v>
      </c>
      <c r="E59" s="576" t="s">
        <v>72</v>
      </c>
      <c r="F59" s="358">
        <v>156000</v>
      </c>
      <c r="G59" s="294">
        <v>1993</v>
      </c>
    </row>
    <row r="60" spans="2:7" ht="26.5">
      <c r="B60" s="33" t="s">
        <v>21</v>
      </c>
      <c r="C60" s="556">
        <v>1993</v>
      </c>
      <c r="D60" s="551">
        <v>-1993</v>
      </c>
      <c r="E60" s="587" t="s">
        <v>73</v>
      </c>
      <c r="F60" s="358">
        <v>156000</v>
      </c>
      <c r="G60" s="294">
        <v>1993</v>
      </c>
    </row>
    <row r="61" spans="2:7" ht="26.5">
      <c r="B61" s="588"/>
      <c r="C61" s="540"/>
      <c r="D61" s="589"/>
      <c r="E61" s="671" t="s">
        <v>75</v>
      </c>
      <c r="F61" s="358">
        <v>156000</v>
      </c>
      <c r="G61" s="294">
        <v>1993</v>
      </c>
    </row>
    <row r="62" spans="2:7">
      <c r="B62" s="588"/>
      <c r="C62" s="540"/>
      <c r="D62" s="589"/>
      <c r="E62" s="672" t="s">
        <v>5</v>
      </c>
      <c r="F62" s="358">
        <v>1104296</v>
      </c>
      <c r="G62" s="294">
        <v>0</v>
      </c>
    </row>
    <row r="63" spans="2:7" ht="33.65" customHeight="1">
      <c r="B63" s="588"/>
      <c r="C63" s="540"/>
      <c r="D63" s="589"/>
      <c r="E63" s="669" t="s">
        <v>4</v>
      </c>
      <c r="F63" s="358">
        <v>1104296</v>
      </c>
      <c r="G63" s="294">
        <v>0</v>
      </c>
    </row>
    <row r="64" spans="2:7">
      <c r="B64" s="588"/>
      <c r="C64" s="540"/>
      <c r="D64" s="589"/>
      <c r="E64" s="573" t="s">
        <v>3</v>
      </c>
      <c r="F64" s="353">
        <v>1260296</v>
      </c>
      <c r="G64" s="290">
        <v>1993</v>
      </c>
    </row>
    <row r="65" spans="2:7">
      <c r="B65" s="538"/>
      <c r="C65" s="540"/>
      <c r="D65" s="589"/>
      <c r="E65" s="574" t="s">
        <v>2</v>
      </c>
      <c r="F65" s="358">
        <v>1254296</v>
      </c>
      <c r="G65" s="294">
        <v>1993</v>
      </c>
    </row>
    <row r="66" spans="2:7">
      <c r="B66" s="538"/>
      <c r="C66" s="540"/>
      <c r="D66" s="589"/>
      <c r="E66" s="575" t="s">
        <v>19</v>
      </c>
      <c r="F66" s="358">
        <v>1232296</v>
      </c>
      <c r="G66" s="294">
        <v>1993</v>
      </c>
    </row>
    <row r="67" spans="2:7">
      <c r="B67" s="538"/>
      <c r="C67" s="540"/>
      <c r="D67" s="589"/>
      <c r="E67" s="575" t="s">
        <v>20</v>
      </c>
      <c r="F67" s="358">
        <v>402615</v>
      </c>
      <c r="G67" s="294"/>
    </row>
    <row r="68" spans="2:7">
      <c r="B68" s="538"/>
      <c r="C68" s="556"/>
      <c r="D68" s="590"/>
      <c r="E68" s="575" t="s">
        <v>21</v>
      </c>
      <c r="F68" s="358">
        <v>829681</v>
      </c>
      <c r="G68" s="294">
        <v>1993</v>
      </c>
    </row>
    <row r="69" spans="2:7" ht="26.5">
      <c r="B69" s="547"/>
      <c r="C69" s="556"/>
      <c r="D69" s="590"/>
      <c r="E69" s="669" t="s">
        <v>22</v>
      </c>
      <c r="F69" s="358">
        <v>22000</v>
      </c>
      <c r="G69" s="294">
        <v>0</v>
      </c>
    </row>
    <row r="70" spans="2:7">
      <c r="B70" s="547"/>
      <c r="C70" s="537"/>
      <c r="D70" s="590"/>
      <c r="E70" s="670" t="s">
        <v>23</v>
      </c>
      <c r="F70" s="358">
        <v>22000</v>
      </c>
      <c r="G70" s="294">
        <v>0</v>
      </c>
    </row>
    <row r="71" spans="2:7" ht="26.5">
      <c r="B71" s="547"/>
      <c r="C71" s="537"/>
      <c r="D71" s="590"/>
      <c r="E71" s="673" t="s">
        <v>46</v>
      </c>
      <c r="F71" s="358">
        <v>22000</v>
      </c>
      <c r="G71" s="294">
        <v>0</v>
      </c>
    </row>
    <row r="72" spans="2:7" ht="39.5">
      <c r="B72" s="547"/>
      <c r="C72" s="556"/>
      <c r="D72" s="590"/>
      <c r="E72" s="674" t="s">
        <v>47</v>
      </c>
      <c r="F72" s="358">
        <v>22000</v>
      </c>
      <c r="G72" s="294">
        <v>0</v>
      </c>
    </row>
    <row r="73" spans="2:7">
      <c r="B73" s="547"/>
      <c r="C73" s="556"/>
      <c r="D73" s="590"/>
      <c r="E73" s="672" t="s">
        <v>26</v>
      </c>
      <c r="F73" s="358">
        <v>6000</v>
      </c>
      <c r="G73" s="294">
        <v>0</v>
      </c>
    </row>
    <row r="74" spans="2:7">
      <c r="B74" s="547"/>
      <c r="C74" s="556"/>
      <c r="D74" s="590"/>
      <c r="E74" s="675" t="s">
        <v>27</v>
      </c>
      <c r="F74" s="832">
        <v>6000</v>
      </c>
      <c r="G74" s="660"/>
    </row>
    <row r="75" spans="2:7">
      <c r="B75" s="366" t="s">
        <v>32</v>
      </c>
      <c r="C75" s="367"/>
      <c r="D75" s="676"/>
      <c r="E75" s="310" t="s">
        <v>32</v>
      </c>
      <c r="F75" s="311"/>
      <c r="G75" s="312"/>
    </row>
    <row r="76" spans="2:7">
      <c r="B76" s="655" t="s">
        <v>45</v>
      </c>
      <c r="C76" s="661"/>
      <c r="D76" s="677"/>
      <c r="E76" s="655" t="s">
        <v>45</v>
      </c>
      <c r="F76" s="680"/>
      <c r="G76" s="681"/>
    </row>
    <row r="77" spans="2:7">
      <c r="B77" s="289" t="s">
        <v>6</v>
      </c>
      <c r="C77" s="15">
        <v>1832070</v>
      </c>
      <c r="D77" s="290">
        <f>D78</f>
        <v>-1832070</v>
      </c>
      <c r="E77" s="289" t="s">
        <v>6</v>
      </c>
      <c r="F77" s="682">
        <v>10387121</v>
      </c>
      <c r="G77" s="290">
        <v>1832070</v>
      </c>
    </row>
    <row r="78" spans="2:7">
      <c r="B78" s="293" t="s">
        <v>5</v>
      </c>
      <c r="C78" s="9">
        <v>1832070</v>
      </c>
      <c r="D78" s="294">
        <f>D79</f>
        <v>-1832070</v>
      </c>
      <c r="E78" s="293" t="s">
        <v>18</v>
      </c>
      <c r="F78" s="683">
        <v>372621</v>
      </c>
      <c r="G78" s="294">
        <v>0</v>
      </c>
    </row>
    <row r="79" spans="2:7">
      <c r="B79" s="296" t="s">
        <v>4</v>
      </c>
      <c r="C79" s="9">
        <v>1832070</v>
      </c>
      <c r="D79" s="294">
        <v>-1832070</v>
      </c>
      <c r="E79" s="293" t="s">
        <v>5</v>
      </c>
      <c r="F79" s="683">
        <v>10014500</v>
      </c>
      <c r="G79" s="294">
        <v>1832070</v>
      </c>
    </row>
    <row r="80" spans="2:7" ht="26.5">
      <c r="B80" s="289" t="s">
        <v>3</v>
      </c>
      <c r="C80" s="15">
        <v>1832070</v>
      </c>
      <c r="D80" s="290">
        <v>-1832070</v>
      </c>
      <c r="E80" s="296" t="s">
        <v>4</v>
      </c>
      <c r="F80" s="683">
        <v>10014500</v>
      </c>
      <c r="G80" s="294">
        <v>1832070</v>
      </c>
    </row>
    <row r="81" spans="2:7">
      <c r="B81" s="293" t="s">
        <v>2</v>
      </c>
      <c r="C81" s="9">
        <v>1832070</v>
      </c>
      <c r="D81" s="294">
        <f>D82</f>
        <v>-1827070</v>
      </c>
      <c r="E81" s="289" t="s">
        <v>3</v>
      </c>
      <c r="F81" s="682">
        <v>10387121</v>
      </c>
      <c r="G81" s="290">
        <v>1832070</v>
      </c>
    </row>
    <row r="82" spans="2:7">
      <c r="B82" s="296" t="s">
        <v>19</v>
      </c>
      <c r="C82" s="9">
        <v>1827070</v>
      </c>
      <c r="D82" s="294">
        <f>D83+D84</f>
        <v>-1827070</v>
      </c>
      <c r="E82" s="293" t="s">
        <v>2</v>
      </c>
      <c r="F82" s="683">
        <v>10129377</v>
      </c>
      <c r="G82" s="294">
        <v>1827070</v>
      </c>
    </row>
    <row r="83" spans="2:7">
      <c r="B83" s="297" t="s">
        <v>20</v>
      </c>
      <c r="C83" s="9">
        <v>1170162</v>
      </c>
      <c r="D83" s="294">
        <v>-1170162</v>
      </c>
      <c r="E83" s="296" t="s">
        <v>19</v>
      </c>
      <c r="F83" s="683">
        <v>10080288</v>
      </c>
      <c r="G83" s="294">
        <v>1827070</v>
      </c>
    </row>
    <row r="84" spans="2:7">
      <c r="B84" s="297" t="s">
        <v>21</v>
      </c>
      <c r="C84" s="9">
        <v>656908</v>
      </c>
      <c r="D84" s="294">
        <v>-656908</v>
      </c>
      <c r="E84" s="297" t="s">
        <v>20</v>
      </c>
      <c r="F84" s="683">
        <v>6861568</v>
      </c>
      <c r="G84" s="294">
        <v>1170162</v>
      </c>
    </row>
    <row r="85" spans="2:7">
      <c r="B85" s="293" t="s">
        <v>26</v>
      </c>
      <c r="C85" s="9">
        <v>5000</v>
      </c>
      <c r="D85" s="294">
        <v>-5000</v>
      </c>
      <c r="E85" s="297" t="s">
        <v>21</v>
      </c>
      <c r="F85" s="683">
        <v>3218720</v>
      </c>
      <c r="G85" s="294">
        <v>656908</v>
      </c>
    </row>
    <row r="86" spans="2:7">
      <c r="B86" s="296" t="s">
        <v>27</v>
      </c>
      <c r="C86" s="9">
        <v>5000</v>
      </c>
      <c r="D86" s="294">
        <v>-5000</v>
      </c>
      <c r="E86" s="296" t="s">
        <v>1</v>
      </c>
      <c r="F86" s="683">
        <v>42690</v>
      </c>
      <c r="G86" s="294">
        <v>0</v>
      </c>
    </row>
    <row r="87" spans="2:7">
      <c r="B87" s="88"/>
      <c r="C87" s="376"/>
      <c r="D87" s="377"/>
      <c r="E87" s="297" t="s">
        <v>24</v>
      </c>
      <c r="F87" s="683">
        <v>42690</v>
      </c>
      <c r="G87" s="294">
        <v>0</v>
      </c>
    </row>
    <row r="88" spans="2:7" ht="26.5">
      <c r="B88" s="289"/>
      <c r="C88" s="15"/>
      <c r="D88" s="290"/>
      <c r="E88" s="359" t="s">
        <v>34</v>
      </c>
      <c r="F88" s="683">
        <v>6399</v>
      </c>
      <c r="G88" s="294">
        <v>0</v>
      </c>
    </row>
    <row r="89" spans="2:7">
      <c r="B89" s="293"/>
      <c r="C89" s="9"/>
      <c r="D89" s="294"/>
      <c r="E89" s="364" t="s">
        <v>36</v>
      </c>
      <c r="F89" s="683">
        <v>6399</v>
      </c>
      <c r="G89" s="294">
        <v>0</v>
      </c>
    </row>
    <row r="90" spans="2:7">
      <c r="B90" s="293"/>
      <c r="C90" s="9"/>
      <c r="D90" s="294"/>
      <c r="E90" s="293" t="s">
        <v>26</v>
      </c>
      <c r="F90" s="683">
        <v>257744</v>
      </c>
      <c r="G90" s="294">
        <v>5000</v>
      </c>
    </row>
    <row r="91" spans="2:7" ht="15" thickBot="1">
      <c r="B91" s="297"/>
      <c r="C91" s="9"/>
      <c r="D91" s="294"/>
      <c r="E91" s="344" t="s">
        <v>27</v>
      </c>
      <c r="F91" s="684">
        <v>257744</v>
      </c>
      <c r="G91" s="638">
        <v>5000</v>
      </c>
    </row>
    <row r="92" spans="2:7">
      <c r="B92" s="662"/>
      <c r="C92" s="541"/>
      <c r="D92" s="678"/>
      <c r="E92" s="314" t="s">
        <v>28</v>
      </c>
      <c r="F92" s="21"/>
      <c r="G92" s="283"/>
    </row>
    <row r="93" spans="2:7">
      <c r="B93" s="375"/>
      <c r="C93" s="376"/>
      <c r="D93" s="377"/>
      <c r="E93" s="315" t="s">
        <v>191</v>
      </c>
      <c r="F93" s="18"/>
      <c r="G93" s="285"/>
    </row>
    <row r="94" spans="2:7" ht="50.15" customHeight="1">
      <c r="B94" s="375"/>
      <c r="C94" s="376"/>
      <c r="D94" s="377"/>
      <c r="E94" s="532" t="s">
        <v>197</v>
      </c>
      <c r="F94" s="639" t="s">
        <v>7</v>
      </c>
      <c r="G94" s="640"/>
    </row>
    <row r="95" spans="2:7" ht="33.75" customHeight="1">
      <c r="B95" s="375"/>
      <c r="C95" s="376"/>
      <c r="D95" s="377"/>
      <c r="E95" s="316" t="s">
        <v>198</v>
      </c>
      <c r="F95" s="317"/>
      <c r="G95" s="318"/>
    </row>
    <row r="96" spans="2:7">
      <c r="B96" s="375"/>
      <c r="C96" s="376"/>
      <c r="D96" s="377"/>
      <c r="E96" s="319" t="s">
        <v>29</v>
      </c>
      <c r="F96" s="126"/>
      <c r="G96" s="320"/>
    </row>
    <row r="97" spans="2:7" ht="54" customHeight="1">
      <c r="B97" s="375"/>
      <c r="C97" s="376"/>
      <c r="D97" s="377"/>
      <c r="E97" s="645" t="s">
        <v>199</v>
      </c>
      <c r="F97" s="646"/>
      <c r="G97" s="647"/>
    </row>
    <row r="98" spans="2:7">
      <c r="B98" s="375"/>
      <c r="C98" s="376"/>
      <c r="D98" s="377"/>
      <c r="E98" s="321" t="s">
        <v>30</v>
      </c>
      <c r="F98" s="126"/>
      <c r="G98" s="320"/>
    </row>
    <row r="99" spans="2:7">
      <c r="B99" s="375"/>
      <c r="C99" s="376"/>
      <c r="D99" s="377"/>
      <c r="E99" s="289" t="s">
        <v>6</v>
      </c>
      <c r="F99" s="15">
        <v>156000</v>
      </c>
      <c r="G99" s="290">
        <v>1990</v>
      </c>
    </row>
    <row r="100" spans="2:7">
      <c r="B100" s="375"/>
      <c r="C100" s="376"/>
      <c r="D100" s="377"/>
      <c r="E100" s="293" t="s">
        <v>70</v>
      </c>
      <c r="F100" s="9">
        <v>156000</v>
      </c>
      <c r="G100" s="294">
        <v>1990</v>
      </c>
    </row>
    <row r="101" spans="2:7">
      <c r="B101" s="375"/>
      <c r="C101" s="376"/>
      <c r="D101" s="377"/>
      <c r="E101" s="293" t="s">
        <v>71</v>
      </c>
      <c r="F101" s="9">
        <v>156000</v>
      </c>
      <c r="G101" s="294">
        <f>G103</f>
        <v>1990</v>
      </c>
    </row>
    <row r="102" spans="2:7">
      <c r="B102" s="375"/>
      <c r="C102" s="376"/>
      <c r="D102" s="377"/>
      <c r="E102" s="297" t="s">
        <v>72</v>
      </c>
      <c r="F102" s="9">
        <v>156000</v>
      </c>
      <c r="G102" s="294">
        <v>1990</v>
      </c>
    </row>
    <row r="103" spans="2:7" ht="26.5">
      <c r="B103" s="375"/>
      <c r="C103" s="376"/>
      <c r="D103" s="377"/>
      <c r="E103" s="300" t="s">
        <v>73</v>
      </c>
      <c r="F103" s="9">
        <v>156000</v>
      </c>
      <c r="G103" s="294">
        <v>1990</v>
      </c>
    </row>
    <row r="104" spans="2:7" ht="26.5">
      <c r="B104" s="375"/>
      <c r="C104" s="376"/>
      <c r="D104" s="377"/>
      <c r="E104" s="648" t="s">
        <v>75</v>
      </c>
      <c r="F104" s="9">
        <v>156000</v>
      </c>
      <c r="G104" s="294">
        <v>1990</v>
      </c>
    </row>
    <row r="105" spans="2:7">
      <c r="B105" s="375"/>
      <c r="C105" s="376"/>
      <c r="D105" s="377"/>
      <c r="E105" s="289" t="s">
        <v>3</v>
      </c>
      <c r="F105" s="15">
        <v>156000</v>
      </c>
      <c r="G105" s="290">
        <v>1990</v>
      </c>
    </row>
    <row r="106" spans="2:7">
      <c r="B106" s="375"/>
      <c r="C106" s="376"/>
      <c r="D106" s="377"/>
      <c r="E106" s="293" t="s">
        <v>2</v>
      </c>
      <c r="F106" s="9">
        <v>156000</v>
      </c>
      <c r="G106" s="294">
        <v>1990</v>
      </c>
    </row>
    <row r="107" spans="2:7">
      <c r="B107" s="375"/>
      <c r="C107" s="376"/>
      <c r="D107" s="377"/>
      <c r="E107" s="296" t="s">
        <v>19</v>
      </c>
      <c r="F107" s="9">
        <v>156000</v>
      </c>
      <c r="G107" s="299">
        <v>1990</v>
      </c>
    </row>
    <row r="108" spans="2:7">
      <c r="B108" s="375"/>
      <c r="C108" s="376"/>
      <c r="D108" s="377"/>
      <c r="E108" s="297" t="s">
        <v>21</v>
      </c>
      <c r="F108" s="9">
        <v>156000</v>
      </c>
      <c r="G108" s="299">
        <v>1990</v>
      </c>
    </row>
    <row r="109" spans="2:7">
      <c r="B109" s="375"/>
      <c r="C109" s="376"/>
      <c r="D109" s="377"/>
      <c r="E109" s="321" t="s">
        <v>31</v>
      </c>
      <c r="F109" s="126"/>
      <c r="G109" s="127"/>
    </row>
    <row r="110" spans="2:7">
      <c r="B110" s="375"/>
      <c r="C110" s="376"/>
      <c r="D110" s="377"/>
      <c r="E110" s="289" t="s">
        <v>6</v>
      </c>
      <c r="F110" s="15">
        <v>156000</v>
      </c>
      <c r="G110" s="298">
        <v>1993</v>
      </c>
    </row>
    <row r="111" spans="2:7">
      <c r="B111" s="375"/>
      <c r="C111" s="376"/>
      <c r="D111" s="377"/>
      <c r="E111" s="293" t="s">
        <v>70</v>
      </c>
      <c r="F111" s="9">
        <v>156000</v>
      </c>
      <c r="G111" s="299">
        <v>1993</v>
      </c>
    </row>
    <row r="112" spans="2:7">
      <c r="B112" s="375"/>
      <c r="C112" s="376"/>
      <c r="D112" s="377"/>
      <c r="E112" s="293" t="s">
        <v>71</v>
      </c>
      <c r="F112" s="9">
        <v>156000</v>
      </c>
      <c r="G112" s="299">
        <v>1993</v>
      </c>
    </row>
    <row r="113" spans="2:7">
      <c r="B113" s="375"/>
      <c r="C113" s="376"/>
      <c r="D113" s="377"/>
      <c r="E113" s="297" t="s">
        <v>72</v>
      </c>
      <c r="F113" s="9">
        <v>156000</v>
      </c>
      <c r="G113" s="299">
        <v>1993</v>
      </c>
    </row>
    <row r="114" spans="2:7" ht="26.5">
      <c r="B114" s="375"/>
      <c r="C114" s="376"/>
      <c r="D114" s="377"/>
      <c r="E114" s="300" t="s">
        <v>73</v>
      </c>
      <c r="F114" s="9">
        <v>156000</v>
      </c>
      <c r="G114" s="299">
        <v>1993</v>
      </c>
    </row>
    <row r="115" spans="2:7" ht="26.5">
      <c r="B115" s="375"/>
      <c r="C115" s="376"/>
      <c r="D115" s="377"/>
      <c r="E115" s="648" t="s">
        <v>75</v>
      </c>
      <c r="F115" s="9">
        <v>156000</v>
      </c>
      <c r="G115" s="299">
        <v>1993</v>
      </c>
    </row>
    <row r="116" spans="2:7">
      <c r="B116" s="375"/>
      <c r="C116" s="376"/>
      <c r="D116" s="377"/>
      <c r="E116" s="289" t="s">
        <v>3</v>
      </c>
      <c r="F116" s="15">
        <v>156000</v>
      </c>
      <c r="G116" s="298">
        <v>1993</v>
      </c>
    </row>
    <row r="117" spans="2:7">
      <c r="B117" s="375"/>
      <c r="C117" s="376"/>
      <c r="D117" s="377"/>
      <c r="E117" s="293" t="s">
        <v>2</v>
      </c>
      <c r="F117" s="9">
        <v>156000</v>
      </c>
      <c r="G117" s="299">
        <v>1993</v>
      </c>
    </row>
    <row r="118" spans="2:7">
      <c r="B118" s="375"/>
      <c r="C118" s="376"/>
      <c r="D118" s="377"/>
      <c r="E118" s="296" t="s">
        <v>19</v>
      </c>
      <c r="F118" s="9">
        <v>156000</v>
      </c>
      <c r="G118" s="299">
        <v>1993</v>
      </c>
    </row>
    <row r="119" spans="2:7" ht="15" thickBot="1">
      <c r="B119" s="663"/>
      <c r="C119" s="664"/>
      <c r="D119" s="679"/>
      <c r="E119" s="649" t="s">
        <v>21</v>
      </c>
      <c r="F119" s="313">
        <v>156000</v>
      </c>
      <c r="G119" s="638">
        <v>1993</v>
      </c>
    </row>
    <row r="120" spans="2:7" ht="37" customHeight="1" thickBot="1">
      <c r="B120" s="853" t="s">
        <v>235</v>
      </c>
      <c r="C120" s="854"/>
      <c r="D120" s="854"/>
      <c r="E120" s="855"/>
      <c r="F120" s="855"/>
      <c r="G120" s="856"/>
    </row>
  </sheetData>
  <mergeCells count="7">
    <mergeCell ref="B120:G120"/>
    <mergeCell ref="H1:H2"/>
    <mergeCell ref="A1:A2"/>
    <mergeCell ref="C1:C2"/>
    <mergeCell ref="D1:D2"/>
    <mergeCell ref="F1:F2"/>
    <mergeCell ref="G1:G2"/>
  </mergeCells>
  <pageMargins left="0.35" right="0.35433070866141736" top="0.55118110236220474" bottom="0.59055118110236227" header="0.31496062992125984" footer="0.31496062992125984"/>
  <pageSetup paperSize="9" scale="70" fitToHeight="0" orientation="landscape" horizontalDpi="90" verticalDpi="90"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3868A-AC3B-4E7A-A3DB-64649132B433}">
  <dimension ref="A1:H24"/>
  <sheetViews>
    <sheetView zoomScale="80" zoomScaleNormal="80" workbookViewId="0">
      <selection activeCell="B28" sqref="B28"/>
    </sheetView>
  </sheetViews>
  <sheetFormatPr defaultRowHeight="14.5"/>
  <cols>
    <col min="1" max="1" width="9.26953125" style="3" customWidth="1"/>
    <col min="2" max="2" width="53.453125" style="2" customWidth="1"/>
    <col min="3" max="3" width="13.81640625" style="2" customWidth="1"/>
    <col min="4" max="4" width="13.453125" style="1" customWidth="1"/>
    <col min="5" max="5" width="53.26953125" style="2" customWidth="1"/>
    <col min="6" max="6" width="15.7265625" style="2" customWidth="1"/>
    <col min="7" max="7" width="13.7265625" style="1" customWidth="1"/>
    <col min="8" max="8" width="18.26953125" customWidth="1"/>
  </cols>
  <sheetData>
    <row r="1" spans="1:8">
      <c r="A1" s="859" t="s">
        <v>15</v>
      </c>
      <c r="B1" s="31"/>
      <c r="C1" s="861" t="s">
        <v>14</v>
      </c>
      <c r="D1" s="861" t="s">
        <v>13</v>
      </c>
      <c r="E1" s="31"/>
      <c r="F1" s="861" t="s">
        <v>14</v>
      </c>
      <c r="G1" s="861" t="s">
        <v>13</v>
      </c>
      <c r="H1" s="857" t="s">
        <v>128</v>
      </c>
    </row>
    <row r="2" spans="1:8" ht="14.65" customHeight="1" thickBot="1">
      <c r="A2" s="860"/>
      <c r="B2" s="30"/>
      <c r="C2" s="862"/>
      <c r="D2" s="862"/>
      <c r="E2" s="30"/>
      <c r="F2" s="862"/>
      <c r="G2" s="862"/>
      <c r="H2" s="858"/>
    </row>
    <row r="3" spans="1:8">
      <c r="A3" s="26"/>
      <c r="B3" s="25"/>
      <c r="C3" s="23"/>
      <c r="D3" s="23"/>
      <c r="E3" s="24"/>
      <c r="F3" s="23"/>
      <c r="G3" s="23"/>
    </row>
    <row r="4" spans="1:8" ht="15" thickBot="1">
      <c r="A4" s="26"/>
      <c r="B4" s="713" t="s">
        <v>203</v>
      </c>
      <c r="C4" s="23"/>
      <c r="D4" s="23"/>
      <c r="E4" s="24"/>
      <c r="F4" s="23"/>
      <c r="G4" s="23"/>
    </row>
    <row r="5" spans="1:8" ht="27">
      <c r="A5" s="22">
        <f>MK!A9+1</f>
        <v>2</v>
      </c>
      <c r="B5" s="282" t="s">
        <v>152</v>
      </c>
      <c r="C5" s="21"/>
      <c r="D5" s="283"/>
      <c r="E5" s="284" t="s">
        <v>203</v>
      </c>
      <c r="F5" s="21"/>
      <c r="G5" s="283"/>
      <c r="H5" s="687" t="s">
        <v>145</v>
      </c>
    </row>
    <row r="6" spans="1:8">
      <c r="A6" s="20"/>
      <c r="B6" s="88" t="s">
        <v>10</v>
      </c>
      <c r="C6" s="18"/>
      <c r="D6" s="285"/>
      <c r="E6" s="88" t="s">
        <v>10</v>
      </c>
      <c r="F6" s="372"/>
      <c r="G6" s="285"/>
    </row>
    <row r="7" spans="1:8" ht="26.5">
      <c r="A7" s="16"/>
      <c r="B7" s="286" t="s">
        <v>248</v>
      </c>
      <c r="C7" s="17"/>
      <c r="D7" s="287"/>
      <c r="E7" s="286" t="s">
        <v>204</v>
      </c>
      <c r="F7" s="96" t="s">
        <v>7</v>
      </c>
      <c r="G7" s="288"/>
    </row>
    <row r="8" spans="1:8">
      <c r="A8" s="16"/>
      <c r="B8" s="289" t="s">
        <v>6</v>
      </c>
      <c r="C8" s="15">
        <f>C9</f>
        <v>96125405</v>
      </c>
      <c r="D8" s="290">
        <f>D9</f>
        <v>-765925</v>
      </c>
      <c r="E8" s="289" t="s">
        <v>6</v>
      </c>
      <c r="F8" s="11">
        <f>F9</f>
        <v>2716152</v>
      </c>
      <c r="G8" s="290">
        <f>G9</f>
        <v>765925</v>
      </c>
    </row>
    <row r="9" spans="1:8">
      <c r="A9" s="292"/>
      <c r="B9" s="293" t="s">
        <v>5</v>
      </c>
      <c r="C9" s="9">
        <f>C10</f>
        <v>96125405</v>
      </c>
      <c r="D9" s="294">
        <f>D10</f>
        <v>-765925</v>
      </c>
      <c r="E9" s="293" t="s">
        <v>5</v>
      </c>
      <c r="F9" s="7">
        <f>F10</f>
        <v>2716152</v>
      </c>
      <c r="G9" s="294">
        <f>G10</f>
        <v>765925</v>
      </c>
    </row>
    <row r="10" spans="1:8">
      <c r="A10" s="292"/>
      <c r="B10" s="296" t="s">
        <v>4</v>
      </c>
      <c r="C10" s="9">
        <v>96125405</v>
      </c>
      <c r="D10" s="294">
        <v>-765925</v>
      </c>
      <c r="E10" s="296" t="s">
        <v>4</v>
      </c>
      <c r="F10" s="7">
        <v>2716152</v>
      </c>
      <c r="G10" s="294">
        <v>765925</v>
      </c>
    </row>
    <row r="11" spans="1:8">
      <c r="A11" s="292"/>
      <c r="B11" s="289" t="s">
        <v>3</v>
      </c>
      <c r="C11" s="15">
        <f>C12</f>
        <v>96125405</v>
      </c>
      <c r="D11" s="290">
        <f>D12</f>
        <v>-765925</v>
      </c>
      <c r="E11" s="289" t="s">
        <v>3</v>
      </c>
      <c r="F11" s="631">
        <f>F12+F21</f>
        <v>2716152</v>
      </c>
      <c r="G11" s="632">
        <f>G12+G21</f>
        <v>765925</v>
      </c>
    </row>
    <row r="12" spans="1:8">
      <c r="A12" s="292"/>
      <c r="B12" s="293" t="s">
        <v>2</v>
      </c>
      <c r="C12" s="9">
        <f>C13</f>
        <v>96125405</v>
      </c>
      <c r="D12" s="294">
        <f>D13</f>
        <v>-765925</v>
      </c>
      <c r="E12" s="293" t="s">
        <v>2</v>
      </c>
      <c r="F12" s="556">
        <f>F13+F16+F18</f>
        <v>2619241</v>
      </c>
      <c r="G12" s="633">
        <f>G13+G16+G18</f>
        <v>765925</v>
      </c>
    </row>
    <row r="13" spans="1:8">
      <c r="A13" s="292"/>
      <c r="B13" s="296" t="s">
        <v>1</v>
      </c>
      <c r="C13" s="9">
        <v>96125405</v>
      </c>
      <c r="D13" s="294">
        <f>D14</f>
        <v>-765925</v>
      </c>
      <c r="E13" s="296" t="s">
        <v>19</v>
      </c>
      <c r="F13" s="634">
        <f>F14+F15</f>
        <v>1830173</v>
      </c>
      <c r="G13" s="635">
        <f>G14+G15</f>
        <v>22925</v>
      </c>
    </row>
    <row r="14" spans="1:8">
      <c r="A14" s="292"/>
      <c r="B14" s="297" t="s">
        <v>205</v>
      </c>
      <c r="C14" s="9">
        <v>96125405</v>
      </c>
      <c r="D14" s="294">
        <v>-765925</v>
      </c>
      <c r="E14" s="297" t="s">
        <v>20</v>
      </c>
      <c r="F14" s="7">
        <v>783503</v>
      </c>
      <c r="G14" s="294">
        <v>17297</v>
      </c>
    </row>
    <row r="15" spans="1:8">
      <c r="A15" s="292"/>
      <c r="B15" s="297"/>
      <c r="C15" s="9"/>
      <c r="D15" s="285"/>
      <c r="E15" s="297" t="s">
        <v>21</v>
      </c>
      <c r="F15" s="7">
        <v>1046670</v>
      </c>
      <c r="G15" s="294">
        <v>5628</v>
      </c>
    </row>
    <row r="16" spans="1:8" ht="17.5" customHeight="1">
      <c r="A16" s="292"/>
      <c r="B16" s="629"/>
      <c r="C16" s="376"/>
      <c r="D16" s="285"/>
      <c r="E16" s="296" t="s">
        <v>1</v>
      </c>
      <c r="F16" s="7">
        <f>F17</f>
        <v>639068</v>
      </c>
      <c r="G16" s="294">
        <f>G17</f>
        <v>728140</v>
      </c>
    </row>
    <row r="17" spans="1:7" ht="17.5" customHeight="1">
      <c r="A17" s="292"/>
      <c r="B17" s="629"/>
      <c r="C17" s="376"/>
      <c r="D17" s="285"/>
      <c r="E17" s="373" t="s">
        <v>0</v>
      </c>
      <c r="F17" s="7">
        <v>639068</v>
      </c>
      <c r="G17" s="294">
        <v>728140</v>
      </c>
    </row>
    <row r="18" spans="1:7" ht="31.15" customHeight="1">
      <c r="A18" s="292"/>
      <c r="B18" s="297"/>
      <c r="C18" s="9"/>
      <c r="D18" s="285"/>
      <c r="E18" s="630" t="s">
        <v>22</v>
      </c>
      <c r="F18" s="7">
        <f>F19</f>
        <v>150000</v>
      </c>
      <c r="G18" s="294">
        <f>G19</f>
        <v>14860</v>
      </c>
    </row>
    <row r="19" spans="1:7" ht="31.15" customHeight="1">
      <c r="A19" s="292"/>
      <c r="B19" s="297"/>
      <c r="C19" s="9"/>
      <c r="D19" s="285"/>
      <c r="E19" s="373" t="s">
        <v>37</v>
      </c>
      <c r="F19" s="7">
        <f>F20</f>
        <v>150000</v>
      </c>
      <c r="G19" s="294">
        <f>G20</f>
        <v>14860</v>
      </c>
    </row>
    <row r="20" spans="1:7" ht="31.15" customHeight="1">
      <c r="A20" s="292"/>
      <c r="B20" s="297"/>
      <c r="C20" s="9"/>
      <c r="D20" s="285"/>
      <c r="E20" s="636" t="s">
        <v>125</v>
      </c>
      <c r="F20" s="7">
        <v>150000</v>
      </c>
      <c r="G20" s="294">
        <v>14860</v>
      </c>
    </row>
    <row r="21" spans="1:7">
      <c r="A21" s="292"/>
      <c r="B21" s="293"/>
      <c r="C21" s="9"/>
      <c r="D21" s="294"/>
      <c r="E21" s="293" t="s">
        <v>26</v>
      </c>
      <c r="F21" s="7">
        <f>F22</f>
        <v>96911</v>
      </c>
      <c r="G21" s="294">
        <f>G22</f>
        <v>0</v>
      </c>
    </row>
    <row r="22" spans="1:7" ht="15" thickBot="1">
      <c r="A22" s="292"/>
      <c r="B22" s="296"/>
      <c r="C22" s="9"/>
      <c r="D22" s="294"/>
      <c r="E22" s="344" t="s">
        <v>27</v>
      </c>
      <c r="F22" s="637">
        <v>96911</v>
      </c>
      <c r="G22" s="638"/>
    </row>
    <row r="23" spans="1:7" ht="64.5" customHeight="1" thickBot="1">
      <c r="A23" s="292"/>
      <c r="B23" s="863" t="s">
        <v>207</v>
      </c>
      <c r="C23" s="864"/>
      <c r="D23" s="864"/>
      <c r="E23" s="864"/>
      <c r="F23" s="864"/>
      <c r="G23" s="865"/>
    </row>
    <row r="24" spans="1:7">
      <c r="A24" s="292"/>
      <c r="B24" s="4"/>
      <c r="C24" s="4"/>
      <c r="D24" s="4"/>
      <c r="E24" s="4"/>
      <c r="F24" s="4"/>
      <c r="G24" s="4"/>
    </row>
  </sheetData>
  <mergeCells count="7">
    <mergeCell ref="B23:G23"/>
    <mergeCell ref="H1:H2"/>
    <mergeCell ref="A1:A2"/>
    <mergeCell ref="C1:C2"/>
    <mergeCell ref="D1:D2"/>
    <mergeCell ref="F1:F2"/>
    <mergeCell ref="G1:G2"/>
  </mergeCells>
  <pageMargins left="0.55118110236220474" right="0.51181102362204722" top="0.59055118110236227" bottom="0.74803149606299213" header="0.31496062992125984" footer="0.31496062992125984"/>
  <pageSetup paperSize="9" scale="70" orientation="landscape" horizontalDpi="90" verticalDpi="90" r:id="rId1"/>
  <headerFooter>
    <oddFooter>&amp;L&amp;F&amp;C&amp;P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EA0AF-A5DD-4F4E-9270-09C895D50C09}">
  <dimension ref="A1:H54"/>
  <sheetViews>
    <sheetView topLeftCell="A25" zoomScale="80" zoomScaleNormal="80" workbookViewId="0">
      <selection activeCell="H56" sqref="H56"/>
    </sheetView>
  </sheetViews>
  <sheetFormatPr defaultRowHeight="14.5"/>
  <cols>
    <col min="1" max="1" width="9.1796875" style="3" customWidth="1"/>
    <col min="2" max="2" width="53.453125" style="2" customWidth="1"/>
    <col min="3" max="3" width="13.81640625" style="2" customWidth="1"/>
    <col min="4" max="4" width="13.453125" style="1" customWidth="1"/>
    <col min="5" max="5" width="53.1796875" style="2" customWidth="1"/>
    <col min="6" max="6" width="15.81640625" style="2" customWidth="1"/>
    <col min="7" max="7" width="13.81640625" style="1" customWidth="1"/>
    <col min="8" max="8" width="19.1796875"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3" spans="1:8">
      <c r="A3" s="29"/>
      <c r="B3" s="28"/>
      <c r="C3" s="27"/>
      <c r="D3" s="27"/>
      <c r="E3" s="28"/>
      <c r="F3" s="27"/>
      <c r="G3" s="27"/>
    </row>
    <row r="4" spans="1:8" ht="15" thickBot="1">
      <c r="A4" s="29"/>
      <c r="B4" s="714" t="s">
        <v>129</v>
      </c>
      <c r="C4" s="27"/>
      <c r="D4" s="27"/>
      <c r="E4" s="28"/>
      <c r="F4" s="27"/>
      <c r="G4" s="27"/>
    </row>
    <row r="5" spans="1:8" ht="27">
      <c r="A5" s="22">
        <f>SIF!A5+1</f>
        <v>3</v>
      </c>
      <c r="B5" s="383" t="s">
        <v>12</v>
      </c>
      <c r="C5" s="384"/>
      <c r="D5" s="385"/>
      <c r="E5" s="57" t="s">
        <v>129</v>
      </c>
      <c r="F5" s="58"/>
      <c r="G5" s="386"/>
      <c r="H5" s="419" t="s">
        <v>145</v>
      </c>
    </row>
    <row r="6" spans="1:8">
      <c r="A6" s="20"/>
      <c r="B6" s="61" t="s">
        <v>10</v>
      </c>
      <c r="C6" s="390"/>
      <c r="D6" s="387"/>
      <c r="E6" s="514" t="s">
        <v>10</v>
      </c>
      <c r="F6" s="388"/>
      <c r="G6" s="389"/>
    </row>
    <row r="7" spans="1:8" ht="28.5" customHeight="1">
      <c r="A7" s="16"/>
      <c r="B7" s="591" t="s">
        <v>153</v>
      </c>
      <c r="C7" s="592"/>
      <c r="D7" s="593"/>
      <c r="E7" s="591" t="s">
        <v>200</v>
      </c>
      <c r="F7" s="592"/>
      <c r="G7" s="593"/>
    </row>
    <row r="8" spans="1:8">
      <c r="A8" s="16"/>
      <c r="B8" s="289" t="s">
        <v>6</v>
      </c>
      <c r="C8" s="594">
        <v>80981848</v>
      </c>
      <c r="D8" s="394">
        <v>-169179</v>
      </c>
      <c r="E8" s="595" t="s">
        <v>6</v>
      </c>
      <c r="F8" s="15">
        <v>51506251</v>
      </c>
      <c r="G8" s="394">
        <v>169179</v>
      </c>
    </row>
    <row r="9" spans="1:8">
      <c r="A9" s="5"/>
      <c r="B9" s="12" t="s">
        <v>5</v>
      </c>
      <c r="C9" s="596">
        <v>80981848</v>
      </c>
      <c r="D9" s="397">
        <v>-169179</v>
      </c>
      <c r="E9" s="293" t="s">
        <v>18</v>
      </c>
      <c r="F9" s="9">
        <v>1421257</v>
      </c>
      <c r="G9" s="208"/>
    </row>
    <row r="10" spans="1:8">
      <c r="A10" s="5"/>
      <c r="B10" s="10" t="s">
        <v>4</v>
      </c>
      <c r="C10" s="596">
        <v>80981848</v>
      </c>
      <c r="D10" s="397">
        <v>-169179</v>
      </c>
      <c r="E10" s="293" t="s">
        <v>5</v>
      </c>
      <c r="F10" s="9">
        <v>50084994</v>
      </c>
      <c r="G10" s="397">
        <v>169179</v>
      </c>
    </row>
    <row r="11" spans="1:8">
      <c r="A11" s="5"/>
      <c r="B11" s="289" t="s">
        <v>3</v>
      </c>
      <c r="C11" s="594">
        <v>80981848</v>
      </c>
      <c r="D11" s="394">
        <v>-169179</v>
      </c>
      <c r="E11" s="296" t="s">
        <v>4</v>
      </c>
      <c r="F11" s="9">
        <v>50084994</v>
      </c>
      <c r="G11" s="397">
        <v>169179</v>
      </c>
    </row>
    <row r="12" spans="1:8">
      <c r="A12" s="5"/>
      <c r="B12" s="12" t="s">
        <v>2</v>
      </c>
      <c r="C12" s="596">
        <v>80981848</v>
      </c>
      <c r="D12" s="397">
        <v>-169179</v>
      </c>
      <c r="E12" s="595" t="s">
        <v>3</v>
      </c>
      <c r="F12" s="15">
        <v>51832651</v>
      </c>
      <c r="G12" s="394">
        <v>169179</v>
      </c>
    </row>
    <row r="13" spans="1:8">
      <c r="A13" s="5"/>
      <c r="B13" s="10" t="s">
        <v>1</v>
      </c>
      <c r="C13" s="596">
        <v>80981848</v>
      </c>
      <c r="D13" s="397">
        <v>-169179</v>
      </c>
      <c r="E13" s="293" t="s">
        <v>2</v>
      </c>
      <c r="F13" s="9">
        <v>50333679</v>
      </c>
      <c r="G13" s="397">
        <v>169179</v>
      </c>
    </row>
    <row r="14" spans="1:8">
      <c r="A14" s="5"/>
      <c r="B14" s="8" t="s">
        <v>0</v>
      </c>
      <c r="C14" s="596">
        <v>80981848</v>
      </c>
      <c r="D14" s="397">
        <f>-53467-115712</f>
        <v>-169179</v>
      </c>
      <c r="E14" s="296" t="s">
        <v>19</v>
      </c>
      <c r="F14" s="9">
        <v>50081933</v>
      </c>
      <c r="G14" s="397">
        <v>169179</v>
      </c>
    </row>
    <row r="15" spans="1:8" ht="57.75" customHeight="1">
      <c r="A15" s="5"/>
      <c r="B15" s="404"/>
      <c r="C15" s="390"/>
      <c r="D15" s="391"/>
      <c r="E15" s="297" t="s">
        <v>20</v>
      </c>
      <c r="F15" s="9">
        <v>28141341</v>
      </c>
      <c r="G15" s="208">
        <v>121869</v>
      </c>
    </row>
    <row r="16" spans="1:8">
      <c r="A16" s="5"/>
      <c r="B16" s="404"/>
      <c r="C16" s="390"/>
      <c r="D16" s="391"/>
      <c r="E16" s="297" t="s">
        <v>21</v>
      </c>
      <c r="F16" s="9">
        <v>21940592</v>
      </c>
      <c r="G16" s="208">
        <v>47310</v>
      </c>
    </row>
    <row r="17" spans="1:7">
      <c r="A17" s="5"/>
      <c r="B17" s="404"/>
      <c r="C17" s="390"/>
      <c r="D17" s="391"/>
      <c r="E17" s="296" t="s">
        <v>1</v>
      </c>
      <c r="F17" s="9">
        <v>57600</v>
      </c>
      <c r="G17" s="394"/>
    </row>
    <row r="18" spans="1:7">
      <c r="B18" s="404"/>
      <c r="C18" s="390"/>
      <c r="D18" s="391"/>
      <c r="E18" s="297" t="s">
        <v>0</v>
      </c>
      <c r="F18" s="9">
        <v>57600</v>
      </c>
      <c r="G18" s="394"/>
    </row>
    <row r="19" spans="1:7" ht="26.5">
      <c r="B19" s="404"/>
      <c r="C19" s="390"/>
      <c r="D19" s="391"/>
      <c r="E19" s="296" t="s">
        <v>22</v>
      </c>
      <c r="F19" s="9">
        <v>194146</v>
      </c>
      <c r="G19" s="394"/>
    </row>
    <row r="20" spans="1:7">
      <c r="B20" s="404"/>
      <c r="C20" s="390"/>
      <c r="D20" s="391"/>
      <c r="E20" s="297" t="s">
        <v>23</v>
      </c>
      <c r="F20" s="9">
        <v>194146</v>
      </c>
      <c r="G20" s="394"/>
    </row>
    <row r="21" spans="1:7" ht="26.5">
      <c r="B21" s="404"/>
      <c r="C21" s="390"/>
      <c r="D21" s="391"/>
      <c r="E21" s="300" t="s">
        <v>25</v>
      </c>
      <c r="F21" s="9">
        <v>194146</v>
      </c>
      <c r="G21" s="394"/>
    </row>
    <row r="22" spans="1:7">
      <c r="B22" s="404"/>
      <c r="C22" s="390"/>
      <c r="D22" s="391"/>
      <c r="E22" s="293" t="s">
        <v>26</v>
      </c>
      <c r="F22" s="9">
        <v>1498972</v>
      </c>
      <c r="G22" s="394"/>
    </row>
    <row r="23" spans="1:7">
      <c r="B23" s="404"/>
      <c r="C23" s="390"/>
      <c r="D23" s="391"/>
      <c r="E23" s="296" t="s">
        <v>27</v>
      </c>
      <c r="F23" s="9">
        <v>1498972</v>
      </c>
      <c r="G23" s="394"/>
    </row>
    <row r="24" spans="1:7">
      <c r="B24" s="404"/>
      <c r="C24" s="390"/>
      <c r="D24" s="391"/>
      <c r="E24" s="595" t="s">
        <v>39</v>
      </c>
      <c r="F24" s="597">
        <v>-326400</v>
      </c>
      <c r="G24" s="394"/>
    </row>
    <row r="25" spans="1:7">
      <c r="B25" s="404"/>
      <c r="C25" s="390"/>
      <c r="D25" s="391"/>
      <c r="E25" s="595" t="s">
        <v>40</v>
      </c>
      <c r="F25" s="9">
        <v>326400</v>
      </c>
      <c r="G25" s="394"/>
    </row>
    <row r="26" spans="1:7">
      <c r="B26" s="404"/>
      <c r="C26" s="390"/>
      <c r="D26" s="391"/>
      <c r="E26" s="293" t="s">
        <v>41</v>
      </c>
      <c r="F26" s="9">
        <v>326400</v>
      </c>
      <c r="G26" s="397"/>
    </row>
    <row r="27" spans="1:7" ht="26.5">
      <c r="B27" s="598"/>
      <c r="C27" s="599"/>
      <c r="D27" s="600"/>
      <c r="E27" s="601" t="s">
        <v>42</v>
      </c>
      <c r="F27" s="602">
        <v>326400</v>
      </c>
      <c r="G27" s="603"/>
    </row>
    <row r="28" spans="1:7" ht="27">
      <c r="B28" s="604" t="s">
        <v>12</v>
      </c>
      <c r="C28" s="605"/>
      <c r="D28" s="606"/>
      <c r="E28" s="607" t="s">
        <v>129</v>
      </c>
      <c r="F28" s="608"/>
      <c r="G28" s="609"/>
    </row>
    <row r="29" spans="1:7">
      <c r="B29" s="61" t="s">
        <v>33</v>
      </c>
      <c r="C29" s="390"/>
      <c r="D29" s="391"/>
      <c r="E29" s="61" t="s">
        <v>33</v>
      </c>
      <c r="F29" s="610"/>
      <c r="G29" s="397"/>
    </row>
    <row r="30" spans="1:7">
      <c r="B30" s="611" t="s">
        <v>45</v>
      </c>
      <c r="C30" s="612"/>
      <c r="D30" s="613"/>
      <c r="E30" s="611" t="s">
        <v>45</v>
      </c>
      <c r="F30" s="614"/>
      <c r="G30" s="615"/>
    </row>
    <row r="31" spans="1:7">
      <c r="B31" s="616" t="s">
        <v>31</v>
      </c>
      <c r="C31" s="390"/>
      <c r="D31" s="391"/>
      <c r="E31" s="617" t="s">
        <v>31</v>
      </c>
      <c r="F31" s="392"/>
      <c r="G31" s="389"/>
    </row>
    <row r="32" spans="1:7">
      <c r="B32" s="289" t="s">
        <v>6</v>
      </c>
      <c r="C32" s="393">
        <v>622579402</v>
      </c>
      <c r="D32" s="394">
        <v>-28226</v>
      </c>
      <c r="E32" s="395" t="s">
        <v>6</v>
      </c>
      <c r="F32" s="396">
        <v>86748124</v>
      </c>
      <c r="G32" s="394">
        <v>28226</v>
      </c>
    </row>
    <row r="33" spans="2:7">
      <c r="B33" s="293" t="s">
        <v>5</v>
      </c>
      <c r="C33" s="407">
        <v>622579402</v>
      </c>
      <c r="D33" s="397">
        <v>-28226</v>
      </c>
      <c r="E33" s="398" t="s">
        <v>18</v>
      </c>
      <c r="F33" s="399">
        <v>1645798</v>
      </c>
      <c r="G33" s="208"/>
    </row>
    <row r="34" spans="2:7">
      <c r="B34" s="296" t="s">
        <v>4</v>
      </c>
      <c r="C34" s="618">
        <v>622579402</v>
      </c>
      <c r="D34" s="397">
        <v>-28226</v>
      </c>
      <c r="E34" s="398" t="s">
        <v>5</v>
      </c>
      <c r="F34" s="399">
        <v>85102326</v>
      </c>
      <c r="G34" s="408">
        <v>28226</v>
      </c>
    </row>
    <row r="35" spans="2:7" ht="26.5">
      <c r="B35" s="289" t="s">
        <v>3</v>
      </c>
      <c r="C35" s="400">
        <v>622579402</v>
      </c>
      <c r="D35" s="394">
        <v>-28226</v>
      </c>
      <c r="E35" s="401" t="s">
        <v>4</v>
      </c>
      <c r="F35" s="399">
        <v>85102326</v>
      </c>
      <c r="G35" s="408">
        <v>28226</v>
      </c>
    </row>
    <row r="36" spans="2:7">
      <c r="B36" s="293" t="s">
        <v>2</v>
      </c>
      <c r="C36" s="402">
        <v>622579402</v>
      </c>
      <c r="D36" s="397">
        <v>-28226</v>
      </c>
      <c r="E36" s="403" t="s">
        <v>3</v>
      </c>
      <c r="F36" s="396">
        <v>86748124</v>
      </c>
      <c r="G36" s="394">
        <v>28226</v>
      </c>
    </row>
    <row r="37" spans="2:7">
      <c r="B37" s="296" t="s">
        <v>1</v>
      </c>
      <c r="C37" s="402">
        <v>622579402</v>
      </c>
      <c r="D37" s="397">
        <v>-28226</v>
      </c>
      <c r="E37" s="398" t="s">
        <v>2</v>
      </c>
      <c r="F37" s="399">
        <v>85382123</v>
      </c>
      <c r="G37" s="408">
        <v>28226</v>
      </c>
    </row>
    <row r="38" spans="2:7">
      <c r="B38" s="297" t="s">
        <v>0</v>
      </c>
      <c r="C38" s="9">
        <v>622579402</v>
      </c>
      <c r="D38" s="397">
        <v>-28226</v>
      </c>
      <c r="E38" s="401" t="s">
        <v>19</v>
      </c>
      <c r="F38" s="399">
        <v>72985228</v>
      </c>
      <c r="G38" s="408">
        <v>28226</v>
      </c>
    </row>
    <row r="39" spans="2:7">
      <c r="B39" s="404"/>
      <c r="C39" s="390"/>
      <c r="D39" s="391"/>
      <c r="E39" s="405" t="s">
        <v>20</v>
      </c>
      <c r="F39" s="399">
        <v>43565391</v>
      </c>
      <c r="G39" s="208">
        <v>20835</v>
      </c>
    </row>
    <row r="40" spans="2:7">
      <c r="B40" s="404"/>
      <c r="C40" s="390"/>
      <c r="D40" s="391"/>
      <c r="E40" s="405" t="s">
        <v>21</v>
      </c>
      <c r="F40" s="399">
        <v>29419837</v>
      </c>
      <c r="G40" s="208">
        <v>7391</v>
      </c>
    </row>
    <row r="41" spans="2:7">
      <c r="B41" s="404"/>
      <c r="C41" s="390"/>
      <c r="D41" s="391"/>
      <c r="E41" s="401" t="s">
        <v>1</v>
      </c>
      <c r="F41" s="399">
        <v>1683495</v>
      </c>
      <c r="G41" s="394"/>
    </row>
    <row r="42" spans="2:7">
      <c r="B42" s="404"/>
      <c r="C42" s="390"/>
      <c r="D42" s="391"/>
      <c r="E42" s="405" t="s">
        <v>0</v>
      </c>
      <c r="F42" s="399">
        <v>1669351</v>
      </c>
      <c r="G42" s="394"/>
    </row>
    <row r="43" spans="2:7">
      <c r="B43" s="404"/>
      <c r="C43" s="390"/>
      <c r="D43" s="391"/>
      <c r="E43" s="405" t="s">
        <v>130</v>
      </c>
      <c r="F43" s="399">
        <v>14144</v>
      </c>
      <c r="G43" s="394"/>
    </row>
    <row r="44" spans="2:7" ht="26.5">
      <c r="B44" s="404"/>
      <c r="C44" s="390"/>
      <c r="D44" s="391"/>
      <c r="E44" s="401" t="s">
        <v>34</v>
      </c>
      <c r="F44" s="399">
        <v>9944870</v>
      </c>
      <c r="G44" s="394"/>
    </row>
    <row r="45" spans="2:7">
      <c r="B45" s="404"/>
      <c r="C45" s="390"/>
      <c r="D45" s="391"/>
      <c r="E45" s="405" t="s">
        <v>35</v>
      </c>
      <c r="F45" s="399"/>
      <c r="G45" s="394"/>
    </row>
    <row r="46" spans="2:7">
      <c r="B46" s="404"/>
      <c r="C46" s="390"/>
      <c r="D46" s="391"/>
      <c r="E46" s="405" t="s">
        <v>36</v>
      </c>
      <c r="F46" s="399">
        <v>9944870</v>
      </c>
      <c r="G46" s="394"/>
    </row>
    <row r="47" spans="2:7" ht="26.5">
      <c r="B47" s="404"/>
      <c r="C47" s="390"/>
      <c r="D47" s="391"/>
      <c r="E47" s="401" t="s">
        <v>22</v>
      </c>
      <c r="F47" s="399">
        <v>768530</v>
      </c>
      <c r="G47" s="394"/>
    </row>
    <row r="48" spans="2:7">
      <c r="B48" s="404"/>
      <c r="C48" s="390"/>
      <c r="D48" s="391"/>
      <c r="E48" s="405" t="s">
        <v>23</v>
      </c>
      <c r="F48" s="399">
        <v>252530</v>
      </c>
      <c r="G48" s="394"/>
    </row>
    <row r="49" spans="2:7" ht="26.5">
      <c r="B49" s="404"/>
      <c r="C49" s="390"/>
      <c r="D49" s="391"/>
      <c r="E49" s="406" t="s">
        <v>25</v>
      </c>
      <c r="F49" s="399">
        <v>252530</v>
      </c>
      <c r="G49" s="394"/>
    </row>
    <row r="50" spans="2:7" ht="26.5">
      <c r="B50" s="404"/>
      <c r="C50" s="390"/>
      <c r="D50" s="391"/>
      <c r="E50" s="398" t="s">
        <v>37</v>
      </c>
      <c r="F50" s="399">
        <v>516000</v>
      </c>
      <c r="G50" s="397"/>
    </row>
    <row r="51" spans="2:7" ht="39.5">
      <c r="B51" s="404"/>
      <c r="C51" s="390"/>
      <c r="D51" s="391"/>
      <c r="E51" s="401" t="s">
        <v>38</v>
      </c>
      <c r="F51" s="399">
        <v>516000</v>
      </c>
      <c r="G51" s="397"/>
    </row>
    <row r="52" spans="2:7">
      <c r="B52" s="404"/>
      <c r="C52" s="390"/>
      <c r="D52" s="391"/>
      <c r="E52" s="401" t="s">
        <v>26</v>
      </c>
      <c r="F52" s="399">
        <v>1366001</v>
      </c>
      <c r="G52" s="397"/>
    </row>
    <row r="53" spans="2:7" ht="15" thickBot="1">
      <c r="B53" s="404"/>
      <c r="C53" s="390"/>
      <c r="D53" s="391"/>
      <c r="E53" s="405" t="s">
        <v>27</v>
      </c>
      <c r="F53" s="399">
        <v>1366001</v>
      </c>
      <c r="G53" s="397"/>
    </row>
    <row r="54" spans="2:7" ht="55.5" customHeight="1" thickBot="1">
      <c r="B54" s="866" t="s">
        <v>201</v>
      </c>
      <c r="C54" s="867"/>
      <c r="D54" s="867"/>
      <c r="E54" s="867"/>
      <c r="F54" s="867"/>
      <c r="G54" s="868"/>
    </row>
  </sheetData>
  <mergeCells count="7">
    <mergeCell ref="B54:G54"/>
    <mergeCell ref="H1:H2"/>
    <mergeCell ref="A1:A2"/>
    <mergeCell ref="C1:C2"/>
    <mergeCell ref="D1:D2"/>
    <mergeCell ref="F1:F2"/>
    <mergeCell ref="G1:G2"/>
  </mergeCells>
  <pageMargins left="0.55118110236220474" right="0.47244094488188981" top="0.55118110236220474" bottom="0.59055118110236227" header="0.31496062992125984" footer="0.31496062992125984"/>
  <pageSetup paperSize="9" scale="70" orientation="landscape" horizontalDpi="90" verticalDpi="90" r:id="rId1"/>
  <headerFooter>
    <oddFooter>&amp;L&amp;F&amp;C&amp;P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D75D8-E7B3-4895-A46B-401773868C54}">
  <dimension ref="A1:H155"/>
  <sheetViews>
    <sheetView topLeftCell="A127" zoomScale="80" zoomScaleNormal="80" workbookViewId="0">
      <selection activeCell="B155" sqref="B155:G155"/>
    </sheetView>
  </sheetViews>
  <sheetFormatPr defaultRowHeight="14.5"/>
  <cols>
    <col min="1" max="1" width="9.1796875" style="3" customWidth="1"/>
    <col min="2" max="2" width="53.453125" style="2" customWidth="1"/>
    <col min="3" max="3" width="13.81640625" style="2" customWidth="1"/>
    <col min="4" max="4" width="13.453125" style="1" customWidth="1"/>
    <col min="5" max="5" width="53.1796875" style="2" customWidth="1"/>
    <col min="6" max="6" width="15.81640625" style="2" customWidth="1"/>
    <col min="7" max="7" width="13.81640625" style="1" customWidth="1"/>
    <col min="8" max="8" width="17.7265625"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3" spans="1:8">
      <c r="A3" s="29"/>
      <c r="B3" s="28"/>
      <c r="C3" s="27"/>
      <c r="D3" s="27"/>
      <c r="E3" s="28"/>
      <c r="F3" s="27"/>
      <c r="G3" s="27"/>
    </row>
    <row r="4" spans="1:8" ht="15" thickBot="1">
      <c r="A4" s="29"/>
      <c r="B4" s="714" t="s">
        <v>100</v>
      </c>
      <c r="C4" s="27"/>
      <c r="D4" s="27"/>
      <c r="E4" s="28"/>
      <c r="F4" s="27"/>
      <c r="G4" s="27"/>
    </row>
    <row r="5" spans="1:8">
      <c r="A5" s="413">
        <f>AM!A5+1</f>
        <v>4</v>
      </c>
      <c r="B5" s="431" t="s">
        <v>100</v>
      </c>
      <c r="C5" s="432"/>
      <c r="D5" s="433"/>
      <c r="E5" s="431" t="s">
        <v>101</v>
      </c>
      <c r="F5" s="449"/>
      <c r="G5" s="450"/>
      <c r="H5" s="419" t="s">
        <v>145</v>
      </c>
    </row>
    <row r="6" spans="1:8">
      <c r="B6" s="43" t="s">
        <v>106</v>
      </c>
      <c r="C6" s="434"/>
      <c r="D6" s="435"/>
      <c r="E6" s="43" t="s">
        <v>106</v>
      </c>
      <c r="F6" s="434"/>
      <c r="G6" s="435"/>
    </row>
    <row r="7" spans="1:8">
      <c r="B7" s="436" t="s">
        <v>16</v>
      </c>
      <c r="C7" s="437"/>
      <c r="D7" s="438"/>
      <c r="E7" s="436" t="s">
        <v>17</v>
      </c>
      <c r="F7" s="437"/>
      <c r="G7" s="438"/>
    </row>
    <row r="8" spans="1:8">
      <c r="B8" s="439" t="s">
        <v>6</v>
      </c>
      <c r="C8" s="440">
        <v>151636480</v>
      </c>
      <c r="D8" s="441">
        <v>-6735</v>
      </c>
      <c r="E8" s="439" t="s">
        <v>6</v>
      </c>
      <c r="F8" s="440">
        <v>46355898</v>
      </c>
      <c r="G8" s="441">
        <v>4034</v>
      </c>
    </row>
    <row r="9" spans="1:8">
      <c r="B9" s="442" t="s">
        <v>5</v>
      </c>
      <c r="C9" s="443">
        <v>151353041</v>
      </c>
      <c r="D9" s="444">
        <v>-6735</v>
      </c>
      <c r="E9" s="445" t="s">
        <v>5</v>
      </c>
      <c r="F9" s="443">
        <v>46355898</v>
      </c>
      <c r="G9" s="444">
        <v>4034</v>
      </c>
    </row>
    <row r="10" spans="1:8">
      <c r="B10" s="445" t="s">
        <v>4</v>
      </c>
      <c r="C10" s="443">
        <v>151353041</v>
      </c>
      <c r="D10" s="444">
        <v>-6735</v>
      </c>
      <c r="E10" s="442" t="s">
        <v>4</v>
      </c>
      <c r="F10" s="443">
        <v>46355898</v>
      </c>
      <c r="G10" s="444">
        <v>4034</v>
      </c>
    </row>
    <row r="11" spans="1:8">
      <c r="B11" s="439" t="s">
        <v>3</v>
      </c>
      <c r="C11" s="440">
        <v>151636480</v>
      </c>
      <c r="D11" s="441">
        <v>-6735</v>
      </c>
      <c r="E11" s="439" t="s">
        <v>3</v>
      </c>
      <c r="F11" s="440">
        <v>46355898</v>
      </c>
      <c r="G11" s="441">
        <v>4034</v>
      </c>
    </row>
    <row r="12" spans="1:8">
      <c r="B12" s="442" t="s">
        <v>2</v>
      </c>
      <c r="C12" s="443">
        <v>134533693</v>
      </c>
      <c r="D12" s="444">
        <v>-6735</v>
      </c>
      <c r="E12" s="442" t="s">
        <v>2</v>
      </c>
      <c r="F12" s="443">
        <v>45557972</v>
      </c>
      <c r="G12" s="444">
        <v>4034</v>
      </c>
    </row>
    <row r="13" spans="1:8">
      <c r="B13" s="442" t="s">
        <v>19</v>
      </c>
      <c r="C13" s="443">
        <v>134427693</v>
      </c>
      <c r="D13" s="444">
        <v>-6735</v>
      </c>
      <c r="E13" s="442" t="s">
        <v>19</v>
      </c>
      <c r="F13" s="443">
        <v>45555981</v>
      </c>
      <c r="G13" s="444">
        <v>4034</v>
      </c>
    </row>
    <row r="14" spans="1:8">
      <c r="B14" s="442" t="s">
        <v>21</v>
      </c>
      <c r="C14" s="443">
        <v>37997563</v>
      </c>
      <c r="D14" s="444">
        <v>-6735</v>
      </c>
      <c r="E14" s="454" t="s">
        <v>21</v>
      </c>
      <c r="F14" s="455">
        <v>7440944</v>
      </c>
      <c r="G14" s="456">
        <v>4034</v>
      </c>
    </row>
    <row r="15" spans="1:8">
      <c r="B15" s="442"/>
      <c r="C15" s="443"/>
      <c r="D15" s="444"/>
      <c r="E15" s="451" t="s">
        <v>100</v>
      </c>
      <c r="F15" s="452"/>
      <c r="G15" s="453"/>
    </row>
    <row r="16" spans="1:8">
      <c r="B16" s="442"/>
      <c r="C16" s="443"/>
      <c r="D16" s="444"/>
      <c r="E16" s="43" t="s">
        <v>106</v>
      </c>
      <c r="F16" s="434"/>
      <c r="G16" s="435"/>
    </row>
    <row r="17" spans="2:7">
      <c r="B17" s="442"/>
      <c r="C17" s="443"/>
      <c r="D17" s="444"/>
      <c r="E17" s="436" t="s">
        <v>107</v>
      </c>
      <c r="F17" s="437"/>
      <c r="G17" s="438"/>
    </row>
    <row r="18" spans="2:7">
      <c r="B18" s="442"/>
      <c r="C18" s="443"/>
      <c r="D18" s="444"/>
      <c r="E18" s="439" t="s">
        <v>6</v>
      </c>
      <c r="F18" s="440">
        <v>937929</v>
      </c>
      <c r="G18" s="441">
        <v>2701</v>
      </c>
    </row>
    <row r="19" spans="2:7">
      <c r="B19" s="442"/>
      <c r="C19" s="443"/>
      <c r="D19" s="444"/>
      <c r="E19" s="445" t="s">
        <v>5</v>
      </c>
      <c r="F19" s="443">
        <v>933907</v>
      </c>
      <c r="G19" s="444">
        <v>2701</v>
      </c>
    </row>
    <row r="20" spans="2:7">
      <c r="B20" s="442"/>
      <c r="C20" s="443"/>
      <c r="D20" s="444"/>
      <c r="E20" s="442" t="s">
        <v>4</v>
      </c>
      <c r="F20" s="443">
        <v>933907</v>
      </c>
      <c r="G20" s="444">
        <v>2701</v>
      </c>
    </row>
    <row r="21" spans="2:7">
      <c r="B21" s="442"/>
      <c r="C21" s="443"/>
      <c r="D21" s="444"/>
      <c r="E21" s="439" t="s">
        <v>3</v>
      </c>
      <c r="F21" s="440">
        <v>937929</v>
      </c>
      <c r="G21" s="441">
        <v>2701</v>
      </c>
    </row>
    <row r="22" spans="2:7">
      <c r="B22" s="442"/>
      <c r="C22" s="443"/>
      <c r="D22" s="444"/>
      <c r="E22" s="442" t="s">
        <v>2</v>
      </c>
      <c r="F22" s="443">
        <v>929083</v>
      </c>
      <c r="G22" s="444">
        <v>2701</v>
      </c>
    </row>
    <row r="23" spans="2:7">
      <c r="B23" s="442"/>
      <c r="C23" s="443"/>
      <c r="D23" s="444"/>
      <c r="E23" s="442" t="s">
        <v>19</v>
      </c>
      <c r="F23" s="443">
        <v>929083</v>
      </c>
      <c r="G23" s="444">
        <v>2701</v>
      </c>
    </row>
    <row r="24" spans="2:7" ht="15" thickBot="1">
      <c r="B24" s="446"/>
      <c r="C24" s="447"/>
      <c r="D24" s="448"/>
      <c r="E24" s="446" t="s">
        <v>21</v>
      </c>
      <c r="F24" s="447">
        <v>173170</v>
      </c>
      <c r="G24" s="448">
        <v>2701</v>
      </c>
    </row>
    <row r="25" spans="2:7">
      <c r="B25" s="431" t="s">
        <v>100</v>
      </c>
      <c r="C25" s="432"/>
      <c r="D25" s="433"/>
      <c r="E25" s="431" t="s">
        <v>101</v>
      </c>
      <c r="F25" s="449"/>
      <c r="G25" s="450"/>
    </row>
    <row r="26" spans="2:7">
      <c r="B26" s="43" t="s">
        <v>102</v>
      </c>
      <c r="C26" s="434"/>
      <c r="D26" s="435"/>
      <c r="E26" s="43" t="s">
        <v>102</v>
      </c>
      <c r="F26" s="434"/>
      <c r="G26" s="435"/>
    </row>
    <row r="27" spans="2:7">
      <c r="B27" s="436" t="s">
        <v>45</v>
      </c>
      <c r="C27" s="437"/>
      <c r="D27" s="438"/>
      <c r="E27" s="436" t="s">
        <v>45</v>
      </c>
      <c r="F27" s="437"/>
      <c r="G27" s="438"/>
    </row>
    <row r="28" spans="2:7">
      <c r="B28" s="457" t="s">
        <v>104</v>
      </c>
      <c r="C28" s="458"/>
      <c r="D28" s="459"/>
      <c r="E28" s="457" t="s">
        <v>104</v>
      </c>
      <c r="F28" s="304"/>
      <c r="G28" s="460"/>
    </row>
    <row r="29" spans="2:7">
      <c r="B29" s="439" t="s">
        <v>6</v>
      </c>
      <c r="C29" s="440">
        <v>933798467</v>
      </c>
      <c r="D29" s="441">
        <f>D31</f>
        <v>-4034</v>
      </c>
      <c r="E29" s="439" t="s">
        <v>6</v>
      </c>
      <c r="F29" s="440">
        <v>46509926</v>
      </c>
      <c r="G29" s="441">
        <v>4034</v>
      </c>
    </row>
    <row r="30" spans="2:7">
      <c r="B30" s="442" t="s">
        <v>5</v>
      </c>
      <c r="C30" s="443">
        <v>933464006</v>
      </c>
      <c r="D30" s="444">
        <v>-4034</v>
      </c>
      <c r="E30" s="445" t="s">
        <v>5</v>
      </c>
      <c r="F30" s="443">
        <v>46509926</v>
      </c>
      <c r="G30" s="444">
        <v>4034</v>
      </c>
    </row>
    <row r="31" spans="2:7">
      <c r="B31" s="445" t="s">
        <v>4</v>
      </c>
      <c r="C31" s="443">
        <v>933464006</v>
      </c>
      <c r="D31" s="444">
        <v>-4034</v>
      </c>
      <c r="E31" s="442" t="s">
        <v>4</v>
      </c>
      <c r="F31" s="443">
        <v>46509926</v>
      </c>
      <c r="G31" s="444">
        <v>4034</v>
      </c>
    </row>
    <row r="32" spans="2:7">
      <c r="B32" s="439" t="s">
        <v>3</v>
      </c>
      <c r="C32" s="440">
        <v>929385675</v>
      </c>
      <c r="D32" s="441">
        <v>-4034</v>
      </c>
      <c r="E32" s="439" t="s">
        <v>3</v>
      </c>
      <c r="F32" s="440">
        <v>46509926</v>
      </c>
      <c r="G32" s="441">
        <v>4034</v>
      </c>
    </row>
    <row r="33" spans="2:7">
      <c r="B33" s="442" t="s">
        <v>2</v>
      </c>
      <c r="C33" s="443">
        <v>889585179</v>
      </c>
      <c r="D33" s="444">
        <v>-4034</v>
      </c>
      <c r="E33" s="442" t="s">
        <v>2</v>
      </c>
      <c r="F33" s="443">
        <v>45861984</v>
      </c>
      <c r="G33" s="444">
        <v>4034</v>
      </c>
    </row>
    <row r="34" spans="2:7">
      <c r="B34" s="442" t="s">
        <v>19</v>
      </c>
      <c r="C34" s="443">
        <v>169345832</v>
      </c>
      <c r="D34" s="444">
        <v>-4034</v>
      </c>
      <c r="E34" s="442" t="s">
        <v>19</v>
      </c>
      <c r="F34" s="443">
        <v>45859392</v>
      </c>
      <c r="G34" s="444">
        <v>4034</v>
      </c>
    </row>
    <row r="35" spans="2:7">
      <c r="B35" s="442" t="s">
        <v>21</v>
      </c>
      <c r="C35" s="443">
        <v>46756616</v>
      </c>
      <c r="D35" s="444">
        <v>-4034</v>
      </c>
      <c r="E35" s="442" t="s">
        <v>21</v>
      </c>
      <c r="F35" s="443">
        <v>7682214</v>
      </c>
      <c r="G35" s="444">
        <v>4034</v>
      </c>
    </row>
    <row r="36" spans="2:7">
      <c r="B36" s="457" t="s">
        <v>105</v>
      </c>
      <c r="C36" s="458"/>
      <c r="D36" s="459"/>
      <c r="E36" s="457" t="s">
        <v>105</v>
      </c>
      <c r="F36" s="304"/>
      <c r="G36" s="460"/>
    </row>
    <row r="37" spans="2:7">
      <c r="B37" s="439" t="s">
        <v>6</v>
      </c>
      <c r="C37" s="440">
        <v>1109242843</v>
      </c>
      <c r="D37" s="441">
        <f>D39</f>
        <v>-4034</v>
      </c>
      <c r="E37" s="439" t="s">
        <v>6</v>
      </c>
      <c r="F37" s="440">
        <v>48399214</v>
      </c>
      <c r="G37" s="441">
        <v>4034</v>
      </c>
    </row>
    <row r="38" spans="2:7">
      <c r="B38" s="442" t="s">
        <v>5</v>
      </c>
      <c r="C38" s="443">
        <v>1108955382</v>
      </c>
      <c r="D38" s="444">
        <v>-4034</v>
      </c>
      <c r="E38" s="445" t="s">
        <v>5</v>
      </c>
      <c r="F38" s="443">
        <v>48399214</v>
      </c>
      <c r="G38" s="444">
        <v>4034</v>
      </c>
    </row>
    <row r="39" spans="2:7">
      <c r="B39" s="445" t="s">
        <v>4</v>
      </c>
      <c r="C39" s="443">
        <v>1108955382</v>
      </c>
      <c r="D39" s="444">
        <v>-4034</v>
      </c>
      <c r="E39" s="442" t="s">
        <v>4</v>
      </c>
      <c r="F39" s="443">
        <v>48399214</v>
      </c>
      <c r="G39" s="444">
        <v>4034</v>
      </c>
    </row>
    <row r="40" spans="2:7">
      <c r="B40" s="439" t="s">
        <v>3</v>
      </c>
      <c r="C40" s="440">
        <v>1105705051</v>
      </c>
      <c r="D40" s="441">
        <v>-4034</v>
      </c>
      <c r="E40" s="439" t="s">
        <v>3</v>
      </c>
      <c r="F40" s="440">
        <v>48399214</v>
      </c>
      <c r="G40" s="441">
        <v>4034</v>
      </c>
    </row>
    <row r="41" spans="2:7">
      <c r="B41" s="442" t="s">
        <v>2</v>
      </c>
      <c r="C41" s="443">
        <v>1069130657</v>
      </c>
      <c r="D41" s="444">
        <v>-4034</v>
      </c>
      <c r="E41" s="442" t="s">
        <v>2</v>
      </c>
      <c r="F41" s="443">
        <v>46496673</v>
      </c>
      <c r="G41" s="444">
        <v>4034</v>
      </c>
    </row>
    <row r="42" spans="2:7">
      <c r="B42" s="442" t="s">
        <v>19</v>
      </c>
      <c r="C42" s="443">
        <v>169446810</v>
      </c>
      <c r="D42" s="444">
        <v>-4034</v>
      </c>
      <c r="E42" s="442" t="s">
        <v>19</v>
      </c>
      <c r="F42" s="443">
        <v>46494081</v>
      </c>
      <c r="G42" s="444">
        <v>4034</v>
      </c>
    </row>
    <row r="43" spans="2:7" ht="15" thickBot="1">
      <c r="B43" s="446" t="s">
        <v>21</v>
      </c>
      <c r="C43" s="447">
        <v>46882914</v>
      </c>
      <c r="D43" s="448">
        <v>-4034</v>
      </c>
      <c r="E43" s="446" t="s">
        <v>21</v>
      </c>
      <c r="F43" s="447">
        <v>8316903</v>
      </c>
      <c r="G43" s="448">
        <v>4034</v>
      </c>
    </row>
    <row r="44" spans="2:7">
      <c r="B44" s="431" t="s">
        <v>100</v>
      </c>
      <c r="C44" s="432"/>
      <c r="D44" s="433"/>
      <c r="E44" s="431" t="s">
        <v>101</v>
      </c>
      <c r="F44" s="449"/>
      <c r="G44" s="450"/>
    </row>
    <row r="45" spans="2:7">
      <c r="B45" s="43" t="s">
        <v>108</v>
      </c>
      <c r="C45" s="434"/>
      <c r="D45" s="435"/>
      <c r="E45" s="43" t="s">
        <v>108</v>
      </c>
      <c r="F45" s="434"/>
      <c r="G45" s="435"/>
    </row>
    <row r="46" spans="2:7">
      <c r="B46" s="436" t="s">
        <v>16</v>
      </c>
      <c r="C46" s="461"/>
      <c r="D46" s="462"/>
      <c r="E46" s="436" t="s">
        <v>17</v>
      </c>
      <c r="F46" s="463"/>
      <c r="G46" s="468"/>
    </row>
    <row r="47" spans="2:7">
      <c r="B47" s="436" t="s">
        <v>109</v>
      </c>
      <c r="C47" s="461"/>
      <c r="D47" s="462"/>
      <c r="E47" s="436" t="s">
        <v>109</v>
      </c>
      <c r="F47" s="463"/>
      <c r="G47" s="468"/>
    </row>
    <row r="48" spans="2:7" ht="27">
      <c r="B48" s="436" t="s">
        <v>110</v>
      </c>
      <c r="C48" s="463" t="s">
        <v>111</v>
      </c>
      <c r="D48" s="462"/>
      <c r="E48" s="436" t="s">
        <v>112</v>
      </c>
      <c r="F48" s="463" t="s">
        <v>113</v>
      </c>
      <c r="G48" s="468"/>
    </row>
    <row r="49" spans="2:7">
      <c r="B49" s="457" t="s">
        <v>103</v>
      </c>
      <c r="C49" s="434"/>
      <c r="D49" s="435"/>
      <c r="E49" s="457" t="s">
        <v>103</v>
      </c>
      <c r="F49" s="458"/>
      <c r="G49" s="460"/>
    </row>
    <row r="50" spans="2:7">
      <c r="B50" s="439" t="s">
        <v>6</v>
      </c>
      <c r="C50" s="440">
        <f>C51</f>
        <v>6364464</v>
      </c>
      <c r="D50" s="441">
        <f>D51</f>
        <v>-6735</v>
      </c>
      <c r="E50" s="439" t="s">
        <v>6</v>
      </c>
      <c r="F50" s="469">
        <v>66475</v>
      </c>
      <c r="G50" s="470">
        <f>G51</f>
        <v>4034</v>
      </c>
    </row>
    <row r="51" spans="2:7">
      <c r="B51" s="445" t="s">
        <v>5</v>
      </c>
      <c r="C51" s="443">
        <f>C52</f>
        <v>6364464</v>
      </c>
      <c r="D51" s="444">
        <f>D52</f>
        <v>-6735</v>
      </c>
      <c r="E51" s="445" t="s">
        <v>5</v>
      </c>
      <c r="F51" s="341">
        <v>66475</v>
      </c>
      <c r="G51" s="471">
        <f>G52</f>
        <v>4034</v>
      </c>
    </row>
    <row r="52" spans="2:7">
      <c r="B52" s="442" t="s">
        <v>4</v>
      </c>
      <c r="C52" s="443">
        <v>6364464</v>
      </c>
      <c r="D52" s="444">
        <v>-6735</v>
      </c>
      <c r="E52" s="442" t="s">
        <v>4</v>
      </c>
      <c r="F52" s="341">
        <v>66475</v>
      </c>
      <c r="G52" s="471">
        <v>4034</v>
      </c>
    </row>
    <row r="53" spans="2:7">
      <c r="B53" s="439" t="s">
        <v>3</v>
      </c>
      <c r="C53" s="440">
        <f t="shared" ref="C53:D55" si="0">C54</f>
        <v>6364464</v>
      </c>
      <c r="D53" s="441">
        <f t="shared" si="0"/>
        <v>-6735</v>
      </c>
      <c r="E53" s="439" t="s">
        <v>3</v>
      </c>
      <c r="F53" s="469">
        <v>66475</v>
      </c>
      <c r="G53" s="470">
        <f>G54</f>
        <v>4034</v>
      </c>
    </row>
    <row r="54" spans="2:7">
      <c r="B54" s="442" t="s">
        <v>2</v>
      </c>
      <c r="C54" s="443">
        <f t="shared" si="0"/>
        <v>6364464</v>
      </c>
      <c r="D54" s="444">
        <f t="shared" si="0"/>
        <v>-6735</v>
      </c>
      <c r="E54" s="442" t="s">
        <v>2</v>
      </c>
      <c r="F54" s="341">
        <v>66475</v>
      </c>
      <c r="G54" s="471">
        <f>G55</f>
        <v>4034</v>
      </c>
    </row>
    <row r="55" spans="2:7">
      <c r="B55" s="442" t="s">
        <v>19</v>
      </c>
      <c r="C55" s="443">
        <f t="shared" si="0"/>
        <v>6364464</v>
      </c>
      <c r="D55" s="444">
        <f t="shared" si="0"/>
        <v>-6735</v>
      </c>
      <c r="E55" s="442" t="s">
        <v>19</v>
      </c>
      <c r="F55" s="341">
        <v>66475</v>
      </c>
      <c r="G55" s="471">
        <f>G56</f>
        <v>4034</v>
      </c>
    </row>
    <row r="56" spans="2:7">
      <c r="B56" s="442" t="s">
        <v>21</v>
      </c>
      <c r="C56" s="443">
        <v>6364464</v>
      </c>
      <c r="D56" s="444">
        <v>-6735</v>
      </c>
      <c r="E56" s="442" t="s">
        <v>21</v>
      </c>
      <c r="F56" s="341">
        <v>66475</v>
      </c>
      <c r="G56" s="471">
        <v>4034</v>
      </c>
    </row>
    <row r="57" spans="2:7">
      <c r="B57" s="457" t="s">
        <v>104</v>
      </c>
      <c r="C57" s="458"/>
      <c r="D57" s="459"/>
      <c r="E57" s="457" t="s">
        <v>104</v>
      </c>
      <c r="F57" s="304"/>
      <c r="G57" s="460"/>
    </row>
    <row r="58" spans="2:7">
      <c r="B58" s="439" t="s">
        <v>6</v>
      </c>
      <c r="C58" s="440">
        <f>C59</f>
        <v>6364464</v>
      </c>
      <c r="D58" s="441">
        <f>D59</f>
        <v>-6735</v>
      </c>
      <c r="E58" s="439" t="s">
        <v>6</v>
      </c>
      <c r="F58" s="469">
        <v>66475</v>
      </c>
      <c r="G58" s="470">
        <f>G59</f>
        <v>4034</v>
      </c>
    </row>
    <row r="59" spans="2:7">
      <c r="B59" s="445" t="s">
        <v>5</v>
      </c>
      <c r="C59" s="443">
        <f>C60</f>
        <v>6364464</v>
      </c>
      <c r="D59" s="444">
        <f>D60</f>
        <v>-6735</v>
      </c>
      <c r="E59" s="445" t="s">
        <v>5</v>
      </c>
      <c r="F59" s="341">
        <v>66475</v>
      </c>
      <c r="G59" s="471">
        <f>G60</f>
        <v>4034</v>
      </c>
    </row>
    <row r="60" spans="2:7">
      <c r="B60" s="442" t="s">
        <v>4</v>
      </c>
      <c r="C60" s="443">
        <v>6364464</v>
      </c>
      <c r="D60" s="444">
        <v>-6735</v>
      </c>
      <c r="E60" s="442" t="s">
        <v>4</v>
      </c>
      <c r="F60" s="341">
        <v>66475</v>
      </c>
      <c r="G60" s="471">
        <v>4034</v>
      </c>
    </row>
    <row r="61" spans="2:7">
      <c r="B61" s="439" t="s">
        <v>3</v>
      </c>
      <c r="C61" s="440">
        <f t="shared" ref="C61:D63" si="1">C62</f>
        <v>6364464</v>
      </c>
      <c r="D61" s="441">
        <f t="shared" si="1"/>
        <v>-6735</v>
      </c>
      <c r="E61" s="439" t="s">
        <v>3</v>
      </c>
      <c r="F61" s="469">
        <v>66475</v>
      </c>
      <c r="G61" s="470">
        <f>G62</f>
        <v>4034</v>
      </c>
    </row>
    <row r="62" spans="2:7">
      <c r="B62" s="442" t="s">
        <v>2</v>
      </c>
      <c r="C62" s="443">
        <f t="shared" si="1"/>
        <v>6364464</v>
      </c>
      <c r="D62" s="444">
        <f t="shared" si="1"/>
        <v>-6735</v>
      </c>
      <c r="E62" s="442" t="s">
        <v>2</v>
      </c>
      <c r="F62" s="341">
        <v>66475</v>
      </c>
      <c r="G62" s="471">
        <f>G63</f>
        <v>4034</v>
      </c>
    </row>
    <row r="63" spans="2:7">
      <c r="B63" s="442" t="s">
        <v>19</v>
      </c>
      <c r="C63" s="443">
        <f t="shared" si="1"/>
        <v>6364464</v>
      </c>
      <c r="D63" s="444">
        <f t="shared" si="1"/>
        <v>-6735</v>
      </c>
      <c r="E63" s="442" t="s">
        <v>19</v>
      </c>
      <c r="F63" s="341">
        <v>66475</v>
      </c>
      <c r="G63" s="471">
        <f>G64</f>
        <v>4034</v>
      </c>
    </row>
    <row r="64" spans="2:7">
      <c r="B64" s="442" t="s">
        <v>21</v>
      </c>
      <c r="C64" s="443">
        <v>6364464</v>
      </c>
      <c r="D64" s="444">
        <v>-6735</v>
      </c>
      <c r="E64" s="442" t="s">
        <v>21</v>
      </c>
      <c r="F64" s="341">
        <v>66475</v>
      </c>
      <c r="G64" s="471">
        <v>4034</v>
      </c>
    </row>
    <row r="65" spans="2:7">
      <c r="B65" s="457" t="s">
        <v>105</v>
      </c>
      <c r="C65" s="458"/>
      <c r="D65" s="459"/>
      <c r="E65" s="457" t="s">
        <v>105</v>
      </c>
      <c r="F65" s="304"/>
      <c r="G65" s="460"/>
    </row>
    <row r="66" spans="2:7">
      <c r="B66" s="439" t="s">
        <v>6</v>
      </c>
      <c r="C66" s="440">
        <f>C67</f>
        <v>6364464</v>
      </c>
      <c r="D66" s="441">
        <f>D67</f>
        <v>-6735</v>
      </c>
      <c r="E66" s="439" t="s">
        <v>6</v>
      </c>
      <c r="F66" s="469">
        <v>66475</v>
      </c>
      <c r="G66" s="470">
        <f>G67</f>
        <v>4034</v>
      </c>
    </row>
    <row r="67" spans="2:7">
      <c r="B67" s="445" t="s">
        <v>5</v>
      </c>
      <c r="C67" s="443">
        <f>C68</f>
        <v>6364464</v>
      </c>
      <c r="D67" s="444">
        <f>D68</f>
        <v>-6735</v>
      </c>
      <c r="E67" s="445" t="s">
        <v>5</v>
      </c>
      <c r="F67" s="341">
        <v>66475</v>
      </c>
      <c r="G67" s="471">
        <f>G68</f>
        <v>4034</v>
      </c>
    </row>
    <row r="68" spans="2:7">
      <c r="B68" s="442" t="s">
        <v>4</v>
      </c>
      <c r="C68" s="443">
        <v>6364464</v>
      </c>
      <c r="D68" s="444">
        <v>-6735</v>
      </c>
      <c r="E68" s="442" t="s">
        <v>4</v>
      </c>
      <c r="F68" s="341">
        <v>66475</v>
      </c>
      <c r="G68" s="471">
        <v>4034</v>
      </c>
    </row>
    <row r="69" spans="2:7">
      <c r="B69" s="439" t="s">
        <v>3</v>
      </c>
      <c r="C69" s="440">
        <f t="shared" ref="C69:D71" si="2">C70</f>
        <v>6364464</v>
      </c>
      <c r="D69" s="441">
        <f t="shared" si="2"/>
        <v>-6735</v>
      </c>
      <c r="E69" s="439" t="s">
        <v>3</v>
      </c>
      <c r="F69" s="469">
        <v>66475</v>
      </c>
      <c r="G69" s="470">
        <f>G70</f>
        <v>4034</v>
      </c>
    </row>
    <row r="70" spans="2:7">
      <c r="B70" s="442" t="s">
        <v>2</v>
      </c>
      <c r="C70" s="443">
        <f t="shared" si="2"/>
        <v>6364464</v>
      </c>
      <c r="D70" s="444">
        <f t="shared" si="2"/>
        <v>-6735</v>
      </c>
      <c r="E70" s="442" t="s">
        <v>2</v>
      </c>
      <c r="F70" s="341">
        <v>66475</v>
      </c>
      <c r="G70" s="471">
        <f>G71</f>
        <v>4034</v>
      </c>
    </row>
    <row r="71" spans="2:7">
      <c r="B71" s="442" t="s">
        <v>19</v>
      </c>
      <c r="C71" s="443">
        <f t="shared" si="2"/>
        <v>6364464</v>
      </c>
      <c r="D71" s="444">
        <f t="shared" si="2"/>
        <v>-6735</v>
      </c>
      <c r="E71" s="442" t="s">
        <v>19</v>
      </c>
      <c r="F71" s="341">
        <v>66475</v>
      </c>
      <c r="G71" s="471">
        <f>G72</f>
        <v>4034</v>
      </c>
    </row>
    <row r="72" spans="2:7">
      <c r="B72" s="442" t="s">
        <v>21</v>
      </c>
      <c r="C72" s="443">
        <v>6364464</v>
      </c>
      <c r="D72" s="444">
        <v>-6735</v>
      </c>
      <c r="E72" s="442" t="s">
        <v>21</v>
      </c>
      <c r="F72" s="341">
        <v>66475</v>
      </c>
      <c r="G72" s="471">
        <v>4034</v>
      </c>
    </row>
    <row r="73" spans="2:7">
      <c r="B73" s="457" t="s">
        <v>114</v>
      </c>
      <c r="C73" s="458"/>
      <c r="D73" s="459"/>
      <c r="E73" s="457" t="s">
        <v>114</v>
      </c>
      <c r="F73" s="304"/>
      <c r="G73" s="460"/>
    </row>
    <row r="74" spans="2:7">
      <c r="B74" s="439" t="s">
        <v>6</v>
      </c>
      <c r="C74" s="440">
        <f>C75</f>
        <v>6364464</v>
      </c>
      <c r="D74" s="441">
        <f>D75</f>
        <v>-6735</v>
      </c>
      <c r="E74" s="439" t="s">
        <v>6</v>
      </c>
      <c r="F74" s="469">
        <v>66475</v>
      </c>
      <c r="G74" s="470">
        <f>G75</f>
        <v>4034</v>
      </c>
    </row>
    <row r="75" spans="2:7">
      <c r="B75" s="445" t="s">
        <v>5</v>
      </c>
      <c r="C75" s="443">
        <f>C76</f>
        <v>6364464</v>
      </c>
      <c r="D75" s="444">
        <f>D76</f>
        <v>-6735</v>
      </c>
      <c r="E75" s="445" t="s">
        <v>5</v>
      </c>
      <c r="F75" s="341">
        <v>66475</v>
      </c>
      <c r="G75" s="471">
        <f>G76</f>
        <v>4034</v>
      </c>
    </row>
    <row r="76" spans="2:7">
      <c r="B76" s="442" t="s">
        <v>4</v>
      </c>
      <c r="C76" s="443">
        <v>6364464</v>
      </c>
      <c r="D76" s="444">
        <v>-6735</v>
      </c>
      <c r="E76" s="442" t="s">
        <v>4</v>
      </c>
      <c r="F76" s="341">
        <v>66475</v>
      </c>
      <c r="G76" s="471">
        <v>4034</v>
      </c>
    </row>
    <row r="77" spans="2:7">
      <c r="B77" s="439" t="s">
        <v>3</v>
      </c>
      <c r="C77" s="440">
        <f t="shared" ref="C77:D79" si="3">C78</f>
        <v>6364464</v>
      </c>
      <c r="D77" s="441">
        <f t="shared" si="3"/>
        <v>-6735</v>
      </c>
      <c r="E77" s="439" t="s">
        <v>3</v>
      </c>
      <c r="F77" s="469">
        <v>66475</v>
      </c>
      <c r="G77" s="470">
        <f>G78</f>
        <v>4034</v>
      </c>
    </row>
    <row r="78" spans="2:7">
      <c r="B78" s="442" t="s">
        <v>2</v>
      </c>
      <c r="C78" s="443">
        <f t="shared" si="3"/>
        <v>6364464</v>
      </c>
      <c r="D78" s="444">
        <f t="shared" si="3"/>
        <v>-6735</v>
      </c>
      <c r="E78" s="442" t="s">
        <v>2</v>
      </c>
      <c r="F78" s="341">
        <v>66475</v>
      </c>
      <c r="G78" s="471">
        <f>G79</f>
        <v>4034</v>
      </c>
    </row>
    <row r="79" spans="2:7">
      <c r="B79" s="442" t="s">
        <v>19</v>
      </c>
      <c r="C79" s="443">
        <f t="shared" si="3"/>
        <v>6364464</v>
      </c>
      <c r="D79" s="444">
        <f t="shared" si="3"/>
        <v>-6735</v>
      </c>
      <c r="E79" s="442" t="s">
        <v>19</v>
      </c>
      <c r="F79" s="341">
        <v>66475</v>
      </c>
      <c r="G79" s="471">
        <f>G80</f>
        <v>4034</v>
      </c>
    </row>
    <row r="80" spans="2:7">
      <c r="B80" s="442" t="s">
        <v>21</v>
      </c>
      <c r="C80" s="443">
        <v>6364464</v>
      </c>
      <c r="D80" s="444">
        <v>-6735</v>
      </c>
      <c r="E80" s="442" t="s">
        <v>21</v>
      </c>
      <c r="F80" s="341">
        <v>66475</v>
      </c>
      <c r="G80" s="471">
        <v>4034</v>
      </c>
    </row>
    <row r="81" spans="2:7">
      <c r="B81" s="457" t="s">
        <v>115</v>
      </c>
      <c r="C81" s="458"/>
      <c r="D81" s="459"/>
      <c r="E81" s="457" t="s">
        <v>115</v>
      </c>
      <c r="F81" s="304"/>
      <c r="G81" s="460"/>
    </row>
    <row r="82" spans="2:7">
      <c r="B82" s="439" t="s">
        <v>6</v>
      </c>
      <c r="C82" s="440">
        <f>C83</f>
        <v>109769325</v>
      </c>
      <c r="D82" s="441">
        <f>D83</f>
        <v>-116160</v>
      </c>
      <c r="E82" s="439" t="s">
        <v>6</v>
      </c>
      <c r="F82" s="469">
        <v>1146509</v>
      </c>
      <c r="G82" s="470">
        <f>G83</f>
        <v>69575</v>
      </c>
    </row>
    <row r="83" spans="2:7">
      <c r="B83" s="445" t="s">
        <v>5</v>
      </c>
      <c r="C83" s="443">
        <f>C84</f>
        <v>109769325</v>
      </c>
      <c r="D83" s="444">
        <f>D84</f>
        <v>-116160</v>
      </c>
      <c r="E83" s="445" t="s">
        <v>5</v>
      </c>
      <c r="F83" s="341">
        <v>1146509</v>
      </c>
      <c r="G83" s="471">
        <f>G84</f>
        <v>69575</v>
      </c>
    </row>
    <row r="84" spans="2:7">
      <c r="B84" s="442" t="s">
        <v>4</v>
      </c>
      <c r="C84" s="443">
        <v>109769325</v>
      </c>
      <c r="D84" s="444">
        <v>-116160</v>
      </c>
      <c r="E84" s="442" t="s">
        <v>4</v>
      </c>
      <c r="F84" s="341">
        <v>1146509</v>
      </c>
      <c r="G84" s="471">
        <v>69575</v>
      </c>
    </row>
    <row r="85" spans="2:7">
      <c r="B85" s="439" t="s">
        <v>3</v>
      </c>
      <c r="C85" s="440">
        <f t="shared" ref="C85:D87" si="4">C86</f>
        <v>109769325</v>
      </c>
      <c r="D85" s="441">
        <f t="shared" si="4"/>
        <v>-116160</v>
      </c>
      <c r="E85" s="439" t="s">
        <v>3</v>
      </c>
      <c r="F85" s="469">
        <v>1146509</v>
      </c>
      <c r="G85" s="470">
        <f>G86</f>
        <v>69575</v>
      </c>
    </row>
    <row r="86" spans="2:7">
      <c r="B86" s="442" t="s">
        <v>2</v>
      </c>
      <c r="C86" s="443">
        <f t="shared" si="4"/>
        <v>109769325</v>
      </c>
      <c r="D86" s="444">
        <f t="shared" si="4"/>
        <v>-116160</v>
      </c>
      <c r="E86" s="442" t="s">
        <v>2</v>
      </c>
      <c r="F86" s="341">
        <v>1146509</v>
      </c>
      <c r="G86" s="471">
        <f>G87</f>
        <v>69575</v>
      </c>
    </row>
    <row r="87" spans="2:7">
      <c r="B87" s="442" t="s">
        <v>19</v>
      </c>
      <c r="C87" s="443">
        <f t="shared" si="4"/>
        <v>109769325</v>
      </c>
      <c r="D87" s="444">
        <f t="shared" si="4"/>
        <v>-116160</v>
      </c>
      <c r="E87" s="442" t="s">
        <v>19</v>
      </c>
      <c r="F87" s="341">
        <v>1146509</v>
      </c>
      <c r="G87" s="471">
        <f>G88</f>
        <v>69575</v>
      </c>
    </row>
    <row r="88" spans="2:7" ht="15" thickBot="1">
      <c r="B88" s="442" t="s">
        <v>21</v>
      </c>
      <c r="C88" s="443">
        <v>109769325</v>
      </c>
      <c r="D88" s="444">
        <v>-116160</v>
      </c>
      <c r="E88" s="446" t="s">
        <v>21</v>
      </c>
      <c r="F88" s="472">
        <v>1146509</v>
      </c>
      <c r="G88" s="473">
        <v>69575</v>
      </c>
    </row>
    <row r="89" spans="2:7">
      <c r="B89" s="442"/>
      <c r="C89" s="443"/>
      <c r="D89" s="444"/>
      <c r="E89" s="431" t="s">
        <v>100</v>
      </c>
      <c r="F89" s="432"/>
      <c r="G89" s="433"/>
    </row>
    <row r="90" spans="2:7">
      <c r="B90" s="442"/>
      <c r="C90" s="443"/>
      <c r="D90" s="444"/>
      <c r="E90" s="43" t="s">
        <v>108</v>
      </c>
      <c r="F90" s="434"/>
      <c r="G90" s="435"/>
    </row>
    <row r="91" spans="2:7">
      <c r="B91" s="464"/>
      <c r="C91" s="465"/>
      <c r="D91" s="466"/>
      <c r="E91" s="436" t="s">
        <v>107</v>
      </c>
      <c r="F91" s="463"/>
      <c r="G91" s="468"/>
    </row>
    <row r="92" spans="2:7">
      <c r="B92" s="464"/>
      <c r="C92" s="465"/>
      <c r="D92" s="466"/>
      <c r="E92" s="436" t="s">
        <v>109</v>
      </c>
      <c r="F92" s="463"/>
      <c r="G92" s="468"/>
    </row>
    <row r="93" spans="2:7">
      <c r="B93" s="464"/>
      <c r="C93" s="467"/>
      <c r="D93" s="466"/>
      <c r="E93" s="436" t="s">
        <v>112</v>
      </c>
      <c r="F93" s="463" t="s">
        <v>116</v>
      </c>
      <c r="G93" s="468"/>
    </row>
    <row r="94" spans="2:7">
      <c r="B94" s="457"/>
      <c r="C94" s="434"/>
      <c r="D94" s="435"/>
      <c r="E94" s="457" t="s">
        <v>103</v>
      </c>
      <c r="F94" s="458"/>
      <c r="G94" s="459"/>
    </row>
    <row r="95" spans="2:7">
      <c r="B95" s="439"/>
      <c r="C95" s="440"/>
      <c r="D95" s="441"/>
      <c r="E95" s="439" t="s">
        <v>6</v>
      </c>
      <c r="F95" s="440">
        <v>0</v>
      </c>
      <c r="G95" s="441">
        <f>G96</f>
        <v>2701</v>
      </c>
    </row>
    <row r="96" spans="2:7">
      <c r="B96" s="445"/>
      <c r="C96" s="443"/>
      <c r="D96" s="444"/>
      <c r="E96" s="445" t="s">
        <v>5</v>
      </c>
      <c r="F96" s="443">
        <v>0</v>
      </c>
      <c r="G96" s="444">
        <f>G97</f>
        <v>2701</v>
      </c>
    </row>
    <row r="97" spans="2:7">
      <c r="B97" s="442"/>
      <c r="C97" s="443"/>
      <c r="D97" s="444"/>
      <c r="E97" s="442" t="s">
        <v>4</v>
      </c>
      <c r="F97" s="443">
        <v>0</v>
      </c>
      <c r="G97" s="444">
        <v>2701</v>
      </c>
    </row>
    <row r="98" spans="2:7">
      <c r="B98" s="439"/>
      <c r="C98" s="440"/>
      <c r="D98" s="441"/>
      <c r="E98" s="439" t="s">
        <v>3</v>
      </c>
      <c r="F98" s="440">
        <v>0</v>
      </c>
      <c r="G98" s="441">
        <f>G99</f>
        <v>2701</v>
      </c>
    </row>
    <row r="99" spans="2:7">
      <c r="B99" s="442"/>
      <c r="C99" s="443"/>
      <c r="D99" s="444"/>
      <c r="E99" s="442" t="s">
        <v>2</v>
      </c>
      <c r="F99" s="443">
        <v>0</v>
      </c>
      <c r="G99" s="444">
        <f>G100</f>
        <v>2701</v>
      </c>
    </row>
    <row r="100" spans="2:7">
      <c r="B100" s="442"/>
      <c r="C100" s="443"/>
      <c r="D100" s="444"/>
      <c r="E100" s="442" t="s">
        <v>19</v>
      </c>
      <c r="F100" s="443">
        <v>0</v>
      </c>
      <c r="G100" s="444">
        <f>G101</f>
        <v>2701</v>
      </c>
    </row>
    <row r="101" spans="2:7">
      <c r="B101" s="442"/>
      <c r="C101" s="443"/>
      <c r="D101" s="444"/>
      <c r="E101" s="442" t="s">
        <v>21</v>
      </c>
      <c r="F101" s="443">
        <v>0</v>
      </c>
      <c r="G101" s="444">
        <v>2701</v>
      </c>
    </row>
    <row r="102" spans="2:7">
      <c r="B102" s="457"/>
      <c r="C102" s="458"/>
      <c r="D102" s="459"/>
      <c r="E102" s="457" t="s">
        <v>104</v>
      </c>
      <c r="F102" s="458"/>
      <c r="G102" s="459"/>
    </row>
    <row r="103" spans="2:7">
      <c r="B103" s="439"/>
      <c r="C103" s="440"/>
      <c r="D103" s="441"/>
      <c r="E103" s="439" t="s">
        <v>6</v>
      </c>
      <c r="F103" s="440">
        <v>0</v>
      </c>
      <c r="G103" s="441">
        <f>G104</f>
        <v>2701</v>
      </c>
    </row>
    <row r="104" spans="2:7">
      <c r="B104" s="445"/>
      <c r="C104" s="443"/>
      <c r="D104" s="444"/>
      <c r="E104" s="445" t="s">
        <v>5</v>
      </c>
      <c r="F104" s="443">
        <v>0</v>
      </c>
      <c r="G104" s="444">
        <f>G105</f>
        <v>2701</v>
      </c>
    </row>
    <row r="105" spans="2:7">
      <c r="B105" s="442"/>
      <c r="C105" s="443"/>
      <c r="D105" s="444"/>
      <c r="E105" s="442" t="s">
        <v>4</v>
      </c>
      <c r="F105" s="443">
        <v>0</v>
      </c>
      <c r="G105" s="444">
        <v>2701</v>
      </c>
    </row>
    <row r="106" spans="2:7">
      <c r="B106" s="439"/>
      <c r="C106" s="440"/>
      <c r="D106" s="441"/>
      <c r="E106" s="439" t="s">
        <v>3</v>
      </c>
      <c r="F106" s="440">
        <v>0</v>
      </c>
      <c r="G106" s="441">
        <f>G107</f>
        <v>2701</v>
      </c>
    </row>
    <row r="107" spans="2:7">
      <c r="B107" s="442"/>
      <c r="C107" s="443"/>
      <c r="D107" s="444"/>
      <c r="E107" s="442" t="s">
        <v>2</v>
      </c>
      <c r="F107" s="443">
        <v>0</v>
      </c>
      <c r="G107" s="444">
        <f>G108</f>
        <v>2701</v>
      </c>
    </row>
    <row r="108" spans="2:7">
      <c r="B108" s="442"/>
      <c r="C108" s="443"/>
      <c r="D108" s="444"/>
      <c r="E108" s="442" t="s">
        <v>19</v>
      </c>
      <c r="F108" s="443">
        <v>0</v>
      </c>
      <c r="G108" s="444">
        <f>G109</f>
        <v>2701</v>
      </c>
    </row>
    <row r="109" spans="2:7">
      <c r="B109" s="442"/>
      <c r="C109" s="443"/>
      <c r="D109" s="444"/>
      <c r="E109" s="442" t="s">
        <v>21</v>
      </c>
      <c r="F109" s="443">
        <v>0</v>
      </c>
      <c r="G109" s="444">
        <v>2701</v>
      </c>
    </row>
    <row r="110" spans="2:7">
      <c r="B110" s="457"/>
      <c r="C110" s="458"/>
      <c r="D110" s="459"/>
      <c r="E110" s="457" t="s">
        <v>105</v>
      </c>
      <c r="F110" s="458"/>
      <c r="G110" s="459"/>
    </row>
    <row r="111" spans="2:7">
      <c r="B111" s="439"/>
      <c r="C111" s="440"/>
      <c r="D111" s="441"/>
      <c r="E111" s="439" t="s">
        <v>6</v>
      </c>
      <c r="F111" s="440">
        <v>0</v>
      </c>
      <c r="G111" s="441">
        <f>G112</f>
        <v>2701</v>
      </c>
    </row>
    <row r="112" spans="2:7">
      <c r="B112" s="445"/>
      <c r="C112" s="443"/>
      <c r="D112" s="444"/>
      <c r="E112" s="445" t="s">
        <v>5</v>
      </c>
      <c r="F112" s="443">
        <v>0</v>
      </c>
      <c r="G112" s="444">
        <f>G113</f>
        <v>2701</v>
      </c>
    </row>
    <row r="113" spans="2:7">
      <c r="B113" s="442"/>
      <c r="C113" s="443"/>
      <c r="D113" s="444"/>
      <c r="E113" s="442" t="s">
        <v>4</v>
      </c>
      <c r="F113" s="443">
        <v>0</v>
      </c>
      <c r="G113" s="444">
        <v>2701</v>
      </c>
    </row>
    <row r="114" spans="2:7">
      <c r="B114" s="439"/>
      <c r="C114" s="440"/>
      <c r="D114" s="441"/>
      <c r="E114" s="439" t="s">
        <v>3</v>
      </c>
      <c r="F114" s="440">
        <v>0</v>
      </c>
      <c r="G114" s="441">
        <f>G115</f>
        <v>2701</v>
      </c>
    </row>
    <row r="115" spans="2:7">
      <c r="B115" s="442"/>
      <c r="C115" s="443"/>
      <c r="D115" s="444"/>
      <c r="E115" s="442" t="s">
        <v>2</v>
      </c>
      <c r="F115" s="443">
        <v>0</v>
      </c>
      <c r="G115" s="444">
        <f>G116</f>
        <v>2701</v>
      </c>
    </row>
    <row r="116" spans="2:7">
      <c r="B116" s="442"/>
      <c r="C116" s="443"/>
      <c r="D116" s="444"/>
      <c r="E116" s="442" t="s">
        <v>19</v>
      </c>
      <c r="F116" s="443">
        <v>0</v>
      </c>
      <c r="G116" s="444">
        <f>G117</f>
        <v>2701</v>
      </c>
    </row>
    <row r="117" spans="2:7">
      <c r="B117" s="442"/>
      <c r="C117" s="443"/>
      <c r="D117" s="444"/>
      <c r="E117" s="442" t="s">
        <v>21</v>
      </c>
      <c r="F117" s="443">
        <v>0</v>
      </c>
      <c r="G117" s="444">
        <v>2701</v>
      </c>
    </row>
    <row r="118" spans="2:7">
      <c r="B118" s="457"/>
      <c r="C118" s="458"/>
      <c r="D118" s="459"/>
      <c r="E118" s="457" t="s">
        <v>114</v>
      </c>
      <c r="F118" s="458"/>
      <c r="G118" s="459"/>
    </row>
    <row r="119" spans="2:7">
      <c r="B119" s="439"/>
      <c r="C119" s="440"/>
      <c r="D119" s="441"/>
      <c r="E119" s="439" t="s">
        <v>6</v>
      </c>
      <c r="F119" s="440">
        <v>0</v>
      </c>
      <c r="G119" s="441">
        <f>G120</f>
        <v>2701</v>
      </c>
    </row>
    <row r="120" spans="2:7">
      <c r="B120" s="445"/>
      <c r="C120" s="443"/>
      <c r="D120" s="444"/>
      <c r="E120" s="445" t="s">
        <v>5</v>
      </c>
      <c r="F120" s="443">
        <v>0</v>
      </c>
      <c r="G120" s="444">
        <f>G121</f>
        <v>2701</v>
      </c>
    </row>
    <row r="121" spans="2:7">
      <c r="B121" s="442"/>
      <c r="C121" s="443"/>
      <c r="D121" s="444"/>
      <c r="E121" s="442" t="s">
        <v>4</v>
      </c>
      <c r="F121" s="443">
        <v>0</v>
      </c>
      <c r="G121" s="444">
        <v>2701</v>
      </c>
    </row>
    <row r="122" spans="2:7">
      <c r="B122" s="439"/>
      <c r="C122" s="440"/>
      <c r="D122" s="441"/>
      <c r="E122" s="439" t="s">
        <v>3</v>
      </c>
      <c r="F122" s="440">
        <v>0</v>
      </c>
      <c r="G122" s="441">
        <f>G123</f>
        <v>2701</v>
      </c>
    </row>
    <row r="123" spans="2:7">
      <c r="B123" s="442"/>
      <c r="C123" s="443"/>
      <c r="D123" s="444"/>
      <c r="E123" s="442" t="s">
        <v>2</v>
      </c>
      <c r="F123" s="443">
        <v>0</v>
      </c>
      <c r="G123" s="444">
        <f>G124</f>
        <v>2701</v>
      </c>
    </row>
    <row r="124" spans="2:7">
      <c r="B124" s="442"/>
      <c r="C124" s="443"/>
      <c r="D124" s="444"/>
      <c r="E124" s="442" t="s">
        <v>19</v>
      </c>
      <c r="F124" s="443">
        <v>0</v>
      </c>
      <c r="G124" s="444">
        <f>G125</f>
        <v>2701</v>
      </c>
    </row>
    <row r="125" spans="2:7">
      <c r="B125" s="442"/>
      <c r="C125" s="443"/>
      <c r="D125" s="444"/>
      <c r="E125" s="442" t="s">
        <v>21</v>
      </c>
      <c r="F125" s="443">
        <v>0</v>
      </c>
      <c r="G125" s="444">
        <v>2701</v>
      </c>
    </row>
    <row r="126" spans="2:7">
      <c r="B126" s="457"/>
      <c r="C126" s="458"/>
      <c r="D126" s="459"/>
      <c r="E126" s="457" t="s">
        <v>115</v>
      </c>
      <c r="F126" s="458"/>
      <c r="G126" s="459"/>
    </row>
    <row r="127" spans="2:7">
      <c r="B127" s="439"/>
      <c r="C127" s="440"/>
      <c r="D127" s="441"/>
      <c r="E127" s="439" t="s">
        <v>6</v>
      </c>
      <c r="F127" s="440">
        <v>0</v>
      </c>
      <c r="G127" s="441">
        <f>G128</f>
        <v>46585</v>
      </c>
    </row>
    <row r="128" spans="2:7">
      <c r="B128" s="445"/>
      <c r="C128" s="443"/>
      <c r="D128" s="444"/>
      <c r="E128" s="445" t="s">
        <v>5</v>
      </c>
      <c r="F128" s="443">
        <v>0</v>
      </c>
      <c r="G128" s="444">
        <f>G129</f>
        <v>46585</v>
      </c>
    </row>
    <row r="129" spans="1:8">
      <c r="B129" s="442"/>
      <c r="C129" s="443"/>
      <c r="D129" s="444"/>
      <c r="E129" s="442" t="s">
        <v>4</v>
      </c>
      <c r="F129" s="443">
        <v>0</v>
      </c>
      <c r="G129" s="444">
        <v>46585</v>
      </c>
    </row>
    <row r="130" spans="1:8">
      <c r="B130" s="439"/>
      <c r="C130" s="440"/>
      <c r="D130" s="441"/>
      <c r="E130" s="439" t="s">
        <v>3</v>
      </c>
      <c r="F130" s="440">
        <v>0</v>
      </c>
      <c r="G130" s="441">
        <f>G131</f>
        <v>46585</v>
      </c>
    </row>
    <row r="131" spans="1:8">
      <c r="B131" s="442"/>
      <c r="C131" s="443"/>
      <c r="D131" s="444"/>
      <c r="E131" s="442" t="s">
        <v>2</v>
      </c>
      <c r="F131" s="443">
        <v>0</v>
      </c>
      <c r="G131" s="444">
        <f>G132</f>
        <v>46585</v>
      </c>
    </row>
    <row r="132" spans="1:8">
      <c r="B132" s="442"/>
      <c r="C132" s="443"/>
      <c r="D132" s="444"/>
      <c r="E132" s="442" t="s">
        <v>19</v>
      </c>
      <c r="F132" s="443">
        <v>0</v>
      </c>
      <c r="G132" s="444">
        <f>G133</f>
        <v>46585</v>
      </c>
    </row>
    <row r="133" spans="1:8" ht="15" thickBot="1">
      <c r="B133" s="446"/>
      <c r="C133" s="447"/>
      <c r="D133" s="448"/>
      <c r="E133" s="446" t="s">
        <v>21</v>
      </c>
      <c r="F133" s="447">
        <v>0</v>
      </c>
      <c r="G133" s="448">
        <v>46585</v>
      </c>
    </row>
    <row r="134" spans="1:8" ht="49.5" customHeight="1" thickBot="1">
      <c r="B134" s="872" t="s">
        <v>154</v>
      </c>
      <c r="C134" s="873"/>
      <c r="D134" s="873"/>
      <c r="E134" s="873"/>
      <c r="F134" s="873"/>
      <c r="G134" s="874"/>
    </row>
    <row r="135" spans="1:8" ht="15" thickBot="1"/>
    <row r="136" spans="1:8">
      <c r="A136" s="413">
        <f>A5+1</f>
        <v>5</v>
      </c>
      <c r="B136" s="416" t="s">
        <v>49</v>
      </c>
      <c r="C136" s="417"/>
      <c r="D136" s="418"/>
      <c r="E136" s="378" t="s">
        <v>12</v>
      </c>
      <c r="F136" s="379"/>
      <c r="G136" s="485"/>
      <c r="H136" s="419" t="s">
        <v>145</v>
      </c>
    </row>
    <row r="137" spans="1:8">
      <c r="B137" s="88" t="s">
        <v>50</v>
      </c>
      <c r="C137" s="420"/>
      <c r="D137" s="421"/>
      <c r="E137" s="380" t="s">
        <v>33</v>
      </c>
      <c r="F137" s="381"/>
      <c r="G137" s="486"/>
      <c r="H137" s="422"/>
    </row>
    <row r="138" spans="1:8">
      <c r="B138" s="423"/>
      <c r="C138" s="420"/>
      <c r="D138" s="421"/>
      <c r="E138" s="306" t="s">
        <v>45</v>
      </c>
      <c r="F138" s="307"/>
      <c r="G138" s="487"/>
      <c r="H138" s="422"/>
    </row>
    <row r="139" spans="1:8">
      <c r="B139" s="423" t="s">
        <v>31</v>
      </c>
      <c r="C139" s="420"/>
      <c r="D139" s="421"/>
      <c r="E139" s="382" t="s">
        <v>31</v>
      </c>
      <c r="F139" s="381"/>
      <c r="G139" s="487"/>
      <c r="H139" s="422"/>
    </row>
    <row r="140" spans="1:8" ht="26.5">
      <c r="B140" s="424" t="s">
        <v>146</v>
      </c>
      <c r="C140" s="458">
        <v>186616713</v>
      </c>
      <c r="D140" s="425">
        <v>-3896947</v>
      </c>
      <c r="E140" s="289" t="s">
        <v>6</v>
      </c>
      <c r="F140" s="353">
        <v>622579402</v>
      </c>
      <c r="G140" s="836">
        <v>-3896947</v>
      </c>
      <c r="H140" s="422"/>
    </row>
    <row r="141" spans="1:8">
      <c r="B141" s="423"/>
      <c r="C141" s="443"/>
      <c r="D141" s="426"/>
      <c r="E141" s="293" t="s">
        <v>5</v>
      </c>
      <c r="F141" s="358">
        <v>622579402</v>
      </c>
      <c r="G141" s="444">
        <v>-3896947</v>
      </c>
      <c r="H141" s="422"/>
    </row>
    <row r="142" spans="1:8">
      <c r="B142" s="424"/>
      <c r="C142" s="443"/>
      <c r="D142" s="425"/>
      <c r="E142" s="296" t="s">
        <v>4</v>
      </c>
      <c r="F142" s="358">
        <v>622579402</v>
      </c>
      <c r="G142" s="444">
        <v>-3896947</v>
      </c>
      <c r="H142" s="422"/>
    </row>
    <row r="143" spans="1:8">
      <c r="B143" s="424"/>
      <c r="C143" s="440"/>
      <c r="D143" s="426"/>
      <c r="E143" s="289" t="s">
        <v>3</v>
      </c>
      <c r="F143" s="353">
        <v>622579402</v>
      </c>
      <c r="G143" s="441">
        <v>-3896947</v>
      </c>
      <c r="H143" s="422"/>
    </row>
    <row r="144" spans="1:8">
      <c r="B144" s="709"/>
      <c r="C144" s="710"/>
      <c r="D144" s="711"/>
      <c r="E144" s="293" t="s">
        <v>2</v>
      </c>
      <c r="F144" s="358">
        <v>622579402</v>
      </c>
      <c r="G144" s="444">
        <v>-3896947</v>
      </c>
      <c r="H144" s="422"/>
    </row>
    <row r="145" spans="2:8">
      <c r="B145" s="709"/>
      <c r="C145" s="710"/>
      <c r="D145" s="711"/>
      <c r="E145" s="296" t="s">
        <v>1</v>
      </c>
      <c r="F145" s="358">
        <v>622579402</v>
      </c>
      <c r="G145" s="444">
        <v>-3896947</v>
      </c>
      <c r="H145" s="422"/>
    </row>
    <row r="146" spans="2:8">
      <c r="B146" s="709"/>
      <c r="C146" s="710"/>
      <c r="D146" s="711"/>
      <c r="E146" s="712" t="s">
        <v>0</v>
      </c>
      <c r="F146" s="832">
        <v>622579402</v>
      </c>
      <c r="G146" s="456">
        <v>-3896947</v>
      </c>
    </row>
    <row r="147" spans="2:8">
      <c r="B147" s="756" t="s">
        <v>32</v>
      </c>
      <c r="C147" s="757"/>
      <c r="D147" s="758"/>
      <c r="E147" s="833" t="s">
        <v>32</v>
      </c>
      <c r="F147" s="834"/>
      <c r="G147" s="835"/>
    </row>
    <row r="148" spans="2:8" ht="26.5">
      <c r="B148" s="424" t="s">
        <v>146</v>
      </c>
      <c r="C148" s="443">
        <v>188330756</v>
      </c>
      <c r="D148" s="425">
        <v>-4285336</v>
      </c>
      <c r="E148" s="289" t="s">
        <v>6</v>
      </c>
      <c r="F148" s="353">
        <v>515010382</v>
      </c>
      <c r="G148" s="836">
        <v>-4285336</v>
      </c>
    </row>
    <row r="149" spans="2:8">
      <c r="B149" s="709"/>
      <c r="C149" s="710"/>
      <c r="D149" s="711"/>
      <c r="E149" s="293" t="s">
        <v>5</v>
      </c>
      <c r="F149" s="358">
        <v>515010382</v>
      </c>
      <c r="G149" s="444">
        <v>-4285336</v>
      </c>
    </row>
    <row r="150" spans="2:8">
      <c r="B150" s="709"/>
      <c r="C150" s="710"/>
      <c r="D150" s="711"/>
      <c r="E150" s="296" t="s">
        <v>4</v>
      </c>
      <c r="F150" s="358">
        <v>515010382</v>
      </c>
      <c r="G150" s="444">
        <v>-4285336</v>
      </c>
    </row>
    <row r="151" spans="2:8">
      <c r="B151" s="709"/>
      <c r="C151" s="710"/>
      <c r="D151" s="711"/>
      <c r="E151" s="289" t="s">
        <v>3</v>
      </c>
      <c r="F151" s="353">
        <v>515010382</v>
      </c>
      <c r="G151" s="441">
        <v>-4285336</v>
      </c>
    </row>
    <row r="152" spans="2:8">
      <c r="B152" s="709"/>
      <c r="C152" s="710"/>
      <c r="D152" s="711"/>
      <c r="E152" s="293" t="s">
        <v>2</v>
      </c>
      <c r="F152" s="358">
        <v>515010382</v>
      </c>
      <c r="G152" s="444">
        <v>-4285336</v>
      </c>
    </row>
    <row r="153" spans="2:8">
      <c r="B153" s="709"/>
      <c r="C153" s="710"/>
      <c r="D153" s="711"/>
      <c r="E153" s="296" t="s">
        <v>1</v>
      </c>
      <c r="F153" s="358">
        <v>515010382</v>
      </c>
      <c r="G153" s="444">
        <v>-4285336</v>
      </c>
    </row>
    <row r="154" spans="2:8" ht="15" thickBot="1">
      <c r="B154" s="427"/>
      <c r="C154" s="447"/>
      <c r="D154" s="428"/>
      <c r="E154" s="649" t="s">
        <v>0</v>
      </c>
      <c r="F154" s="370">
        <v>515010382</v>
      </c>
      <c r="G154" s="448">
        <v>-4285336</v>
      </c>
    </row>
    <row r="155" spans="2:8" ht="43.5" customHeight="1" thickBot="1">
      <c r="B155" s="869" t="s">
        <v>249</v>
      </c>
      <c r="C155" s="870"/>
      <c r="D155" s="870"/>
      <c r="E155" s="870"/>
      <c r="F155" s="870"/>
      <c r="G155" s="871"/>
    </row>
  </sheetData>
  <mergeCells count="8">
    <mergeCell ref="B155:G155"/>
    <mergeCell ref="B134:G134"/>
    <mergeCell ref="H1:H2"/>
    <mergeCell ref="A1:A2"/>
    <mergeCell ref="C1:C2"/>
    <mergeCell ref="D1:D2"/>
    <mergeCell ref="F1:F2"/>
    <mergeCell ref="G1:G2"/>
  </mergeCells>
  <pageMargins left="0.53" right="0.52" top="0.62" bottom="0.78" header="0.31496062992125984" footer="0.31496062992125984"/>
  <pageSetup paperSize="9" scale="70" orientation="landscape" horizontalDpi="90" verticalDpi="90" r:id="rId1"/>
  <headerFooter>
    <oddFooter>&amp;L&amp;F&amp;C&amp;P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11141-C9A2-4F18-919A-D630EA0BAE9C}">
  <dimension ref="A1:I487"/>
  <sheetViews>
    <sheetView topLeftCell="A457" zoomScale="80" zoomScaleNormal="80" workbookViewId="0">
      <selection activeCell="I92" sqref="I92"/>
    </sheetView>
  </sheetViews>
  <sheetFormatPr defaultRowHeight="14.5"/>
  <cols>
    <col min="1" max="1" width="9.1796875" style="3" customWidth="1"/>
    <col min="2" max="2" width="53.453125" style="2" customWidth="1"/>
    <col min="3" max="3" width="13.81640625" style="2" customWidth="1"/>
    <col min="4" max="4" width="13.453125" style="1" customWidth="1"/>
    <col min="5" max="5" width="54.81640625" style="2" customWidth="1"/>
    <col min="6" max="6" width="15.81640625" style="2" customWidth="1"/>
    <col min="7" max="7" width="13.81640625" style="1" customWidth="1"/>
    <col min="8" max="8" width="18" customWidth="1"/>
    <col min="9" max="9" width="9.7265625" bestFit="1"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3" spans="1:8">
      <c r="A3" s="26"/>
      <c r="B3" s="25"/>
      <c r="C3" s="23"/>
      <c r="D3" s="23"/>
      <c r="E3" s="24"/>
      <c r="F3" s="23"/>
      <c r="G3" s="23"/>
    </row>
    <row r="4" spans="1:8" ht="15" thickBot="1">
      <c r="A4" s="26"/>
      <c r="B4" s="713" t="s">
        <v>43</v>
      </c>
      <c r="C4" s="23"/>
      <c r="D4" s="23"/>
      <c r="E4" s="24"/>
      <c r="F4" s="23"/>
      <c r="G4" s="23"/>
    </row>
    <row r="5" spans="1:8">
      <c r="A5" s="37">
        <f>FM!A136+1</f>
        <v>6</v>
      </c>
      <c r="B5" s="38" t="s">
        <v>43</v>
      </c>
      <c r="C5" s="39"/>
      <c r="D5" s="40"/>
      <c r="E5" s="41"/>
      <c r="F5" s="41"/>
      <c r="G5" s="41"/>
      <c r="H5" s="42" t="s">
        <v>145</v>
      </c>
    </row>
    <row r="6" spans="1:8">
      <c r="A6" s="42"/>
      <c r="B6" s="43" t="s">
        <v>10</v>
      </c>
      <c r="C6" s="44"/>
      <c r="D6" s="45"/>
      <c r="E6" s="41"/>
      <c r="F6" s="41"/>
      <c r="G6" s="41"/>
      <c r="H6" s="41"/>
    </row>
    <row r="7" spans="1:8">
      <c r="A7" s="46"/>
      <c r="B7" s="47" t="s">
        <v>44</v>
      </c>
      <c r="C7" s="48"/>
      <c r="D7" s="49"/>
      <c r="E7" s="41"/>
      <c r="F7" s="41"/>
      <c r="G7" s="41"/>
      <c r="H7" s="60"/>
    </row>
    <row r="8" spans="1:8">
      <c r="A8" s="46"/>
      <c r="B8" s="50" t="s">
        <v>6</v>
      </c>
      <c r="C8" s="51">
        <v>6005649</v>
      </c>
      <c r="D8" s="52">
        <f>D9+D10</f>
        <v>0</v>
      </c>
      <c r="E8" s="41"/>
      <c r="F8" s="41"/>
      <c r="G8" s="41"/>
      <c r="H8" s="60"/>
    </row>
    <row r="9" spans="1:8" ht="25.5" customHeight="1">
      <c r="A9" s="41"/>
      <c r="B9" s="43" t="s">
        <v>18</v>
      </c>
      <c r="C9" s="53">
        <v>26912</v>
      </c>
      <c r="D9" s="54"/>
      <c r="E9" s="41"/>
      <c r="F9" s="41"/>
      <c r="G9" s="41"/>
      <c r="H9" s="60"/>
    </row>
    <row r="10" spans="1:8">
      <c r="A10" s="41"/>
      <c r="B10" s="43" t="s">
        <v>5</v>
      </c>
      <c r="C10" s="53">
        <v>5978737</v>
      </c>
      <c r="D10" s="54">
        <f>D11</f>
        <v>0</v>
      </c>
      <c r="E10" s="41"/>
      <c r="F10" s="41"/>
      <c r="G10" s="41"/>
      <c r="H10" s="60"/>
    </row>
    <row r="11" spans="1:8">
      <c r="A11" s="41"/>
      <c r="B11" s="43" t="s">
        <v>4</v>
      </c>
      <c r="C11" s="53">
        <v>5978737</v>
      </c>
      <c r="D11" s="54"/>
      <c r="E11" s="41"/>
      <c r="F11" s="41"/>
      <c r="G11" s="41"/>
      <c r="H11" s="60"/>
    </row>
    <row r="12" spans="1:8">
      <c r="A12" s="41"/>
      <c r="B12" s="55" t="s">
        <v>3</v>
      </c>
      <c r="C12" s="51">
        <v>6005649</v>
      </c>
      <c r="D12" s="52">
        <f>D13</f>
        <v>0</v>
      </c>
      <c r="E12" s="41"/>
      <c r="F12" s="41"/>
      <c r="G12" s="41"/>
      <c r="H12" s="60"/>
    </row>
    <row r="13" spans="1:8">
      <c r="A13" s="41"/>
      <c r="B13" s="43" t="s">
        <v>2</v>
      </c>
      <c r="C13" s="53">
        <v>6000233</v>
      </c>
      <c r="D13" s="54">
        <f>D14+D17+D20</f>
        <v>0</v>
      </c>
      <c r="E13" s="41"/>
      <c r="F13" s="41"/>
      <c r="G13" s="41"/>
      <c r="H13" s="60"/>
    </row>
    <row r="14" spans="1:8">
      <c r="A14" s="41"/>
      <c r="B14" s="43" t="s">
        <v>19</v>
      </c>
      <c r="C14" s="53">
        <v>5924563</v>
      </c>
      <c r="D14" s="54">
        <f>D15+D16</f>
        <v>0</v>
      </c>
      <c r="E14" s="41"/>
      <c r="F14" s="41"/>
      <c r="G14" s="41"/>
      <c r="H14" s="60"/>
    </row>
    <row r="15" spans="1:8">
      <c r="A15" s="41"/>
      <c r="B15" s="43" t="s">
        <v>20</v>
      </c>
      <c r="C15" s="53">
        <v>3919713</v>
      </c>
      <c r="D15" s="54">
        <v>-10279</v>
      </c>
      <c r="E15" s="41"/>
      <c r="F15" s="41"/>
      <c r="G15" s="41"/>
      <c r="H15" s="60"/>
    </row>
    <row r="16" spans="1:8">
      <c r="A16" s="41"/>
      <c r="B16" s="43" t="s">
        <v>21</v>
      </c>
      <c r="C16" s="53">
        <v>2004850</v>
      </c>
      <c r="D16" s="54">
        <v>10279</v>
      </c>
      <c r="E16" s="41"/>
      <c r="F16" s="41"/>
      <c r="G16" s="41"/>
      <c r="H16" s="60"/>
    </row>
    <row r="17" spans="1:8">
      <c r="A17" s="41"/>
      <c r="B17" s="43" t="s">
        <v>1</v>
      </c>
      <c r="C17" s="53">
        <v>75670</v>
      </c>
      <c r="D17" s="54"/>
      <c r="E17" s="41"/>
      <c r="F17" s="41"/>
      <c r="G17" s="41"/>
      <c r="H17" s="60"/>
    </row>
    <row r="18" spans="1:8">
      <c r="A18" s="41"/>
      <c r="B18" s="43" t="s">
        <v>24</v>
      </c>
      <c r="C18" s="53">
        <v>75670</v>
      </c>
      <c r="D18" s="54"/>
      <c r="E18" s="41"/>
      <c r="F18" s="41"/>
      <c r="G18" s="41"/>
      <c r="H18" s="60"/>
    </row>
    <row r="19" spans="1:8">
      <c r="A19" s="41"/>
      <c r="B19" s="56" t="s">
        <v>26</v>
      </c>
      <c r="C19" s="53">
        <v>5416</v>
      </c>
      <c r="D19" s="54"/>
      <c r="E19" s="41"/>
      <c r="F19" s="41"/>
      <c r="G19" s="41"/>
      <c r="H19" s="60"/>
    </row>
    <row r="20" spans="1:8" ht="15" thickBot="1">
      <c r="A20" s="41"/>
      <c r="B20" s="43" t="s">
        <v>27</v>
      </c>
      <c r="C20" s="53">
        <v>5416</v>
      </c>
      <c r="D20" s="54"/>
      <c r="E20" s="41"/>
      <c r="F20" s="41"/>
      <c r="G20" s="41"/>
      <c r="H20" s="60"/>
    </row>
    <row r="21" spans="1:8">
      <c r="A21" s="37"/>
      <c r="B21" s="57" t="s">
        <v>43</v>
      </c>
      <c r="C21" s="58"/>
      <c r="D21" s="59"/>
      <c r="E21" s="60"/>
      <c r="F21" s="60"/>
      <c r="G21" s="60"/>
      <c r="H21" s="60"/>
    </row>
    <row r="22" spans="1:8">
      <c r="A22" s="42"/>
      <c r="B22" s="61" t="s">
        <v>33</v>
      </c>
      <c r="C22" s="62"/>
      <c r="D22" s="63"/>
      <c r="E22" s="60"/>
      <c r="F22" s="60"/>
      <c r="G22" s="60"/>
      <c r="H22" s="60"/>
    </row>
    <row r="23" spans="1:8">
      <c r="A23" s="60"/>
      <c r="B23" s="64" t="s">
        <v>45</v>
      </c>
      <c r="C23" s="65"/>
      <c r="D23" s="66"/>
      <c r="E23" s="60"/>
      <c r="F23" s="60"/>
      <c r="G23" s="60"/>
      <c r="H23" s="60"/>
    </row>
    <row r="24" spans="1:8">
      <c r="A24" s="60"/>
      <c r="B24" s="67" t="s">
        <v>31</v>
      </c>
      <c r="C24" s="68"/>
      <c r="D24" s="69"/>
      <c r="E24" s="60"/>
      <c r="F24" s="60"/>
      <c r="G24" s="60"/>
      <c r="H24" s="60"/>
    </row>
    <row r="25" spans="1:8">
      <c r="A25" s="60"/>
      <c r="B25" s="70" t="s">
        <v>6</v>
      </c>
      <c r="C25" s="71">
        <v>528934950</v>
      </c>
      <c r="D25" s="52">
        <v>0</v>
      </c>
      <c r="E25" s="60"/>
      <c r="F25" s="60"/>
      <c r="G25" s="60"/>
      <c r="H25" s="60"/>
    </row>
    <row r="26" spans="1:8">
      <c r="A26" s="60"/>
      <c r="B26" s="72" t="s">
        <v>18</v>
      </c>
      <c r="C26" s="73">
        <v>4089396</v>
      </c>
      <c r="D26" s="54"/>
      <c r="E26" s="60"/>
      <c r="F26" s="60"/>
      <c r="G26" s="60"/>
      <c r="H26" s="60"/>
    </row>
    <row r="27" spans="1:8">
      <c r="A27" s="60"/>
      <c r="B27" s="72" t="s">
        <v>5</v>
      </c>
      <c r="C27" s="73">
        <v>524845554</v>
      </c>
      <c r="D27" s="54"/>
      <c r="E27" s="60"/>
      <c r="F27" s="60"/>
      <c r="G27" s="60"/>
      <c r="H27" s="60"/>
    </row>
    <row r="28" spans="1:8">
      <c r="A28" s="60"/>
      <c r="B28" s="72" t="s">
        <v>4</v>
      </c>
      <c r="C28" s="73">
        <v>524845554</v>
      </c>
      <c r="D28" s="54"/>
      <c r="E28" s="60"/>
      <c r="F28" s="60"/>
      <c r="G28" s="60"/>
      <c r="H28" s="60"/>
    </row>
    <row r="29" spans="1:8">
      <c r="A29" s="60"/>
      <c r="B29" s="74" t="s">
        <v>3</v>
      </c>
      <c r="C29" s="75">
        <v>528934950</v>
      </c>
      <c r="D29" s="52">
        <v>0</v>
      </c>
      <c r="E29" s="60"/>
      <c r="F29" s="60"/>
      <c r="G29" s="60"/>
      <c r="H29" s="60"/>
    </row>
    <row r="30" spans="1:8">
      <c r="A30" s="60"/>
      <c r="B30" s="72" t="s">
        <v>2</v>
      </c>
      <c r="C30" s="73">
        <v>515450877</v>
      </c>
      <c r="D30" s="54"/>
      <c r="E30" s="60"/>
      <c r="F30" s="60"/>
      <c r="G30" s="60"/>
      <c r="H30" s="60"/>
    </row>
    <row r="31" spans="1:8">
      <c r="A31" s="60"/>
      <c r="B31" s="72" t="s">
        <v>19</v>
      </c>
      <c r="C31" s="73">
        <v>483364982</v>
      </c>
      <c r="D31" s="54"/>
      <c r="E31" s="60"/>
      <c r="F31" s="60"/>
      <c r="G31" s="60"/>
      <c r="H31" s="60"/>
    </row>
    <row r="32" spans="1:8">
      <c r="A32" s="60"/>
      <c r="B32" s="72" t="s">
        <v>20</v>
      </c>
      <c r="C32" s="73">
        <v>350547191</v>
      </c>
      <c r="D32" s="54">
        <v>-13706</v>
      </c>
      <c r="E32" s="60"/>
      <c r="F32" s="60"/>
      <c r="G32" s="60"/>
      <c r="H32" s="60"/>
    </row>
    <row r="33" spans="1:8">
      <c r="A33" s="60"/>
      <c r="B33" s="72" t="s">
        <v>21</v>
      </c>
      <c r="C33" s="73">
        <v>132817791</v>
      </c>
      <c r="D33" s="54">
        <v>13706</v>
      </c>
      <c r="E33" s="60"/>
      <c r="F33" s="60"/>
      <c r="G33" s="60"/>
      <c r="H33" s="60"/>
    </row>
    <row r="34" spans="1:8">
      <c r="A34" s="60"/>
      <c r="B34" s="72" t="s">
        <v>1</v>
      </c>
      <c r="C34" s="73">
        <v>29811493</v>
      </c>
      <c r="D34" s="54"/>
      <c r="E34" s="60"/>
      <c r="F34" s="60"/>
      <c r="G34" s="60"/>
      <c r="H34" s="60"/>
    </row>
    <row r="35" spans="1:8">
      <c r="A35" s="60"/>
      <c r="B35" s="72" t="s">
        <v>0</v>
      </c>
      <c r="C35" s="73">
        <v>29550781</v>
      </c>
      <c r="D35" s="54"/>
      <c r="E35" s="60"/>
      <c r="F35" s="60"/>
      <c r="G35" s="60"/>
      <c r="H35" s="60"/>
    </row>
    <row r="36" spans="1:8">
      <c r="A36" s="60"/>
      <c r="B36" s="72" t="s">
        <v>24</v>
      </c>
      <c r="C36" s="73">
        <v>260712</v>
      </c>
      <c r="D36" s="54"/>
      <c r="E36" s="60"/>
      <c r="F36" s="60"/>
      <c r="G36" s="60"/>
      <c r="H36" s="60"/>
    </row>
    <row r="37" spans="1:8" ht="26.5">
      <c r="A37" s="60"/>
      <c r="B37" s="72" t="s">
        <v>34</v>
      </c>
      <c r="C37" s="73">
        <v>139110</v>
      </c>
      <c r="D37" s="54"/>
      <c r="E37" s="60"/>
      <c r="F37" s="60"/>
      <c r="G37" s="60"/>
      <c r="H37" s="60"/>
    </row>
    <row r="38" spans="1:8">
      <c r="A38" s="60"/>
      <c r="B38" s="72" t="s">
        <v>36</v>
      </c>
      <c r="C38" s="73">
        <v>139110</v>
      </c>
      <c r="D38" s="54"/>
      <c r="E38" s="60"/>
      <c r="F38" s="60"/>
      <c r="G38" s="60"/>
      <c r="H38" s="60"/>
    </row>
    <row r="39" spans="1:8" ht="26.5">
      <c r="A39" s="60"/>
      <c r="B39" s="72" t="s">
        <v>22</v>
      </c>
      <c r="C39" s="73">
        <v>2135292</v>
      </c>
      <c r="D39" s="54"/>
      <c r="E39" s="60"/>
      <c r="F39" s="60"/>
      <c r="G39" s="60"/>
      <c r="H39" s="60"/>
    </row>
    <row r="40" spans="1:8">
      <c r="A40" s="60"/>
      <c r="B40" s="72" t="s">
        <v>23</v>
      </c>
      <c r="C40" s="73">
        <v>751236</v>
      </c>
      <c r="D40" s="54"/>
      <c r="E40" s="60"/>
      <c r="F40" s="60"/>
      <c r="G40" s="60"/>
      <c r="H40" s="60"/>
    </row>
    <row r="41" spans="1:8" ht="26.5">
      <c r="A41" s="60"/>
      <c r="B41" s="72" t="s">
        <v>25</v>
      </c>
      <c r="C41" s="73">
        <v>7776</v>
      </c>
      <c r="D41" s="54"/>
      <c r="E41" s="60"/>
      <c r="F41" s="60"/>
      <c r="G41" s="60"/>
      <c r="H41" s="60"/>
    </row>
    <row r="42" spans="1:8">
      <c r="A42" s="60"/>
      <c r="B42" s="72" t="s">
        <v>46</v>
      </c>
      <c r="C42" s="73">
        <v>743460</v>
      </c>
      <c r="D42" s="52"/>
      <c r="E42" s="60"/>
      <c r="F42" s="60"/>
      <c r="G42" s="60"/>
      <c r="H42" s="60"/>
    </row>
    <row r="43" spans="1:8" ht="26.5">
      <c r="A43" s="60"/>
      <c r="B43" s="72" t="s">
        <v>47</v>
      </c>
      <c r="C43" s="73">
        <v>743460</v>
      </c>
      <c r="D43" s="54"/>
      <c r="E43" s="60"/>
      <c r="F43" s="60"/>
      <c r="G43" s="60"/>
      <c r="H43" s="60"/>
    </row>
    <row r="44" spans="1:8">
      <c r="A44" s="60"/>
      <c r="B44" s="72" t="s">
        <v>37</v>
      </c>
      <c r="C44" s="73">
        <v>1384056</v>
      </c>
      <c r="D44" s="54"/>
      <c r="E44" s="60"/>
      <c r="F44" s="60"/>
      <c r="G44" s="60"/>
      <c r="H44" s="60"/>
    </row>
    <row r="45" spans="1:8" ht="39.5">
      <c r="A45" s="60"/>
      <c r="B45" s="72" t="s">
        <v>38</v>
      </c>
      <c r="C45" s="73">
        <v>1384056</v>
      </c>
      <c r="D45" s="54"/>
      <c r="E45" s="60"/>
      <c r="F45" s="60"/>
      <c r="G45" s="60"/>
      <c r="H45" s="60"/>
    </row>
    <row r="46" spans="1:8">
      <c r="A46" s="60"/>
      <c r="B46" s="72" t="s">
        <v>26</v>
      </c>
      <c r="C46" s="73">
        <v>13484073</v>
      </c>
      <c r="D46" s="54"/>
      <c r="E46" s="60"/>
      <c r="F46" s="60"/>
      <c r="G46" s="60"/>
      <c r="H46" s="60"/>
    </row>
    <row r="47" spans="1:8">
      <c r="A47" s="60"/>
      <c r="B47" s="72" t="s">
        <v>27</v>
      </c>
      <c r="C47" s="73">
        <v>13484073</v>
      </c>
      <c r="D47" s="52"/>
      <c r="E47" s="60"/>
      <c r="F47" s="60"/>
      <c r="G47" s="60"/>
      <c r="H47" s="60"/>
    </row>
    <row r="48" spans="1:8">
      <c r="A48" s="60"/>
      <c r="B48" s="67" t="s">
        <v>32</v>
      </c>
      <c r="C48" s="68"/>
      <c r="D48" s="69"/>
      <c r="E48" s="60"/>
      <c r="F48" s="60"/>
      <c r="G48" s="60"/>
      <c r="H48" s="60"/>
    </row>
    <row r="49" spans="1:8">
      <c r="A49" s="60"/>
      <c r="B49" s="76" t="s">
        <v>6</v>
      </c>
      <c r="C49" s="75">
        <v>471593828</v>
      </c>
      <c r="D49" s="52">
        <v>0</v>
      </c>
      <c r="E49" s="60"/>
      <c r="F49" s="60"/>
      <c r="G49" s="60"/>
      <c r="H49" s="60"/>
    </row>
    <row r="50" spans="1:8">
      <c r="A50" s="60"/>
      <c r="B50" s="72" t="s">
        <v>18</v>
      </c>
      <c r="C50" s="73">
        <v>4089396</v>
      </c>
      <c r="D50" s="54"/>
      <c r="E50" s="60"/>
      <c r="F50" s="60"/>
      <c r="G50" s="60"/>
      <c r="H50" s="60"/>
    </row>
    <row r="51" spans="1:8">
      <c r="A51" s="60"/>
      <c r="B51" s="72" t="s">
        <v>5</v>
      </c>
      <c r="C51" s="73">
        <v>467504432</v>
      </c>
      <c r="D51" s="54"/>
      <c r="E51" s="60"/>
      <c r="F51" s="60"/>
      <c r="G51" s="60"/>
      <c r="H51" s="60"/>
    </row>
    <row r="52" spans="1:8">
      <c r="A52" s="60"/>
      <c r="B52" s="72" t="s">
        <v>4</v>
      </c>
      <c r="C52" s="73">
        <v>467504432</v>
      </c>
      <c r="D52" s="54"/>
      <c r="E52" s="60"/>
      <c r="F52" s="60"/>
      <c r="G52" s="60"/>
      <c r="H52" s="60"/>
    </row>
    <row r="53" spans="1:8">
      <c r="A53" s="60"/>
      <c r="B53" s="74" t="s">
        <v>3</v>
      </c>
      <c r="C53" s="75">
        <v>471593828</v>
      </c>
      <c r="D53" s="52">
        <f>D54</f>
        <v>0</v>
      </c>
      <c r="E53" s="60"/>
      <c r="F53" s="60"/>
      <c r="G53" s="60"/>
      <c r="H53" s="60"/>
    </row>
    <row r="54" spans="1:8">
      <c r="A54" s="60"/>
      <c r="B54" s="72" t="s">
        <v>2</v>
      </c>
      <c r="C54" s="73">
        <v>458272567</v>
      </c>
      <c r="D54" s="54">
        <f>D55</f>
        <v>0</v>
      </c>
      <c r="E54" s="60"/>
      <c r="F54" s="60"/>
      <c r="G54" s="60"/>
      <c r="H54" s="60"/>
    </row>
    <row r="55" spans="1:8">
      <c r="A55" s="60"/>
      <c r="B55" s="72" t="s">
        <v>19</v>
      </c>
      <c r="C55" s="73">
        <v>448722900</v>
      </c>
      <c r="D55" s="54">
        <f>D56+D57</f>
        <v>0</v>
      </c>
      <c r="E55" s="60"/>
      <c r="F55" s="60"/>
      <c r="G55" s="60"/>
      <c r="H55" s="60"/>
    </row>
    <row r="56" spans="1:8">
      <c r="A56" s="60"/>
      <c r="B56" s="72" t="s">
        <v>20</v>
      </c>
      <c r="C56" s="73">
        <v>318133825</v>
      </c>
      <c r="D56" s="54">
        <v>-13706</v>
      </c>
      <c r="E56" s="60"/>
      <c r="F56" s="60"/>
      <c r="G56" s="60"/>
      <c r="H56" s="60"/>
    </row>
    <row r="57" spans="1:8">
      <c r="A57" s="60"/>
      <c r="B57" s="72" t="s">
        <v>21</v>
      </c>
      <c r="C57" s="73">
        <v>130589075</v>
      </c>
      <c r="D57" s="54">
        <v>13706</v>
      </c>
      <c r="E57" s="60"/>
      <c r="F57" s="60"/>
      <c r="G57" s="60"/>
      <c r="H57" s="60"/>
    </row>
    <row r="58" spans="1:8">
      <c r="A58" s="60"/>
      <c r="B58" s="72" t="s">
        <v>1</v>
      </c>
      <c r="C58" s="73">
        <v>7765778</v>
      </c>
      <c r="D58" s="54"/>
      <c r="E58" s="60"/>
      <c r="F58" s="60"/>
      <c r="G58" s="60"/>
      <c r="H58" s="60"/>
    </row>
    <row r="59" spans="1:8">
      <c r="A59" s="60"/>
      <c r="B59" s="72" t="s">
        <v>0</v>
      </c>
      <c r="C59" s="73">
        <v>7505066</v>
      </c>
      <c r="D59" s="54"/>
      <c r="E59" s="60"/>
      <c r="F59" s="60"/>
      <c r="G59" s="60"/>
      <c r="H59" s="60"/>
    </row>
    <row r="60" spans="1:8">
      <c r="A60" s="60"/>
      <c r="B60" s="72" t="s">
        <v>24</v>
      </c>
      <c r="C60" s="73">
        <v>260712</v>
      </c>
      <c r="D60" s="54"/>
      <c r="E60" s="60"/>
      <c r="F60" s="60"/>
      <c r="G60" s="60"/>
      <c r="H60" s="60"/>
    </row>
    <row r="61" spans="1:8" ht="26.5">
      <c r="A61" s="60"/>
      <c r="B61" s="72" t="s">
        <v>34</v>
      </c>
      <c r="C61" s="73">
        <v>139110</v>
      </c>
      <c r="D61" s="54"/>
      <c r="E61" s="60"/>
      <c r="F61" s="60"/>
      <c r="G61" s="60"/>
      <c r="H61" s="60"/>
    </row>
    <row r="62" spans="1:8">
      <c r="A62" s="60"/>
      <c r="B62" s="72" t="s">
        <v>36</v>
      </c>
      <c r="C62" s="73">
        <v>139110</v>
      </c>
      <c r="D62" s="54"/>
      <c r="E62" s="60"/>
      <c r="F62" s="60"/>
      <c r="G62" s="60"/>
      <c r="H62" s="650"/>
    </row>
    <row r="63" spans="1:8" ht="26.5">
      <c r="A63" s="60"/>
      <c r="B63" s="72" t="s">
        <v>22</v>
      </c>
      <c r="C63" s="73">
        <v>1644779</v>
      </c>
      <c r="D63" s="54"/>
      <c r="E63" s="60"/>
      <c r="F63" s="60"/>
      <c r="G63" s="60"/>
      <c r="H63" s="60"/>
    </row>
    <row r="64" spans="1:8">
      <c r="A64" s="60"/>
      <c r="B64" s="72" t="s">
        <v>23</v>
      </c>
      <c r="C64" s="73">
        <v>277822</v>
      </c>
      <c r="D64" s="54"/>
      <c r="E64" s="60"/>
      <c r="F64" s="60"/>
      <c r="G64" s="60"/>
      <c r="H64" s="60"/>
    </row>
    <row r="65" spans="1:8" ht="26.5">
      <c r="A65" s="60"/>
      <c r="B65" s="72" t="s">
        <v>25</v>
      </c>
      <c r="C65" s="73">
        <v>7776</v>
      </c>
      <c r="D65" s="54"/>
      <c r="E65" s="60"/>
      <c r="F65" s="60"/>
      <c r="G65" s="60"/>
      <c r="H65" s="60"/>
    </row>
    <row r="66" spans="1:8">
      <c r="A66" s="60"/>
      <c r="B66" s="72" t="s">
        <v>46</v>
      </c>
      <c r="C66" s="73">
        <v>270046</v>
      </c>
      <c r="D66" s="52"/>
      <c r="E66" s="60"/>
      <c r="F66" s="60"/>
      <c r="G66" s="60"/>
      <c r="H66" s="60"/>
    </row>
    <row r="67" spans="1:8" ht="26.5">
      <c r="A67" s="60"/>
      <c r="B67" s="72" t="s">
        <v>47</v>
      </c>
      <c r="C67" s="73">
        <v>270046</v>
      </c>
      <c r="D67" s="54"/>
      <c r="E67" s="60"/>
      <c r="F67" s="60"/>
      <c r="G67" s="60"/>
      <c r="H67" s="60"/>
    </row>
    <row r="68" spans="1:8">
      <c r="A68" s="60"/>
      <c r="B68" s="72" t="s">
        <v>37</v>
      </c>
      <c r="C68" s="73">
        <v>1366957</v>
      </c>
      <c r="D68" s="54"/>
      <c r="E68" s="60"/>
      <c r="F68" s="60"/>
      <c r="G68" s="60"/>
      <c r="H68" s="60"/>
    </row>
    <row r="69" spans="1:8" ht="39.5">
      <c r="A69" s="60"/>
      <c r="B69" s="72" t="s">
        <v>38</v>
      </c>
      <c r="C69" s="73">
        <v>1366957</v>
      </c>
      <c r="D69" s="54"/>
      <c r="E69" s="60"/>
      <c r="F69" s="60"/>
      <c r="G69" s="60"/>
      <c r="H69" s="60"/>
    </row>
    <row r="70" spans="1:8">
      <c r="A70" s="60"/>
      <c r="B70" s="72" t="s">
        <v>26</v>
      </c>
      <c r="C70" s="73">
        <v>13321261</v>
      </c>
      <c r="D70" s="54"/>
      <c r="E70" s="60"/>
      <c r="F70" s="60"/>
      <c r="G70" s="60"/>
      <c r="H70" s="60"/>
    </row>
    <row r="71" spans="1:8" ht="15" thickBot="1">
      <c r="A71" s="60"/>
      <c r="B71" s="72" t="s">
        <v>27</v>
      </c>
      <c r="C71" s="73">
        <v>13321261</v>
      </c>
      <c r="D71" s="52"/>
      <c r="E71" s="60"/>
      <c r="F71" s="60"/>
      <c r="G71" s="60"/>
      <c r="H71" s="60"/>
    </row>
    <row r="72" spans="1:8" ht="165" customHeight="1" thickBot="1">
      <c r="A72" s="60"/>
      <c r="B72" s="885" t="s">
        <v>48</v>
      </c>
      <c r="C72" s="886"/>
      <c r="D72" s="887"/>
      <c r="E72" s="60"/>
      <c r="F72" s="60"/>
      <c r="G72" s="60"/>
      <c r="H72" s="60"/>
    </row>
    <row r="73" spans="1:8" ht="15" thickBot="1">
      <c r="A73" s="60"/>
      <c r="B73" s="77"/>
      <c r="C73" s="77"/>
      <c r="D73" s="77"/>
      <c r="E73" s="77"/>
      <c r="F73" s="77"/>
      <c r="G73" s="77"/>
    </row>
    <row r="74" spans="1:8">
      <c r="A74" s="37">
        <f>A5+1</f>
        <v>7</v>
      </c>
      <c r="B74" s="38" t="s">
        <v>49</v>
      </c>
      <c r="C74" s="39"/>
      <c r="D74" s="40"/>
      <c r="E74" s="38" t="s">
        <v>43</v>
      </c>
      <c r="F74" s="39"/>
      <c r="G74" s="40"/>
      <c r="H74" s="650" t="s">
        <v>145</v>
      </c>
    </row>
    <row r="75" spans="1:8">
      <c r="A75" s="42"/>
      <c r="B75" s="19" t="s">
        <v>50</v>
      </c>
      <c r="C75" s="78"/>
      <c r="D75" s="45"/>
      <c r="E75" s="43" t="s">
        <v>10</v>
      </c>
      <c r="F75" s="44"/>
      <c r="G75" s="45"/>
      <c r="H75" s="60"/>
    </row>
    <row r="76" spans="1:8">
      <c r="A76" s="46"/>
      <c r="B76" s="47" t="s">
        <v>51</v>
      </c>
      <c r="C76" s="79"/>
      <c r="D76" s="80"/>
      <c r="E76" s="47" t="s">
        <v>52</v>
      </c>
      <c r="F76" s="48"/>
      <c r="G76" s="49"/>
      <c r="H76" s="60"/>
    </row>
    <row r="77" spans="1:8" ht="26">
      <c r="A77" s="46"/>
      <c r="B77" s="43" t="s">
        <v>53</v>
      </c>
      <c r="C77" s="51">
        <v>309050</v>
      </c>
      <c r="D77" s="52">
        <v>143111</v>
      </c>
      <c r="E77" s="50" t="s">
        <v>6</v>
      </c>
      <c r="F77" s="51">
        <f>F78</f>
        <v>6690963</v>
      </c>
      <c r="G77" s="52">
        <f>G78</f>
        <v>143111</v>
      </c>
      <c r="H77" s="60"/>
    </row>
    <row r="78" spans="1:8" ht="38.25" customHeight="1">
      <c r="A78" s="41"/>
      <c r="B78" s="43"/>
      <c r="C78" s="53"/>
      <c r="D78" s="54"/>
      <c r="E78" s="43" t="s">
        <v>5</v>
      </c>
      <c r="F78" s="53">
        <f>F79</f>
        <v>6690963</v>
      </c>
      <c r="G78" s="54">
        <f>G79</f>
        <v>143111</v>
      </c>
      <c r="H78" s="41"/>
    </row>
    <row r="79" spans="1:8">
      <c r="A79" s="41"/>
      <c r="B79" s="50"/>
      <c r="C79" s="51"/>
      <c r="D79" s="52"/>
      <c r="E79" s="43" t="s">
        <v>4</v>
      </c>
      <c r="F79" s="53">
        <v>6690963</v>
      </c>
      <c r="G79" s="54">
        <v>143111</v>
      </c>
      <c r="H79" s="60"/>
    </row>
    <row r="80" spans="1:8">
      <c r="A80" s="41"/>
      <c r="B80" s="43"/>
      <c r="C80" s="53"/>
      <c r="D80" s="54"/>
      <c r="E80" s="56" t="s">
        <v>3</v>
      </c>
      <c r="F80" s="51">
        <f>F81</f>
        <v>6690963</v>
      </c>
      <c r="G80" s="52">
        <f>G81</f>
        <v>143111</v>
      </c>
      <c r="H80" s="60"/>
    </row>
    <row r="81" spans="1:9">
      <c r="A81" s="41"/>
      <c r="B81" s="43"/>
      <c r="C81" s="53"/>
      <c r="D81" s="54"/>
      <c r="E81" s="43" t="s">
        <v>2</v>
      </c>
      <c r="F81" s="53">
        <f>F82</f>
        <v>6690963</v>
      </c>
      <c r="G81" s="54">
        <f>G82</f>
        <v>143111</v>
      </c>
      <c r="H81" s="60"/>
    </row>
    <row r="82" spans="1:9">
      <c r="A82" s="41"/>
      <c r="B82" s="43"/>
      <c r="C82" s="53"/>
      <c r="D82" s="54"/>
      <c r="E82" s="43" t="s">
        <v>19</v>
      </c>
      <c r="F82" s="53">
        <f>F83+F84</f>
        <v>6690963</v>
      </c>
      <c r="G82" s="54">
        <f>G83+G84</f>
        <v>143111</v>
      </c>
      <c r="H82" s="60"/>
    </row>
    <row r="83" spans="1:9">
      <c r="A83" s="41"/>
      <c r="B83" s="56"/>
      <c r="C83" s="81"/>
      <c r="D83" s="82"/>
      <c r="E83" s="43" t="s">
        <v>20</v>
      </c>
      <c r="F83" s="53">
        <v>6633557</v>
      </c>
      <c r="G83" s="54">
        <v>143111</v>
      </c>
      <c r="H83" s="60"/>
    </row>
    <row r="84" spans="1:9" ht="15" thickBot="1">
      <c r="A84" s="41"/>
      <c r="B84" s="43"/>
      <c r="C84" s="83"/>
      <c r="D84" s="84"/>
      <c r="E84" s="85" t="s">
        <v>21</v>
      </c>
      <c r="F84" s="83">
        <v>57406</v>
      </c>
      <c r="G84" s="86">
        <v>0</v>
      </c>
      <c r="H84" s="60"/>
    </row>
    <row r="85" spans="1:9" ht="267" customHeight="1" thickBot="1">
      <c r="A85" s="41"/>
      <c r="B85" s="891" t="s">
        <v>233</v>
      </c>
      <c r="C85" s="892"/>
      <c r="D85" s="892"/>
      <c r="E85" s="892"/>
      <c r="F85" s="892"/>
      <c r="G85" s="893"/>
      <c r="H85" s="60"/>
    </row>
    <row r="86" spans="1:9" ht="16" thickBot="1">
      <c r="A86" s="93"/>
      <c r="B86" s="94"/>
      <c r="C86"/>
      <c r="D86"/>
      <c r="E86"/>
      <c r="F86"/>
      <c r="G86" s="60"/>
    </row>
    <row r="87" spans="1:9" ht="27">
      <c r="A87" s="37">
        <f>A74+1</f>
        <v>8</v>
      </c>
      <c r="B87" s="38" t="s">
        <v>54</v>
      </c>
      <c r="C87" s="39"/>
      <c r="D87" s="40"/>
      <c r="E87" s="38" t="s">
        <v>43</v>
      </c>
      <c r="F87" s="39"/>
      <c r="G87" s="40"/>
      <c r="H87" s="650" t="s">
        <v>145</v>
      </c>
    </row>
    <row r="88" spans="1:9">
      <c r="A88" s="42"/>
      <c r="B88" s="43" t="s">
        <v>10</v>
      </c>
      <c r="C88" s="78"/>
      <c r="D88" s="45"/>
      <c r="E88" s="43" t="s">
        <v>10</v>
      </c>
      <c r="F88" s="44"/>
      <c r="G88" s="45"/>
      <c r="H88" s="60"/>
    </row>
    <row r="89" spans="1:9" ht="34.5" customHeight="1">
      <c r="A89" s="46"/>
      <c r="B89" s="95" t="s">
        <v>55</v>
      </c>
      <c r="C89" s="96"/>
      <c r="D89" s="97"/>
      <c r="E89" s="95" t="s">
        <v>56</v>
      </c>
      <c r="F89" s="96"/>
      <c r="G89" s="98"/>
      <c r="H89" s="60"/>
    </row>
    <row r="90" spans="1:9">
      <c r="A90" s="46"/>
      <c r="B90" s="50" t="s">
        <v>6</v>
      </c>
      <c r="C90" s="51">
        <v>80981848</v>
      </c>
      <c r="D90" s="52">
        <f>D91</f>
        <v>-1183338</v>
      </c>
      <c r="E90" s="50" t="s">
        <v>6</v>
      </c>
      <c r="F90" s="51">
        <v>249679</v>
      </c>
      <c r="G90" s="52">
        <f>G91</f>
        <v>1183338</v>
      </c>
      <c r="H90" s="60"/>
    </row>
    <row r="91" spans="1:9">
      <c r="A91" s="41"/>
      <c r="B91" s="43" t="s">
        <v>5</v>
      </c>
      <c r="C91" s="53">
        <v>80981848</v>
      </c>
      <c r="D91" s="54">
        <f>D92</f>
        <v>-1183338</v>
      </c>
      <c r="E91" s="43" t="s">
        <v>5</v>
      </c>
      <c r="F91" s="53">
        <v>249679</v>
      </c>
      <c r="G91" s="54">
        <f>G92</f>
        <v>1183338</v>
      </c>
      <c r="H91" s="60"/>
    </row>
    <row r="92" spans="1:9">
      <c r="A92" s="41"/>
      <c r="B92" s="43" t="s">
        <v>4</v>
      </c>
      <c r="C92" s="53">
        <v>80981848</v>
      </c>
      <c r="D92" s="54">
        <v>-1183338</v>
      </c>
      <c r="E92" s="43" t="s">
        <v>4</v>
      </c>
      <c r="F92" s="53">
        <v>249679</v>
      </c>
      <c r="G92" s="54">
        <v>1183338</v>
      </c>
      <c r="H92" s="60"/>
      <c r="I92" s="837"/>
    </row>
    <row r="93" spans="1:9">
      <c r="A93" s="41"/>
      <c r="B93" s="50" t="s">
        <v>3</v>
      </c>
      <c r="C93" s="51">
        <v>80981848</v>
      </c>
      <c r="D93" s="52">
        <f>D94</f>
        <v>-1183338</v>
      </c>
      <c r="E93" s="50" t="s">
        <v>3</v>
      </c>
      <c r="F93" s="51">
        <v>249679</v>
      </c>
      <c r="G93" s="52">
        <f>G94</f>
        <v>1183338</v>
      </c>
      <c r="H93" s="60"/>
    </row>
    <row r="94" spans="1:9">
      <c r="A94" s="41"/>
      <c r="B94" s="43" t="s">
        <v>2</v>
      </c>
      <c r="C94" s="53">
        <v>80981848</v>
      </c>
      <c r="D94" s="54">
        <f>D95</f>
        <v>-1183338</v>
      </c>
      <c r="E94" s="56" t="s">
        <v>2</v>
      </c>
      <c r="F94" s="53">
        <v>249679</v>
      </c>
      <c r="G94" s="54">
        <f>G95</f>
        <v>1183338</v>
      </c>
      <c r="H94" s="60"/>
    </row>
    <row r="95" spans="1:9">
      <c r="A95" s="41"/>
      <c r="B95" s="43" t="s">
        <v>1</v>
      </c>
      <c r="C95" s="53">
        <v>80981848</v>
      </c>
      <c r="D95" s="54">
        <f>D96</f>
        <v>-1183338</v>
      </c>
      <c r="E95" s="43" t="s">
        <v>19</v>
      </c>
      <c r="F95" s="53">
        <v>249679</v>
      </c>
      <c r="G95" s="54">
        <f>G96+G97</f>
        <v>1183338</v>
      </c>
      <c r="H95" s="60"/>
    </row>
    <row r="96" spans="1:9">
      <c r="A96" s="41"/>
      <c r="B96" s="43" t="s">
        <v>0</v>
      </c>
      <c r="C96" s="53">
        <v>80981848</v>
      </c>
      <c r="D96" s="54">
        <v>-1183338</v>
      </c>
      <c r="E96" s="43" t="s">
        <v>20</v>
      </c>
      <c r="F96" s="53">
        <v>177488</v>
      </c>
      <c r="G96" s="54">
        <v>1158143</v>
      </c>
      <c r="H96" s="60"/>
    </row>
    <row r="97" spans="1:8" ht="15" thickBot="1">
      <c r="A97" s="41"/>
      <c r="B97" s="56"/>
      <c r="C97" s="81"/>
      <c r="D97" s="82"/>
      <c r="E97" s="43" t="s">
        <v>21</v>
      </c>
      <c r="F97" s="53">
        <v>72191</v>
      </c>
      <c r="G97" s="54">
        <v>25195</v>
      </c>
      <c r="H97" s="60"/>
    </row>
    <row r="98" spans="1:8" ht="93" customHeight="1" thickBot="1">
      <c r="A98" s="60"/>
      <c r="B98" s="878" t="s">
        <v>234</v>
      </c>
      <c r="C98" s="888"/>
      <c r="D98" s="888"/>
      <c r="E98" s="888"/>
      <c r="F98" s="888"/>
      <c r="G98" s="889"/>
      <c r="H98" s="60"/>
    </row>
    <row r="99" spans="1:8" ht="16" thickBot="1">
      <c r="A99" s="93"/>
      <c r="B99" s="60"/>
      <c r="C99"/>
      <c r="D99"/>
      <c r="E99"/>
      <c r="F99"/>
      <c r="G99" s="60"/>
    </row>
    <row r="100" spans="1:8" ht="27">
      <c r="A100" s="37">
        <f>A87+1</f>
        <v>9</v>
      </c>
      <c r="B100" s="38" t="s">
        <v>54</v>
      </c>
      <c r="C100" s="39"/>
      <c r="D100" s="40"/>
      <c r="E100" s="38" t="s">
        <v>43</v>
      </c>
      <c r="F100" s="39"/>
      <c r="G100" s="40"/>
      <c r="H100" s="650" t="s">
        <v>145</v>
      </c>
    </row>
    <row r="101" spans="1:8">
      <c r="A101" s="42"/>
      <c r="B101" s="43" t="s">
        <v>10</v>
      </c>
      <c r="C101" s="78"/>
      <c r="D101" s="45"/>
      <c r="E101" s="43" t="s">
        <v>10</v>
      </c>
      <c r="F101" s="44"/>
      <c r="G101" s="45"/>
      <c r="H101" s="60"/>
    </row>
    <row r="102" spans="1:8" ht="30.75" customHeight="1">
      <c r="A102" s="46"/>
      <c r="B102" s="47" t="s">
        <v>55</v>
      </c>
      <c r="C102" s="48"/>
      <c r="D102" s="99"/>
      <c r="E102" s="47" t="s">
        <v>56</v>
      </c>
      <c r="F102" s="48"/>
      <c r="G102" s="49"/>
      <c r="H102" s="60"/>
    </row>
    <row r="103" spans="1:8">
      <c r="A103" s="46"/>
      <c r="B103" s="50" t="s">
        <v>6</v>
      </c>
      <c r="C103" s="51">
        <v>80981848</v>
      </c>
      <c r="D103" s="52">
        <f>D104</f>
        <v>-106840</v>
      </c>
      <c r="E103" s="50" t="s">
        <v>6</v>
      </c>
      <c r="F103" s="51">
        <v>249679</v>
      </c>
      <c r="G103" s="52">
        <f>G104</f>
        <v>106840</v>
      </c>
      <c r="H103" s="60"/>
    </row>
    <row r="104" spans="1:8">
      <c r="A104" s="41"/>
      <c r="B104" s="43" t="s">
        <v>5</v>
      </c>
      <c r="C104" s="53">
        <v>80981848</v>
      </c>
      <c r="D104" s="54">
        <f>D105</f>
        <v>-106840</v>
      </c>
      <c r="E104" s="43" t="s">
        <v>5</v>
      </c>
      <c r="F104" s="53">
        <v>249679</v>
      </c>
      <c r="G104" s="54">
        <f>G105</f>
        <v>106840</v>
      </c>
      <c r="H104" s="60"/>
    </row>
    <row r="105" spans="1:8">
      <c r="A105" s="41"/>
      <c r="B105" s="43" t="s">
        <v>4</v>
      </c>
      <c r="C105" s="53">
        <v>80981848</v>
      </c>
      <c r="D105" s="54">
        <v>-106840</v>
      </c>
      <c r="E105" s="43" t="s">
        <v>4</v>
      </c>
      <c r="F105" s="53">
        <v>249679</v>
      </c>
      <c r="G105" s="54">
        <v>106840</v>
      </c>
      <c r="H105" s="60"/>
    </row>
    <row r="106" spans="1:8">
      <c r="A106" s="41"/>
      <c r="B106" s="50" t="s">
        <v>3</v>
      </c>
      <c r="C106" s="51">
        <v>80981848</v>
      </c>
      <c r="D106" s="52">
        <f>D107</f>
        <v>-106840</v>
      </c>
      <c r="E106" s="50" t="s">
        <v>3</v>
      </c>
      <c r="F106" s="51">
        <v>249679</v>
      </c>
      <c r="G106" s="52">
        <f>G107</f>
        <v>106840</v>
      </c>
      <c r="H106" s="60"/>
    </row>
    <row r="107" spans="1:8">
      <c r="A107" s="41"/>
      <c r="B107" s="43" t="s">
        <v>2</v>
      </c>
      <c r="C107" s="53">
        <v>80981848</v>
      </c>
      <c r="D107" s="54">
        <f>D108</f>
        <v>-106840</v>
      </c>
      <c r="E107" s="56" t="s">
        <v>2</v>
      </c>
      <c r="F107" s="53">
        <v>249679</v>
      </c>
      <c r="G107" s="54">
        <f>G108</f>
        <v>106840</v>
      </c>
      <c r="H107" s="60"/>
    </row>
    <row r="108" spans="1:8">
      <c r="A108" s="41"/>
      <c r="B108" s="43" t="s">
        <v>1</v>
      </c>
      <c r="C108" s="53">
        <v>80981848</v>
      </c>
      <c r="D108" s="54">
        <f>D109</f>
        <v>-106840</v>
      </c>
      <c r="E108" s="43" t="s">
        <v>19</v>
      </c>
      <c r="F108" s="53">
        <v>249679</v>
      </c>
      <c r="G108" s="54">
        <f>G109+G110</f>
        <v>106840</v>
      </c>
      <c r="H108" s="60"/>
    </row>
    <row r="109" spans="1:8">
      <c r="A109" s="41"/>
      <c r="B109" s="43" t="s">
        <v>0</v>
      </c>
      <c r="C109" s="53">
        <v>80981848</v>
      </c>
      <c r="D109" s="54">
        <v>-106840</v>
      </c>
      <c r="E109" s="43" t="s">
        <v>20</v>
      </c>
      <c r="F109" s="53">
        <v>177488</v>
      </c>
      <c r="G109" s="54">
        <v>106840</v>
      </c>
      <c r="H109" s="60"/>
    </row>
    <row r="110" spans="1:8" ht="15" thickBot="1">
      <c r="A110" s="41"/>
      <c r="B110" s="56"/>
      <c r="C110" s="81"/>
      <c r="D110" s="82"/>
      <c r="E110" s="43" t="s">
        <v>21</v>
      </c>
      <c r="F110" s="53">
        <v>72191</v>
      </c>
      <c r="G110" s="54"/>
      <c r="H110" s="60"/>
    </row>
    <row r="111" spans="1:8" ht="72" customHeight="1" thickBot="1">
      <c r="A111" s="60"/>
      <c r="B111" s="878" t="s">
        <v>57</v>
      </c>
      <c r="C111" s="888"/>
      <c r="D111" s="888"/>
      <c r="E111" s="888"/>
      <c r="F111" s="888"/>
      <c r="G111" s="889"/>
      <c r="H111" s="60"/>
    </row>
    <row r="112" spans="1:8" ht="15" thickBot="1">
      <c r="A112" s="100"/>
      <c r="B112" s="60"/>
      <c r="C112" s="60"/>
      <c r="D112" s="101"/>
      <c r="E112" s="60"/>
      <c r="F112" s="60"/>
      <c r="G112" s="101"/>
    </row>
    <row r="113" spans="1:8" ht="27">
      <c r="A113" s="37">
        <f>A100+1</f>
        <v>10</v>
      </c>
      <c r="B113" s="38" t="s">
        <v>54</v>
      </c>
      <c r="C113" s="39"/>
      <c r="D113" s="40"/>
      <c r="E113" s="38" t="s">
        <v>43</v>
      </c>
      <c r="F113" s="39"/>
      <c r="G113" s="102"/>
      <c r="H113" s="650" t="s">
        <v>145</v>
      </c>
    </row>
    <row r="114" spans="1:8">
      <c r="A114" s="42"/>
      <c r="B114" s="19" t="s">
        <v>10</v>
      </c>
      <c r="C114" s="78"/>
      <c r="D114" s="45"/>
      <c r="E114" s="43" t="s">
        <v>10</v>
      </c>
      <c r="F114" s="44"/>
      <c r="G114" s="103"/>
      <c r="H114" s="60"/>
    </row>
    <row r="115" spans="1:8" ht="39">
      <c r="A115" s="46"/>
      <c r="B115" s="104" t="s">
        <v>58</v>
      </c>
      <c r="C115" s="105"/>
      <c r="D115" s="87"/>
      <c r="E115" s="47" t="s">
        <v>59</v>
      </c>
      <c r="F115" s="48"/>
      <c r="G115" s="106"/>
      <c r="H115" s="60"/>
    </row>
    <row r="116" spans="1:8">
      <c r="A116" s="46"/>
      <c r="B116" s="50" t="s">
        <v>6</v>
      </c>
      <c r="C116" s="51">
        <v>418809716</v>
      </c>
      <c r="D116" s="52">
        <f t="shared" ref="D116:D121" si="0">D117</f>
        <v>-9539518</v>
      </c>
      <c r="E116" s="50" t="s">
        <v>6</v>
      </c>
      <c r="F116" s="51">
        <v>654832</v>
      </c>
      <c r="G116" s="107">
        <f>G117</f>
        <v>9539518</v>
      </c>
      <c r="H116" s="60"/>
    </row>
    <row r="117" spans="1:8">
      <c r="A117" s="41"/>
      <c r="B117" s="43" t="s">
        <v>5</v>
      </c>
      <c r="C117" s="53">
        <v>418809716</v>
      </c>
      <c r="D117" s="54">
        <f t="shared" si="0"/>
        <v>-9539518</v>
      </c>
      <c r="E117" s="43" t="s">
        <v>5</v>
      </c>
      <c r="F117" s="53">
        <v>654832</v>
      </c>
      <c r="G117" s="108">
        <f>G118</f>
        <v>9539518</v>
      </c>
      <c r="H117" s="60"/>
    </row>
    <row r="118" spans="1:8">
      <c r="A118" s="41"/>
      <c r="B118" s="43" t="s">
        <v>4</v>
      </c>
      <c r="C118" s="53">
        <v>418809716</v>
      </c>
      <c r="D118" s="54">
        <f t="shared" si="0"/>
        <v>-9539518</v>
      </c>
      <c r="E118" s="43" t="s">
        <v>4</v>
      </c>
      <c r="F118" s="53">
        <v>654832</v>
      </c>
      <c r="G118" s="108">
        <f>435617+231481+560060+96593+172361+1425892+349470+244446+2624033+1269356+2130209</f>
        <v>9539518</v>
      </c>
      <c r="H118" s="60"/>
    </row>
    <row r="119" spans="1:8">
      <c r="A119" s="41"/>
      <c r="B119" s="50" t="s">
        <v>3</v>
      </c>
      <c r="C119" s="51">
        <v>418809716</v>
      </c>
      <c r="D119" s="52">
        <f t="shared" si="0"/>
        <v>-9539518</v>
      </c>
      <c r="E119" s="55" t="s">
        <v>3</v>
      </c>
      <c r="F119" s="51">
        <v>654832</v>
      </c>
      <c r="G119" s="107">
        <f>G120+G126</f>
        <v>9539518</v>
      </c>
      <c r="H119" s="60"/>
    </row>
    <row r="120" spans="1:8">
      <c r="A120" s="109"/>
      <c r="B120" s="43" t="s">
        <v>2</v>
      </c>
      <c r="C120" s="53">
        <v>418809716</v>
      </c>
      <c r="D120" s="54">
        <f t="shared" si="0"/>
        <v>-9539518</v>
      </c>
      <c r="E120" s="43" t="s">
        <v>2</v>
      </c>
      <c r="F120" s="110">
        <v>638032</v>
      </c>
      <c r="G120" s="108">
        <f>G121+G124</f>
        <v>2139463</v>
      </c>
      <c r="H120" s="60"/>
    </row>
    <row r="121" spans="1:8">
      <c r="A121" s="41"/>
      <c r="B121" s="43" t="s">
        <v>1</v>
      </c>
      <c r="C121" s="53">
        <v>418809716</v>
      </c>
      <c r="D121" s="54">
        <f t="shared" si="0"/>
        <v>-9539518</v>
      </c>
      <c r="E121" s="43" t="s">
        <v>19</v>
      </c>
      <c r="F121" s="110">
        <v>574766</v>
      </c>
      <c r="G121" s="108">
        <f>G122+G123</f>
        <v>2042870</v>
      </c>
      <c r="H121" s="60"/>
    </row>
    <row r="122" spans="1:8">
      <c r="A122" s="41"/>
      <c r="B122" s="43" t="s">
        <v>0</v>
      </c>
      <c r="C122" s="53">
        <v>418809716</v>
      </c>
      <c r="D122" s="54">
        <v>-9539518</v>
      </c>
      <c r="E122" s="43" t="s">
        <v>20</v>
      </c>
      <c r="F122" s="110">
        <v>454037</v>
      </c>
      <c r="G122" s="108">
        <v>838214</v>
      </c>
      <c r="H122" s="60"/>
    </row>
    <row r="123" spans="1:8">
      <c r="A123" s="41"/>
      <c r="B123" s="56"/>
      <c r="C123" s="81"/>
      <c r="D123" s="82"/>
      <c r="E123" s="43" t="s">
        <v>21</v>
      </c>
      <c r="F123" s="110">
        <v>120729</v>
      </c>
      <c r="G123" s="108">
        <v>1204656</v>
      </c>
      <c r="H123" s="60"/>
    </row>
    <row r="124" spans="1:8">
      <c r="A124" s="41"/>
      <c r="B124" s="43"/>
      <c r="C124" s="53"/>
      <c r="D124" s="45"/>
      <c r="E124" s="43" t="s">
        <v>1</v>
      </c>
      <c r="F124" s="110">
        <v>63266</v>
      </c>
      <c r="G124" s="108">
        <f>G125</f>
        <v>96593</v>
      </c>
      <c r="H124" s="60"/>
    </row>
    <row r="125" spans="1:8">
      <c r="A125" s="41"/>
      <c r="B125" s="43"/>
      <c r="C125" s="53"/>
      <c r="D125" s="45"/>
      <c r="E125" s="43" t="s">
        <v>0</v>
      </c>
      <c r="F125" s="110">
        <v>63266</v>
      </c>
      <c r="G125" s="108">
        <v>96593</v>
      </c>
      <c r="H125" s="60"/>
    </row>
    <row r="126" spans="1:8">
      <c r="A126" s="41"/>
      <c r="B126" s="43"/>
      <c r="C126" s="111"/>
      <c r="D126" s="45"/>
      <c r="E126" s="56" t="s">
        <v>26</v>
      </c>
      <c r="F126" s="110">
        <v>16800</v>
      </c>
      <c r="G126" s="108">
        <f>G127</f>
        <v>7400055</v>
      </c>
      <c r="H126" s="60"/>
    </row>
    <row r="127" spans="1:8" ht="15" thickBot="1">
      <c r="A127" s="41"/>
      <c r="B127" s="112"/>
      <c r="C127" s="113"/>
      <c r="D127" s="114"/>
      <c r="E127" s="56" t="s">
        <v>27</v>
      </c>
      <c r="F127" s="115">
        <v>16800</v>
      </c>
      <c r="G127" s="116">
        <v>7400055</v>
      </c>
      <c r="H127" s="60"/>
    </row>
    <row r="128" spans="1:8">
      <c r="A128" s="42"/>
      <c r="B128" s="117" t="s">
        <v>28</v>
      </c>
      <c r="C128" s="39"/>
      <c r="D128" s="40"/>
      <c r="E128" s="117" t="s">
        <v>28</v>
      </c>
      <c r="F128" s="118"/>
      <c r="G128" s="102"/>
      <c r="H128" s="60"/>
    </row>
    <row r="129" spans="1:8" ht="27">
      <c r="A129" s="60"/>
      <c r="B129" s="119" t="s">
        <v>12</v>
      </c>
      <c r="C129" s="120"/>
      <c r="D129" s="121"/>
      <c r="E129" s="122" t="s">
        <v>60</v>
      </c>
      <c r="F129" s="89"/>
      <c r="G129" s="123"/>
      <c r="H129" s="60"/>
    </row>
    <row r="130" spans="1:8" ht="39">
      <c r="A130" s="46"/>
      <c r="B130" s="104" t="s">
        <v>58</v>
      </c>
      <c r="C130" s="105"/>
      <c r="D130" s="87"/>
      <c r="E130" s="47" t="s">
        <v>59</v>
      </c>
      <c r="F130" s="48"/>
      <c r="G130" s="106"/>
      <c r="H130" s="60"/>
    </row>
    <row r="131" spans="1:8" ht="26">
      <c r="A131" s="41"/>
      <c r="B131" s="50" t="s">
        <v>61</v>
      </c>
      <c r="C131" s="81"/>
      <c r="D131" s="82"/>
      <c r="E131" s="50" t="s">
        <v>62</v>
      </c>
      <c r="F131" s="51"/>
      <c r="G131" s="124"/>
      <c r="H131" s="60"/>
    </row>
    <row r="132" spans="1:8">
      <c r="A132" s="60"/>
      <c r="B132" s="125"/>
      <c r="C132" s="126"/>
      <c r="D132" s="127"/>
      <c r="E132" s="128" t="s">
        <v>63</v>
      </c>
      <c r="F132" s="51"/>
      <c r="G132" s="124"/>
      <c r="H132" s="60"/>
    </row>
    <row r="133" spans="1:8" ht="27">
      <c r="A133" s="60"/>
      <c r="B133" s="129"/>
      <c r="C133" s="126"/>
      <c r="D133" s="127"/>
      <c r="E133" s="129" t="s">
        <v>64</v>
      </c>
      <c r="F133" s="51"/>
      <c r="G133" s="124"/>
      <c r="H133" s="60"/>
    </row>
    <row r="134" spans="1:8">
      <c r="A134" s="60"/>
      <c r="B134" s="125" t="s">
        <v>30</v>
      </c>
      <c r="C134" s="126"/>
      <c r="D134" s="130"/>
      <c r="E134" s="125" t="s">
        <v>30</v>
      </c>
      <c r="F134" s="51"/>
      <c r="G134" s="124"/>
      <c r="H134" s="60"/>
    </row>
    <row r="135" spans="1:8">
      <c r="A135" s="41"/>
      <c r="B135" s="56" t="s">
        <v>6</v>
      </c>
      <c r="C135" s="51">
        <v>418809716</v>
      </c>
      <c r="D135" s="131">
        <f t="shared" ref="D135:D140" si="1">D136</f>
        <v>-9539518</v>
      </c>
      <c r="E135" s="50" t="s">
        <v>6</v>
      </c>
      <c r="F135" s="51">
        <v>654832</v>
      </c>
      <c r="G135" s="107">
        <f>G136</f>
        <v>9539518</v>
      </c>
      <c r="H135" s="60"/>
    </row>
    <row r="136" spans="1:8">
      <c r="A136" s="41"/>
      <c r="B136" s="43" t="s">
        <v>5</v>
      </c>
      <c r="C136" s="111">
        <v>418809716</v>
      </c>
      <c r="D136" s="54">
        <f t="shared" si="1"/>
        <v>-9539518</v>
      </c>
      <c r="E136" s="56" t="s">
        <v>5</v>
      </c>
      <c r="F136" s="53">
        <v>654832</v>
      </c>
      <c r="G136" s="108">
        <f>G137</f>
        <v>9539518</v>
      </c>
      <c r="H136" s="60"/>
    </row>
    <row r="137" spans="1:8">
      <c r="A137" s="41"/>
      <c r="B137" s="43" t="s">
        <v>4</v>
      </c>
      <c r="C137" s="111">
        <v>418809716</v>
      </c>
      <c r="D137" s="54">
        <f t="shared" si="1"/>
        <v>-9539518</v>
      </c>
      <c r="E137" s="56" t="s">
        <v>4</v>
      </c>
      <c r="F137" s="53">
        <v>654832</v>
      </c>
      <c r="G137" s="108">
        <v>9539518</v>
      </c>
      <c r="H137" s="60"/>
    </row>
    <row r="138" spans="1:8">
      <c r="A138" s="41"/>
      <c r="B138" s="56" t="s">
        <v>3</v>
      </c>
      <c r="C138" s="51">
        <v>418809716</v>
      </c>
      <c r="D138" s="131">
        <f t="shared" si="1"/>
        <v>-9539518</v>
      </c>
      <c r="E138" s="50" t="s">
        <v>3</v>
      </c>
      <c r="F138" s="51">
        <v>654832</v>
      </c>
      <c r="G138" s="107">
        <f>G139+G145</f>
        <v>9539518</v>
      </c>
      <c r="H138" s="60"/>
    </row>
    <row r="139" spans="1:8">
      <c r="A139" s="41"/>
      <c r="B139" s="43" t="s">
        <v>2</v>
      </c>
      <c r="C139" s="111">
        <v>418809716</v>
      </c>
      <c r="D139" s="54">
        <f t="shared" si="1"/>
        <v>-9539518</v>
      </c>
      <c r="E139" s="56" t="s">
        <v>2</v>
      </c>
      <c r="F139" s="53">
        <v>638032</v>
      </c>
      <c r="G139" s="108">
        <f>G140+G143</f>
        <v>2139463</v>
      </c>
      <c r="H139" s="42"/>
    </row>
    <row r="140" spans="1:8">
      <c r="A140" s="41"/>
      <c r="B140" s="43" t="s">
        <v>1</v>
      </c>
      <c r="C140" s="111">
        <v>418809716</v>
      </c>
      <c r="D140" s="54">
        <f t="shared" si="1"/>
        <v>-9539518</v>
      </c>
      <c r="E140" s="56" t="s">
        <v>19</v>
      </c>
      <c r="F140" s="53">
        <v>574766</v>
      </c>
      <c r="G140" s="108">
        <f>G141+G142</f>
        <v>2042870</v>
      </c>
      <c r="H140" s="60"/>
    </row>
    <row r="141" spans="1:8">
      <c r="A141" s="41"/>
      <c r="B141" s="43" t="s">
        <v>0</v>
      </c>
      <c r="C141" s="111">
        <v>418809716</v>
      </c>
      <c r="D141" s="54">
        <v>-9539518</v>
      </c>
      <c r="E141" s="56" t="s">
        <v>20</v>
      </c>
      <c r="F141" s="53">
        <v>454037</v>
      </c>
      <c r="G141" s="108">
        <v>838214</v>
      </c>
      <c r="H141" s="60"/>
    </row>
    <row r="142" spans="1:8">
      <c r="A142" s="41"/>
      <c r="B142" s="43"/>
      <c r="C142" s="111"/>
      <c r="D142" s="45"/>
      <c r="E142" s="56" t="s">
        <v>21</v>
      </c>
      <c r="F142" s="53">
        <v>120729</v>
      </c>
      <c r="G142" s="108">
        <v>1204656</v>
      </c>
      <c r="H142" s="60"/>
    </row>
    <row r="143" spans="1:8">
      <c r="A143" s="41"/>
      <c r="B143" s="43"/>
      <c r="C143" s="111"/>
      <c r="D143" s="45"/>
      <c r="E143" s="56" t="s">
        <v>1</v>
      </c>
      <c r="F143" s="53">
        <v>63266</v>
      </c>
      <c r="G143" s="108">
        <f>G144</f>
        <v>96593</v>
      </c>
      <c r="H143" s="60"/>
    </row>
    <row r="144" spans="1:8">
      <c r="A144" s="41"/>
      <c r="B144" s="43"/>
      <c r="C144" s="111"/>
      <c r="D144" s="45"/>
      <c r="E144" s="56" t="s">
        <v>0</v>
      </c>
      <c r="F144" s="53">
        <v>63266</v>
      </c>
      <c r="G144" s="108">
        <v>96593</v>
      </c>
      <c r="H144" s="60"/>
    </row>
    <row r="145" spans="1:9">
      <c r="A145" s="41"/>
      <c r="B145" s="43"/>
      <c r="C145" s="111"/>
      <c r="D145" s="45"/>
      <c r="E145" s="56" t="s">
        <v>26</v>
      </c>
      <c r="F145" s="53">
        <v>16800</v>
      </c>
      <c r="G145" s="108">
        <f>G146</f>
        <v>7400055</v>
      </c>
      <c r="H145" s="60"/>
    </row>
    <row r="146" spans="1:9" ht="15" thickBot="1">
      <c r="A146" s="41"/>
      <c r="B146" s="43"/>
      <c r="C146" s="111"/>
      <c r="D146" s="45"/>
      <c r="E146" s="56" t="s">
        <v>27</v>
      </c>
      <c r="F146" s="53">
        <v>16800</v>
      </c>
      <c r="G146" s="108">
        <v>7400055</v>
      </c>
      <c r="H146" s="60"/>
    </row>
    <row r="147" spans="1:9" ht="349.5" customHeight="1" thickBot="1">
      <c r="A147" s="41"/>
      <c r="B147" s="890" t="s">
        <v>65</v>
      </c>
      <c r="C147" s="879"/>
      <c r="D147" s="879"/>
      <c r="E147" s="879"/>
      <c r="F147" s="879"/>
      <c r="G147" s="880"/>
      <c r="H147" s="60"/>
    </row>
    <row r="148" spans="1:9" ht="15" thickBot="1">
      <c r="A148" s="60"/>
      <c r="B148" s="77"/>
      <c r="C148" s="77"/>
      <c r="D148" s="77"/>
      <c r="E148" s="77"/>
      <c r="F148" s="77"/>
      <c r="G148" s="132"/>
    </row>
    <row r="149" spans="1:9">
      <c r="A149" s="279">
        <f>A113+1</f>
        <v>11</v>
      </c>
      <c r="B149" s="57" t="s">
        <v>43</v>
      </c>
      <c r="C149" s="58"/>
      <c r="D149" s="133"/>
      <c r="E149"/>
      <c r="F149"/>
      <c r="G149" s="134"/>
      <c r="H149" s="42" t="s">
        <v>145</v>
      </c>
    </row>
    <row r="150" spans="1:9" ht="15.5">
      <c r="A150" s="93"/>
      <c r="B150" s="61" t="s">
        <v>33</v>
      </c>
      <c r="C150" s="62"/>
      <c r="D150" s="135"/>
      <c r="E150"/>
      <c r="F150"/>
      <c r="G150" s="134"/>
      <c r="H150" s="60"/>
    </row>
    <row r="151" spans="1:9" ht="26">
      <c r="A151" s="100"/>
      <c r="B151" s="64" t="s">
        <v>66</v>
      </c>
      <c r="C151" s="65"/>
      <c r="D151" s="136"/>
      <c r="E151" s="60"/>
      <c r="F151" s="60"/>
      <c r="G151" s="137"/>
      <c r="H151" s="60"/>
      <c r="I151" s="60"/>
    </row>
    <row r="152" spans="1:9">
      <c r="A152" s="100"/>
      <c r="B152" s="67" t="s">
        <v>31</v>
      </c>
      <c r="C152" s="68"/>
      <c r="D152" s="138"/>
      <c r="E152" s="60"/>
      <c r="F152" s="60"/>
      <c r="G152" s="137"/>
      <c r="H152" s="60"/>
      <c r="I152" s="60"/>
    </row>
    <row r="153" spans="1:9">
      <c r="A153" s="100"/>
      <c r="B153" s="139" t="s">
        <v>6</v>
      </c>
      <c r="C153" s="140">
        <v>20408456</v>
      </c>
      <c r="D153" s="107">
        <f>D154</f>
        <v>3791650</v>
      </c>
      <c r="E153" s="60"/>
      <c r="F153" s="60"/>
      <c r="G153" s="137"/>
      <c r="H153" s="60"/>
      <c r="I153" s="60"/>
    </row>
    <row r="154" spans="1:9">
      <c r="A154" s="100"/>
      <c r="B154" s="141" t="s">
        <v>67</v>
      </c>
      <c r="C154" s="142">
        <v>13177668</v>
      </c>
      <c r="D154" s="108">
        <f>D155+D156</f>
        <v>3791650</v>
      </c>
      <c r="E154" s="60"/>
      <c r="F154" s="60"/>
      <c r="G154" s="137"/>
      <c r="H154" s="60"/>
      <c r="I154" s="60"/>
    </row>
    <row r="155" spans="1:9">
      <c r="A155" s="100"/>
      <c r="B155" s="141" t="s">
        <v>68</v>
      </c>
      <c r="C155" s="142">
        <v>6741962</v>
      </c>
      <c r="D155" s="108"/>
      <c r="E155" s="60"/>
      <c r="F155" s="60"/>
      <c r="G155" s="137"/>
      <c r="H155" s="60"/>
      <c r="I155" s="60"/>
    </row>
    <row r="156" spans="1:9">
      <c r="A156" s="100"/>
      <c r="B156" s="141" t="s">
        <v>69</v>
      </c>
      <c r="C156" s="142">
        <v>6435706</v>
      </c>
      <c r="D156" s="108">
        <f>D165</f>
        <v>3791650</v>
      </c>
      <c r="E156" s="60"/>
      <c r="F156" s="60"/>
      <c r="G156" s="137"/>
      <c r="H156" s="60"/>
      <c r="I156" s="60"/>
    </row>
    <row r="157" spans="1:9">
      <c r="A157" s="100"/>
      <c r="B157" s="141" t="s">
        <v>70</v>
      </c>
      <c r="C157" s="142">
        <v>57437</v>
      </c>
      <c r="D157" s="108"/>
      <c r="E157" s="60"/>
      <c r="F157" s="60"/>
      <c r="G157" s="137"/>
      <c r="H157" s="60"/>
      <c r="I157" s="60"/>
    </row>
    <row r="158" spans="1:9">
      <c r="A158" s="100"/>
      <c r="B158" s="141" t="s">
        <v>71</v>
      </c>
      <c r="C158" s="142">
        <v>57437</v>
      </c>
      <c r="D158" s="108"/>
      <c r="E158" s="60"/>
      <c r="F158" s="60"/>
      <c r="G158" s="137"/>
      <c r="H158" s="60"/>
      <c r="I158" s="60"/>
    </row>
    <row r="159" spans="1:9">
      <c r="A159" s="100"/>
      <c r="B159" s="141" t="s">
        <v>72</v>
      </c>
      <c r="C159" s="142">
        <v>57437</v>
      </c>
      <c r="D159" s="108"/>
      <c r="E159" s="60"/>
      <c r="F159" s="60"/>
      <c r="G159" s="137"/>
      <c r="H159" s="60"/>
      <c r="I159" s="60"/>
    </row>
    <row r="160" spans="1:9">
      <c r="A160" s="100"/>
      <c r="B160" s="141" t="s">
        <v>73</v>
      </c>
      <c r="C160" s="142">
        <v>57437</v>
      </c>
      <c r="D160" s="108"/>
      <c r="E160" s="60"/>
      <c r="F160" s="60"/>
      <c r="G160" s="137"/>
      <c r="H160" s="60"/>
      <c r="I160" s="60"/>
    </row>
    <row r="161" spans="1:9" ht="26.5">
      <c r="A161" s="100"/>
      <c r="B161" s="141" t="s">
        <v>74</v>
      </c>
      <c r="C161" s="142">
        <v>1128</v>
      </c>
      <c r="D161" s="108"/>
      <c r="E161" s="60"/>
      <c r="F161" s="60"/>
      <c r="G161" s="137"/>
      <c r="H161" s="60"/>
      <c r="I161" s="60"/>
    </row>
    <row r="162" spans="1:9" ht="26.5">
      <c r="A162" s="100"/>
      <c r="B162" s="141" t="s">
        <v>75</v>
      </c>
      <c r="C162" s="142">
        <v>56309</v>
      </c>
      <c r="D162" s="108"/>
      <c r="E162" s="60"/>
      <c r="F162" s="60"/>
      <c r="G162" s="137"/>
      <c r="H162" s="60"/>
      <c r="I162" s="60"/>
    </row>
    <row r="163" spans="1:9">
      <c r="A163" s="100"/>
      <c r="B163" s="141" t="s">
        <v>5</v>
      </c>
      <c r="C163" s="142">
        <v>7173351</v>
      </c>
      <c r="D163" s="108"/>
      <c r="E163" s="60"/>
      <c r="F163" s="60"/>
      <c r="G163" s="137"/>
      <c r="H163" s="60"/>
      <c r="I163" s="60"/>
    </row>
    <row r="164" spans="1:9">
      <c r="A164" s="100"/>
      <c r="B164" s="141" t="s">
        <v>4</v>
      </c>
      <c r="C164" s="142">
        <v>7173351</v>
      </c>
      <c r="D164" s="108"/>
      <c r="E164" s="60"/>
      <c r="F164" s="60"/>
      <c r="G164" s="137"/>
      <c r="H164" s="60"/>
      <c r="I164" s="60"/>
    </row>
    <row r="165" spans="1:9">
      <c r="A165" s="100"/>
      <c r="B165" s="139" t="s">
        <v>3</v>
      </c>
      <c r="C165" s="140">
        <v>20391185</v>
      </c>
      <c r="D165" s="107">
        <f>D166</f>
        <v>3791650</v>
      </c>
      <c r="E165" s="60"/>
      <c r="F165" s="60"/>
      <c r="G165" s="137"/>
      <c r="H165" s="42"/>
      <c r="I165" s="60"/>
    </row>
    <row r="166" spans="1:9">
      <c r="A166" s="100"/>
      <c r="B166" s="141" t="s">
        <v>2</v>
      </c>
      <c r="C166" s="143">
        <v>14718157</v>
      </c>
      <c r="D166" s="108">
        <f>D175</f>
        <v>3791650</v>
      </c>
      <c r="E166" s="60"/>
      <c r="F166" s="60"/>
      <c r="G166" s="137"/>
      <c r="H166" s="60"/>
      <c r="I166" s="60"/>
    </row>
    <row r="167" spans="1:9">
      <c r="A167" s="100"/>
      <c r="B167" s="141" t="s">
        <v>19</v>
      </c>
      <c r="C167" s="142">
        <v>8267888</v>
      </c>
      <c r="D167" s="108"/>
      <c r="E167" s="60"/>
      <c r="F167" s="60"/>
      <c r="G167" s="137"/>
      <c r="H167" s="60"/>
      <c r="I167" s="60"/>
    </row>
    <row r="168" spans="1:9">
      <c r="A168" s="100"/>
      <c r="B168" s="141" t="s">
        <v>20</v>
      </c>
      <c r="C168" s="142">
        <v>810175</v>
      </c>
      <c r="D168" s="108"/>
      <c r="E168" s="60"/>
      <c r="F168" s="60"/>
      <c r="G168" s="137"/>
      <c r="H168" s="60"/>
      <c r="I168" s="60"/>
    </row>
    <row r="169" spans="1:9">
      <c r="A169" s="100"/>
      <c r="B169" s="141" t="s">
        <v>21</v>
      </c>
      <c r="C169" s="142">
        <v>7457713</v>
      </c>
      <c r="D169" s="108"/>
      <c r="E169" s="60"/>
      <c r="F169" s="60"/>
      <c r="G169" s="137"/>
      <c r="H169" s="60"/>
      <c r="I169" s="60"/>
    </row>
    <row r="170" spans="1:9">
      <c r="A170" s="100"/>
      <c r="B170" s="141" t="s">
        <v>1</v>
      </c>
      <c r="C170" s="142">
        <v>12716</v>
      </c>
      <c r="D170" s="108"/>
      <c r="E170" s="60"/>
      <c r="F170" s="60"/>
      <c r="G170" s="137"/>
      <c r="H170" s="60"/>
      <c r="I170" s="60"/>
    </row>
    <row r="171" spans="1:9">
      <c r="A171" s="100"/>
      <c r="B171" s="141" t="s">
        <v>0</v>
      </c>
      <c r="C171" s="142">
        <v>11828</v>
      </c>
      <c r="D171" s="108"/>
      <c r="E171" s="60"/>
      <c r="F171" s="60"/>
      <c r="G171" s="137"/>
      <c r="H171" s="60"/>
      <c r="I171" s="60"/>
    </row>
    <row r="172" spans="1:9">
      <c r="A172" s="100"/>
      <c r="B172" s="141" t="s">
        <v>24</v>
      </c>
      <c r="C172" s="142">
        <v>888</v>
      </c>
      <c r="D172" s="108"/>
      <c r="E172" s="60"/>
      <c r="F172" s="60"/>
      <c r="G172" s="137"/>
      <c r="H172" s="60"/>
      <c r="I172" s="60"/>
    </row>
    <row r="173" spans="1:9" ht="26.5">
      <c r="A173" s="100"/>
      <c r="B173" s="141" t="s">
        <v>34</v>
      </c>
      <c r="C173" s="142">
        <v>1847</v>
      </c>
      <c r="D173" s="108"/>
      <c r="E173" s="60"/>
      <c r="F173" s="60"/>
      <c r="G173" s="137"/>
      <c r="H173" s="60"/>
      <c r="I173" s="60"/>
    </row>
    <row r="174" spans="1:9" ht="15" customHeight="1">
      <c r="A174" s="100"/>
      <c r="B174" s="141" t="s">
        <v>36</v>
      </c>
      <c r="C174" s="142">
        <v>1847</v>
      </c>
      <c r="D174" s="108"/>
      <c r="E174" s="60"/>
      <c r="F174" s="60"/>
      <c r="G174" s="137"/>
      <c r="H174" s="60"/>
      <c r="I174" s="60"/>
    </row>
    <row r="175" spans="1:9" ht="26.5">
      <c r="A175" s="100"/>
      <c r="B175" s="141" t="s">
        <v>22</v>
      </c>
      <c r="C175" s="144">
        <v>6435706</v>
      </c>
      <c r="D175" s="108">
        <f>D176</f>
        <v>3791650</v>
      </c>
      <c r="E175" s="60"/>
      <c r="F175" s="60"/>
      <c r="G175" s="137"/>
      <c r="H175" s="60"/>
      <c r="I175" s="60"/>
    </row>
    <row r="176" spans="1:9">
      <c r="A176" s="100"/>
      <c r="B176" s="141" t="s">
        <v>76</v>
      </c>
      <c r="C176" s="142">
        <v>6435706</v>
      </c>
      <c r="D176" s="108">
        <v>3791650</v>
      </c>
      <c r="E176" s="60"/>
      <c r="F176" s="60"/>
      <c r="G176" s="137"/>
      <c r="H176" s="60"/>
      <c r="I176" s="60"/>
    </row>
    <row r="177" spans="1:9">
      <c r="A177" s="100"/>
      <c r="B177" s="141" t="s">
        <v>26</v>
      </c>
      <c r="C177" s="142">
        <v>5673028</v>
      </c>
      <c r="D177" s="108"/>
      <c r="E177" s="60"/>
      <c r="F177" s="60"/>
      <c r="G177" s="137"/>
      <c r="H177" s="60"/>
      <c r="I177" s="60"/>
    </row>
    <row r="178" spans="1:9">
      <c r="A178" s="100"/>
      <c r="B178" s="141" t="s">
        <v>27</v>
      </c>
      <c r="C178" s="142">
        <v>5673028</v>
      </c>
      <c r="D178" s="108"/>
      <c r="E178" s="60"/>
      <c r="F178" s="60"/>
      <c r="G178" s="137"/>
      <c r="H178" s="60"/>
      <c r="I178" s="60"/>
    </row>
    <row r="179" spans="1:9">
      <c r="A179" s="100"/>
      <c r="B179" s="141" t="s">
        <v>39</v>
      </c>
      <c r="C179" s="142">
        <v>17271</v>
      </c>
      <c r="D179" s="108"/>
      <c r="E179" s="60"/>
      <c r="F179" s="60"/>
      <c r="G179" s="137"/>
      <c r="H179" s="60"/>
      <c r="I179" s="60"/>
    </row>
    <row r="180" spans="1:9">
      <c r="A180" s="100"/>
      <c r="B180" s="141" t="s">
        <v>40</v>
      </c>
      <c r="C180" s="142">
        <v>-17271</v>
      </c>
      <c r="D180" s="108"/>
      <c r="E180" s="60"/>
      <c r="F180" s="60"/>
      <c r="G180" s="137"/>
      <c r="H180" s="60"/>
      <c r="I180" s="60"/>
    </row>
    <row r="181" spans="1:9">
      <c r="A181" s="100"/>
      <c r="B181" s="141" t="s">
        <v>41</v>
      </c>
      <c r="C181" s="142">
        <v>-17271</v>
      </c>
      <c r="D181" s="108"/>
      <c r="E181" s="60"/>
      <c r="F181" s="60"/>
      <c r="G181" s="137"/>
      <c r="H181" s="60"/>
      <c r="I181" s="60"/>
    </row>
    <row r="182" spans="1:9" ht="26.5">
      <c r="A182" s="100"/>
      <c r="B182" s="141" t="s">
        <v>77</v>
      </c>
      <c r="C182" s="142">
        <v>-17271</v>
      </c>
      <c r="D182" s="108"/>
      <c r="E182" s="60"/>
      <c r="F182" s="60"/>
      <c r="G182" s="137"/>
      <c r="H182" s="60"/>
      <c r="I182" s="60"/>
    </row>
    <row r="183" spans="1:9">
      <c r="A183" s="100"/>
      <c r="B183" s="67" t="s">
        <v>32</v>
      </c>
      <c r="C183" s="68"/>
      <c r="D183" s="138"/>
      <c r="E183" s="60"/>
      <c r="F183" s="60"/>
      <c r="G183" s="137"/>
      <c r="H183" s="60"/>
      <c r="I183" s="60"/>
    </row>
    <row r="184" spans="1:9">
      <c r="A184" s="100"/>
      <c r="B184" s="139" t="s">
        <v>6</v>
      </c>
      <c r="C184" s="140">
        <v>8807397</v>
      </c>
      <c r="D184" s="107">
        <f>D185</f>
        <v>3791649</v>
      </c>
      <c r="E184" s="60"/>
      <c r="F184" s="60"/>
      <c r="G184" s="137"/>
      <c r="H184" s="60"/>
      <c r="I184" s="60"/>
    </row>
    <row r="185" spans="1:9">
      <c r="A185" s="100"/>
      <c r="B185" s="141" t="s">
        <v>67</v>
      </c>
      <c r="C185" s="142">
        <v>7380813</v>
      </c>
      <c r="D185" s="108">
        <f>D186+D187</f>
        <v>3791649</v>
      </c>
      <c r="E185" s="60"/>
      <c r="F185" s="60"/>
      <c r="G185" s="137"/>
      <c r="H185" s="60"/>
      <c r="I185" s="60"/>
    </row>
    <row r="186" spans="1:9">
      <c r="A186" s="100"/>
      <c r="B186" s="141" t="s">
        <v>68</v>
      </c>
      <c r="C186" s="142">
        <v>6617881</v>
      </c>
      <c r="D186" s="108"/>
      <c r="E186" s="60"/>
      <c r="F186" s="60"/>
      <c r="G186" s="137"/>
      <c r="H186" s="60"/>
      <c r="I186" s="60"/>
    </row>
    <row r="187" spans="1:9">
      <c r="A187" s="100"/>
      <c r="B187" s="141" t="s">
        <v>69</v>
      </c>
      <c r="C187" s="142">
        <v>762932</v>
      </c>
      <c r="D187" s="108">
        <f>D190</f>
        <v>3791649</v>
      </c>
      <c r="E187" s="60"/>
      <c r="F187" s="60"/>
      <c r="G187" s="137"/>
      <c r="H187" s="60"/>
      <c r="I187" s="60"/>
    </row>
    <row r="188" spans="1:9">
      <c r="A188" s="100"/>
      <c r="B188" s="141" t="s">
        <v>5</v>
      </c>
      <c r="C188" s="142">
        <v>1426584</v>
      </c>
      <c r="D188" s="108"/>
      <c r="E188" s="60"/>
      <c r="F188" s="60"/>
      <c r="G188" s="137"/>
      <c r="H188" s="60"/>
      <c r="I188" s="60"/>
    </row>
    <row r="189" spans="1:9">
      <c r="A189" s="100"/>
      <c r="B189" s="141" t="s">
        <v>4</v>
      </c>
      <c r="C189" s="142">
        <v>1426584</v>
      </c>
      <c r="D189" s="108"/>
      <c r="E189" s="60"/>
      <c r="F189" s="60"/>
      <c r="G189" s="137"/>
      <c r="H189" s="60"/>
      <c r="I189" s="60"/>
    </row>
    <row r="190" spans="1:9">
      <c r="A190" s="100"/>
      <c r="B190" s="139" t="s">
        <v>3</v>
      </c>
      <c r="C190" s="140">
        <v>8874271</v>
      </c>
      <c r="D190" s="107">
        <f>D191</f>
        <v>3791649</v>
      </c>
      <c r="E190" s="60"/>
      <c r="F190" s="60"/>
      <c r="G190" s="137"/>
      <c r="H190" s="60"/>
      <c r="I190" s="60"/>
    </row>
    <row r="191" spans="1:9">
      <c r="A191" s="100"/>
      <c r="B191" s="141" t="s">
        <v>2</v>
      </c>
      <c r="C191" s="143">
        <v>8534124</v>
      </c>
      <c r="D191" s="108">
        <f>D195</f>
        <v>3791649</v>
      </c>
      <c r="E191" s="60"/>
      <c r="F191" s="60"/>
      <c r="G191" s="137"/>
      <c r="H191" s="60"/>
      <c r="I191" s="60"/>
    </row>
    <row r="192" spans="1:9">
      <c r="A192" s="100"/>
      <c r="B192" s="141" t="s">
        <v>19</v>
      </c>
      <c r="C192" s="142">
        <v>7771192</v>
      </c>
      <c r="D192" s="108"/>
      <c r="E192" s="60"/>
      <c r="F192" s="60"/>
      <c r="G192" s="137"/>
      <c r="H192" s="60"/>
      <c r="I192" s="60"/>
    </row>
    <row r="193" spans="1:9">
      <c r="A193" s="100"/>
      <c r="B193" s="141" t="s">
        <v>20</v>
      </c>
      <c r="C193" s="142">
        <v>519315</v>
      </c>
      <c r="D193" s="108"/>
      <c r="E193" s="60"/>
      <c r="F193" s="60"/>
      <c r="G193" s="137"/>
      <c r="H193" s="60"/>
      <c r="I193" s="60"/>
    </row>
    <row r="194" spans="1:9">
      <c r="A194" s="100"/>
      <c r="B194" s="141" t="s">
        <v>21</v>
      </c>
      <c r="C194" s="142">
        <v>7251877</v>
      </c>
      <c r="D194" s="108"/>
      <c r="E194" s="60"/>
      <c r="F194" s="60"/>
      <c r="G194" s="137"/>
      <c r="H194" s="60"/>
      <c r="I194" s="60"/>
    </row>
    <row r="195" spans="1:9" ht="26.5">
      <c r="A195" s="100"/>
      <c r="B195" s="141" t="s">
        <v>22</v>
      </c>
      <c r="C195" s="145">
        <v>762932</v>
      </c>
      <c r="D195" s="108">
        <f>D196</f>
        <v>3791649</v>
      </c>
      <c r="E195" s="60"/>
      <c r="F195" s="60"/>
      <c r="G195" s="137"/>
      <c r="H195" s="60"/>
      <c r="I195" s="60"/>
    </row>
    <row r="196" spans="1:9">
      <c r="A196" s="100"/>
      <c r="B196" s="141" t="s">
        <v>76</v>
      </c>
      <c r="C196" s="142">
        <v>762932</v>
      </c>
      <c r="D196" s="108">
        <v>3791649</v>
      </c>
      <c r="E196" s="60"/>
      <c r="F196" s="60"/>
      <c r="G196" s="137"/>
      <c r="H196" s="60"/>
      <c r="I196" s="60"/>
    </row>
    <row r="197" spans="1:9">
      <c r="A197" s="100"/>
      <c r="B197" s="141" t="s">
        <v>26</v>
      </c>
      <c r="C197" s="142">
        <v>340147</v>
      </c>
      <c r="D197" s="108"/>
      <c r="E197" s="60"/>
      <c r="F197" s="60"/>
      <c r="G197" s="137"/>
      <c r="H197" s="60"/>
      <c r="I197" s="60"/>
    </row>
    <row r="198" spans="1:9">
      <c r="A198" s="100"/>
      <c r="B198" s="141" t="s">
        <v>27</v>
      </c>
      <c r="C198" s="142">
        <v>340147</v>
      </c>
      <c r="D198" s="108"/>
      <c r="E198" s="60"/>
      <c r="F198" s="60"/>
      <c r="G198" s="137"/>
      <c r="H198" s="60"/>
      <c r="I198" s="60"/>
    </row>
    <row r="199" spans="1:9">
      <c r="A199" s="100"/>
      <c r="B199" s="141" t="s">
        <v>39</v>
      </c>
      <c r="C199" s="142">
        <v>-66874</v>
      </c>
      <c r="D199" s="108"/>
      <c r="E199" s="60"/>
      <c r="F199" s="60"/>
      <c r="G199" s="137"/>
      <c r="H199" s="650"/>
      <c r="I199" s="60"/>
    </row>
    <row r="200" spans="1:9">
      <c r="A200" s="100"/>
      <c r="B200" s="141" t="s">
        <v>40</v>
      </c>
      <c r="C200" s="142">
        <v>66874</v>
      </c>
      <c r="D200" s="108"/>
      <c r="E200" s="60"/>
      <c r="F200" s="60"/>
      <c r="G200" s="137"/>
      <c r="H200" s="42"/>
      <c r="I200" s="60"/>
    </row>
    <row r="201" spans="1:9">
      <c r="A201" s="100"/>
      <c r="B201" s="141" t="s">
        <v>41</v>
      </c>
      <c r="C201" s="142">
        <v>66874</v>
      </c>
      <c r="D201" s="108"/>
      <c r="E201" s="60"/>
      <c r="F201" s="60"/>
      <c r="G201" s="137"/>
      <c r="H201" s="60"/>
      <c r="I201" s="60"/>
    </row>
    <row r="202" spans="1:9" ht="27" thickBot="1">
      <c r="A202" s="100"/>
      <c r="B202" s="146" t="s">
        <v>77</v>
      </c>
      <c r="C202" s="147">
        <v>66874</v>
      </c>
      <c r="D202" s="116"/>
      <c r="E202" s="60"/>
      <c r="F202" s="60"/>
      <c r="G202" s="137"/>
      <c r="H202" s="60"/>
      <c r="I202" s="60"/>
    </row>
    <row r="203" spans="1:9">
      <c r="A203" s="60"/>
      <c r="B203" s="148" t="s">
        <v>28</v>
      </c>
      <c r="C203" s="118"/>
      <c r="D203" s="149"/>
      <c r="E203" s="150"/>
      <c r="F203" s="109"/>
      <c r="G203" s="151"/>
      <c r="H203" s="60"/>
      <c r="I203" s="60"/>
    </row>
    <row r="204" spans="1:9">
      <c r="A204" s="60"/>
      <c r="B204" s="122" t="s">
        <v>60</v>
      </c>
      <c r="C204" s="120"/>
      <c r="D204" s="121"/>
      <c r="E204" s="55"/>
      <c r="F204" s="60"/>
      <c r="G204" s="60"/>
      <c r="H204" s="60"/>
      <c r="I204" s="60"/>
    </row>
    <row r="205" spans="1:9" ht="39">
      <c r="A205" s="60"/>
      <c r="B205" s="152" t="s">
        <v>78</v>
      </c>
      <c r="C205" s="153"/>
      <c r="D205" s="154"/>
      <c r="E205" s="155"/>
      <c r="F205" s="156"/>
      <c r="G205" s="157"/>
      <c r="H205" s="60"/>
      <c r="I205" s="60"/>
    </row>
    <row r="206" spans="1:9">
      <c r="A206" s="60"/>
      <c r="B206" s="158" t="s">
        <v>63</v>
      </c>
      <c r="C206" s="44"/>
      <c r="D206" s="159"/>
      <c r="E206" s="160"/>
      <c r="F206" s="161"/>
      <c r="G206" s="162"/>
      <c r="H206" s="60"/>
      <c r="I206" s="60"/>
    </row>
    <row r="207" spans="1:9" ht="40.5">
      <c r="A207" s="60"/>
      <c r="B207" s="163" t="s">
        <v>79</v>
      </c>
      <c r="C207" s="164"/>
      <c r="D207" s="159"/>
      <c r="E207" s="165"/>
      <c r="F207" s="156"/>
      <c r="G207" s="157"/>
      <c r="H207" s="60"/>
      <c r="I207" s="60"/>
    </row>
    <row r="208" spans="1:9">
      <c r="A208" s="60"/>
      <c r="B208" s="166" t="s">
        <v>31</v>
      </c>
      <c r="C208" s="81"/>
      <c r="D208" s="167"/>
      <c r="E208" s="168"/>
      <c r="F208" s="156"/>
      <c r="G208" s="157"/>
      <c r="H208" s="60"/>
      <c r="I208" s="60"/>
    </row>
    <row r="209" spans="1:9">
      <c r="A209" s="60"/>
      <c r="B209" s="169" t="s">
        <v>6</v>
      </c>
      <c r="C209" s="170">
        <f>C210</f>
        <v>5645249</v>
      </c>
      <c r="D209" s="171">
        <f>D210</f>
        <v>3791650</v>
      </c>
      <c r="E209" s="172"/>
      <c r="F209" s="173"/>
      <c r="G209" s="41"/>
      <c r="H209" s="60"/>
      <c r="I209" s="60"/>
    </row>
    <row r="210" spans="1:9">
      <c r="A210" s="60"/>
      <c r="B210" s="174" t="s">
        <v>80</v>
      </c>
      <c r="C210" s="175">
        <f>C211</f>
        <v>5645249</v>
      </c>
      <c r="D210" s="176">
        <f>D211</f>
        <v>3791650</v>
      </c>
      <c r="E210" s="36"/>
      <c r="F210" s="173"/>
      <c r="G210" s="177"/>
      <c r="H210" s="60"/>
      <c r="I210" s="60"/>
    </row>
    <row r="211" spans="1:9">
      <c r="A211" s="60"/>
      <c r="B211" s="174" t="s">
        <v>69</v>
      </c>
      <c r="C211" s="175">
        <v>5645249</v>
      </c>
      <c r="D211" s="178">
        <f>D212</f>
        <v>3791650</v>
      </c>
      <c r="E211" s="35"/>
      <c r="F211" s="173"/>
      <c r="G211" s="179"/>
      <c r="H211" s="60"/>
      <c r="I211" s="60"/>
    </row>
    <row r="212" spans="1:9">
      <c r="A212" s="60"/>
      <c r="B212" s="169" t="s">
        <v>3</v>
      </c>
      <c r="C212" s="180">
        <f>C213</f>
        <v>5645249</v>
      </c>
      <c r="D212" s="181">
        <f>D213</f>
        <v>3791650</v>
      </c>
      <c r="E212" s="182"/>
      <c r="F212" s="173"/>
      <c r="G212" s="179"/>
      <c r="H212" s="60"/>
      <c r="I212" s="60"/>
    </row>
    <row r="213" spans="1:9">
      <c r="A213" s="60"/>
      <c r="B213" s="174" t="s">
        <v>2</v>
      </c>
      <c r="C213" s="183">
        <f>C214</f>
        <v>5645249</v>
      </c>
      <c r="D213" s="184">
        <f>D214</f>
        <v>3791650</v>
      </c>
      <c r="E213" s="36"/>
      <c r="F213" s="173"/>
      <c r="G213" s="185"/>
      <c r="H213" s="60"/>
      <c r="I213" s="60"/>
    </row>
    <row r="214" spans="1:9" ht="26.5">
      <c r="A214" s="60"/>
      <c r="B214" s="174" t="s">
        <v>22</v>
      </c>
      <c r="C214" s="183">
        <f>C215</f>
        <v>5645249</v>
      </c>
      <c r="D214" s="184">
        <f>D215</f>
        <v>3791650</v>
      </c>
      <c r="E214" s="35"/>
      <c r="F214" s="173"/>
      <c r="G214" s="186"/>
      <c r="H214" s="60"/>
      <c r="I214" s="60"/>
    </row>
    <row r="215" spans="1:9">
      <c r="A215" s="60"/>
      <c r="B215" s="174" t="s">
        <v>76</v>
      </c>
      <c r="C215" s="183">
        <v>5645249</v>
      </c>
      <c r="D215" s="184">
        <v>3791650</v>
      </c>
      <c r="E215" s="35"/>
      <c r="F215" s="173"/>
      <c r="G215" s="186"/>
      <c r="H215" s="60"/>
      <c r="I215" s="60"/>
    </row>
    <row r="216" spans="1:9">
      <c r="A216" s="60"/>
      <c r="B216" s="166" t="s">
        <v>32</v>
      </c>
      <c r="C216" s="81"/>
      <c r="D216" s="187"/>
      <c r="E216" s="35"/>
      <c r="F216" s="186"/>
      <c r="G216" s="186"/>
      <c r="H216" s="60"/>
      <c r="I216" s="60"/>
    </row>
    <row r="217" spans="1:9">
      <c r="A217" s="60"/>
      <c r="B217" s="169" t="s">
        <v>6</v>
      </c>
      <c r="C217" s="188">
        <f t="shared" ref="C217:D222" si="2">C218</f>
        <v>271432</v>
      </c>
      <c r="D217" s="171">
        <f t="shared" si="2"/>
        <v>3791649</v>
      </c>
      <c r="E217" s="172"/>
      <c r="F217" s="41"/>
      <c r="G217" s="41"/>
      <c r="H217" s="60"/>
      <c r="I217" s="60"/>
    </row>
    <row r="218" spans="1:9">
      <c r="A218" s="60"/>
      <c r="B218" s="174" t="s">
        <v>80</v>
      </c>
      <c r="C218" s="189">
        <f t="shared" si="2"/>
        <v>271432</v>
      </c>
      <c r="D218" s="176">
        <f t="shared" si="2"/>
        <v>3791649</v>
      </c>
      <c r="E218" s="36"/>
      <c r="F218" s="177"/>
      <c r="G218" s="177"/>
      <c r="H218" s="60"/>
      <c r="I218" s="60"/>
    </row>
    <row r="219" spans="1:9">
      <c r="A219" s="60"/>
      <c r="B219" s="174" t="s">
        <v>69</v>
      </c>
      <c r="C219" s="189">
        <f t="shared" si="2"/>
        <v>271432</v>
      </c>
      <c r="D219" s="178">
        <f t="shared" si="2"/>
        <v>3791649</v>
      </c>
      <c r="E219" s="35"/>
      <c r="F219" s="179"/>
      <c r="G219" s="179"/>
      <c r="H219" s="60"/>
      <c r="I219" s="60"/>
    </row>
    <row r="220" spans="1:9">
      <c r="A220" s="60"/>
      <c r="B220" s="169" t="s">
        <v>3</v>
      </c>
      <c r="C220" s="188">
        <f t="shared" si="2"/>
        <v>271432</v>
      </c>
      <c r="D220" s="181">
        <f t="shared" si="2"/>
        <v>3791649</v>
      </c>
      <c r="E220" s="182"/>
      <c r="F220" s="179"/>
      <c r="G220" s="179"/>
      <c r="H220" s="60"/>
      <c r="I220" s="60"/>
    </row>
    <row r="221" spans="1:9">
      <c r="A221" s="60"/>
      <c r="B221" s="174" t="s">
        <v>2</v>
      </c>
      <c r="C221" s="189">
        <f t="shared" si="2"/>
        <v>271432</v>
      </c>
      <c r="D221" s="184">
        <f t="shared" si="2"/>
        <v>3791649</v>
      </c>
      <c r="E221" s="36"/>
      <c r="F221" s="185"/>
      <c r="G221" s="185"/>
      <c r="H221" s="60"/>
      <c r="I221" s="60"/>
    </row>
    <row r="222" spans="1:9" ht="26.5">
      <c r="A222" s="60"/>
      <c r="B222" s="174" t="s">
        <v>22</v>
      </c>
      <c r="C222" s="189">
        <f t="shared" si="2"/>
        <v>271432</v>
      </c>
      <c r="D222" s="184">
        <f t="shared" si="2"/>
        <v>3791649</v>
      </c>
      <c r="E222" s="35"/>
      <c r="F222" s="186"/>
      <c r="G222" s="186"/>
      <c r="H222" s="60"/>
      <c r="I222" s="60"/>
    </row>
    <row r="223" spans="1:9" ht="15" thickBot="1">
      <c r="A223" s="60"/>
      <c r="B223" s="174" t="s">
        <v>76</v>
      </c>
      <c r="C223" s="190">
        <v>271432</v>
      </c>
      <c r="D223" s="184">
        <v>3791649</v>
      </c>
      <c r="E223" s="35"/>
      <c r="F223" s="186"/>
      <c r="G223" s="186"/>
      <c r="H223" s="60"/>
      <c r="I223" s="60"/>
    </row>
    <row r="224" spans="1:9" ht="409.5" customHeight="1" thickBot="1">
      <c r="A224" s="60"/>
      <c r="B224" s="881" t="s">
        <v>81</v>
      </c>
      <c r="C224" s="882"/>
      <c r="D224" s="883"/>
      <c r="E224" s="652"/>
      <c r="F224" s="256"/>
      <c r="G224" s="256"/>
      <c r="H224" s="60"/>
      <c r="I224" s="60"/>
    </row>
    <row r="225" spans="1:8" ht="26.25" customHeight="1" thickBot="1">
      <c r="A225" s="100"/>
      <c r="B225" s="60"/>
      <c r="C225" s="60"/>
      <c r="D225" s="101"/>
      <c r="E225" s="60"/>
      <c r="F225" s="60"/>
      <c r="G225" s="137"/>
    </row>
    <row r="226" spans="1:8" ht="27">
      <c r="A226" s="37">
        <f>A149+1</f>
        <v>12</v>
      </c>
      <c r="B226" s="38" t="s">
        <v>54</v>
      </c>
      <c r="C226" s="39"/>
      <c r="D226" s="40"/>
      <c r="E226" s="38" t="s">
        <v>43</v>
      </c>
      <c r="F226" s="39"/>
      <c r="G226" s="102"/>
      <c r="H226" s="42" t="s">
        <v>145</v>
      </c>
    </row>
    <row r="227" spans="1:8">
      <c r="A227" s="42"/>
      <c r="B227" s="19" t="s">
        <v>10</v>
      </c>
      <c r="C227" s="78"/>
      <c r="D227" s="45"/>
      <c r="E227" s="43" t="s">
        <v>10</v>
      </c>
      <c r="F227" s="44"/>
      <c r="G227" s="103"/>
      <c r="H227" s="60"/>
    </row>
    <row r="228" spans="1:8" ht="39.5">
      <c r="A228" s="46"/>
      <c r="B228" s="104" t="s">
        <v>58</v>
      </c>
      <c r="C228" s="105"/>
      <c r="D228" s="87"/>
      <c r="E228" s="47" t="s">
        <v>82</v>
      </c>
      <c r="F228" s="48"/>
      <c r="G228" s="106"/>
      <c r="H228" s="60"/>
    </row>
    <row r="229" spans="1:8">
      <c r="A229" s="46"/>
      <c r="B229" s="50" t="s">
        <v>6</v>
      </c>
      <c r="C229" s="51">
        <v>418809716</v>
      </c>
      <c r="D229" s="54">
        <f>D230</f>
        <v>-760000</v>
      </c>
      <c r="E229" s="50" t="s">
        <v>6</v>
      </c>
      <c r="F229" s="51"/>
      <c r="G229" s="52">
        <f>G230</f>
        <v>760000</v>
      </c>
      <c r="H229" s="60"/>
    </row>
    <row r="230" spans="1:8">
      <c r="A230" s="41"/>
      <c r="B230" s="43" t="s">
        <v>5</v>
      </c>
      <c r="C230" s="53">
        <v>418809716</v>
      </c>
      <c r="D230" s="54">
        <f>D232</f>
        <v>-760000</v>
      </c>
      <c r="E230" s="43" t="s">
        <v>5</v>
      </c>
      <c r="F230" s="53"/>
      <c r="G230" s="54">
        <f>G231</f>
        <v>760000</v>
      </c>
      <c r="H230" s="60"/>
    </row>
    <row r="231" spans="1:8">
      <c r="A231" s="41"/>
      <c r="B231" s="43" t="s">
        <v>4</v>
      </c>
      <c r="C231" s="53">
        <v>418809716</v>
      </c>
      <c r="D231" s="54">
        <f>D232</f>
        <v>-760000</v>
      </c>
      <c r="E231" s="43" t="s">
        <v>4</v>
      </c>
      <c r="F231" s="53"/>
      <c r="G231" s="54">
        <f>700000+60000</f>
        <v>760000</v>
      </c>
      <c r="H231" s="651"/>
    </row>
    <row r="232" spans="1:8">
      <c r="A232" s="41"/>
      <c r="B232" s="50" t="s">
        <v>3</v>
      </c>
      <c r="C232" s="51">
        <v>418809716</v>
      </c>
      <c r="D232" s="52">
        <f>D233</f>
        <v>-760000</v>
      </c>
      <c r="E232" s="55" t="s">
        <v>3</v>
      </c>
      <c r="F232" s="51"/>
      <c r="G232" s="52">
        <f>G233+G239</f>
        <v>760000</v>
      </c>
      <c r="H232" s="60"/>
    </row>
    <row r="233" spans="1:8">
      <c r="A233" s="109"/>
      <c r="B233" s="43" t="s">
        <v>2</v>
      </c>
      <c r="C233" s="53">
        <v>418809716</v>
      </c>
      <c r="D233" s="54">
        <f>D234</f>
        <v>-760000</v>
      </c>
      <c r="E233" s="43" t="s">
        <v>2</v>
      </c>
      <c r="F233" s="51"/>
      <c r="G233" s="54">
        <f>G234+G237</f>
        <v>650500</v>
      </c>
      <c r="H233" s="60"/>
    </row>
    <row r="234" spans="1:8">
      <c r="A234" s="41"/>
      <c r="B234" s="43" t="s">
        <v>1</v>
      </c>
      <c r="C234" s="53">
        <v>418809716</v>
      </c>
      <c r="D234" s="54">
        <f>D235</f>
        <v>-760000</v>
      </c>
      <c r="E234" s="43" t="s">
        <v>19</v>
      </c>
      <c r="F234" s="53"/>
      <c r="G234" s="54">
        <f>G235+G236</f>
        <v>587500</v>
      </c>
      <c r="H234" s="60"/>
    </row>
    <row r="235" spans="1:8">
      <c r="A235" s="41"/>
      <c r="B235" s="43" t="s">
        <v>0</v>
      </c>
      <c r="C235" s="53">
        <v>418809716</v>
      </c>
      <c r="D235" s="54">
        <v>-760000</v>
      </c>
      <c r="E235" s="43" t="s">
        <v>20</v>
      </c>
      <c r="F235" s="53"/>
      <c r="G235" s="54">
        <v>379533</v>
      </c>
      <c r="H235" s="60"/>
    </row>
    <row r="236" spans="1:8">
      <c r="A236" s="41"/>
      <c r="B236" s="56"/>
      <c r="C236" s="81"/>
      <c r="D236" s="82"/>
      <c r="E236" s="43" t="s">
        <v>21</v>
      </c>
      <c r="F236" s="53"/>
      <c r="G236" s="54">
        <f>147967+60000</f>
        <v>207967</v>
      </c>
      <c r="H236" s="60"/>
    </row>
    <row r="237" spans="1:8">
      <c r="A237" s="41"/>
      <c r="B237" s="43"/>
      <c r="C237" s="53"/>
      <c r="D237" s="45"/>
      <c r="E237" s="43" t="s">
        <v>1</v>
      </c>
      <c r="F237" s="53"/>
      <c r="G237" s="108">
        <f>G238</f>
        <v>63000</v>
      </c>
      <c r="H237" s="60"/>
    </row>
    <row r="238" spans="1:8">
      <c r="A238" s="41"/>
      <c r="B238" s="43"/>
      <c r="C238" s="53"/>
      <c r="D238" s="45"/>
      <c r="E238" s="43" t="s">
        <v>24</v>
      </c>
      <c r="F238" s="53"/>
      <c r="G238" s="108">
        <v>63000</v>
      </c>
      <c r="H238" s="60"/>
    </row>
    <row r="239" spans="1:8">
      <c r="A239" s="41"/>
      <c r="B239" s="43"/>
      <c r="C239" s="111"/>
      <c r="D239" s="45"/>
      <c r="E239" s="56" t="s">
        <v>26</v>
      </c>
      <c r="F239" s="53"/>
      <c r="G239" s="108">
        <f>G240</f>
        <v>109500</v>
      </c>
      <c r="H239" s="60"/>
    </row>
    <row r="240" spans="1:8" ht="15" thickBot="1">
      <c r="A240" s="41"/>
      <c r="B240" s="112"/>
      <c r="C240" s="113"/>
      <c r="D240" s="114"/>
      <c r="E240" s="56" t="s">
        <v>27</v>
      </c>
      <c r="F240" s="193"/>
      <c r="G240" s="116">
        <v>109500</v>
      </c>
      <c r="H240" s="60"/>
    </row>
    <row r="241" spans="1:8">
      <c r="A241" s="42"/>
      <c r="B241" s="117" t="s">
        <v>28</v>
      </c>
      <c r="C241" s="39"/>
      <c r="D241" s="40"/>
      <c r="E241" s="117" t="s">
        <v>28</v>
      </c>
      <c r="F241" s="118"/>
      <c r="G241" s="102"/>
      <c r="H241" s="60"/>
    </row>
    <row r="242" spans="1:8" ht="27">
      <c r="A242" s="60"/>
      <c r="B242" s="194" t="s">
        <v>54</v>
      </c>
      <c r="C242" s="195"/>
      <c r="D242" s="196"/>
      <c r="E242" s="197" t="s">
        <v>60</v>
      </c>
      <c r="F242" s="60"/>
      <c r="G242" s="198"/>
      <c r="H242" s="60"/>
    </row>
    <row r="243" spans="1:8" ht="39.5">
      <c r="A243" s="46"/>
      <c r="B243" s="104" t="s">
        <v>58</v>
      </c>
      <c r="C243" s="105"/>
      <c r="D243" s="87"/>
      <c r="E243" s="47" t="s">
        <v>82</v>
      </c>
      <c r="F243" s="48"/>
      <c r="G243" s="106"/>
      <c r="H243" s="60"/>
    </row>
    <row r="244" spans="1:8" ht="26">
      <c r="A244" s="41"/>
      <c r="B244" s="50" t="s">
        <v>61</v>
      </c>
      <c r="C244" s="81"/>
      <c r="D244" s="82"/>
      <c r="E244" s="50" t="s">
        <v>62</v>
      </c>
      <c r="F244" s="51"/>
      <c r="G244" s="124"/>
      <c r="H244" s="60"/>
    </row>
    <row r="245" spans="1:8">
      <c r="A245" s="60"/>
      <c r="B245" s="125"/>
      <c r="C245" s="126"/>
      <c r="D245" s="127"/>
      <c r="E245" s="128" t="s">
        <v>63</v>
      </c>
      <c r="F245" s="51"/>
      <c r="G245" s="124"/>
      <c r="H245" s="60"/>
    </row>
    <row r="246" spans="1:8" ht="54">
      <c r="A246" s="60"/>
      <c r="B246" s="129"/>
      <c r="C246" s="126"/>
      <c r="D246" s="127"/>
      <c r="E246" s="129" t="s">
        <v>83</v>
      </c>
      <c r="F246" s="51"/>
      <c r="G246" s="124"/>
      <c r="H246" s="60"/>
    </row>
    <row r="247" spans="1:8">
      <c r="A247" s="60"/>
      <c r="B247" s="125" t="s">
        <v>30</v>
      </c>
      <c r="C247" s="126"/>
      <c r="D247" s="130"/>
      <c r="E247" s="199" t="s">
        <v>30</v>
      </c>
      <c r="F247" s="51"/>
      <c r="G247" s="124"/>
      <c r="H247" s="60"/>
    </row>
    <row r="248" spans="1:8">
      <c r="A248" s="41"/>
      <c r="B248" s="56" t="s">
        <v>6</v>
      </c>
      <c r="C248" s="51">
        <v>418809716</v>
      </c>
      <c r="D248" s="131">
        <f>D249</f>
        <v>-760000</v>
      </c>
      <c r="E248" s="50" t="s">
        <v>6</v>
      </c>
      <c r="F248" s="51"/>
      <c r="G248" s="107">
        <f>G249</f>
        <v>760000</v>
      </c>
      <c r="H248" s="60"/>
    </row>
    <row r="249" spans="1:8">
      <c r="A249" s="41"/>
      <c r="B249" s="43" t="s">
        <v>5</v>
      </c>
      <c r="C249" s="111">
        <v>418809716</v>
      </c>
      <c r="D249" s="54">
        <f>D251</f>
        <v>-760000</v>
      </c>
      <c r="E249" s="200" t="s">
        <v>5</v>
      </c>
      <c r="F249" s="53"/>
      <c r="G249" s="108">
        <f>G250</f>
        <v>760000</v>
      </c>
      <c r="H249" s="60"/>
    </row>
    <row r="250" spans="1:8">
      <c r="A250" s="41"/>
      <c r="B250" s="43" t="s">
        <v>4</v>
      </c>
      <c r="C250" s="111">
        <v>418809716</v>
      </c>
      <c r="D250" s="54">
        <f>D251</f>
        <v>-760000</v>
      </c>
      <c r="E250" s="200" t="s">
        <v>4</v>
      </c>
      <c r="F250" s="53"/>
      <c r="G250" s="108">
        <f>G251</f>
        <v>760000</v>
      </c>
      <c r="H250" s="60"/>
    </row>
    <row r="251" spans="1:8">
      <c r="A251" s="41"/>
      <c r="B251" s="56" t="s">
        <v>3</v>
      </c>
      <c r="C251" s="51">
        <v>418809716</v>
      </c>
      <c r="D251" s="131">
        <f>D252</f>
        <v>-760000</v>
      </c>
      <c r="E251" s="50" t="s">
        <v>3</v>
      </c>
      <c r="F251" s="51"/>
      <c r="G251" s="107">
        <f>G252+G258</f>
        <v>760000</v>
      </c>
      <c r="H251" s="60"/>
    </row>
    <row r="252" spans="1:8">
      <c r="A252" s="41"/>
      <c r="B252" s="43" t="s">
        <v>2</v>
      </c>
      <c r="C252" s="111">
        <v>418809716</v>
      </c>
      <c r="D252" s="54">
        <f>D253</f>
        <v>-760000</v>
      </c>
      <c r="E252" s="200" t="s">
        <v>2</v>
      </c>
      <c r="F252" s="53"/>
      <c r="G252" s="108">
        <f>G253+G256</f>
        <v>650500</v>
      </c>
      <c r="H252" s="60"/>
    </row>
    <row r="253" spans="1:8">
      <c r="A253" s="41"/>
      <c r="B253" s="43" t="s">
        <v>1</v>
      </c>
      <c r="C253" s="111">
        <v>418809716</v>
      </c>
      <c r="D253" s="54">
        <f>D254</f>
        <v>-760000</v>
      </c>
      <c r="E253" s="200" t="s">
        <v>19</v>
      </c>
      <c r="F253" s="53"/>
      <c r="G253" s="108">
        <f>G254+G255</f>
        <v>587500</v>
      </c>
      <c r="H253" s="60"/>
    </row>
    <row r="254" spans="1:8">
      <c r="A254" s="41"/>
      <c r="B254" s="43" t="s">
        <v>0</v>
      </c>
      <c r="C254" s="111">
        <v>418809716</v>
      </c>
      <c r="D254" s="54">
        <v>-760000</v>
      </c>
      <c r="E254" s="200" t="s">
        <v>20</v>
      </c>
      <c r="F254" s="53"/>
      <c r="G254" s="108">
        <v>379533</v>
      </c>
      <c r="H254" s="60"/>
    </row>
    <row r="255" spans="1:8">
      <c r="A255" s="41"/>
      <c r="B255" s="43"/>
      <c r="C255" s="111"/>
      <c r="D255" s="45"/>
      <c r="E255" s="200" t="s">
        <v>21</v>
      </c>
      <c r="F255" s="53"/>
      <c r="G255" s="108">
        <f>147967+60000</f>
        <v>207967</v>
      </c>
      <c r="H255" s="60"/>
    </row>
    <row r="256" spans="1:8">
      <c r="A256" s="41"/>
      <c r="B256" s="43"/>
      <c r="C256" s="111"/>
      <c r="D256" s="45"/>
      <c r="E256" s="200" t="s">
        <v>1</v>
      </c>
      <c r="F256" s="53"/>
      <c r="G256" s="108">
        <f>G257</f>
        <v>63000</v>
      </c>
      <c r="H256" s="60"/>
    </row>
    <row r="257" spans="1:8">
      <c r="A257" s="41"/>
      <c r="B257" s="43"/>
      <c r="C257" s="111"/>
      <c r="D257" s="45"/>
      <c r="E257" s="200" t="s">
        <v>24</v>
      </c>
      <c r="F257" s="53"/>
      <c r="G257" s="108">
        <v>63000</v>
      </c>
      <c r="H257" s="60"/>
    </row>
    <row r="258" spans="1:8">
      <c r="A258" s="41"/>
      <c r="B258" s="43"/>
      <c r="C258" s="111"/>
      <c r="D258" s="45"/>
      <c r="E258" s="200" t="s">
        <v>26</v>
      </c>
      <c r="F258" s="53"/>
      <c r="G258" s="108">
        <f>G259</f>
        <v>109500</v>
      </c>
      <c r="H258" s="60"/>
    </row>
    <row r="259" spans="1:8" ht="15" thickBot="1">
      <c r="A259" s="41"/>
      <c r="B259" s="43"/>
      <c r="C259" s="111"/>
      <c r="D259" s="45"/>
      <c r="E259" s="201" t="s">
        <v>27</v>
      </c>
      <c r="F259" s="53"/>
      <c r="G259" s="108">
        <v>109500</v>
      </c>
      <c r="H259" s="60"/>
    </row>
    <row r="260" spans="1:8" ht="114" customHeight="1" thickBot="1">
      <c r="A260" s="41"/>
      <c r="B260" s="878" t="s">
        <v>84</v>
      </c>
      <c r="C260" s="879"/>
      <c r="D260" s="879"/>
      <c r="E260" s="879"/>
      <c r="F260" s="879"/>
      <c r="G260" s="880"/>
      <c r="H260" s="60"/>
    </row>
    <row r="261" spans="1:8" ht="15" thickBot="1">
      <c r="A261" s="42"/>
      <c r="B261" s="41"/>
      <c r="C261" s="41"/>
      <c r="D261" s="202"/>
      <c r="E261" s="41"/>
      <c r="F261" s="41"/>
      <c r="G261" s="203"/>
    </row>
    <row r="262" spans="1:8" ht="15.5">
      <c r="A262" s="280">
        <f>A226+1</f>
        <v>13</v>
      </c>
      <c r="B262" s="57" t="s">
        <v>43</v>
      </c>
      <c r="C262" s="58"/>
      <c r="D262" s="133"/>
      <c r="E262"/>
      <c r="F262"/>
      <c r="G262" s="134"/>
      <c r="H262" s="42" t="s">
        <v>145</v>
      </c>
    </row>
    <row r="263" spans="1:8" ht="15.5">
      <c r="A263" s="93"/>
      <c r="B263" s="61" t="s">
        <v>33</v>
      </c>
      <c r="C263" s="62"/>
      <c r="D263" s="135"/>
      <c r="E263"/>
      <c r="F263"/>
      <c r="G263" s="134"/>
      <c r="H263" s="651"/>
    </row>
    <row r="264" spans="1:8" ht="26">
      <c r="A264" s="100"/>
      <c r="B264" s="64" t="s">
        <v>66</v>
      </c>
      <c r="C264" s="65"/>
      <c r="D264" s="136"/>
      <c r="E264" s="60"/>
      <c r="F264" s="60"/>
      <c r="G264" s="137"/>
      <c r="H264" s="60"/>
    </row>
    <row r="265" spans="1:8">
      <c r="A265" s="100"/>
      <c r="B265" s="67" t="s">
        <v>31</v>
      </c>
      <c r="C265" s="68"/>
      <c r="D265" s="138"/>
      <c r="E265" s="60"/>
      <c r="F265" s="60"/>
      <c r="G265" s="137"/>
      <c r="H265" s="60"/>
    </row>
    <row r="266" spans="1:8">
      <c r="A266" s="100"/>
      <c r="B266" s="139" t="s">
        <v>6</v>
      </c>
      <c r="C266" s="140">
        <v>20408456</v>
      </c>
      <c r="D266" s="107">
        <v>289500</v>
      </c>
      <c r="E266" s="60"/>
      <c r="F266" s="60"/>
      <c r="G266" s="137"/>
      <c r="H266" s="60"/>
    </row>
    <row r="267" spans="1:8">
      <c r="A267" s="100"/>
      <c r="B267" s="141" t="s">
        <v>67</v>
      </c>
      <c r="C267" s="142">
        <v>13177668</v>
      </c>
      <c r="D267" s="108">
        <v>289500</v>
      </c>
      <c r="E267" s="60"/>
      <c r="F267" s="60"/>
      <c r="G267" s="137"/>
      <c r="H267" s="60"/>
    </row>
    <row r="268" spans="1:8">
      <c r="A268" s="100"/>
      <c r="B268" s="141" t="s">
        <v>68</v>
      </c>
      <c r="C268" s="142">
        <v>6741962</v>
      </c>
      <c r="D268" s="108"/>
      <c r="E268" s="60"/>
      <c r="F268" s="60"/>
      <c r="G268" s="137"/>
      <c r="H268" s="60"/>
    </row>
    <row r="269" spans="1:8">
      <c r="A269" s="100"/>
      <c r="B269" s="141" t="s">
        <v>69</v>
      </c>
      <c r="C269" s="142">
        <v>6435706</v>
      </c>
      <c r="D269" s="108">
        <v>289500</v>
      </c>
      <c r="E269" s="60"/>
      <c r="F269" s="60"/>
      <c r="G269" s="137"/>
      <c r="H269" s="60"/>
    </row>
    <row r="270" spans="1:8">
      <c r="A270" s="100"/>
      <c r="B270" s="141" t="s">
        <v>70</v>
      </c>
      <c r="C270" s="142">
        <v>57437</v>
      </c>
      <c r="D270" s="108"/>
      <c r="E270" s="60"/>
      <c r="F270" s="60"/>
      <c r="G270" s="137"/>
      <c r="H270" s="60"/>
    </row>
    <row r="271" spans="1:8">
      <c r="A271" s="100"/>
      <c r="B271" s="141" t="s">
        <v>71</v>
      </c>
      <c r="C271" s="142">
        <v>57437</v>
      </c>
      <c r="D271" s="108"/>
      <c r="E271" s="60"/>
      <c r="F271" s="60"/>
      <c r="G271" s="137"/>
      <c r="H271" s="60"/>
    </row>
    <row r="272" spans="1:8">
      <c r="A272" s="100"/>
      <c r="B272" s="141" t="s">
        <v>72</v>
      </c>
      <c r="C272" s="142">
        <v>57437</v>
      </c>
      <c r="D272" s="108"/>
      <c r="E272" s="60"/>
      <c r="F272" s="60"/>
      <c r="G272" s="137"/>
      <c r="H272" s="60"/>
    </row>
    <row r="273" spans="1:8">
      <c r="A273" s="100"/>
      <c r="B273" s="141" t="s">
        <v>73</v>
      </c>
      <c r="C273" s="142">
        <v>57437</v>
      </c>
      <c r="D273" s="108"/>
      <c r="E273" s="60"/>
      <c r="F273" s="60"/>
      <c r="G273" s="137"/>
      <c r="H273" s="60"/>
    </row>
    <row r="274" spans="1:8" ht="26.5">
      <c r="A274" s="100"/>
      <c r="B274" s="141" t="s">
        <v>74</v>
      </c>
      <c r="C274" s="142">
        <v>1128</v>
      </c>
      <c r="D274" s="108"/>
      <c r="E274" s="60"/>
      <c r="F274" s="60"/>
      <c r="G274" s="137"/>
      <c r="H274" s="60"/>
    </row>
    <row r="275" spans="1:8" ht="26.5">
      <c r="A275" s="100"/>
      <c r="B275" s="141" t="s">
        <v>75</v>
      </c>
      <c r="C275" s="142">
        <v>56309</v>
      </c>
      <c r="D275" s="108"/>
      <c r="E275" s="60"/>
      <c r="F275" s="60"/>
      <c r="G275" s="137"/>
      <c r="H275" s="60"/>
    </row>
    <row r="276" spans="1:8">
      <c r="A276" s="100"/>
      <c r="B276" s="141" t="s">
        <v>5</v>
      </c>
      <c r="C276" s="142">
        <v>7173351</v>
      </c>
      <c r="D276" s="108"/>
      <c r="E276" s="60"/>
      <c r="F276" s="60"/>
      <c r="G276" s="137"/>
      <c r="H276" s="60"/>
    </row>
    <row r="277" spans="1:8">
      <c r="A277" s="100"/>
      <c r="B277" s="141" t="s">
        <v>4</v>
      </c>
      <c r="C277" s="142">
        <v>7173351</v>
      </c>
      <c r="D277" s="108"/>
      <c r="E277" s="60"/>
      <c r="F277" s="60"/>
      <c r="G277" s="137"/>
      <c r="H277" s="60"/>
    </row>
    <row r="278" spans="1:8">
      <c r="A278" s="100"/>
      <c r="B278" s="139" t="s">
        <v>3</v>
      </c>
      <c r="C278" s="140">
        <v>20391185</v>
      </c>
      <c r="D278" s="107">
        <v>289500</v>
      </c>
      <c r="E278" s="60"/>
      <c r="F278" s="60"/>
      <c r="G278" s="137"/>
      <c r="H278" s="42"/>
    </row>
    <row r="279" spans="1:8">
      <c r="A279" s="100"/>
      <c r="B279" s="141" t="s">
        <v>2</v>
      </c>
      <c r="C279" s="143">
        <v>14718157</v>
      </c>
      <c r="D279" s="108">
        <v>289500</v>
      </c>
      <c r="E279" s="60"/>
      <c r="F279" s="60"/>
      <c r="G279" s="137"/>
      <c r="H279" s="60"/>
    </row>
    <row r="280" spans="1:8">
      <c r="A280" s="100"/>
      <c r="B280" s="141" t="s">
        <v>19</v>
      </c>
      <c r="C280" s="142">
        <v>8267888</v>
      </c>
      <c r="D280" s="108"/>
      <c r="E280" s="60"/>
      <c r="F280" s="60"/>
      <c r="G280" s="137"/>
      <c r="H280" s="60"/>
    </row>
    <row r="281" spans="1:8">
      <c r="A281" s="100"/>
      <c r="B281" s="141" t="s">
        <v>20</v>
      </c>
      <c r="C281" s="142">
        <v>810175</v>
      </c>
      <c r="D281" s="108"/>
      <c r="E281" s="60"/>
      <c r="F281" s="60"/>
      <c r="G281" s="137"/>
      <c r="H281" s="60"/>
    </row>
    <row r="282" spans="1:8">
      <c r="A282" s="100"/>
      <c r="B282" s="141" t="s">
        <v>21</v>
      </c>
      <c r="C282" s="142">
        <v>7457713</v>
      </c>
      <c r="D282" s="108"/>
      <c r="E282" s="60"/>
      <c r="F282" s="60"/>
      <c r="G282" s="137"/>
      <c r="H282" s="60"/>
    </row>
    <row r="283" spans="1:8">
      <c r="A283" s="100"/>
      <c r="B283" s="141" t="s">
        <v>1</v>
      </c>
      <c r="C283" s="142">
        <v>12716</v>
      </c>
      <c r="D283" s="108"/>
      <c r="E283" s="60"/>
      <c r="F283" s="60"/>
      <c r="G283" s="137"/>
      <c r="H283" s="60"/>
    </row>
    <row r="284" spans="1:8">
      <c r="A284" s="100"/>
      <c r="B284" s="141" t="s">
        <v>0</v>
      </c>
      <c r="C284" s="142">
        <v>11828</v>
      </c>
      <c r="D284" s="108"/>
      <c r="E284" s="60"/>
      <c r="F284" s="60"/>
      <c r="G284" s="137"/>
      <c r="H284" s="60"/>
    </row>
    <row r="285" spans="1:8">
      <c r="A285" s="100"/>
      <c r="B285" s="141" t="s">
        <v>24</v>
      </c>
      <c r="C285" s="142">
        <v>888</v>
      </c>
      <c r="D285" s="108"/>
      <c r="E285" s="60"/>
      <c r="F285" s="60"/>
      <c r="G285" s="137"/>
      <c r="H285" s="60"/>
    </row>
    <row r="286" spans="1:8" ht="26.5">
      <c r="A286" s="100"/>
      <c r="B286" s="141" t="s">
        <v>34</v>
      </c>
      <c r="C286" s="142">
        <v>1847</v>
      </c>
      <c r="D286" s="108"/>
      <c r="E286" s="60"/>
      <c r="F286" s="60"/>
      <c r="G286" s="137"/>
      <c r="H286" s="60"/>
    </row>
    <row r="287" spans="1:8">
      <c r="A287" s="100"/>
      <c r="B287" s="141" t="s">
        <v>36</v>
      </c>
      <c r="C287" s="142">
        <v>1847</v>
      </c>
      <c r="D287" s="108"/>
      <c r="E287" s="60"/>
      <c r="F287" s="60"/>
      <c r="G287" s="137"/>
      <c r="H287" s="60"/>
    </row>
    <row r="288" spans="1:8" ht="26.5">
      <c r="A288" s="100"/>
      <c r="B288" s="141" t="s">
        <v>22</v>
      </c>
      <c r="C288" s="142">
        <v>6435706</v>
      </c>
      <c r="D288" s="108">
        <v>289500</v>
      </c>
      <c r="E288" s="60"/>
      <c r="F288" s="60"/>
      <c r="G288" s="137"/>
      <c r="H288" s="60"/>
    </row>
    <row r="289" spans="1:8">
      <c r="A289" s="100"/>
      <c r="B289" s="141" t="s">
        <v>76</v>
      </c>
      <c r="C289" s="142">
        <v>6435706</v>
      </c>
      <c r="D289" s="108">
        <v>289500</v>
      </c>
      <c r="E289" s="60"/>
      <c r="F289" s="60"/>
      <c r="G289" s="137"/>
      <c r="H289" s="60"/>
    </row>
    <row r="290" spans="1:8">
      <c r="A290" s="100"/>
      <c r="B290" s="141" t="s">
        <v>26</v>
      </c>
      <c r="C290" s="142">
        <v>5673028</v>
      </c>
      <c r="D290" s="108"/>
      <c r="E290" s="60"/>
      <c r="F290" s="60"/>
      <c r="G290" s="137"/>
      <c r="H290" s="60"/>
    </row>
    <row r="291" spans="1:8">
      <c r="A291" s="100"/>
      <c r="B291" s="141" t="s">
        <v>27</v>
      </c>
      <c r="C291" s="142">
        <v>5673028</v>
      </c>
      <c r="D291" s="108"/>
      <c r="E291" s="60"/>
      <c r="F291" s="60"/>
      <c r="G291" s="137"/>
      <c r="H291" s="60"/>
    </row>
    <row r="292" spans="1:8">
      <c r="A292" s="100"/>
      <c r="B292" s="141" t="s">
        <v>39</v>
      </c>
      <c r="C292" s="142">
        <v>17271</v>
      </c>
      <c r="D292" s="108"/>
      <c r="E292" s="60"/>
      <c r="F292" s="60"/>
      <c r="G292" s="137"/>
      <c r="H292" s="60"/>
    </row>
    <row r="293" spans="1:8">
      <c r="A293" s="100"/>
      <c r="B293" s="141" t="s">
        <v>40</v>
      </c>
      <c r="C293" s="142">
        <v>-17271</v>
      </c>
      <c r="D293" s="108"/>
      <c r="E293" s="60"/>
      <c r="F293" s="60"/>
      <c r="G293" s="137"/>
      <c r="H293" s="60"/>
    </row>
    <row r="294" spans="1:8">
      <c r="A294" s="100"/>
      <c r="B294" s="141" t="s">
        <v>41</v>
      </c>
      <c r="C294" s="142">
        <v>-17271</v>
      </c>
      <c r="D294" s="108"/>
      <c r="E294" s="60"/>
      <c r="F294" s="60"/>
      <c r="G294" s="137"/>
      <c r="H294" s="60"/>
    </row>
    <row r="295" spans="1:8" ht="26.5">
      <c r="A295" s="100"/>
      <c r="B295" s="141" t="s">
        <v>77</v>
      </c>
      <c r="C295" s="142">
        <v>-17271</v>
      </c>
      <c r="D295" s="108"/>
      <c r="E295" s="60"/>
      <c r="F295" s="60"/>
      <c r="G295" s="137"/>
      <c r="H295" s="60"/>
    </row>
    <row r="296" spans="1:8">
      <c r="A296" s="100"/>
      <c r="B296" s="67" t="s">
        <v>32</v>
      </c>
      <c r="C296" s="68"/>
      <c r="D296" s="138"/>
      <c r="E296" s="60"/>
      <c r="F296" s="60"/>
      <c r="G296" s="137"/>
      <c r="H296" s="60"/>
    </row>
    <row r="297" spans="1:8">
      <c r="A297" s="100"/>
      <c r="B297" s="139" t="s">
        <v>6</v>
      </c>
      <c r="C297" s="140">
        <v>8807397</v>
      </c>
      <c r="D297" s="107">
        <v>289500</v>
      </c>
      <c r="E297" s="60"/>
      <c r="F297" s="60"/>
      <c r="G297" s="137"/>
      <c r="H297" s="60"/>
    </row>
    <row r="298" spans="1:8">
      <c r="A298" s="100"/>
      <c r="B298" s="141" t="s">
        <v>67</v>
      </c>
      <c r="C298" s="142">
        <v>7380813</v>
      </c>
      <c r="D298" s="108">
        <v>289500</v>
      </c>
      <c r="E298" s="60"/>
      <c r="F298" s="60"/>
      <c r="G298" s="137"/>
      <c r="H298" s="650"/>
    </row>
    <row r="299" spans="1:8">
      <c r="A299" s="100"/>
      <c r="B299" s="141" t="s">
        <v>68</v>
      </c>
      <c r="C299" s="142">
        <v>6617881</v>
      </c>
      <c r="D299" s="108"/>
      <c r="E299" s="60"/>
      <c r="F299" s="60"/>
      <c r="G299" s="137"/>
      <c r="H299" s="60"/>
    </row>
    <row r="300" spans="1:8">
      <c r="A300" s="100"/>
      <c r="B300" s="141" t="s">
        <v>69</v>
      </c>
      <c r="C300" s="142">
        <v>762932</v>
      </c>
      <c r="D300" s="108">
        <v>289500</v>
      </c>
      <c r="E300" s="60"/>
      <c r="F300" s="60"/>
      <c r="G300" s="137"/>
      <c r="H300" s="60"/>
    </row>
    <row r="301" spans="1:8">
      <c r="A301" s="100"/>
      <c r="B301" s="141" t="s">
        <v>5</v>
      </c>
      <c r="C301" s="142">
        <v>1426584</v>
      </c>
      <c r="D301" s="108"/>
      <c r="E301" s="60"/>
      <c r="F301" s="60"/>
      <c r="G301" s="137"/>
      <c r="H301" s="60"/>
    </row>
    <row r="302" spans="1:8">
      <c r="A302" s="100"/>
      <c r="B302" s="141" t="s">
        <v>4</v>
      </c>
      <c r="C302" s="142">
        <v>1426584</v>
      </c>
      <c r="D302" s="108"/>
      <c r="E302" s="60"/>
      <c r="F302" s="60"/>
      <c r="G302" s="137"/>
      <c r="H302" s="60"/>
    </row>
    <row r="303" spans="1:8">
      <c r="A303" s="100"/>
      <c r="B303" s="139" t="s">
        <v>3</v>
      </c>
      <c r="C303" s="140">
        <v>8874271</v>
      </c>
      <c r="D303" s="107">
        <v>289500</v>
      </c>
      <c r="E303" s="60"/>
      <c r="F303" s="60"/>
      <c r="G303" s="137"/>
      <c r="H303" s="60"/>
    </row>
    <row r="304" spans="1:8">
      <c r="A304" s="100"/>
      <c r="B304" s="141" t="s">
        <v>2</v>
      </c>
      <c r="C304" s="143">
        <v>8534124</v>
      </c>
      <c r="D304" s="108">
        <v>289500</v>
      </c>
      <c r="E304" s="60"/>
      <c r="F304" s="60"/>
      <c r="G304" s="137"/>
      <c r="H304" s="60"/>
    </row>
    <row r="305" spans="1:8">
      <c r="A305" s="100"/>
      <c r="B305" s="141" t="s">
        <v>19</v>
      </c>
      <c r="C305" s="142">
        <v>7771192</v>
      </c>
      <c r="D305" s="108"/>
      <c r="E305" s="60"/>
      <c r="F305" s="60"/>
      <c r="G305" s="137"/>
      <c r="H305" s="60"/>
    </row>
    <row r="306" spans="1:8">
      <c r="A306" s="100"/>
      <c r="B306" s="141" t="s">
        <v>20</v>
      </c>
      <c r="C306" s="142">
        <v>519315</v>
      </c>
      <c r="D306" s="108"/>
      <c r="E306" s="60"/>
      <c r="F306" s="60"/>
      <c r="G306" s="137"/>
      <c r="H306" s="60"/>
    </row>
    <row r="307" spans="1:8">
      <c r="A307" s="100"/>
      <c r="B307" s="141" t="s">
        <v>21</v>
      </c>
      <c r="C307" s="142">
        <v>7251877</v>
      </c>
      <c r="D307" s="108"/>
      <c r="E307" s="60"/>
      <c r="F307" s="60"/>
      <c r="G307" s="137"/>
      <c r="H307" s="60"/>
    </row>
    <row r="308" spans="1:8" ht="26.5">
      <c r="A308" s="100"/>
      <c r="B308" s="141" t="s">
        <v>22</v>
      </c>
      <c r="C308" s="142">
        <v>762932</v>
      </c>
      <c r="D308" s="108">
        <v>289500</v>
      </c>
      <c r="E308" s="60"/>
      <c r="F308" s="60"/>
      <c r="G308" s="137"/>
      <c r="H308" s="60"/>
    </row>
    <row r="309" spans="1:8">
      <c r="A309" s="100"/>
      <c r="B309" s="141" t="s">
        <v>76</v>
      </c>
      <c r="C309" s="142">
        <v>762932</v>
      </c>
      <c r="D309" s="108">
        <v>289500</v>
      </c>
      <c r="E309" s="60"/>
      <c r="F309" s="60"/>
      <c r="G309" s="137"/>
      <c r="H309" s="60"/>
    </row>
    <row r="310" spans="1:8">
      <c r="A310" s="100"/>
      <c r="B310" s="141" t="s">
        <v>26</v>
      </c>
      <c r="C310" s="142">
        <v>340147</v>
      </c>
      <c r="D310" s="124"/>
      <c r="E310" s="60"/>
      <c r="F310" s="60"/>
      <c r="G310" s="137"/>
      <c r="H310" s="60"/>
    </row>
    <row r="311" spans="1:8">
      <c r="A311" s="100"/>
      <c r="B311" s="141" t="s">
        <v>27</v>
      </c>
      <c r="C311" s="142">
        <v>340147</v>
      </c>
      <c r="D311" s="124"/>
      <c r="E311" s="60"/>
      <c r="F311" s="60"/>
      <c r="G311" s="137"/>
      <c r="H311" s="60"/>
    </row>
    <row r="312" spans="1:8">
      <c r="A312" s="100"/>
      <c r="B312" s="141" t="s">
        <v>39</v>
      </c>
      <c r="C312" s="142">
        <v>-66874</v>
      </c>
      <c r="D312" s="124"/>
      <c r="E312" s="60"/>
      <c r="F312" s="60"/>
      <c r="G312" s="137"/>
      <c r="H312" s="60"/>
    </row>
    <row r="313" spans="1:8">
      <c r="A313" s="100"/>
      <c r="B313" s="141" t="s">
        <v>40</v>
      </c>
      <c r="C313" s="142">
        <v>66874</v>
      </c>
      <c r="D313" s="124"/>
      <c r="E313" s="60"/>
      <c r="F313" s="60"/>
      <c r="G313" s="137"/>
      <c r="H313" s="60"/>
    </row>
    <row r="314" spans="1:8">
      <c r="A314" s="100"/>
      <c r="B314" s="141" t="s">
        <v>41</v>
      </c>
      <c r="C314" s="142">
        <v>66874</v>
      </c>
      <c r="D314" s="124"/>
      <c r="E314" s="60"/>
      <c r="F314" s="60"/>
      <c r="G314" s="137"/>
      <c r="H314" s="42"/>
    </row>
    <row r="315" spans="1:8" ht="27" thickBot="1">
      <c r="A315" s="100"/>
      <c r="B315" s="146" t="s">
        <v>77</v>
      </c>
      <c r="C315" s="147">
        <v>66874</v>
      </c>
      <c r="D315" s="204"/>
      <c r="E315" s="60"/>
      <c r="F315" s="60"/>
      <c r="G315" s="137"/>
      <c r="H315" s="60"/>
    </row>
    <row r="316" spans="1:8">
      <c r="A316" s="60"/>
      <c r="B316" s="148" t="s">
        <v>28</v>
      </c>
      <c r="C316" s="118"/>
      <c r="D316" s="149"/>
      <c r="E316" s="150"/>
      <c r="F316" s="109"/>
      <c r="G316" s="151"/>
      <c r="H316" s="60"/>
    </row>
    <row r="317" spans="1:8">
      <c r="A317" s="60"/>
      <c r="B317" s="122" t="s">
        <v>60</v>
      </c>
      <c r="C317" s="120"/>
      <c r="D317" s="121"/>
      <c r="E317" s="55"/>
      <c r="F317" s="60"/>
      <c r="G317" s="60"/>
      <c r="H317" s="60"/>
    </row>
    <row r="318" spans="1:8" ht="52">
      <c r="A318" s="60"/>
      <c r="B318" s="152" t="s">
        <v>85</v>
      </c>
      <c r="C318" s="153"/>
      <c r="D318" s="154"/>
      <c r="E318" s="155"/>
      <c r="F318" s="156"/>
      <c r="G318" s="157"/>
      <c r="H318" s="60"/>
    </row>
    <row r="319" spans="1:8">
      <c r="A319" s="60"/>
      <c r="B319" s="158" t="s">
        <v>63</v>
      </c>
      <c r="C319" s="44"/>
      <c r="D319" s="159"/>
      <c r="E319" s="160"/>
      <c r="F319" s="161"/>
      <c r="G319" s="162"/>
      <c r="H319" s="60"/>
    </row>
    <row r="320" spans="1:8" ht="54">
      <c r="A320" s="60"/>
      <c r="B320" s="163" t="s">
        <v>86</v>
      </c>
      <c r="C320" s="164"/>
      <c r="D320" s="159"/>
      <c r="E320" s="165"/>
      <c r="F320" s="156"/>
      <c r="G320" s="157"/>
      <c r="H320" s="60"/>
    </row>
    <row r="321" spans="1:8">
      <c r="A321" s="60"/>
      <c r="B321" s="166" t="s">
        <v>31</v>
      </c>
      <c r="C321" s="81"/>
      <c r="D321" s="167"/>
      <c r="E321" s="168"/>
      <c r="F321" s="156"/>
      <c r="G321" s="157"/>
      <c r="H321" s="60"/>
    </row>
    <row r="322" spans="1:8">
      <c r="A322" s="60"/>
      <c r="B322" s="169" t="s">
        <v>6</v>
      </c>
      <c r="C322" s="170"/>
      <c r="D322" s="205">
        <f t="shared" ref="D322:D327" si="3">D323</f>
        <v>289500</v>
      </c>
      <c r="E322" s="172"/>
      <c r="F322" s="41"/>
      <c r="G322" s="41"/>
      <c r="H322" s="60"/>
    </row>
    <row r="323" spans="1:8">
      <c r="A323" s="60"/>
      <c r="B323" s="174" t="s">
        <v>80</v>
      </c>
      <c r="C323" s="175"/>
      <c r="D323" s="206">
        <f t="shared" si="3"/>
        <v>289500</v>
      </c>
      <c r="E323" s="36"/>
      <c r="F323" s="177"/>
      <c r="G323" s="177"/>
      <c r="H323" s="650"/>
    </row>
    <row r="324" spans="1:8">
      <c r="A324" s="60"/>
      <c r="B324" s="174" t="s">
        <v>69</v>
      </c>
      <c r="C324" s="175"/>
      <c r="D324" s="178">
        <f t="shared" si="3"/>
        <v>289500</v>
      </c>
      <c r="E324" s="35"/>
      <c r="F324" s="179"/>
      <c r="G324" s="179"/>
      <c r="H324" s="60"/>
    </row>
    <row r="325" spans="1:8">
      <c r="A325" s="60"/>
      <c r="B325" s="169" t="s">
        <v>3</v>
      </c>
      <c r="C325" s="180"/>
      <c r="D325" s="207">
        <f t="shared" si="3"/>
        <v>289500</v>
      </c>
      <c r="E325" s="182"/>
      <c r="F325" s="179"/>
      <c r="G325" s="179"/>
      <c r="H325" s="60"/>
    </row>
    <row r="326" spans="1:8">
      <c r="A326" s="60"/>
      <c r="B326" s="174" t="s">
        <v>2</v>
      </c>
      <c r="C326" s="183"/>
      <c r="D326" s="208">
        <f t="shared" si="3"/>
        <v>289500</v>
      </c>
      <c r="E326" s="36"/>
      <c r="F326" s="185"/>
      <c r="G326" s="185"/>
      <c r="H326" s="60"/>
    </row>
    <row r="327" spans="1:8" ht="26.5">
      <c r="A327" s="60"/>
      <c r="B327" s="174" t="s">
        <v>22</v>
      </c>
      <c r="C327" s="183"/>
      <c r="D327" s="208">
        <f t="shared" si="3"/>
        <v>289500</v>
      </c>
      <c r="E327" s="35"/>
      <c r="F327" s="186"/>
      <c r="G327" s="186"/>
      <c r="H327" s="60"/>
    </row>
    <row r="328" spans="1:8">
      <c r="A328" s="60"/>
      <c r="B328" s="174" t="s">
        <v>76</v>
      </c>
      <c r="C328" s="183"/>
      <c r="D328" s="208">
        <v>289500</v>
      </c>
      <c r="E328" s="35"/>
      <c r="F328" s="186"/>
      <c r="G328" s="186"/>
      <c r="H328" s="60"/>
    </row>
    <row r="329" spans="1:8">
      <c r="A329" s="60"/>
      <c r="B329" s="166" t="s">
        <v>32</v>
      </c>
      <c r="C329" s="81"/>
      <c r="D329" s="167"/>
      <c r="E329" s="35"/>
      <c r="F329" s="186"/>
      <c r="G329" s="186"/>
      <c r="H329" s="60"/>
    </row>
    <row r="330" spans="1:8">
      <c r="A330" s="60"/>
      <c r="B330" s="169" t="s">
        <v>6</v>
      </c>
      <c r="C330" s="209"/>
      <c r="D330" s="205">
        <f t="shared" ref="D330:D335" si="4">D331</f>
        <v>289500</v>
      </c>
      <c r="E330" s="172"/>
      <c r="F330" s="41"/>
      <c r="G330" s="41"/>
      <c r="H330" s="60"/>
    </row>
    <row r="331" spans="1:8">
      <c r="A331" s="60"/>
      <c r="B331" s="174" t="s">
        <v>80</v>
      </c>
      <c r="C331" s="210"/>
      <c r="D331" s="206">
        <f t="shared" si="4"/>
        <v>289500</v>
      </c>
      <c r="E331" s="36"/>
      <c r="F331" s="177"/>
      <c r="G331" s="177"/>
      <c r="H331" s="60"/>
    </row>
    <row r="332" spans="1:8">
      <c r="A332" s="60"/>
      <c r="B332" s="174" t="s">
        <v>69</v>
      </c>
      <c r="C332" s="189"/>
      <c r="D332" s="178">
        <f t="shared" si="4"/>
        <v>289500</v>
      </c>
      <c r="E332" s="35"/>
      <c r="F332" s="179"/>
      <c r="G332" s="179"/>
      <c r="H332" s="60"/>
    </row>
    <row r="333" spans="1:8">
      <c r="A333" s="60"/>
      <c r="B333" s="169" t="s">
        <v>3</v>
      </c>
      <c r="C333" s="209"/>
      <c r="D333" s="207">
        <f t="shared" si="4"/>
        <v>289500</v>
      </c>
      <c r="E333" s="182"/>
      <c r="F333" s="179"/>
      <c r="G333" s="179"/>
      <c r="H333" s="60"/>
    </row>
    <row r="334" spans="1:8">
      <c r="A334" s="60"/>
      <c r="B334" s="174" t="s">
        <v>2</v>
      </c>
      <c r="C334" s="210"/>
      <c r="D334" s="208">
        <f t="shared" si="4"/>
        <v>289500</v>
      </c>
      <c r="E334" s="36"/>
      <c r="F334" s="185"/>
      <c r="G334" s="185"/>
      <c r="H334" s="60"/>
    </row>
    <row r="335" spans="1:8" ht="26.5">
      <c r="A335" s="60"/>
      <c r="B335" s="174" t="s">
        <v>22</v>
      </c>
      <c r="C335" s="210"/>
      <c r="D335" s="208">
        <f t="shared" si="4"/>
        <v>289500</v>
      </c>
      <c r="E335" s="35"/>
      <c r="F335" s="186"/>
      <c r="G335" s="186"/>
      <c r="H335" s="60"/>
    </row>
    <row r="336" spans="1:8" ht="15" thickBot="1">
      <c r="A336" s="60"/>
      <c r="B336" s="174" t="s">
        <v>76</v>
      </c>
      <c r="C336" s="211"/>
      <c r="D336" s="208">
        <v>289500</v>
      </c>
      <c r="E336" s="35"/>
      <c r="F336" s="186"/>
      <c r="G336" s="186"/>
      <c r="H336" s="60"/>
    </row>
    <row r="337" spans="1:8" ht="193.5" customHeight="1" thickBot="1">
      <c r="A337" s="60"/>
      <c r="B337" s="881" t="s">
        <v>87</v>
      </c>
      <c r="C337" s="882"/>
      <c r="D337" s="883"/>
      <c r="E337" s="652"/>
      <c r="F337" s="256"/>
      <c r="G337" s="256"/>
      <c r="H337" s="60"/>
    </row>
    <row r="338" spans="1:8" ht="15" thickBot="1">
      <c r="A338" s="100"/>
      <c r="B338" s="60"/>
      <c r="C338" s="60"/>
      <c r="D338" s="101"/>
      <c r="E338" s="60"/>
      <c r="F338" s="60"/>
      <c r="G338" s="137"/>
    </row>
    <row r="339" spans="1:8">
      <c r="A339" s="281">
        <f>A262+1</f>
        <v>14</v>
      </c>
      <c r="B339" s="57" t="s">
        <v>60</v>
      </c>
      <c r="C339" s="58"/>
      <c r="D339" s="59"/>
      <c r="E339" s="55"/>
      <c r="F339" s="60"/>
      <c r="G339" s="60"/>
      <c r="H339" s="42" t="s">
        <v>145</v>
      </c>
    </row>
    <row r="340" spans="1:8">
      <c r="A340" s="60"/>
      <c r="B340" s="122" t="s">
        <v>10</v>
      </c>
      <c r="C340" s="120"/>
      <c r="D340" s="121"/>
      <c r="E340" s="109"/>
      <c r="F340" s="60"/>
      <c r="G340" s="60"/>
      <c r="H340" s="60"/>
    </row>
    <row r="341" spans="1:8" ht="27">
      <c r="A341" s="60"/>
      <c r="B341" s="212" t="s">
        <v>88</v>
      </c>
      <c r="C341" s="213"/>
      <c r="D341" s="214"/>
      <c r="E341" s="55"/>
      <c r="F341" s="109"/>
      <c r="G341" s="109"/>
      <c r="H341" s="60"/>
    </row>
    <row r="342" spans="1:8">
      <c r="A342" s="215"/>
      <c r="B342" s="216" t="s">
        <v>6</v>
      </c>
      <c r="C342" s="217">
        <v>6563</v>
      </c>
      <c r="D342" s="218">
        <f t="shared" ref="D342:D347" si="5">D343</f>
        <v>450</v>
      </c>
      <c r="E342" s="55"/>
      <c r="F342" s="109"/>
      <c r="G342" s="109"/>
      <c r="H342" s="60"/>
    </row>
    <row r="343" spans="1:8">
      <c r="A343" s="215"/>
      <c r="B343" s="219" t="s">
        <v>80</v>
      </c>
      <c r="C343" s="220">
        <v>6563</v>
      </c>
      <c r="D343" s="221">
        <f t="shared" si="5"/>
        <v>450</v>
      </c>
      <c r="E343" s="55"/>
      <c r="F343" s="109"/>
      <c r="G343" s="109"/>
      <c r="H343" s="60"/>
    </row>
    <row r="344" spans="1:8">
      <c r="A344" s="215"/>
      <c r="B344" s="219" t="s">
        <v>69</v>
      </c>
      <c r="C344" s="220">
        <v>6563</v>
      </c>
      <c r="D344" s="221">
        <f t="shared" si="5"/>
        <v>450</v>
      </c>
      <c r="E344" s="55"/>
      <c r="F344" s="109"/>
      <c r="G344" s="109"/>
      <c r="H344" s="60"/>
    </row>
    <row r="345" spans="1:8">
      <c r="A345" s="215"/>
      <c r="B345" s="216" t="s">
        <v>3</v>
      </c>
      <c r="C345" s="180">
        <v>6563</v>
      </c>
      <c r="D345" s="222">
        <f t="shared" si="5"/>
        <v>450</v>
      </c>
      <c r="E345" s="55"/>
      <c r="F345" s="109"/>
      <c r="G345" s="109"/>
      <c r="H345" s="60"/>
    </row>
    <row r="346" spans="1:8">
      <c r="A346" s="215"/>
      <c r="B346" s="219" t="s">
        <v>2</v>
      </c>
      <c r="C346" s="223">
        <v>6563</v>
      </c>
      <c r="D346" s="224">
        <f t="shared" si="5"/>
        <v>450</v>
      </c>
      <c r="E346" s="55"/>
      <c r="F346" s="109"/>
      <c r="G346" s="109"/>
      <c r="H346" s="60"/>
    </row>
    <row r="347" spans="1:8" ht="26.5">
      <c r="A347" s="215"/>
      <c r="B347" s="219" t="s">
        <v>22</v>
      </c>
      <c r="C347" s="225">
        <v>6563</v>
      </c>
      <c r="D347" s="226">
        <f t="shared" si="5"/>
        <v>450</v>
      </c>
      <c r="E347" s="55"/>
      <c r="F347" s="109"/>
      <c r="G347" s="109"/>
      <c r="H347" s="60"/>
    </row>
    <row r="348" spans="1:8" ht="15" thickBot="1">
      <c r="A348" s="215"/>
      <c r="B348" s="227" t="s">
        <v>76</v>
      </c>
      <c r="C348" s="228">
        <v>6563</v>
      </c>
      <c r="D348" s="229">
        <v>450</v>
      </c>
      <c r="E348" s="55"/>
      <c r="F348" s="109"/>
      <c r="G348" s="109"/>
      <c r="H348" s="60"/>
    </row>
    <row r="349" spans="1:8">
      <c r="A349" s="60"/>
      <c r="B349" s="148" t="s">
        <v>28</v>
      </c>
      <c r="C349" s="118"/>
      <c r="D349" s="149"/>
      <c r="E349" s="55"/>
      <c r="F349" s="109"/>
      <c r="G349" s="109"/>
      <c r="H349" s="60"/>
    </row>
    <row r="350" spans="1:8">
      <c r="A350" s="60"/>
      <c r="B350" s="197" t="s">
        <v>60</v>
      </c>
      <c r="C350" s="195"/>
      <c r="D350" s="196"/>
      <c r="E350" s="55"/>
      <c r="F350" s="60"/>
      <c r="G350" s="109"/>
      <c r="H350" s="60"/>
    </row>
    <row r="351" spans="1:8" ht="26">
      <c r="A351" s="60"/>
      <c r="B351" s="152" t="s">
        <v>89</v>
      </c>
      <c r="C351" s="153"/>
      <c r="D351" s="154"/>
      <c r="E351" s="155"/>
      <c r="F351" s="156"/>
      <c r="G351" s="157"/>
      <c r="H351" s="60"/>
    </row>
    <row r="352" spans="1:8">
      <c r="A352" s="60"/>
      <c r="B352" s="158" t="s">
        <v>29</v>
      </c>
      <c r="C352" s="44"/>
      <c r="D352" s="159"/>
      <c r="E352" s="160"/>
      <c r="F352" s="161"/>
      <c r="G352" s="162"/>
      <c r="H352" s="60"/>
    </row>
    <row r="353" spans="1:8" ht="54">
      <c r="A353" s="60"/>
      <c r="B353" s="230" t="s">
        <v>90</v>
      </c>
      <c r="C353" s="164"/>
      <c r="D353" s="159"/>
      <c r="E353" s="165"/>
      <c r="F353" s="156"/>
      <c r="G353" s="157"/>
      <c r="H353" s="60"/>
    </row>
    <row r="354" spans="1:8">
      <c r="A354" s="60"/>
      <c r="B354" s="166" t="s">
        <v>30</v>
      </c>
      <c r="C354" s="81"/>
      <c r="D354" s="167"/>
      <c r="E354" s="168"/>
      <c r="F354" s="156"/>
      <c r="G354" s="157"/>
      <c r="H354" s="60"/>
    </row>
    <row r="355" spans="1:8">
      <c r="A355" s="60"/>
      <c r="B355" s="169" t="s">
        <v>6</v>
      </c>
      <c r="C355" s="170"/>
      <c r="D355" s="205">
        <f t="shared" ref="D355:D360" si="6">D356</f>
        <v>450</v>
      </c>
      <c r="E355" s="172"/>
      <c r="F355" s="41"/>
      <c r="G355" s="41"/>
      <c r="H355" s="651"/>
    </row>
    <row r="356" spans="1:8">
      <c r="A356" s="60"/>
      <c r="B356" s="174" t="s">
        <v>80</v>
      </c>
      <c r="C356" s="175"/>
      <c r="D356" s="206">
        <f t="shared" si="6"/>
        <v>450</v>
      </c>
      <c r="E356" s="36"/>
      <c r="F356" s="177"/>
      <c r="G356" s="177"/>
      <c r="H356" s="60"/>
    </row>
    <row r="357" spans="1:8">
      <c r="A357" s="60"/>
      <c r="B357" s="174" t="s">
        <v>69</v>
      </c>
      <c r="C357" s="175"/>
      <c r="D357" s="178">
        <f t="shared" si="6"/>
        <v>450</v>
      </c>
      <c r="E357" s="35"/>
      <c r="F357" s="179"/>
      <c r="G357" s="179"/>
      <c r="H357" s="60"/>
    </row>
    <row r="358" spans="1:8">
      <c r="A358" s="60"/>
      <c r="B358" s="169" t="s">
        <v>3</v>
      </c>
      <c r="C358" s="180"/>
      <c r="D358" s="207">
        <f t="shared" si="6"/>
        <v>450</v>
      </c>
      <c r="E358" s="179"/>
      <c r="F358" s="179"/>
      <c r="G358" s="179"/>
      <c r="H358" s="60"/>
    </row>
    <row r="359" spans="1:8">
      <c r="A359" s="60"/>
      <c r="B359" s="174" t="s">
        <v>2</v>
      </c>
      <c r="C359" s="183"/>
      <c r="D359" s="208">
        <f t="shared" si="6"/>
        <v>450</v>
      </c>
      <c r="E359" s="36"/>
      <c r="F359" s="185"/>
      <c r="G359" s="185"/>
      <c r="H359" s="60"/>
    </row>
    <row r="360" spans="1:8" ht="26.5">
      <c r="A360" s="60"/>
      <c r="B360" s="174" t="s">
        <v>22</v>
      </c>
      <c r="C360" s="183"/>
      <c r="D360" s="208">
        <f t="shared" si="6"/>
        <v>450</v>
      </c>
      <c r="E360" s="35"/>
      <c r="F360" s="186"/>
      <c r="G360" s="186"/>
      <c r="H360" s="60"/>
    </row>
    <row r="361" spans="1:8" ht="15" thickBot="1">
      <c r="A361" s="60"/>
      <c r="B361" s="174" t="s">
        <v>76</v>
      </c>
      <c r="C361" s="183"/>
      <c r="D361" s="208">
        <v>450</v>
      </c>
      <c r="E361" s="35"/>
      <c r="F361" s="186"/>
      <c r="G361" s="186"/>
      <c r="H361" s="60"/>
    </row>
    <row r="362" spans="1:8" ht="86.25" customHeight="1" thickBot="1">
      <c r="A362" s="60"/>
      <c r="B362" s="884" t="s">
        <v>91</v>
      </c>
      <c r="C362" s="882"/>
      <c r="D362" s="883"/>
      <c r="E362" s="652"/>
      <c r="F362" s="256"/>
      <c r="G362" s="256"/>
      <c r="H362" s="60"/>
    </row>
    <row r="363" spans="1:8" ht="15" thickBot="1">
      <c r="A363" s="60"/>
      <c r="B363" s="191"/>
      <c r="C363" s="191"/>
      <c r="D363" s="191"/>
      <c r="E363" s="192"/>
      <c r="F363" s="192"/>
      <c r="G363" s="192"/>
    </row>
    <row r="364" spans="1:8" ht="27">
      <c r="A364" s="37">
        <f>A339+1</f>
        <v>15</v>
      </c>
      <c r="B364" s="38" t="s">
        <v>54</v>
      </c>
      <c r="C364" s="39"/>
      <c r="D364" s="40"/>
      <c r="E364" s="38" t="s">
        <v>43</v>
      </c>
      <c r="F364" s="39"/>
      <c r="G364" s="102"/>
      <c r="H364" s="42" t="s">
        <v>145</v>
      </c>
    </row>
    <row r="365" spans="1:8">
      <c r="A365" s="42"/>
      <c r="B365" s="19" t="s">
        <v>10</v>
      </c>
      <c r="C365" s="78"/>
      <c r="D365" s="45"/>
      <c r="E365" s="43" t="s">
        <v>10</v>
      </c>
      <c r="F365" s="44"/>
      <c r="G365" s="103"/>
      <c r="H365" s="60"/>
    </row>
    <row r="366" spans="1:8" ht="39">
      <c r="A366" s="46"/>
      <c r="B366" s="104" t="s">
        <v>58</v>
      </c>
      <c r="C366" s="105"/>
      <c r="D366" s="87"/>
      <c r="E366" s="104" t="s">
        <v>92</v>
      </c>
      <c r="F366" s="48"/>
      <c r="G366" s="106"/>
      <c r="H366" s="60"/>
    </row>
    <row r="367" spans="1:8">
      <c r="A367" s="46"/>
      <c r="B367" s="50" t="s">
        <v>6</v>
      </c>
      <c r="C367" s="51">
        <v>418809716</v>
      </c>
      <c r="D367" s="52">
        <f t="shared" ref="D367:D372" si="7">D368</f>
        <v>-2450</v>
      </c>
      <c r="E367" s="50" t="s">
        <v>6</v>
      </c>
      <c r="F367" s="51"/>
      <c r="G367" s="107">
        <f t="shared" ref="G367:G372" si="8">G368</f>
        <v>2450</v>
      </c>
      <c r="H367" s="60"/>
    </row>
    <row r="368" spans="1:8">
      <c r="A368" s="41"/>
      <c r="B368" s="43" t="s">
        <v>5</v>
      </c>
      <c r="C368" s="53">
        <v>418809716</v>
      </c>
      <c r="D368" s="54">
        <f t="shared" si="7"/>
        <v>-2450</v>
      </c>
      <c r="E368" s="43" t="s">
        <v>5</v>
      </c>
      <c r="F368" s="53"/>
      <c r="G368" s="108">
        <f t="shared" si="8"/>
        <v>2450</v>
      </c>
      <c r="H368" s="60"/>
    </row>
    <row r="369" spans="1:8">
      <c r="A369" s="41"/>
      <c r="B369" s="43" t="s">
        <v>4</v>
      </c>
      <c r="C369" s="53">
        <v>418809716</v>
      </c>
      <c r="D369" s="54">
        <f t="shared" si="7"/>
        <v>-2450</v>
      </c>
      <c r="E369" s="43" t="s">
        <v>4</v>
      </c>
      <c r="F369" s="53"/>
      <c r="G369" s="108">
        <f t="shared" si="8"/>
        <v>2450</v>
      </c>
      <c r="H369" s="60"/>
    </row>
    <row r="370" spans="1:8">
      <c r="A370" s="41"/>
      <c r="B370" s="50" t="s">
        <v>3</v>
      </c>
      <c r="C370" s="51">
        <v>418809716</v>
      </c>
      <c r="D370" s="52">
        <f t="shared" si="7"/>
        <v>-2450</v>
      </c>
      <c r="E370" s="55" t="s">
        <v>3</v>
      </c>
      <c r="F370" s="51"/>
      <c r="G370" s="107">
        <f t="shared" si="8"/>
        <v>2450</v>
      </c>
      <c r="H370" s="60"/>
    </row>
    <row r="371" spans="1:8">
      <c r="A371" s="109"/>
      <c r="B371" s="43" t="s">
        <v>2</v>
      </c>
      <c r="C371" s="53">
        <v>418809716</v>
      </c>
      <c r="D371" s="54">
        <f t="shared" si="7"/>
        <v>-2450</v>
      </c>
      <c r="E371" s="43" t="s">
        <v>2</v>
      </c>
      <c r="F371" s="110"/>
      <c r="G371" s="108">
        <f t="shared" si="8"/>
        <v>2450</v>
      </c>
      <c r="H371" s="60"/>
    </row>
    <row r="372" spans="1:8">
      <c r="A372" s="41"/>
      <c r="B372" s="43" t="s">
        <v>1</v>
      </c>
      <c r="C372" s="53">
        <v>418809716</v>
      </c>
      <c r="D372" s="54">
        <f t="shared" si="7"/>
        <v>-2450</v>
      </c>
      <c r="E372" s="43" t="s">
        <v>19</v>
      </c>
      <c r="F372" s="110"/>
      <c r="G372" s="108">
        <f t="shared" si="8"/>
        <v>2450</v>
      </c>
      <c r="H372" s="60"/>
    </row>
    <row r="373" spans="1:8" ht="15" thickBot="1">
      <c r="A373" s="41"/>
      <c r="B373" s="112" t="s">
        <v>0</v>
      </c>
      <c r="C373" s="193">
        <v>418809716</v>
      </c>
      <c r="D373" s="231">
        <v>-2450</v>
      </c>
      <c r="E373" s="112" t="s">
        <v>21</v>
      </c>
      <c r="F373" s="115"/>
      <c r="G373" s="116">
        <v>2450</v>
      </c>
      <c r="H373" s="60"/>
    </row>
    <row r="374" spans="1:8">
      <c r="A374" s="42"/>
      <c r="B374" s="117" t="s">
        <v>28</v>
      </c>
      <c r="C374" s="39"/>
      <c r="D374" s="40"/>
      <c r="E374" s="117" t="s">
        <v>28</v>
      </c>
      <c r="F374" s="118"/>
      <c r="G374" s="102"/>
      <c r="H374" s="60"/>
    </row>
    <row r="375" spans="1:8" ht="27">
      <c r="A375" s="60"/>
      <c r="B375" s="232" t="s">
        <v>54</v>
      </c>
      <c r="C375" s="62"/>
      <c r="D375" s="63"/>
      <c r="E375" s="233" t="s">
        <v>60</v>
      </c>
      <c r="F375" s="92"/>
      <c r="G375" s="234"/>
      <c r="H375" s="60"/>
    </row>
    <row r="376" spans="1:8" ht="39">
      <c r="A376" s="46"/>
      <c r="B376" s="104" t="s">
        <v>58</v>
      </c>
      <c r="C376" s="105"/>
      <c r="D376" s="87"/>
      <c r="E376" s="104" t="s">
        <v>92</v>
      </c>
      <c r="F376" s="48"/>
      <c r="G376" s="106"/>
      <c r="H376" s="60"/>
    </row>
    <row r="377" spans="1:8" ht="26">
      <c r="A377" s="41"/>
      <c r="B377" s="50" t="s">
        <v>61</v>
      </c>
      <c r="C377" s="81"/>
      <c r="D377" s="82"/>
      <c r="E377" s="50" t="s">
        <v>93</v>
      </c>
      <c r="F377" s="51"/>
      <c r="G377" s="124"/>
      <c r="H377" s="60"/>
    </row>
    <row r="378" spans="1:8">
      <c r="A378" s="60"/>
      <c r="B378" s="125"/>
      <c r="C378" s="126"/>
      <c r="D378" s="127"/>
      <c r="E378" s="128" t="s">
        <v>63</v>
      </c>
      <c r="F378" s="51"/>
      <c r="G378" s="124"/>
      <c r="H378" s="60"/>
    </row>
    <row r="379" spans="1:8" ht="54">
      <c r="A379" s="60"/>
      <c r="B379" s="129"/>
      <c r="C379" s="126"/>
      <c r="D379" s="127"/>
      <c r="E379" s="235" t="s">
        <v>90</v>
      </c>
      <c r="F379" s="51"/>
      <c r="G379" s="124"/>
      <c r="H379" s="60"/>
    </row>
    <row r="380" spans="1:8">
      <c r="A380" s="60"/>
      <c r="B380" s="125" t="s">
        <v>30</v>
      </c>
      <c r="C380" s="126"/>
      <c r="D380" s="130"/>
      <c r="E380" s="125" t="s">
        <v>30</v>
      </c>
      <c r="F380" s="51"/>
      <c r="G380" s="124"/>
      <c r="H380" s="60"/>
    </row>
    <row r="381" spans="1:8">
      <c r="A381" s="41"/>
      <c r="B381" s="56" t="s">
        <v>6</v>
      </c>
      <c r="C381" s="51">
        <v>418809716</v>
      </c>
      <c r="D381" s="131">
        <f>D382</f>
        <v>-2450</v>
      </c>
      <c r="E381" s="50" t="s">
        <v>6</v>
      </c>
      <c r="F381" s="51"/>
      <c r="G381" s="107">
        <f t="shared" ref="G381:G386" si="9">G382</f>
        <v>2450</v>
      </c>
      <c r="H381" s="60"/>
    </row>
    <row r="382" spans="1:8">
      <c r="A382" s="41"/>
      <c r="B382" s="43" t="s">
        <v>5</v>
      </c>
      <c r="C382" s="111">
        <v>418809716</v>
      </c>
      <c r="D382" s="54">
        <f>D384</f>
        <v>-2450</v>
      </c>
      <c r="E382" s="56" t="s">
        <v>5</v>
      </c>
      <c r="F382" s="53"/>
      <c r="G382" s="108">
        <f t="shared" si="9"/>
        <v>2450</v>
      </c>
      <c r="H382" s="60"/>
    </row>
    <row r="383" spans="1:8">
      <c r="A383" s="41"/>
      <c r="B383" s="43" t="s">
        <v>4</v>
      </c>
      <c r="C383" s="111">
        <v>418809716</v>
      </c>
      <c r="D383" s="54">
        <f>D384</f>
        <v>-2450</v>
      </c>
      <c r="E383" s="56" t="s">
        <v>4</v>
      </c>
      <c r="F383" s="53"/>
      <c r="G383" s="108">
        <f t="shared" si="9"/>
        <v>2450</v>
      </c>
      <c r="H383" s="60"/>
    </row>
    <row r="384" spans="1:8">
      <c r="A384" s="41"/>
      <c r="B384" s="56" t="s">
        <v>3</v>
      </c>
      <c r="C384" s="51">
        <v>418809716</v>
      </c>
      <c r="D384" s="131">
        <f>D385</f>
        <v>-2450</v>
      </c>
      <c r="E384" s="50" t="s">
        <v>3</v>
      </c>
      <c r="F384" s="51"/>
      <c r="G384" s="107">
        <f t="shared" si="9"/>
        <v>2450</v>
      </c>
      <c r="H384" s="60"/>
    </row>
    <row r="385" spans="1:8">
      <c r="A385" s="41"/>
      <c r="B385" s="43" t="s">
        <v>2</v>
      </c>
      <c r="C385" s="111">
        <v>418809716</v>
      </c>
      <c r="D385" s="54">
        <f>D386</f>
        <v>-2450</v>
      </c>
      <c r="E385" s="56" t="s">
        <v>2</v>
      </c>
      <c r="F385" s="53"/>
      <c r="G385" s="108">
        <f t="shared" si="9"/>
        <v>2450</v>
      </c>
      <c r="H385" s="60"/>
    </row>
    <row r="386" spans="1:8">
      <c r="A386" s="41"/>
      <c r="B386" s="43" t="s">
        <v>1</v>
      </c>
      <c r="C386" s="111">
        <v>418809716</v>
      </c>
      <c r="D386" s="54">
        <f>D387</f>
        <v>-2450</v>
      </c>
      <c r="E386" s="56" t="s">
        <v>19</v>
      </c>
      <c r="F386" s="53"/>
      <c r="G386" s="108">
        <f t="shared" si="9"/>
        <v>2450</v>
      </c>
      <c r="H386" s="60"/>
    </row>
    <row r="387" spans="1:8" ht="15" thickBot="1">
      <c r="A387" s="41"/>
      <c r="B387" s="43" t="s">
        <v>0</v>
      </c>
      <c r="C387" s="111">
        <v>418809716</v>
      </c>
      <c r="D387" s="54">
        <v>-2450</v>
      </c>
      <c r="E387" s="56" t="s">
        <v>21</v>
      </c>
      <c r="F387" s="53"/>
      <c r="G387" s="108">
        <v>2450</v>
      </c>
      <c r="H387" s="651"/>
    </row>
    <row r="388" spans="1:8" ht="80.25" customHeight="1" thickBot="1">
      <c r="A388" s="41"/>
      <c r="B388" s="878" t="s">
        <v>94</v>
      </c>
      <c r="C388" s="879"/>
      <c r="D388" s="879"/>
      <c r="E388" s="879"/>
      <c r="F388" s="879"/>
      <c r="G388" s="880"/>
      <c r="H388" s="60"/>
    </row>
    <row r="389" spans="1:8" ht="15" thickBot="1">
      <c r="A389" s="42"/>
      <c r="B389" s="41"/>
      <c r="C389" s="41"/>
      <c r="D389" s="202"/>
      <c r="E389" s="41"/>
      <c r="F389" s="41"/>
      <c r="G389" s="203"/>
    </row>
    <row r="390" spans="1:8">
      <c r="A390" s="281">
        <f>A364+1</f>
        <v>16</v>
      </c>
      <c r="B390" s="236" t="s">
        <v>60</v>
      </c>
      <c r="C390" s="237"/>
      <c r="D390" s="238"/>
      <c r="E390" s="41"/>
      <c r="F390" s="41"/>
      <c r="G390" s="203"/>
      <c r="H390" s="42" t="s">
        <v>145</v>
      </c>
    </row>
    <row r="391" spans="1:8">
      <c r="A391" s="215"/>
      <c r="B391" s="239" t="s">
        <v>10</v>
      </c>
      <c r="C391" s="240"/>
      <c r="D391" s="241"/>
      <c r="E391" s="41"/>
      <c r="F391" s="41"/>
      <c r="G391" s="203"/>
      <c r="H391" s="203"/>
    </row>
    <row r="392" spans="1:8" ht="26">
      <c r="A392" s="215"/>
      <c r="B392" s="67" t="s">
        <v>92</v>
      </c>
      <c r="C392" s="242"/>
      <c r="D392" s="69"/>
      <c r="E392" s="41"/>
      <c r="F392" s="41"/>
      <c r="G392" s="203"/>
      <c r="H392" s="60"/>
    </row>
    <row r="393" spans="1:8">
      <c r="A393" s="215"/>
      <c r="B393" s="216" t="s">
        <v>6</v>
      </c>
      <c r="C393" s="217"/>
      <c r="D393" s="218">
        <f>D394</f>
        <v>2550</v>
      </c>
      <c r="E393" s="41"/>
      <c r="F393" s="41"/>
      <c r="G393" s="203"/>
      <c r="H393" s="60"/>
    </row>
    <row r="394" spans="1:8">
      <c r="A394" s="215"/>
      <c r="B394" s="219" t="s">
        <v>80</v>
      </c>
      <c r="C394" s="220"/>
      <c r="D394" s="221">
        <f>D396</f>
        <v>2550</v>
      </c>
      <c r="E394" s="41"/>
      <c r="F394" s="41"/>
      <c r="G394" s="203"/>
      <c r="H394" s="60"/>
    </row>
    <row r="395" spans="1:8">
      <c r="A395" s="215"/>
      <c r="B395" s="219" t="s">
        <v>68</v>
      </c>
      <c r="C395" s="220"/>
      <c r="D395" s="221">
        <v>2550</v>
      </c>
      <c r="E395" s="41"/>
      <c r="F395" s="41"/>
      <c r="G395" s="203"/>
      <c r="H395" s="60"/>
    </row>
    <row r="396" spans="1:8">
      <c r="A396" s="215"/>
      <c r="B396" s="216" t="s">
        <v>3</v>
      </c>
      <c r="C396" s="180"/>
      <c r="D396" s="222">
        <f>D397</f>
        <v>2550</v>
      </c>
      <c r="E396" s="41"/>
      <c r="F396" s="41"/>
      <c r="G396" s="203"/>
      <c r="H396" s="60"/>
    </row>
    <row r="397" spans="1:8">
      <c r="A397" s="215"/>
      <c r="B397" s="219" t="s">
        <v>2</v>
      </c>
      <c r="C397" s="223"/>
      <c r="D397" s="224">
        <f>D398</f>
        <v>2550</v>
      </c>
      <c r="E397" s="41"/>
      <c r="F397" s="41"/>
      <c r="G397" s="203"/>
      <c r="H397" s="60"/>
    </row>
    <row r="398" spans="1:8">
      <c r="A398" s="215"/>
      <c r="B398" s="219" t="s">
        <v>19</v>
      </c>
      <c r="C398" s="223"/>
      <c r="D398" s="224">
        <f>D399</f>
        <v>2550</v>
      </c>
      <c r="E398" s="41"/>
      <c r="F398" s="41"/>
      <c r="G398" s="203"/>
      <c r="H398" s="60"/>
    </row>
    <row r="399" spans="1:8" ht="15" thickBot="1">
      <c r="A399" s="215"/>
      <c r="B399" s="227" t="s">
        <v>21</v>
      </c>
      <c r="C399" s="243"/>
      <c r="D399" s="244">
        <v>2550</v>
      </c>
      <c r="E399" s="41"/>
      <c r="F399" s="41"/>
      <c r="G399" s="203"/>
      <c r="H399" s="60"/>
    </row>
    <row r="400" spans="1:8">
      <c r="A400" s="215"/>
      <c r="B400" s="245" t="s">
        <v>28</v>
      </c>
      <c r="C400" s="246"/>
      <c r="D400" s="247"/>
      <c r="E400" s="41"/>
      <c r="F400" s="41"/>
      <c r="G400" s="203"/>
      <c r="H400" s="60"/>
    </row>
    <row r="401" spans="1:8">
      <c r="A401" s="215"/>
      <c r="B401" s="239" t="s">
        <v>60</v>
      </c>
      <c r="C401" s="225"/>
      <c r="D401" s="248"/>
      <c r="E401" s="41"/>
      <c r="F401" s="41"/>
      <c r="G401" s="203"/>
      <c r="H401" s="60"/>
    </row>
    <row r="402" spans="1:8" ht="26">
      <c r="A402" s="215"/>
      <c r="B402" s="67" t="s">
        <v>92</v>
      </c>
      <c r="C402" s="249"/>
      <c r="D402" s="69"/>
      <c r="E402" s="41"/>
      <c r="F402" s="41"/>
      <c r="G402" s="203"/>
      <c r="H402" s="60"/>
    </row>
    <row r="403" spans="1:8" ht="26">
      <c r="A403" s="215"/>
      <c r="B403" s="250" t="s">
        <v>93</v>
      </c>
      <c r="C403" s="251"/>
      <c r="D403" s="241"/>
      <c r="E403" s="41"/>
      <c r="F403" s="41"/>
      <c r="G403" s="203"/>
      <c r="H403" s="60"/>
    </row>
    <row r="404" spans="1:8">
      <c r="A404" s="215"/>
      <c r="B404" s="252" t="s">
        <v>95</v>
      </c>
      <c r="C404" s="253"/>
      <c r="D404" s="248"/>
      <c r="E404" s="41"/>
      <c r="F404" s="41"/>
      <c r="G404" s="203"/>
      <c r="H404" s="60"/>
    </row>
    <row r="405" spans="1:8" ht="54">
      <c r="A405" s="215"/>
      <c r="B405" s="254" t="s">
        <v>90</v>
      </c>
      <c r="C405" s="251"/>
      <c r="D405" s="241"/>
      <c r="E405" s="41"/>
      <c r="F405" s="41"/>
      <c r="G405" s="203"/>
      <c r="H405" s="60"/>
    </row>
    <row r="406" spans="1:8">
      <c r="A406" s="215"/>
      <c r="B406" s="216" t="s">
        <v>6</v>
      </c>
      <c r="C406" s="217"/>
      <c r="D406" s="218">
        <f>D407</f>
        <v>2550</v>
      </c>
      <c r="E406" s="41"/>
      <c r="F406" s="41"/>
      <c r="G406" s="203"/>
      <c r="H406" s="60"/>
    </row>
    <row r="407" spans="1:8">
      <c r="A407" s="215"/>
      <c r="B407" s="219" t="s">
        <v>80</v>
      </c>
      <c r="C407" s="220"/>
      <c r="D407" s="221">
        <f>D409</f>
        <v>2550</v>
      </c>
      <c r="E407" s="41"/>
      <c r="F407" s="41"/>
      <c r="G407" s="203"/>
      <c r="H407" s="60"/>
    </row>
    <row r="408" spans="1:8">
      <c r="A408" s="215"/>
      <c r="B408" s="219" t="s">
        <v>68</v>
      </c>
      <c r="C408" s="220"/>
      <c r="D408" s="221">
        <v>2550</v>
      </c>
      <c r="E408" s="41"/>
      <c r="F408" s="41"/>
      <c r="G408" s="203"/>
      <c r="H408" s="60"/>
    </row>
    <row r="409" spans="1:8">
      <c r="A409" s="215"/>
      <c r="B409" s="216" t="s">
        <v>3</v>
      </c>
      <c r="C409" s="180"/>
      <c r="D409" s="222">
        <f>D410</f>
        <v>2550</v>
      </c>
      <c r="E409" s="41"/>
      <c r="F409" s="41"/>
      <c r="G409" s="203"/>
      <c r="H409" s="60"/>
    </row>
    <row r="410" spans="1:8">
      <c r="A410" s="215"/>
      <c r="B410" s="219" t="s">
        <v>2</v>
      </c>
      <c r="C410" s="223"/>
      <c r="D410" s="224">
        <f>D411</f>
        <v>2550</v>
      </c>
      <c r="E410" s="41"/>
      <c r="F410" s="41"/>
      <c r="G410" s="203"/>
      <c r="H410" s="60"/>
    </row>
    <row r="411" spans="1:8">
      <c r="A411" s="215"/>
      <c r="B411" s="219" t="s">
        <v>19</v>
      </c>
      <c r="C411" s="223"/>
      <c r="D411" s="224">
        <f>D412</f>
        <v>2550</v>
      </c>
      <c r="E411" s="41"/>
      <c r="F411" s="41"/>
      <c r="G411" s="203"/>
      <c r="H411" s="60"/>
    </row>
    <row r="412" spans="1:8" ht="15" thickBot="1">
      <c r="A412" s="215"/>
      <c r="B412" s="219" t="s">
        <v>21</v>
      </c>
      <c r="C412" s="223"/>
      <c r="D412" s="224">
        <v>2550</v>
      </c>
      <c r="E412" s="41"/>
      <c r="F412" s="41"/>
      <c r="G412" s="203"/>
      <c r="H412" s="60"/>
    </row>
    <row r="413" spans="1:8" ht="90" customHeight="1" thickBot="1">
      <c r="A413" s="215"/>
      <c r="B413" s="875" t="s">
        <v>96</v>
      </c>
      <c r="C413" s="876"/>
      <c r="D413" s="877"/>
      <c r="E413" s="41"/>
      <c r="F413" s="41"/>
      <c r="G413" s="203"/>
      <c r="H413" s="60"/>
    </row>
    <row r="414" spans="1:8" ht="15" thickBot="1">
      <c r="A414" s="60"/>
      <c r="B414" s="255"/>
      <c r="C414" s="255"/>
      <c r="D414" s="255"/>
      <c r="E414" s="256"/>
      <c r="F414" s="256"/>
      <c r="G414" s="256"/>
    </row>
    <row r="415" spans="1:8" ht="27">
      <c r="A415" s="37">
        <f>A390+1</f>
        <v>17</v>
      </c>
      <c r="B415" s="38" t="s">
        <v>54</v>
      </c>
      <c r="C415" s="39"/>
      <c r="D415" s="40"/>
      <c r="E415" s="38" t="s">
        <v>43</v>
      </c>
      <c r="F415" s="39"/>
      <c r="G415" s="102"/>
      <c r="H415" s="42" t="s">
        <v>145</v>
      </c>
    </row>
    <row r="416" spans="1:8">
      <c r="A416" s="42"/>
      <c r="B416" s="19" t="s">
        <v>10</v>
      </c>
      <c r="C416" s="78"/>
      <c r="D416" s="45"/>
      <c r="E416" s="43" t="s">
        <v>10</v>
      </c>
      <c r="F416" s="44"/>
      <c r="G416" s="103"/>
      <c r="H416" s="41"/>
    </row>
    <row r="417" spans="1:8" ht="39">
      <c r="A417" s="46"/>
      <c r="B417" s="104" t="s">
        <v>58</v>
      </c>
      <c r="C417" s="105"/>
      <c r="D417" s="87"/>
      <c r="E417" s="104" t="s">
        <v>97</v>
      </c>
      <c r="F417" s="48"/>
      <c r="G417" s="106"/>
      <c r="H417" s="60"/>
    </row>
    <row r="418" spans="1:8">
      <c r="A418" s="46"/>
      <c r="B418" s="50" t="s">
        <v>6</v>
      </c>
      <c r="C418" s="51">
        <v>418809716</v>
      </c>
      <c r="D418" s="52">
        <f t="shared" ref="D418:D423" si="10">D419</f>
        <v>-899701</v>
      </c>
      <c r="E418" s="50" t="s">
        <v>6</v>
      </c>
      <c r="F418" s="51">
        <v>384352</v>
      </c>
      <c r="G418" s="107">
        <f>G419</f>
        <v>899701</v>
      </c>
      <c r="H418" s="60"/>
    </row>
    <row r="419" spans="1:8">
      <c r="A419" s="41"/>
      <c r="B419" s="43" t="s">
        <v>5</v>
      </c>
      <c r="C419" s="53">
        <v>418809716</v>
      </c>
      <c r="D419" s="54">
        <f t="shared" si="10"/>
        <v>-899701</v>
      </c>
      <c r="E419" s="43" t="s">
        <v>5</v>
      </c>
      <c r="F419" s="53">
        <v>384352</v>
      </c>
      <c r="G419" s="108">
        <f>G420</f>
        <v>899701</v>
      </c>
      <c r="H419" s="60"/>
    </row>
    <row r="420" spans="1:8">
      <c r="A420" s="41"/>
      <c r="B420" s="43" t="s">
        <v>4</v>
      </c>
      <c r="C420" s="53">
        <v>418809716</v>
      </c>
      <c r="D420" s="54">
        <f t="shared" si="10"/>
        <v>-899701</v>
      </c>
      <c r="E420" s="43" t="s">
        <v>4</v>
      </c>
      <c r="F420" s="53">
        <v>384352</v>
      </c>
      <c r="G420" s="108">
        <f>18779+880922</f>
        <v>899701</v>
      </c>
      <c r="H420" s="60"/>
    </row>
    <row r="421" spans="1:8">
      <c r="A421" s="41"/>
      <c r="B421" s="50" t="s">
        <v>3</v>
      </c>
      <c r="C421" s="51">
        <v>418809716</v>
      </c>
      <c r="D421" s="52">
        <f t="shared" si="10"/>
        <v>-899701</v>
      </c>
      <c r="E421" s="55" t="s">
        <v>3</v>
      </c>
      <c r="F421" s="51">
        <v>384352</v>
      </c>
      <c r="G421" s="107">
        <f>G422+G425</f>
        <v>899701</v>
      </c>
      <c r="H421" s="60"/>
    </row>
    <row r="422" spans="1:8">
      <c r="A422" s="109"/>
      <c r="B422" s="43" t="s">
        <v>2</v>
      </c>
      <c r="C422" s="53">
        <v>418809716</v>
      </c>
      <c r="D422" s="54">
        <f t="shared" si="10"/>
        <v>-899701</v>
      </c>
      <c r="E422" s="43" t="s">
        <v>2</v>
      </c>
      <c r="F422" s="110">
        <v>141141</v>
      </c>
      <c r="G422" s="108">
        <f>G423</f>
        <v>65310</v>
      </c>
      <c r="H422" s="650"/>
    </row>
    <row r="423" spans="1:8">
      <c r="A423" s="41"/>
      <c r="B423" s="43" t="s">
        <v>1</v>
      </c>
      <c r="C423" s="53">
        <v>418809716</v>
      </c>
      <c r="D423" s="54">
        <f t="shared" si="10"/>
        <v>-899701</v>
      </c>
      <c r="E423" s="43" t="s">
        <v>19</v>
      </c>
      <c r="F423" s="110">
        <v>141141</v>
      </c>
      <c r="G423" s="108">
        <f>G424</f>
        <v>65310</v>
      </c>
      <c r="H423" s="60"/>
    </row>
    <row r="424" spans="1:8">
      <c r="A424" s="41"/>
      <c r="B424" s="43" t="s">
        <v>0</v>
      </c>
      <c r="C424" s="53">
        <v>418809716</v>
      </c>
      <c r="D424" s="54">
        <v>-899701</v>
      </c>
      <c r="E424" s="43" t="s">
        <v>21</v>
      </c>
      <c r="F424" s="110">
        <v>141141</v>
      </c>
      <c r="G424" s="108">
        <f>15391+49919</f>
        <v>65310</v>
      </c>
      <c r="H424" s="60"/>
    </row>
    <row r="425" spans="1:8">
      <c r="A425" s="41"/>
      <c r="B425" s="56"/>
      <c r="C425" s="81"/>
      <c r="D425" s="82"/>
      <c r="E425" s="56" t="s">
        <v>26</v>
      </c>
      <c r="F425" s="110">
        <v>243211</v>
      </c>
      <c r="G425" s="108">
        <f>G426</f>
        <v>834391</v>
      </c>
      <c r="H425" s="60"/>
    </row>
    <row r="426" spans="1:8" ht="15" thickBot="1">
      <c r="A426" s="41"/>
      <c r="B426" s="43"/>
      <c r="C426" s="53"/>
      <c r="D426" s="45"/>
      <c r="E426" s="56" t="s">
        <v>27</v>
      </c>
      <c r="F426" s="110">
        <v>243211</v>
      </c>
      <c r="G426" s="108">
        <f>3388+831003</f>
        <v>834391</v>
      </c>
      <c r="H426" s="60"/>
    </row>
    <row r="427" spans="1:8" ht="27">
      <c r="A427" s="37"/>
      <c r="B427" s="38" t="s">
        <v>12</v>
      </c>
      <c r="C427" s="257"/>
      <c r="D427" s="258"/>
      <c r="E427" s="57" t="s">
        <v>43</v>
      </c>
      <c r="F427" s="58"/>
      <c r="G427" s="133"/>
      <c r="H427" s="60"/>
    </row>
    <row r="428" spans="1:8">
      <c r="A428" s="42"/>
      <c r="B428" s="61" t="s">
        <v>33</v>
      </c>
      <c r="C428" s="259"/>
      <c r="D428" s="260"/>
      <c r="E428" s="61" t="s">
        <v>33</v>
      </c>
      <c r="F428" s="62"/>
      <c r="G428" s="135"/>
      <c r="H428" s="60"/>
    </row>
    <row r="429" spans="1:8" ht="26">
      <c r="A429" s="60"/>
      <c r="B429" s="64" t="s">
        <v>66</v>
      </c>
      <c r="C429" s="65"/>
      <c r="D429" s="66"/>
      <c r="E429" s="64" t="s">
        <v>66</v>
      </c>
      <c r="F429" s="65"/>
      <c r="G429" s="136"/>
      <c r="H429" s="60"/>
    </row>
    <row r="430" spans="1:8">
      <c r="A430" s="60"/>
      <c r="B430" s="261" t="s">
        <v>31</v>
      </c>
      <c r="C430" s="262"/>
      <c r="D430" s="263"/>
      <c r="E430" s="67" t="s">
        <v>31</v>
      </c>
      <c r="F430" s="68"/>
      <c r="G430" s="264"/>
      <c r="H430" s="60"/>
    </row>
    <row r="431" spans="1:8">
      <c r="A431" s="265"/>
      <c r="B431" s="266" t="s">
        <v>6</v>
      </c>
      <c r="C431" s="75">
        <v>1311203376</v>
      </c>
      <c r="D431" s="52">
        <f t="shared" ref="D431:D436" si="11">D432</f>
        <v>-902630</v>
      </c>
      <c r="E431" s="139" t="s">
        <v>6</v>
      </c>
      <c r="F431" s="140">
        <v>20408456</v>
      </c>
      <c r="G431" s="107">
        <f>G441</f>
        <v>902630</v>
      </c>
      <c r="H431" s="60"/>
    </row>
    <row r="432" spans="1:8">
      <c r="A432" s="60"/>
      <c r="B432" s="90" t="s">
        <v>5</v>
      </c>
      <c r="C432" s="73">
        <v>1311203376</v>
      </c>
      <c r="D432" s="54">
        <f t="shared" si="11"/>
        <v>-902630</v>
      </c>
      <c r="E432" s="141" t="s">
        <v>67</v>
      </c>
      <c r="F432" s="142">
        <v>13177668</v>
      </c>
      <c r="G432" s="108"/>
      <c r="H432" s="60"/>
    </row>
    <row r="433" spans="1:8">
      <c r="A433" s="60"/>
      <c r="B433" s="90" t="s">
        <v>4</v>
      </c>
      <c r="C433" s="73">
        <v>1311203376</v>
      </c>
      <c r="D433" s="54">
        <f t="shared" si="11"/>
        <v>-902630</v>
      </c>
      <c r="E433" s="141" t="s">
        <v>68</v>
      </c>
      <c r="F433" s="142">
        <v>6741962</v>
      </c>
      <c r="G433" s="108"/>
      <c r="H433" s="60"/>
    </row>
    <row r="434" spans="1:8">
      <c r="A434" s="60"/>
      <c r="B434" s="266" t="s">
        <v>3</v>
      </c>
      <c r="C434" s="75">
        <v>1311203376</v>
      </c>
      <c r="D434" s="52">
        <f t="shared" si="11"/>
        <v>-902630</v>
      </c>
      <c r="E434" s="141" t="s">
        <v>69</v>
      </c>
      <c r="F434" s="142">
        <v>6435706</v>
      </c>
      <c r="G434" s="108"/>
      <c r="H434" s="60"/>
    </row>
    <row r="435" spans="1:8">
      <c r="A435" s="60"/>
      <c r="B435" s="90" t="s">
        <v>2</v>
      </c>
      <c r="C435" s="73">
        <v>1311203376</v>
      </c>
      <c r="D435" s="54">
        <f t="shared" si="11"/>
        <v>-902630</v>
      </c>
      <c r="E435" s="141" t="s">
        <v>70</v>
      </c>
      <c r="F435" s="142">
        <v>57437</v>
      </c>
      <c r="G435" s="108"/>
      <c r="H435" s="60"/>
    </row>
    <row r="436" spans="1:8">
      <c r="A436" s="60"/>
      <c r="B436" s="90" t="s">
        <v>1</v>
      </c>
      <c r="C436" s="73">
        <v>1311203376</v>
      </c>
      <c r="D436" s="54">
        <f t="shared" si="11"/>
        <v>-902630</v>
      </c>
      <c r="E436" s="141" t="s">
        <v>71</v>
      </c>
      <c r="F436" s="142">
        <v>57437</v>
      </c>
      <c r="G436" s="108"/>
      <c r="H436" s="60"/>
    </row>
    <row r="437" spans="1:8">
      <c r="A437" s="60"/>
      <c r="B437" s="90" t="s">
        <v>0</v>
      </c>
      <c r="C437" s="73">
        <v>1311203376</v>
      </c>
      <c r="D437" s="54">
        <v>-902630</v>
      </c>
      <c r="E437" s="141" t="s">
        <v>72</v>
      </c>
      <c r="F437" s="142">
        <v>57437</v>
      </c>
      <c r="G437" s="108"/>
      <c r="H437" s="60"/>
    </row>
    <row r="438" spans="1:8">
      <c r="A438" s="60"/>
      <c r="B438" s="266"/>
      <c r="C438" s="73"/>
      <c r="D438" s="54"/>
      <c r="E438" s="141" t="s">
        <v>73</v>
      </c>
      <c r="F438" s="142">
        <v>57437</v>
      </c>
      <c r="G438" s="108"/>
      <c r="H438" s="60"/>
    </row>
    <row r="439" spans="1:8" ht="26.5">
      <c r="A439" s="60"/>
      <c r="B439" s="266"/>
      <c r="C439" s="73"/>
      <c r="D439" s="54"/>
      <c r="E439" s="141" t="s">
        <v>74</v>
      </c>
      <c r="F439" s="142">
        <v>1128</v>
      </c>
      <c r="G439" s="108"/>
      <c r="H439" s="60"/>
    </row>
    <row r="440" spans="1:8" ht="26.5">
      <c r="A440" s="60"/>
      <c r="B440" s="266"/>
      <c r="C440" s="73"/>
      <c r="D440" s="54"/>
      <c r="E440" s="141" t="s">
        <v>75</v>
      </c>
      <c r="F440" s="142">
        <v>56309</v>
      </c>
      <c r="G440" s="108"/>
      <c r="H440" s="60"/>
    </row>
    <row r="441" spans="1:8">
      <c r="A441" s="60"/>
      <c r="B441" s="266"/>
      <c r="C441" s="73"/>
      <c r="D441" s="54"/>
      <c r="E441" s="141" t="s">
        <v>5</v>
      </c>
      <c r="F441" s="142">
        <v>7173351</v>
      </c>
      <c r="G441" s="108">
        <f>G442</f>
        <v>902630</v>
      </c>
      <c r="H441" s="60"/>
    </row>
    <row r="442" spans="1:8">
      <c r="A442" s="60"/>
      <c r="B442" s="266"/>
      <c r="C442" s="73"/>
      <c r="D442" s="54"/>
      <c r="E442" s="141" t="s">
        <v>4</v>
      </c>
      <c r="F442" s="142">
        <v>7173351</v>
      </c>
      <c r="G442" s="108">
        <f>G443</f>
        <v>902630</v>
      </c>
      <c r="H442" s="650"/>
    </row>
    <row r="443" spans="1:8">
      <c r="A443" s="265"/>
      <c r="B443" s="266"/>
      <c r="C443" s="75"/>
      <c r="D443" s="52"/>
      <c r="E443" s="139" t="s">
        <v>3</v>
      </c>
      <c r="F443" s="140">
        <v>20391185</v>
      </c>
      <c r="G443" s="107">
        <f>G444+G455</f>
        <v>902630</v>
      </c>
      <c r="H443" s="60"/>
    </row>
    <row r="444" spans="1:8">
      <c r="A444" s="60"/>
      <c r="B444" s="91"/>
      <c r="C444" s="89"/>
      <c r="D444" s="52"/>
      <c r="E444" s="141" t="s">
        <v>2</v>
      </c>
      <c r="F444" s="143">
        <v>14718157</v>
      </c>
      <c r="G444" s="108">
        <f>G445+G448</f>
        <v>137154</v>
      </c>
      <c r="H444" s="60"/>
    </row>
    <row r="445" spans="1:8">
      <c r="A445" s="60"/>
      <c r="B445" s="266"/>
      <c r="C445" s="73"/>
      <c r="D445" s="54"/>
      <c r="E445" s="141" t="s">
        <v>19</v>
      </c>
      <c r="F445" s="142">
        <v>8267888</v>
      </c>
      <c r="G445" s="108">
        <f>G446+G447</f>
        <v>137154</v>
      </c>
      <c r="H445" s="60"/>
    </row>
    <row r="446" spans="1:8">
      <c r="A446" s="60"/>
      <c r="B446" s="74"/>
      <c r="C446" s="75"/>
      <c r="D446" s="52"/>
      <c r="E446" s="141" t="s">
        <v>20</v>
      </c>
      <c r="F446" s="142">
        <v>810175</v>
      </c>
      <c r="G446" s="108"/>
      <c r="H446" s="60"/>
    </row>
    <row r="447" spans="1:8">
      <c r="A447" s="60"/>
      <c r="B447" s="72"/>
      <c r="C447" s="73"/>
      <c r="D447" s="54"/>
      <c r="E447" s="141" t="s">
        <v>21</v>
      </c>
      <c r="F447" s="142">
        <v>7457713</v>
      </c>
      <c r="G447" s="108">
        <v>137154</v>
      </c>
      <c r="H447" s="60"/>
    </row>
    <row r="448" spans="1:8">
      <c r="A448" s="60"/>
      <c r="B448" s="72"/>
      <c r="C448" s="73"/>
      <c r="D448" s="54"/>
      <c r="E448" s="141" t="s">
        <v>1</v>
      </c>
      <c r="F448" s="142">
        <v>12716</v>
      </c>
      <c r="G448" s="108"/>
      <c r="H448" s="60"/>
    </row>
    <row r="449" spans="1:8">
      <c r="A449" s="60"/>
      <c r="B449" s="72"/>
      <c r="C449" s="73"/>
      <c r="D449" s="54"/>
      <c r="E449" s="141" t="s">
        <v>0</v>
      </c>
      <c r="F449" s="142">
        <v>11828</v>
      </c>
      <c r="G449" s="108"/>
      <c r="H449" s="60"/>
    </row>
    <row r="450" spans="1:8">
      <c r="A450" s="60"/>
      <c r="B450" s="72"/>
      <c r="C450" s="73"/>
      <c r="D450" s="54"/>
      <c r="E450" s="141" t="s">
        <v>24</v>
      </c>
      <c r="F450" s="142">
        <v>888</v>
      </c>
      <c r="G450" s="108"/>
      <c r="H450" s="60"/>
    </row>
    <row r="451" spans="1:8" ht="26.5">
      <c r="A451" s="60"/>
      <c r="B451" s="72"/>
      <c r="C451" s="73"/>
      <c r="D451" s="54"/>
      <c r="E451" s="141" t="s">
        <v>34</v>
      </c>
      <c r="F451" s="142">
        <v>1847</v>
      </c>
      <c r="G451" s="108"/>
      <c r="H451" s="60"/>
    </row>
    <row r="452" spans="1:8">
      <c r="A452" s="60"/>
      <c r="B452" s="72"/>
      <c r="C452" s="73"/>
      <c r="D452" s="54"/>
      <c r="E452" s="141" t="s">
        <v>36</v>
      </c>
      <c r="F452" s="142">
        <v>1847</v>
      </c>
      <c r="G452" s="108"/>
      <c r="H452" s="60"/>
    </row>
    <row r="453" spans="1:8" ht="26.5">
      <c r="A453" s="60"/>
      <c r="B453" s="72"/>
      <c r="C453" s="73"/>
      <c r="D453" s="54"/>
      <c r="E453" s="141" t="s">
        <v>22</v>
      </c>
      <c r="F453" s="142">
        <v>6435706</v>
      </c>
      <c r="G453" s="108"/>
      <c r="H453" s="60"/>
    </row>
    <row r="454" spans="1:8">
      <c r="A454" s="60"/>
      <c r="B454" s="72"/>
      <c r="C454" s="73"/>
      <c r="D454" s="54"/>
      <c r="E454" s="141" t="s">
        <v>76</v>
      </c>
      <c r="F454" s="142">
        <v>6435706</v>
      </c>
      <c r="G454" s="108"/>
      <c r="H454" s="60"/>
    </row>
    <row r="455" spans="1:8">
      <c r="A455" s="60"/>
      <c r="B455" s="72"/>
      <c r="C455" s="73"/>
      <c r="D455" s="54"/>
      <c r="E455" s="141" t="s">
        <v>26</v>
      </c>
      <c r="F455" s="142">
        <v>5673028</v>
      </c>
      <c r="G455" s="108">
        <f>G456</f>
        <v>765476</v>
      </c>
      <c r="H455" s="60"/>
    </row>
    <row r="456" spans="1:8">
      <c r="A456" s="60"/>
      <c r="B456" s="72"/>
      <c r="C456" s="73"/>
      <c r="D456" s="54"/>
      <c r="E456" s="141" t="s">
        <v>27</v>
      </c>
      <c r="F456" s="142">
        <v>5673028</v>
      </c>
      <c r="G456" s="108">
        <v>765476</v>
      </c>
      <c r="H456" s="60"/>
    </row>
    <row r="457" spans="1:8">
      <c r="A457" s="60"/>
      <c r="B457" s="72"/>
      <c r="C457" s="73"/>
      <c r="D457" s="54"/>
      <c r="E457" s="141" t="s">
        <v>39</v>
      </c>
      <c r="F457" s="142">
        <v>17271</v>
      </c>
      <c r="G457" s="108"/>
      <c r="H457" s="60"/>
    </row>
    <row r="458" spans="1:8">
      <c r="A458" s="60"/>
      <c r="B458" s="72"/>
      <c r="C458" s="73"/>
      <c r="D458" s="54"/>
      <c r="E458" s="141" t="s">
        <v>40</v>
      </c>
      <c r="F458" s="142">
        <v>-17271</v>
      </c>
      <c r="G458" s="108"/>
      <c r="H458" s="60"/>
    </row>
    <row r="459" spans="1:8">
      <c r="A459" s="60"/>
      <c r="B459" s="72"/>
      <c r="C459" s="73"/>
      <c r="D459" s="54"/>
      <c r="E459" s="141" t="s">
        <v>41</v>
      </c>
      <c r="F459" s="142">
        <v>-17271</v>
      </c>
      <c r="G459" s="108"/>
      <c r="H459" s="60"/>
    </row>
    <row r="460" spans="1:8" ht="27" thickBot="1">
      <c r="A460" s="60"/>
      <c r="B460" s="267"/>
      <c r="C460" s="268"/>
      <c r="D460" s="231"/>
      <c r="E460" s="146" t="s">
        <v>77</v>
      </c>
      <c r="F460" s="147">
        <v>-17271</v>
      </c>
      <c r="G460" s="116"/>
      <c r="H460" s="60"/>
    </row>
    <row r="461" spans="1:8">
      <c r="A461" s="42"/>
      <c r="B461" s="117" t="s">
        <v>28</v>
      </c>
      <c r="C461" s="39"/>
      <c r="D461" s="40"/>
      <c r="E461" s="117" t="s">
        <v>28</v>
      </c>
      <c r="F461" s="118"/>
      <c r="G461" s="102"/>
      <c r="H461" s="60"/>
    </row>
    <row r="462" spans="1:8" ht="27">
      <c r="A462" s="269"/>
      <c r="B462" s="270" t="s">
        <v>12</v>
      </c>
      <c r="C462" s="271"/>
      <c r="D462" s="272"/>
      <c r="E462" s="122" t="s">
        <v>43</v>
      </c>
      <c r="F462" s="273"/>
      <c r="G462" s="274"/>
      <c r="H462" s="60"/>
    </row>
    <row r="463" spans="1:8" ht="57" customHeight="1">
      <c r="A463" s="46"/>
      <c r="B463" s="104" t="s">
        <v>58</v>
      </c>
      <c r="C463" s="105"/>
      <c r="D463" s="87"/>
      <c r="E463" s="104" t="s">
        <v>97</v>
      </c>
      <c r="F463" s="48"/>
      <c r="G463" s="106"/>
      <c r="H463" s="60"/>
    </row>
    <row r="464" spans="1:8" ht="26">
      <c r="A464" s="41"/>
      <c r="B464" s="50" t="s">
        <v>61</v>
      </c>
      <c r="C464" s="81"/>
      <c r="D464" s="82"/>
      <c r="E464" s="50" t="s">
        <v>62</v>
      </c>
      <c r="F464" s="51"/>
      <c r="G464" s="124"/>
      <c r="H464" s="60"/>
    </row>
    <row r="465" spans="1:8">
      <c r="A465" s="60"/>
      <c r="B465" s="125"/>
      <c r="C465" s="126"/>
      <c r="D465" s="127"/>
      <c r="E465" s="128" t="s">
        <v>63</v>
      </c>
      <c r="F465" s="51"/>
      <c r="G465" s="124"/>
      <c r="H465" s="60"/>
    </row>
    <row r="466" spans="1:8" ht="27">
      <c r="A466" s="60"/>
      <c r="B466" s="129"/>
      <c r="C466" s="126"/>
      <c r="D466" s="127"/>
      <c r="E466" s="129" t="s">
        <v>98</v>
      </c>
      <c r="F466" s="89"/>
      <c r="G466" s="124"/>
      <c r="H466" s="60"/>
    </row>
    <row r="467" spans="1:8">
      <c r="A467" s="60"/>
      <c r="B467" s="125" t="s">
        <v>30</v>
      </c>
      <c r="C467" s="126"/>
      <c r="D467" s="127"/>
      <c r="E467" s="125" t="s">
        <v>30</v>
      </c>
      <c r="F467" s="89"/>
      <c r="G467" s="124"/>
      <c r="H467" s="650"/>
    </row>
    <row r="468" spans="1:8">
      <c r="A468" s="41"/>
      <c r="B468" s="56" t="s">
        <v>6</v>
      </c>
      <c r="C468" s="51">
        <v>418809716</v>
      </c>
      <c r="D468" s="275">
        <f>D469</f>
        <v>-899701</v>
      </c>
      <c r="E468" s="276" t="s">
        <v>6</v>
      </c>
      <c r="F468" s="15">
        <v>384352</v>
      </c>
      <c r="G468" s="107">
        <f>G469</f>
        <v>899701</v>
      </c>
      <c r="H468" s="60"/>
    </row>
    <row r="469" spans="1:8">
      <c r="A469" s="41"/>
      <c r="B469" s="43" t="s">
        <v>5</v>
      </c>
      <c r="C469" s="111">
        <v>418809716</v>
      </c>
      <c r="D469" s="54">
        <f>D471</f>
        <v>-899701</v>
      </c>
      <c r="E469" s="277" t="s">
        <v>5</v>
      </c>
      <c r="F469" s="9">
        <v>384352</v>
      </c>
      <c r="G469" s="108">
        <f>G470</f>
        <v>899701</v>
      </c>
      <c r="H469" s="60"/>
    </row>
    <row r="470" spans="1:8">
      <c r="A470" s="41"/>
      <c r="B470" s="43" t="s">
        <v>4</v>
      </c>
      <c r="C470" s="111">
        <v>418809716</v>
      </c>
      <c r="D470" s="54">
        <f>D471</f>
        <v>-899701</v>
      </c>
      <c r="E470" s="277" t="s">
        <v>4</v>
      </c>
      <c r="F470" s="9">
        <v>384352</v>
      </c>
      <c r="G470" s="108">
        <f>18779+880922</f>
        <v>899701</v>
      </c>
      <c r="H470" s="60"/>
    </row>
    <row r="471" spans="1:8">
      <c r="A471" s="41"/>
      <c r="B471" s="56" t="s">
        <v>3</v>
      </c>
      <c r="C471" s="51">
        <v>418809716</v>
      </c>
      <c r="D471" s="275">
        <f>D472</f>
        <v>-899701</v>
      </c>
      <c r="E471" s="276" t="s">
        <v>3</v>
      </c>
      <c r="F471" s="15">
        <v>384352</v>
      </c>
      <c r="G471" s="107">
        <f>G472+G475</f>
        <v>899701</v>
      </c>
      <c r="H471" s="60"/>
    </row>
    <row r="472" spans="1:8">
      <c r="A472" s="41"/>
      <c r="B472" s="43" t="s">
        <v>2</v>
      </c>
      <c r="C472" s="111">
        <v>418809716</v>
      </c>
      <c r="D472" s="54">
        <f>D473</f>
        <v>-899701</v>
      </c>
      <c r="E472" s="277" t="s">
        <v>2</v>
      </c>
      <c r="F472" s="9">
        <v>141141</v>
      </c>
      <c r="G472" s="108">
        <f>G473</f>
        <v>65310</v>
      </c>
      <c r="H472" s="60"/>
    </row>
    <row r="473" spans="1:8">
      <c r="A473" s="41"/>
      <c r="B473" s="43" t="s">
        <v>1</v>
      </c>
      <c r="C473" s="111">
        <v>418809716</v>
      </c>
      <c r="D473" s="54">
        <f>D474</f>
        <v>-899701</v>
      </c>
      <c r="E473" s="277" t="s">
        <v>19</v>
      </c>
      <c r="F473" s="9">
        <v>141141</v>
      </c>
      <c r="G473" s="108">
        <f>G474</f>
        <v>65310</v>
      </c>
      <c r="H473" s="60"/>
    </row>
    <row r="474" spans="1:8">
      <c r="A474" s="41"/>
      <c r="B474" s="43" t="s">
        <v>0</v>
      </c>
      <c r="C474" s="111">
        <v>418809716</v>
      </c>
      <c r="D474" s="54">
        <v>-899701</v>
      </c>
      <c r="E474" s="277" t="s">
        <v>21</v>
      </c>
      <c r="F474" s="9">
        <v>141141</v>
      </c>
      <c r="G474" s="108">
        <f>15391+49919</f>
        <v>65310</v>
      </c>
      <c r="H474" s="651"/>
    </row>
    <row r="475" spans="1:8">
      <c r="A475" s="41"/>
      <c r="B475" s="43"/>
      <c r="C475" s="111"/>
      <c r="D475" s="45"/>
      <c r="E475" s="277" t="s">
        <v>26</v>
      </c>
      <c r="F475" s="9">
        <v>243211</v>
      </c>
      <c r="G475" s="108">
        <f>G476</f>
        <v>834391</v>
      </c>
      <c r="H475" s="60"/>
    </row>
    <row r="476" spans="1:8">
      <c r="A476" s="41"/>
      <c r="B476" s="43"/>
      <c r="C476" s="111"/>
      <c r="D476" s="45"/>
      <c r="E476" s="277" t="s">
        <v>27</v>
      </c>
      <c r="F476" s="9">
        <v>243211</v>
      </c>
      <c r="G476" s="108">
        <f>3388+831003</f>
        <v>834391</v>
      </c>
      <c r="H476" s="60"/>
    </row>
    <row r="477" spans="1:8">
      <c r="A477" s="60"/>
      <c r="B477" s="125" t="s">
        <v>31</v>
      </c>
      <c r="C477" s="126"/>
      <c r="D477" s="127"/>
      <c r="E477" s="125" t="s">
        <v>31</v>
      </c>
      <c r="F477" s="89"/>
      <c r="G477" s="124"/>
      <c r="H477" s="60"/>
    </row>
    <row r="478" spans="1:8">
      <c r="A478" s="41"/>
      <c r="B478" s="56" t="s">
        <v>6</v>
      </c>
      <c r="C478" s="51">
        <v>1311203376</v>
      </c>
      <c r="D478" s="275">
        <f>D479</f>
        <v>-902630</v>
      </c>
      <c r="E478" s="276" t="s">
        <v>6</v>
      </c>
      <c r="F478" s="89">
        <v>505567</v>
      </c>
      <c r="G478" s="107">
        <f>G479</f>
        <v>902630</v>
      </c>
      <c r="H478" s="60"/>
    </row>
    <row r="479" spans="1:8">
      <c r="A479" s="41"/>
      <c r="B479" s="43" t="s">
        <v>5</v>
      </c>
      <c r="C479" s="111">
        <v>1311203376</v>
      </c>
      <c r="D479" s="54">
        <f>D481</f>
        <v>-902630</v>
      </c>
      <c r="E479" s="277" t="s">
        <v>5</v>
      </c>
      <c r="F479" s="111">
        <v>505567</v>
      </c>
      <c r="G479" s="108">
        <f>G480</f>
        <v>902630</v>
      </c>
      <c r="H479" s="60"/>
    </row>
    <row r="480" spans="1:8">
      <c r="A480" s="41"/>
      <c r="B480" s="43" t="s">
        <v>4</v>
      </c>
      <c r="C480" s="111">
        <v>1311203376</v>
      </c>
      <c r="D480" s="54">
        <f>D481</f>
        <v>-902630</v>
      </c>
      <c r="E480" s="277" t="s">
        <v>4</v>
      </c>
      <c r="F480" s="111">
        <v>505567</v>
      </c>
      <c r="G480" s="108">
        <f>G481</f>
        <v>902630</v>
      </c>
      <c r="H480" s="60"/>
    </row>
    <row r="481" spans="1:8">
      <c r="A481" s="41"/>
      <c r="B481" s="56" t="s">
        <v>3</v>
      </c>
      <c r="C481" s="51">
        <v>1311203376</v>
      </c>
      <c r="D481" s="275">
        <f>D482</f>
        <v>-902630</v>
      </c>
      <c r="E481" s="276" t="s">
        <v>3</v>
      </c>
      <c r="F481" s="89">
        <v>505567</v>
      </c>
      <c r="G481" s="107">
        <f>G482+G485</f>
        <v>902630</v>
      </c>
      <c r="H481" s="60"/>
    </row>
    <row r="482" spans="1:8">
      <c r="A482" s="41"/>
      <c r="B482" s="43" t="s">
        <v>2</v>
      </c>
      <c r="C482" s="111">
        <v>1311203376</v>
      </c>
      <c r="D482" s="54">
        <f>D483</f>
        <v>-902630</v>
      </c>
      <c r="E482" s="277" t="s">
        <v>2</v>
      </c>
      <c r="F482" s="111">
        <v>5566</v>
      </c>
      <c r="G482" s="108">
        <f>G483</f>
        <v>137154</v>
      </c>
      <c r="H482" s="60"/>
    </row>
    <row r="483" spans="1:8">
      <c r="A483" s="41"/>
      <c r="B483" s="43" t="s">
        <v>1</v>
      </c>
      <c r="C483" s="111">
        <v>1311203376</v>
      </c>
      <c r="D483" s="54">
        <f>D484</f>
        <v>-902630</v>
      </c>
      <c r="E483" s="277" t="s">
        <v>19</v>
      </c>
      <c r="F483" s="111">
        <v>5566</v>
      </c>
      <c r="G483" s="108">
        <f>G484</f>
        <v>137154</v>
      </c>
      <c r="H483" s="60"/>
    </row>
    <row r="484" spans="1:8">
      <c r="A484" s="41"/>
      <c r="B484" s="43" t="s">
        <v>0</v>
      </c>
      <c r="C484" s="111">
        <v>1311203376</v>
      </c>
      <c r="D484" s="54">
        <v>-902630</v>
      </c>
      <c r="E484" s="277" t="s">
        <v>21</v>
      </c>
      <c r="F484" s="111">
        <v>5566</v>
      </c>
      <c r="G484" s="108">
        <v>137154</v>
      </c>
      <c r="H484" s="60"/>
    </row>
    <row r="485" spans="1:8">
      <c r="A485" s="41"/>
      <c r="B485" s="43"/>
      <c r="C485" s="111"/>
      <c r="D485" s="45"/>
      <c r="E485" s="277" t="s">
        <v>26</v>
      </c>
      <c r="F485" s="53">
        <v>500001</v>
      </c>
      <c r="G485" s="108">
        <f>G486</f>
        <v>765476</v>
      </c>
      <c r="H485" s="60"/>
    </row>
    <row r="486" spans="1:8" ht="15" thickBot="1">
      <c r="A486" s="41"/>
      <c r="B486" s="43"/>
      <c r="C486" s="111"/>
      <c r="D486" s="45"/>
      <c r="E486" s="278" t="s">
        <v>27</v>
      </c>
      <c r="F486" s="53">
        <v>500001</v>
      </c>
      <c r="G486" s="108">
        <v>765476</v>
      </c>
      <c r="H486" s="60"/>
    </row>
    <row r="487" spans="1:8" ht="163.5" customHeight="1" thickBot="1">
      <c r="A487" s="41"/>
      <c r="B487" s="878" t="s">
        <v>99</v>
      </c>
      <c r="C487" s="879"/>
      <c r="D487" s="879"/>
      <c r="E487" s="879"/>
      <c r="F487" s="879"/>
      <c r="G487" s="880"/>
      <c r="H487" s="60"/>
    </row>
  </sheetData>
  <mergeCells count="18">
    <mergeCell ref="A1:A2"/>
    <mergeCell ref="C1:C2"/>
    <mergeCell ref="D1:D2"/>
    <mergeCell ref="F1:F2"/>
    <mergeCell ref="G1:G2"/>
    <mergeCell ref="H1:H2"/>
    <mergeCell ref="B413:D413"/>
    <mergeCell ref="B487:G487"/>
    <mergeCell ref="B260:G260"/>
    <mergeCell ref="B337:D337"/>
    <mergeCell ref="B362:D362"/>
    <mergeCell ref="B388:G388"/>
    <mergeCell ref="B224:D224"/>
    <mergeCell ref="B72:D72"/>
    <mergeCell ref="B98:G98"/>
    <mergeCell ref="B111:G111"/>
    <mergeCell ref="B147:G147"/>
    <mergeCell ref="B85:G85"/>
  </mergeCells>
  <pageMargins left="0.49" right="0.42" top="0.56000000000000005" bottom="0.56999999999999995" header="0.31496062992125984" footer="0.31496062992125984"/>
  <pageSetup paperSize="9" scale="70" orientation="landscape" horizontalDpi="90" verticalDpi="90" r:id="rId1"/>
  <headerFooter>
    <oddFooter>&amp;L&amp;F&amp;C&amp;P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E3D44-CA6F-4F14-9E29-F76CD6794B39}">
  <dimension ref="A1:H39"/>
  <sheetViews>
    <sheetView zoomScale="80" zoomScaleNormal="80" workbookViewId="0">
      <selection activeCell="B47" sqref="B47"/>
    </sheetView>
  </sheetViews>
  <sheetFormatPr defaultRowHeight="14.5"/>
  <cols>
    <col min="1" max="1" width="9.26953125" style="3" customWidth="1"/>
    <col min="2" max="2" width="53.453125" style="2" customWidth="1"/>
    <col min="3" max="3" width="13.7265625" style="2" customWidth="1"/>
    <col min="4" max="4" width="13.453125" style="1" customWidth="1"/>
    <col min="5" max="5" width="56.26953125" style="2" customWidth="1"/>
    <col min="6" max="6" width="15.7265625" style="2" customWidth="1"/>
    <col min="7" max="7" width="13.7265625" style="1" customWidth="1"/>
    <col min="8" max="8" width="16.1796875" style="429"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3" spans="1:8">
      <c r="A3" s="26"/>
      <c r="B3" s="25"/>
      <c r="C3" s="23"/>
      <c r="D3" s="23"/>
      <c r="E3" s="24"/>
      <c r="F3" s="23"/>
      <c r="G3" s="23"/>
    </row>
    <row r="4" spans="1:8" ht="15" thickBot="1">
      <c r="A4" s="26"/>
      <c r="B4" s="713" t="s">
        <v>121</v>
      </c>
      <c r="C4" s="23"/>
      <c r="D4" s="23"/>
      <c r="E4" s="24"/>
      <c r="F4" s="23"/>
      <c r="G4" s="23"/>
    </row>
    <row r="5" spans="1:8" ht="15">
      <c r="A5" s="322">
        <f>IeM!A415+1</f>
        <v>18</v>
      </c>
      <c r="B5" s="323" t="s">
        <v>49</v>
      </c>
      <c r="C5" s="301"/>
      <c r="D5" s="324"/>
      <c r="E5" s="325" t="s">
        <v>121</v>
      </c>
      <c r="F5" s="301"/>
      <c r="G5" s="326"/>
      <c r="H5" s="687" t="s">
        <v>145</v>
      </c>
    </row>
    <row r="6" spans="1:8">
      <c r="A6" s="327"/>
      <c r="B6" s="328" t="s">
        <v>50</v>
      </c>
      <c r="C6" s="329"/>
      <c r="D6" s="305"/>
      <c r="E6" s="303" t="s">
        <v>10</v>
      </c>
      <c r="F6" s="330"/>
      <c r="G6" s="331"/>
    </row>
    <row r="7" spans="1:8" ht="30" customHeight="1">
      <c r="A7" s="327"/>
      <c r="B7" s="332" t="s">
        <v>51</v>
      </c>
      <c r="C7" s="333"/>
      <c r="D7" s="334"/>
      <c r="E7" s="335" t="s">
        <v>122</v>
      </c>
      <c r="F7" s="96" t="s">
        <v>7</v>
      </c>
      <c r="G7" s="336"/>
    </row>
    <row r="8" spans="1:8" ht="26.5">
      <c r="A8" s="327"/>
      <c r="B8" s="293" t="s">
        <v>123</v>
      </c>
      <c r="C8" s="337"/>
      <c r="D8" s="338">
        <v>1040000</v>
      </c>
      <c r="E8" s="289" t="s">
        <v>6</v>
      </c>
      <c r="F8" s="15">
        <v>3305784</v>
      </c>
      <c r="G8" s="339">
        <v>1040000</v>
      </c>
    </row>
    <row r="9" spans="1:8">
      <c r="A9" s="327"/>
      <c r="B9" s="340"/>
      <c r="C9" s="341"/>
      <c r="D9" s="342"/>
      <c r="E9" s="293" t="s">
        <v>5</v>
      </c>
      <c r="F9" s="9">
        <v>3172237</v>
      </c>
      <c r="G9" s="343">
        <v>1040000</v>
      </c>
    </row>
    <row r="10" spans="1:8">
      <c r="A10" s="327"/>
      <c r="B10" s="340"/>
      <c r="C10" s="341"/>
      <c r="D10" s="342"/>
      <c r="E10" s="296" t="s">
        <v>4</v>
      </c>
      <c r="F10" s="9">
        <v>3172237</v>
      </c>
      <c r="G10" s="343">
        <v>1040000</v>
      </c>
    </row>
    <row r="11" spans="1:8">
      <c r="A11" s="327"/>
      <c r="B11" s="340"/>
      <c r="C11" s="341"/>
      <c r="D11" s="342"/>
      <c r="E11" s="289" t="s">
        <v>3</v>
      </c>
      <c r="F11" s="15">
        <v>3305784</v>
      </c>
      <c r="G11" s="339">
        <v>1040000</v>
      </c>
    </row>
    <row r="12" spans="1:8">
      <c r="A12" s="327"/>
      <c r="B12" s="340"/>
      <c r="C12" s="341"/>
      <c r="D12" s="342"/>
      <c r="E12" s="293" t="s">
        <v>2</v>
      </c>
      <c r="F12" s="9">
        <v>3284319</v>
      </c>
      <c r="G12" s="343">
        <f>G13</f>
        <v>1016000</v>
      </c>
    </row>
    <row r="13" spans="1:8">
      <c r="A13" s="327"/>
      <c r="B13" s="340"/>
      <c r="C13" s="341"/>
      <c r="D13" s="342"/>
      <c r="E13" s="296" t="s">
        <v>19</v>
      </c>
      <c r="F13" s="9">
        <v>3267245</v>
      </c>
      <c r="G13" s="343">
        <f>G14+G15</f>
        <v>1016000</v>
      </c>
    </row>
    <row r="14" spans="1:8">
      <c r="A14" s="327"/>
      <c r="B14" s="340"/>
      <c r="C14" s="341"/>
      <c r="D14" s="342"/>
      <c r="E14" s="297" t="s">
        <v>20</v>
      </c>
      <c r="F14" s="9">
        <v>2763405</v>
      </c>
      <c r="G14" s="343">
        <v>853503</v>
      </c>
    </row>
    <row r="15" spans="1:8">
      <c r="A15" s="327"/>
      <c r="B15" s="340"/>
      <c r="C15" s="341"/>
      <c r="D15" s="342"/>
      <c r="E15" s="297" t="s">
        <v>21</v>
      </c>
      <c r="F15" s="9">
        <v>503840</v>
      </c>
      <c r="G15" s="343">
        <v>162497</v>
      </c>
    </row>
    <row r="16" spans="1:8">
      <c r="A16" s="327"/>
      <c r="B16" s="340"/>
      <c r="C16" s="341"/>
      <c r="D16" s="342"/>
      <c r="E16" s="293" t="s">
        <v>26</v>
      </c>
      <c r="F16" s="9">
        <v>21465</v>
      </c>
      <c r="G16" s="343">
        <v>24000</v>
      </c>
    </row>
    <row r="17" spans="1:7" ht="15" thickBot="1">
      <c r="A17" s="327"/>
      <c r="B17" s="340"/>
      <c r="C17" s="341"/>
      <c r="D17" s="342"/>
      <c r="E17" s="344" t="s">
        <v>27</v>
      </c>
      <c r="F17" s="313">
        <v>21465</v>
      </c>
      <c r="G17" s="345">
        <v>24000</v>
      </c>
    </row>
    <row r="18" spans="1:7">
      <c r="A18" s="327"/>
      <c r="B18" s="323" t="s">
        <v>49</v>
      </c>
      <c r="C18" s="301"/>
      <c r="D18" s="324"/>
      <c r="E18" s="325" t="s">
        <v>121</v>
      </c>
      <c r="F18" s="301"/>
      <c r="G18" s="302"/>
    </row>
    <row r="19" spans="1:7">
      <c r="A19" s="327"/>
      <c r="B19" s="328" t="s">
        <v>50</v>
      </c>
      <c r="C19" s="304"/>
      <c r="D19" s="305"/>
      <c r="E19" s="303" t="s">
        <v>33</v>
      </c>
      <c r="F19" s="304"/>
      <c r="G19" s="305"/>
    </row>
    <row r="20" spans="1:7">
      <c r="A20" s="327"/>
      <c r="B20" s="346" t="s">
        <v>51</v>
      </c>
      <c r="C20" s="347"/>
      <c r="D20" s="348"/>
      <c r="E20" s="306" t="s">
        <v>45</v>
      </c>
      <c r="F20" s="307"/>
      <c r="G20" s="308"/>
    </row>
    <row r="21" spans="1:7">
      <c r="A21" s="327"/>
      <c r="B21" s="349" t="s">
        <v>31</v>
      </c>
      <c r="C21" s="350"/>
      <c r="D21" s="351"/>
      <c r="E21" s="309" t="s">
        <v>31</v>
      </c>
      <c r="F21" s="304"/>
      <c r="G21" s="305"/>
    </row>
    <row r="22" spans="1:7" ht="26.5">
      <c r="A22" s="327"/>
      <c r="B22" s="293" t="s">
        <v>123</v>
      </c>
      <c r="C22" s="337"/>
      <c r="D22" s="338">
        <v>152256</v>
      </c>
      <c r="E22" s="352" t="s">
        <v>6</v>
      </c>
      <c r="F22" s="353">
        <v>404170068</v>
      </c>
      <c r="G22" s="354">
        <v>152256</v>
      </c>
    </row>
    <row r="23" spans="1:7">
      <c r="A23" s="327"/>
      <c r="B23" s="340"/>
      <c r="C23" s="355"/>
      <c r="D23" s="356"/>
      <c r="E23" s="357" t="s">
        <v>5</v>
      </c>
      <c r="F23" s="358">
        <v>393961612</v>
      </c>
      <c r="G23" s="356">
        <v>152256</v>
      </c>
    </row>
    <row r="24" spans="1:7">
      <c r="A24" s="327"/>
      <c r="B24" s="340"/>
      <c r="C24" s="355"/>
      <c r="D24" s="356"/>
      <c r="E24" s="359" t="s">
        <v>4</v>
      </c>
      <c r="F24" s="358">
        <v>393961612</v>
      </c>
      <c r="G24" s="356">
        <v>152256</v>
      </c>
    </row>
    <row r="25" spans="1:7">
      <c r="A25" s="327"/>
      <c r="B25" s="360"/>
      <c r="C25" s="355"/>
      <c r="D25" s="354"/>
      <c r="E25" s="352" t="s">
        <v>3</v>
      </c>
      <c r="F25" s="353">
        <v>403428610</v>
      </c>
      <c r="G25" s="354">
        <v>152256</v>
      </c>
    </row>
    <row r="26" spans="1:7">
      <c r="A26" s="327"/>
      <c r="B26" s="360"/>
      <c r="C26" s="355"/>
      <c r="D26" s="354"/>
      <c r="E26" s="357" t="s">
        <v>2</v>
      </c>
      <c r="F26" s="358">
        <v>396582860</v>
      </c>
      <c r="G26" s="356">
        <v>152256</v>
      </c>
    </row>
    <row r="27" spans="1:7">
      <c r="A27" s="327"/>
      <c r="B27" s="360"/>
      <c r="C27" s="355"/>
      <c r="D27" s="354"/>
      <c r="E27" s="359" t="s">
        <v>19</v>
      </c>
      <c r="F27" s="358">
        <v>103823478</v>
      </c>
      <c r="G27" s="356">
        <v>152256</v>
      </c>
    </row>
    <row r="28" spans="1:7">
      <c r="A28" s="327"/>
      <c r="B28" s="361"/>
      <c r="C28" s="362"/>
      <c r="D28" s="363"/>
      <c r="E28" s="364" t="s">
        <v>20</v>
      </c>
      <c r="F28" s="358">
        <v>79044573</v>
      </c>
      <c r="G28" s="356">
        <v>137559</v>
      </c>
    </row>
    <row r="29" spans="1:7">
      <c r="A29" s="327"/>
      <c r="B29" s="361"/>
      <c r="C29" s="362"/>
      <c r="D29" s="363"/>
      <c r="E29" s="364" t="s">
        <v>21</v>
      </c>
      <c r="F29" s="358">
        <v>24778905</v>
      </c>
      <c r="G29" s="356">
        <v>14697</v>
      </c>
    </row>
    <row r="30" spans="1:7">
      <c r="A30" s="365"/>
      <c r="B30" s="366" t="s">
        <v>32</v>
      </c>
      <c r="C30" s="367"/>
      <c r="D30" s="312"/>
      <c r="E30" s="310" t="s">
        <v>32</v>
      </c>
      <c r="F30" s="311"/>
      <c r="G30" s="312"/>
    </row>
    <row r="31" spans="1:7" ht="26.5">
      <c r="A31" s="327"/>
      <c r="B31" s="293" t="s">
        <v>123</v>
      </c>
      <c r="C31" s="337"/>
      <c r="D31" s="356">
        <v>152256</v>
      </c>
      <c r="E31" s="352" t="s">
        <v>6</v>
      </c>
      <c r="F31" s="353">
        <v>404103183</v>
      </c>
      <c r="G31" s="354">
        <v>152256</v>
      </c>
    </row>
    <row r="32" spans="1:7">
      <c r="A32" s="327"/>
      <c r="B32" s="340"/>
      <c r="C32" s="341"/>
      <c r="D32" s="342"/>
      <c r="E32" s="357" t="s">
        <v>5</v>
      </c>
      <c r="F32" s="358">
        <v>397786137</v>
      </c>
      <c r="G32" s="356">
        <v>152256</v>
      </c>
    </row>
    <row r="33" spans="1:7">
      <c r="A33" s="327"/>
      <c r="B33" s="340"/>
      <c r="C33" s="341"/>
      <c r="D33" s="342"/>
      <c r="E33" s="359" t="s">
        <v>4</v>
      </c>
      <c r="F33" s="358">
        <v>397786137</v>
      </c>
      <c r="G33" s="356">
        <v>152256</v>
      </c>
    </row>
    <row r="34" spans="1:7">
      <c r="A34" s="327"/>
      <c r="B34" s="360"/>
      <c r="C34" s="341"/>
      <c r="D34" s="368"/>
      <c r="E34" s="352" t="s">
        <v>3</v>
      </c>
      <c r="F34" s="353">
        <v>403391725</v>
      </c>
      <c r="G34" s="354">
        <v>152256</v>
      </c>
    </row>
    <row r="35" spans="1:7">
      <c r="A35" s="327"/>
      <c r="B35" s="360"/>
      <c r="C35" s="341"/>
      <c r="D35" s="368"/>
      <c r="E35" s="357" t="s">
        <v>2</v>
      </c>
      <c r="F35" s="358">
        <v>396803833</v>
      </c>
      <c r="G35" s="356">
        <v>152256</v>
      </c>
    </row>
    <row r="36" spans="1:7">
      <c r="A36" s="327"/>
      <c r="B36" s="360"/>
      <c r="C36" s="341"/>
      <c r="D36" s="368"/>
      <c r="E36" s="359" t="s">
        <v>19</v>
      </c>
      <c r="F36" s="358">
        <v>103678068</v>
      </c>
      <c r="G36" s="356">
        <v>152256</v>
      </c>
    </row>
    <row r="37" spans="1:7">
      <c r="A37" s="327"/>
      <c r="B37" s="360"/>
      <c r="C37" s="341"/>
      <c r="D37" s="368"/>
      <c r="E37" s="364" t="s">
        <v>20</v>
      </c>
      <c r="F37" s="358">
        <v>78901363</v>
      </c>
      <c r="G37" s="356">
        <v>137559</v>
      </c>
    </row>
    <row r="38" spans="1:7" ht="15" thickBot="1">
      <c r="A38" s="327"/>
      <c r="B38" s="369"/>
      <c r="C38" s="370"/>
      <c r="D38" s="371"/>
      <c r="E38" s="364" t="s">
        <v>21</v>
      </c>
      <c r="F38" s="358">
        <v>24776705</v>
      </c>
      <c r="G38" s="356">
        <v>14697</v>
      </c>
    </row>
    <row r="39" spans="1:7" ht="52.9" customHeight="1" thickBot="1">
      <c r="A39" s="327"/>
      <c r="B39" s="894" t="s">
        <v>124</v>
      </c>
      <c r="C39" s="895"/>
      <c r="D39" s="895"/>
      <c r="E39" s="895"/>
      <c r="F39" s="895"/>
      <c r="G39" s="896"/>
    </row>
  </sheetData>
  <mergeCells count="7">
    <mergeCell ref="B39:G39"/>
    <mergeCell ref="H1:H2"/>
    <mergeCell ref="A1:A2"/>
    <mergeCell ref="C1:C2"/>
    <mergeCell ref="D1:D2"/>
    <mergeCell ref="F1:F2"/>
    <mergeCell ref="G1:G2"/>
  </mergeCells>
  <pageMargins left="0.5" right="0.52" top="0.63" bottom="0.64" header="0.31496062992125984" footer="0.31496062992125984"/>
  <pageSetup paperSize="9" scale="70" fitToHeight="0" orientation="landscape" verticalDpi="90" r:id="rId1"/>
  <headerFooter>
    <oddFooter>&amp;L&amp;F&amp;C&amp;P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626F1-5A1E-4DAE-A305-67051D85E40F}">
  <dimension ref="A1:H116"/>
  <sheetViews>
    <sheetView topLeftCell="A4" zoomScale="80" zoomScaleNormal="80" workbookViewId="0">
      <selection activeCell="B120" sqref="B120"/>
    </sheetView>
  </sheetViews>
  <sheetFormatPr defaultRowHeight="14.5"/>
  <cols>
    <col min="1" max="1" width="9.1796875" style="3" customWidth="1"/>
    <col min="2" max="2" width="53.453125" style="2" customWidth="1"/>
    <col min="3" max="3" width="13.81640625" style="2" customWidth="1"/>
    <col min="4" max="4" width="13.453125" style="1" customWidth="1"/>
    <col min="5" max="5" width="53.1796875" style="2" customWidth="1"/>
    <col min="6" max="6" width="15.81640625" style="2" customWidth="1"/>
    <col min="7" max="7" width="13.81640625" style="1" customWidth="1"/>
    <col min="8" max="8" width="14.54296875" style="754" customWidth="1"/>
  </cols>
  <sheetData>
    <row r="1" spans="1:8">
      <c r="A1" s="861" t="s">
        <v>15</v>
      </c>
      <c r="B1" s="31"/>
      <c r="C1" s="861" t="s">
        <v>14</v>
      </c>
      <c r="D1" s="861" t="s">
        <v>13</v>
      </c>
      <c r="E1" s="31"/>
      <c r="F1" s="861" t="s">
        <v>14</v>
      </c>
      <c r="G1" s="861" t="s">
        <v>13</v>
      </c>
      <c r="H1" s="903" t="s">
        <v>128</v>
      </c>
    </row>
    <row r="2" spans="1:8" ht="14.5" customHeight="1" thickBot="1">
      <c r="A2" s="862"/>
      <c r="B2" s="30"/>
      <c r="C2" s="862"/>
      <c r="D2" s="862"/>
      <c r="E2" s="30"/>
      <c r="F2" s="862"/>
      <c r="G2" s="862"/>
      <c r="H2" s="904"/>
    </row>
    <row r="3" spans="1:8">
      <c r="A3" s="5"/>
      <c r="B3" s="4"/>
      <c r="C3" s="4"/>
      <c r="D3" s="4"/>
      <c r="E3" s="4"/>
      <c r="F3" s="4"/>
      <c r="G3" s="4"/>
    </row>
    <row r="4" spans="1:8" ht="15" thickBot="1">
      <c r="A4" s="5"/>
      <c r="B4" s="759" t="s">
        <v>218</v>
      </c>
      <c r="C4" s="4"/>
      <c r="D4" s="4"/>
      <c r="E4" s="4"/>
      <c r="F4" s="4"/>
      <c r="G4" s="4"/>
    </row>
    <row r="5" spans="1:8">
      <c r="A5" s="22">
        <f>IZM!A5+1</f>
        <v>19</v>
      </c>
      <c r="B5" s="488" t="s">
        <v>131</v>
      </c>
      <c r="C5" s="410"/>
      <c r="D5" s="489"/>
      <c r="E5" s="4"/>
      <c r="F5" s="4"/>
      <c r="G5" s="4"/>
      <c r="H5" s="755" t="s">
        <v>145</v>
      </c>
    </row>
    <row r="6" spans="1:8">
      <c r="B6" s="490" t="s">
        <v>10</v>
      </c>
      <c r="C6" s="411"/>
      <c r="D6" s="491"/>
    </row>
    <row r="7" spans="1:8">
      <c r="B7" s="492" t="s">
        <v>157</v>
      </c>
      <c r="C7" s="493"/>
      <c r="D7" s="494"/>
    </row>
    <row r="8" spans="1:8">
      <c r="B8" s="495" t="s">
        <v>6</v>
      </c>
      <c r="C8" s="496">
        <v>205111062</v>
      </c>
      <c r="D8" s="497">
        <v>0</v>
      </c>
    </row>
    <row r="9" spans="1:8">
      <c r="B9" s="498" t="s">
        <v>132</v>
      </c>
      <c r="C9" s="499">
        <v>142287</v>
      </c>
      <c r="D9" s="497"/>
    </row>
    <row r="10" spans="1:8">
      <c r="B10" s="498" t="s">
        <v>5</v>
      </c>
      <c r="C10" s="499">
        <v>204968775</v>
      </c>
      <c r="D10" s="497"/>
    </row>
    <row r="11" spans="1:8">
      <c r="B11" s="498" t="s">
        <v>4</v>
      </c>
      <c r="C11" s="499">
        <v>204968775</v>
      </c>
      <c r="D11" s="497"/>
    </row>
    <row r="12" spans="1:8">
      <c r="B12" s="495" t="s">
        <v>133</v>
      </c>
      <c r="C12" s="496">
        <v>205111062</v>
      </c>
      <c r="D12" s="500">
        <v>0</v>
      </c>
    </row>
    <row r="13" spans="1:8">
      <c r="B13" s="498" t="s">
        <v>2</v>
      </c>
      <c r="C13" s="499">
        <v>69702561</v>
      </c>
      <c r="D13" s="501"/>
    </row>
    <row r="14" spans="1:8">
      <c r="B14" s="498" t="s">
        <v>19</v>
      </c>
      <c r="C14" s="499">
        <v>69702561</v>
      </c>
      <c r="D14" s="501"/>
    </row>
    <row r="15" spans="1:8">
      <c r="B15" s="498" t="s">
        <v>21</v>
      </c>
      <c r="C15" s="412">
        <v>69702561</v>
      </c>
      <c r="D15" s="501"/>
    </row>
    <row r="16" spans="1:8">
      <c r="B16" s="498" t="s">
        <v>26</v>
      </c>
      <c r="C16" s="499">
        <v>135408501</v>
      </c>
      <c r="D16" s="501"/>
    </row>
    <row r="17" spans="1:4">
      <c r="B17" s="498" t="s">
        <v>27</v>
      </c>
      <c r="C17" s="499">
        <v>133408501</v>
      </c>
      <c r="D17" s="501">
        <v>-1000000</v>
      </c>
    </row>
    <row r="18" spans="1:4">
      <c r="B18" s="498" t="s">
        <v>139</v>
      </c>
      <c r="C18" s="499">
        <v>2000000</v>
      </c>
      <c r="D18" s="501"/>
    </row>
    <row r="19" spans="1:4" ht="28.5" customHeight="1">
      <c r="B19" s="502" t="s">
        <v>140</v>
      </c>
      <c r="C19" s="499">
        <v>2000000</v>
      </c>
      <c r="D19" s="501"/>
    </row>
    <row r="20" spans="1:4" ht="15" thickBot="1">
      <c r="A20" s="413"/>
      <c r="B20" s="502" t="s">
        <v>141</v>
      </c>
      <c r="C20" s="503">
        <v>2000000</v>
      </c>
      <c r="D20" s="501">
        <v>1000000</v>
      </c>
    </row>
    <row r="21" spans="1:4">
      <c r="B21" s="488" t="s">
        <v>131</v>
      </c>
      <c r="C21" s="410"/>
      <c r="D21" s="489"/>
    </row>
    <row r="22" spans="1:4">
      <c r="B22" s="490" t="s">
        <v>33</v>
      </c>
      <c r="C22" s="411"/>
      <c r="D22" s="491"/>
    </row>
    <row r="23" spans="1:4">
      <c r="B23" s="521" t="s">
        <v>45</v>
      </c>
      <c r="C23" s="522"/>
      <c r="D23" s="523"/>
    </row>
    <row r="24" spans="1:4">
      <c r="B24" s="309" t="s">
        <v>143</v>
      </c>
      <c r="C24" s="304"/>
      <c r="D24" s="305"/>
    </row>
    <row r="25" spans="1:4">
      <c r="B25" s="495" t="s">
        <v>6</v>
      </c>
      <c r="C25" s="504" t="s">
        <v>158</v>
      </c>
      <c r="D25" s="497">
        <v>0</v>
      </c>
    </row>
    <row r="26" spans="1:4">
      <c r="B26" s="498" t="s">
        <v>132</v>
      </c>
      <c r="C26" s="505" t="s">
        <v>159</v>
      </c>
      <c r="D26" s="497"/>
    </row>
    <row r="27" spans="1:4">
      <c r="B27" s="498" t="s">
        <v>5</v>
      </c>
      <c r="C27" s="505" t="s">
        <v>160</v>
      </c>
      <c r="D27" s="497"/>
    </row>
    <row r="28" spans="1:4">
      <c r="B28" s="498" t="s">
        <v>4</v>
      </c>
      <c r="C28" s="505" t="s">
        <v>160</v>
      </c>
      <c r="D28" s="497"/>
    </row>
    <row r="29" spans="1:4">
      <c r="B29" s="495" t="s">
        <v>133</v>
      </c>
      <c r="C29" s="504" t="s">
        <v>161</v>
      </c>
      <c r="D29" s="500">
        <v>0</v>
      </c>
    </row>
    <row r="30" spans="1:4">
      <c r="B30" s="498" t="s">
        <v>2</v>
      </c>
      <c r="C30" s="505" t="s">
        <v>162</v>
      </c>
      <c r="D30" s="501"/>
    </row>
    <row r="31" spans="1:4">
      <c r="B31" s="498" t="s">
        <v>19</v>
      </c>
      <c r="C31" s="505" t="s">
        <v>163</v>
      </c>
      <c r="D31" s="501"/>
    </row>
    <row r="32" spans="1:4">
      <c r="B32" s="498" t="s">
        <v>134</v>
      </c>
      <c r="C32" s="505" t="s">
        <v>164</v>
      </c>
      <c r="D32" s="501"/>
    </row>
    <row r="33" spans="2:4">
      <c r="B33" s="498" t="s">
        <v>21</v>
      </c>
      <c r="C33" s="505" t="s">
        <v>165</v>
      </c>
      <c r="D33" s="501"/>
    </row>
    <row r="34" spans="2:4">
      <c r="B34" s="498" t="s">
        <v>135</v>
      </c>
      <c r="C34" s="505" t="s">
        <v>166</v>
      </c>
      <c r="D34" s="501"/>
    </row>
    <row r="35" spans="2:4">
      <c r="B35" s="498" t="s">
        <v>0</v>
      </c>
      <c r="C35" s="505" t="s">
        <v>166</v>
      </c>
      <c r="D35" s="501"/>
    </row>
    <row r="36" spans="2:4" ht="26">
      <c r="B36" s="498" t="s">
        <v>136</v>
      </c>
      <c r="C36" s="505" t="s">
        <v>167</v>
      </c>
      <c r="D36" s="501"/>
    </row>
    <row r="37" spans="2:4">
      <c r="B37" s="502" t="s">
        <v>137</v>
      </c>
      <c r="C37" s="505" t="s">
        <v>167</v>
      </c>
      <c r="D37" s="501"/>
    </row>
    <row r="38" spans="2:4" ht="26">
      <c r="B38" s="506" t="s">
        <v>22</v>
      </c>
      <c r="C38" s="505" t="s">
        <v>168</v>
      </c>
      <c r="D38" s="501"/>
    </row>
    <row r="39" spans="2:4">
      <c r="B39" s="498" t="s">
        <v>23</v>
      </c>
      <c r="C39" s="505" t="s">
        <v>169</v>
      </c>
      <c r="D39" s="501"/>
    </row>
    <row r="40" spans="2:4" ht="26">
      <c r="B40" s="498" t="s">
        <v>25</v>
      </c>
      <c r="C40" s="505" t="s">
        <v>169</v>
      </c>
      <c r="D40" s="501"/>
    </row>
    <row r="41" spans="2:4">
      <c r="B41" s="502" t="s">
        <v>37</v>
      </c>
      <c r="C41" s="505" t="s">
        <v>170</v>
      </c>
      <c r="D41" s="501"/>
    </row>
    <row r="42" spans="2:4" ht="27" customHeight="1">
      <c r="B42" s="502" t="s">
        <v>125</v>
      </c>
      <c r="C42" s="505" t="s">
        <v>171</v>
      </c>
      <c r="D42" s="501"/>
    </row>
    <row r="43" spans="2:4" ht="39">
      <c r="B43" s="502" t="s">
        <v>138</v>
      </c>
      <c r="C43" s="505" t="s">
        <v>172</v>
      </c>
      <c r="D43" s="501"/>
    </row>
    <row r="44" spans="2:4">
      <c r="B44" s="498" t="s">
        <v>26</v>
      </c>
      <c r="C44" s="505" t="s">
        <v>173</v>
      </c>
      <c r="D44" s="501"/>
    </row>
    <row r="45" spans="2:4">
      <c r="B45" s="498" t="s">
        <v>27</v>
      </c>
      <c r="C45" s="505" t="s">
        <v>174</v>
      </c>
      <c r="D45" s="501">
        <v>-1000000</v>
      </c>
    </row>
    <row r="46" spans="2:4">
      <c r="B46" s="498" t="s">
        <v>139</v>
      </c>
      <c r="C46" s="505" t="s">
        <v>175</v>
      </c>
      <c r="D46" s="501"/>
    </row>
    <row r="47" spans="2:4" ht="21.75" customHeight="1">
      <c r="B47" s="502" t="s">
        <v>140</v>
      </c>
      <c r="C47" s="505" t="s">
        <v>175</v>
      </c>
      <c r="D47" s="501"/>
    </row>
    <row r="48" spans="2:4">
      <c r="B48" s="502" t="s">
        <v>141</v>
      </c>
      <c r="C48" s="505" t="s">
        <v>175</v>
      </c>
      <c r="D48" s="501">
        <v>1000000</v>
      </c>
    </row>
    <row r="49" spans="2:4">
      <c r="B49" s="507" t="s">
        <v>142</v>
      </c>
      <c r="C49" s="505" t="s">
        <v>176</v>
      </c>
      <c r="D49" s="500"/>
    </row>
    <row r="50" spans="2:4">
      <c r="B50" s="508" t="s">
        <v>40</v>
      </c>
      <c r="C50" s="505" t="s">
        <v>177</v>
      </c>
      <c r="D50" s="501"/>
    </row>
    <row r="51" spans="2:4">
      <c r="B51" s="498" t="s">
        <v>41</v>
      </c>
      <c r="C51" s="505" t="s">
        <v>177</v>
      </c>
      <c r="D51" s="501"/>
    </row>
    <row r="52" spans="2:4" ht="26">
      <c r="B52" s="509" t="s">
        <v>42</v>
      </c>
      <c r="C52" s="510" t="s">
        <v>177</v>
      </c>
      <c r="D52" s="511"/>
    </row>
    <row r="53" spans="2:4">
      <c r="B53" s="366" t="s">
        <v>144</v>
      </c>
      <c r="C53" s="524"/>
      <c r="D53" s="525"/>
    </row>
    <row r="54" spans="2:4">
      <c r="B54" s="495" t="s">
        <v>6</v>
      </c>
      <c r="C54" s="504" t="s">
        <v>178</v>
      </c>
      <c r="D54" s="497">
        <v>0</v>
      </c>
    </row>
    <row r="55" spans="2:4">
      <c r="B55" s="498" t="s">
        <v>132</v>
      </c>
      <c r="C55" s="505" t="s">
        <v>159</v>
      </c>
      <c r="D55" s="497"/>
    </row>
    <row r="56" spans="2:4">
      <c r="B56" s="498" t="s">
        <v>5</v>
      </c>
      <c r="C56" s="505" t="s">
        <v>179</v>
      </c>
      <c r="D56" s="497"/>
    </row>
    <row r="57" spans="2:4">
      <c r="B57" s="498" t="s">
        <v>4</v>
      </c>
      <c r="C57" s="505" t="s">
        <v>179</v>
      </c>
      <c r="D57" s="497"/>
    </row>
    <row r="58" spans="2:4">
      <c r="B58" s="495" t="s">
        <v>133</v>
      </c>
      <c r="C58" s="504" t="s">
        <v>180</v>
      </c>
      <c r="D58" s="500">
        <v>0</v>
      </c>
    </row>
    <row r="59" spans="2:4">
      <c r="B59" s="498" t="s">
        <v>2</v>
      </c>
      <c r="C59" s="505" t="s">
        <v>181</v>
      </c>
      <c r="D59" s="501"/>
    </row>
    <row r="60" spans="2:4">
      <c r="B60" s="498" t="s">
        <v>19</v>
      </c>
      <c r="C60" s="505" t="s">
        <v>182</v>
      </c>
      <c r="D60" s="501"/>
    </row>
    <row r="61" spans="2:4">
      <c r="B61" s="498" t="s">
        <v>134</v>
      </c>
      <c r="C61" s="505" t="s">
        <v>183</v>
      </c>
      <c r="D61" s="501"/>
    </row>
    <row r="62" spans="2:4">
      <c r="B62" s="498" t="s">
        <v>21</v>
      </c>
      <c r="C62" s="505" t="s">
        <v>184</v>
      </c>
      <c r="D62" s="501"/>
    </row>
    <row r="63" spans="2:4">
      <c r="B63" s="498" t="s">
        <v>135</v>
      </c>
      <c r="C63" s="505" t="s">
        <v>185</v>
      </c>
      <c r="D63" s="501"/>
    </row>
    <row r="64" spans="2:4">
      <c r="B64" s="498" t="s">
        <v>0</v>
      </c>
      <c r="C64" s="505" t="s">
        <v>185</v>
      </c>
      <c r="D64" s="501"/>
    </row>
    <row r="65" spans="2:4" ht="26">
      <c r="B65" s="498" t="s">
        <v>136</v>
      </c>
      <c r="C65" s="505" t="s">
        <v>167</v>
      </c>
      <c r="D65" s="501"/>
    </row>
    <row r="66" spans="2:4">
      <c r="B66" s="502" t="s">
        <v>137</v>
      </c>
      <c r="C66" s="505" t="s">
        <v>167</v>
      </c>
      <c r="D66" s="501"/>
    </row>
    <row r="67" spans="2:4" ht="26">
      <c r="B67" s="506" t="s">
        <v>22</v>
      </c>
      <c r="C67" s="505" t="s">
        <v>168</v>
      </c>
      <c r="D67" s="501"/>
    </row>
    <row r="68" spans="2:4">
      <c r="B68" s="498" t="s">
        <v>23</v>
      </c>
      <c r="C68" s="505" t="s">
        <v>169</v>
      </c>
      <c r="D68" s="501"/>
    </row>
    <row r="69" spans="2:4" ht="26">
      <c r="B69" s="498" t="s">
        <v>25</v>
      </c>
      <c r="C69" s="505" t="s">
        <v>169</v>
      </c>
      <c r="D69" s="501"/>
    </row>
    <row r="70" spans="2:4">
      <c r="B70" s="502" t="s">
        <v>37</v>
      </c>
      <c r="C70" s="505" t="s">
        <v>170</v>
      </c>
      <c r="D70" s="501"/>
    </row>
    <row r="71" spans="2:4" ht="21" customHeight="1">
      <c r="B71" s="502" t="s">
        <v>125</v>
      </c>
      <c r="C71" s="505" t="s">
        <v>171</v>
      </c>
      <c r="D71" s="501"/>
    </row>
    <row r="72" spans="2:4" ht="39">
      <c r="B72" s="502" t="s">
        <v>138</v>
      </c>
      <c r="C72" s="505" t="s">
        <v>172</v>
      </c>
      <c r="D72" s="501"/>
    </row>
    <row r="73" spans="2:4">
      <c r="B73" s="498" t="s">
        <v>26</v>
      </c>
      <c r="C73" s="505" t="s">
        <v>186</v>
      </c>
      <c r="D73" s="501"/>
    </row>
    <row r="74" spans="2:4">
      <c r="B74" s="498" t="s">
        <v>27</v>
      </c>
      <c r="C74" s="505" t="s">
        <v>187</v>
      </c>
      <c r="D74" s="501">
        <v>-1000000</v>
      </c>
    </row>
    <row r="75" spans="2:4">
      <c r="B75" s="498" t="s">
        <v>139</v>
      </c>
      <c r="C75" s="505" t="s">
        <v>188</v>
      </c>
      <c r="D75" s="501"/>
    </row>
    <row r="76" spans="2:4" ht="24.75" customHeight="1">
      <c r="B76" s="502" t="s">
        <v>140</v>
      </c>
      <c r="C76" s="505" t="s">
        <v>188</v>
      </c>
      <c r="D76" s="501"/>
    </row>
    <row r="77" spans="2:4">
      <c r="B77" s="502" t="s">
        <v>141</v>
      </c>
      <c r="C77" s="505" t="s">
        <v>188</v>
      </c>
      <c r="D77" s="501">
        <v>1000000</v>
      </c>
    </row>
    <row r="78" spans="2:4">
      <c r="B78" s="507" t="s">
        <v>142</v>
      </c>
      <c r="C78" s="505" t="s">
        <v>189</v>
      </c>
      <c r="D78" s="500"/>
    </row>
    <row r="79" spans="2:4">
      <c r="B79" s="508" t="s">
        <v>40</v>
      </c>
      <c r="C79" s="505" t="s">
        <v>190</v>
      </c>
      <c r="D79" s="501"/>
    </row>
    <row r="80" spans="2:4">
      <c r="B80" s="498" t="s">
        <v>41</v>
      </c>
      <c r="C80" s="505" t="s">
        <v>190</v>
      </c>
      <c r="D80" s="501"/>
    </row>
    <row r="81" spans="1:8" ht="26.5" thickBot="1">
      <c r="B81" s="509" t="s">
        <v>42</v>
      </c>
      <c r="C81" s="510" t="s">
        <v>190</v>
      </c>
      <c r="D81" s="511"/>
    </row>
    <row r="82" spans="1:8" ht="81" customHeight="1" thickBot="1">
      <c r="B82" s="897" t="s">
        <v>232</v>
      </c>
      <c r="C82" s="898"/>
      <c r="D82" s="899"/>
    </row>
    <row r="83" spans="1:8" ht="15" thickBot="1">
      <c r="B83" s="409"/>
      <c r="C83" s="409"/>
      <c r="D83" s="409"/>
    </row>
    <row r="84" spans="1:8">
      <c r="A84" s="413">
        <f>A5+1</f>
        <v>20</v>
      </c>
      <c r="B84" s="512" t="s">
        <v>131</v>
      </c>
      <c r="C84" s="414"/>
      <c r="D84" s="513"/>
      <c r="H84" s="755" t="s">
        <v>145</v>
      </c>
    </row>
    <row r="85" spans="1:8">
      <c r="B85" s="514" t="s">
        <v>33</v>
      </c>
      <c r="C85" s="415"/>
      <c r="D85" s="515"/>
    </row>
    <row r="86" spans="1:8">
      <c r="B86" s="526" t="s">
        <v>45</v>
      </c>
      <c r="C86" s="527"/>
      <c r="D86" s="528"/>
    </row>
    <row r="87" spans="1:8">
      <c r="B87" s="309" t="s">
        <v>144</v>
      </c>
      <c r="C87" s="304"/>
      <c r="D87" s="305"/>
    </row>
    <row r="88" spans="1:8">
      <c r="B88" s="495" t="s">
        <v>6</v>
      </c>
      <c r="C88" s="504" t="s">
        <v>178</v>
      </c>
      <c r="D88" s="516"/>
    </row>
    <row r="89" spans="1:8">
      <c r="B89" s="498" t="s">
        <v>132</v>
      </c>
      <c r="C89" s="505" t="s">
        <v>159</v>
      </c>
      <c r="D89" s="516"/>
    </row>
    <row r="90" spans="1:8">
      <c r="B90" s="498" t="s">
        <v>5</v>
      </c>
      <c r="C90" s="505" t="s">
        <v>179</v>
      </c>
      <c r="D90" s="516"/>
    </row>
    <row r="91" spans="1:8">
      <c r="B91" s="498" t="s">
        <v>4</v>
      </c>
      <c r="C91" s="505" t="s">
        <v>179</v>
      </c>
      <c r="D91" s="516"/>
    </row>
    <row r="92" spans="1:8">
      <c r="B92" s="495" t="s">
        <v>133</v>
      </c>
      <c r="C92" s="504" t="s">
        <v>180</v>
      </c>
      <c r="D92" s="517"/>
    </row>
    <row r="93" spans="1:8">
      <c r="B93" s="498" t="s">
        <v>2</v>
      </c>
      <c r="C93" s="505" t="s">
        <v>181</v>
      </c>
      <c r="D93" s="518"/>
    </row>
    <row r="94" spans="1:8">
      <c r="B94" s="498" t="s">
        <v>19</v>
      </c>
      <c r="C94" s="505" t="s">
        <v>182</v>
      </c>
      <c r="D94" s="518"/>
    </row>
    <row r="95" spans="1:8">
      <c r="B95" s="498" t="s">
        <v>134</v>
      </c>
      <c r="C95" s="505" t="s">
        <v>183</v>
      </c>
      <c r="D95" s="518">
        <v>88995</v>
      </c>
    </row>
    <row r="96" spans="1:8">
      <c r="B96" s="498" t="s">
        <v>21</v>
      </c>
      <c r="C96" s="505" t="s">
        <v>184</v>
      </c>
      <c r="D96" s="518">
        <v>-88995</v>
      </c>
    </row>
    <row r="97" spans="2:4">
      <c r="B97" s="498" t="s">
        <v>135</v>
      </c>
      <c r="C97" s="505" t="s">
        <v>185</v>
      </c>
      <c r="D97" s="518"/>
    </row>
    <row r="98" spans="2:4">
      <c r="B98" s="498" t="s">
        <v>0</v>
      </c>
      <c r="C98" s="505" t="s">
        <v>185</v>
      </c>
      <c r="D98" s="518"/>
    </row>
    <row r="99" spans="2:4" ht="26">
      <c r="B99" s="498" t="s">
        <v>136</v>
      </c>
      <c r="C99" s="505" t="s">
        <v>167</v>
      </c>
      <c r="D99" s="518"/>
    </row>
    <row r="100" spans="2:4">
      <c r="B100" s="502" t="s">
        <v>137</v>
      </c>
      <c r="C100" s="505" t="s">
        <v>167</v>
      </c>
      <c r="D100" s="518"/>
    </row>
    <row r="101" spans="2:4" ht="26">
      <c r="B101" s="506" t="s">
        <v>22</v>
      </c>
      <c r="C101" s="505" t="s">
        <v>168</v>
      </c>
      <c r="D101" s="518"/>
    </row>
    <row r="102" spans="2:4">
      <c r="B102" s="498" t="s">
        <v>23</v>
      </c>
      <c r="C102" s="505" t="s">
        <v>169</v>
      </c>
      <c r="D102" s="518"/>
    </row>
    <row r="103" spans="2:4" ht="26">
      <c r="B103" s="498" t="s">
        <v>25</v>
      </c>
      <c r="C103" s="505" t="s">
        <v>169</v>
      </c>
      <c r="D103" s="518"/>
    </row>
    <row r="104" spans="2:4">
      <c r="B104" s="502" t="s">
        <v>37</v>
      </c>
      <c r="C104" s="505" t="s">
        <v>170</v>
      </c>
      <c r="D104" s="518"/>
    </row>
    <row r="105" spans="2:4">
      <c r="B105" s="502" t="s">
        <v>125</v>
      </c>
      <c r="C105" s="505" t="s">
        <v>171</v>
      </c>
      <c r="D105" s="518"/>
    </row>
    <row r="106" spans="2:4" ht="39">
      <c r="B106" s="502" t="s">
        <v>138</v>
      </c>
      <c r="C106" s="505" t="s">
        <v>172</v>
      </c>
      <c r="D106" s="518"/>
    </row>
    <row r="107" spans="2:4">
      <c r="B107" s="498" t="s">
        <v>26</v>
      </c>
      <c r="C107" s="505" t="s">
        <v>186</v>
      </c>
      <c r="D107" s="518"/>
    </row>
    <row r="108" spans="2:4">
      <c r="B108" s="498" t="s">
        <v>27</v>
      </c>
      <c r="C108" s="505" t="s">
        <v>187</v>
      </c>
      <c r="D108" s="518"/>
    </row>
    <row r="109" spans="2:4">
      <c r="B109" s="498" t="s">
        <v>139</v>
      </c>
      <c r="C109" s="505" t="s">
        <v>188</v>
      </c>
      <c r="D109" s="518"/>
    </row>
    <row r="110" spans="2:4" ht="30.75" customHeight="1">
      <c r="B110" s="502" t="s">
        <v>140</v>
      </c>
      <c r="C110" s="505" t="s">
        <v>188</v>
      </c>
      <c r="D110" s="518"/>
    </row>
    <row r="111" spans="2:4">
      <c r="B111" s="502" t="s">
        <v>141</v>
      </c>
      <c r="C111" s="505" t="s">
        <v>188</v>
      </c>
      <c r="D111" s="518"/>
    </row>
    <row r="112" spans="2:4">
      <c r="B112" s="507" t="s">
        <v>142</v>
      </c>
      <c r="C112" s="505" t="s">
        <v>189</v>
      </c>
      <c r="D112" s="517"/>
    </row>
    <row r="113" spans="2:4">
      <c r="B113" s="508" t="s">
        <v>40</v>
      </c>
      <c r="C113" s="505" t="s">
        <v>190</v>
      </c>
      <c r="D113" s="518"/>
    </row>
    <row r="114" spans="2:4">
      <c r="B114" s="498" t="s">
        <v>41</v>
      </c>
      <c r="C114" s="505" t="s">
        <v>190</v>
      </c>
      <c r="D114" s="518"/>
    </row>
    <row r="115" spans="2:4" ht="26.5" thickBot="1">
      <c r="B115" s="519" t="s">
        <v>42</v>
      </c>
      <c r="C115" s="510" t="s">
        <v>190</v>
      </c>
      <c r="D115" s="520"/>
    </row>
    <row r="116" spans="2:4" ht="70.5" customHeight="1" thickBot="1">
      <c r="B116" s="900" t="s">
        <v>250</v>
      </c>
      <c r="C116" s="901"/>
      <c r="D116" s="902"/>
    </row>
  </sheetData>
  <mergeCells count="8">
    <mergeCell ref="H1:H2"/>
    <mergeCell ref="F1:F2"/>
    <mergeCell ref="G1:G2"/>
    <mergeCell ref="A1:A2"/>
    <mergeCell ref="C1:C2"/>
    <mergeCell ref="D1:D2"/>
    <mergeCell ref="B82:D82"/>
    <mergeCell ref="B116:D116"/>
  </mergeCells>
  <pageMargins left="0.53" right="0.5" top="0.48" bottom="0.63" header="0.26" footer="0.31496062992125984"/>
  <pageSetup paperSize="9" scale="70" orientation="landscape" horizontalDpi="90" verticalDpi="90" r:id="rId1"/>
  <headerFooter>
    <oddFooter>&amp;L&amp;F&amp;C&amp;P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63EE0-8530-4B7F-BE31-8B83B451879A}">
  <dimension ref="A1:H17"/>
  <sheetViews>
    <sheetView topLeftCell="A4" zoomScale="80" zoomScaleNormal="80" workbookViewId="0">
      <selection activeCell="B7" sqref="B7"/>
    </sheetView>
  </sheetViews>
  <sheetFormatPr defaultRowHeight="14.5"/>
  <cols>
    <col min="1" max="1" width="9.1796875" style="3" customWidth="1"/>
    <col min="2" max="2" width="53.453125" style="2" customWidth="1"/>
    <col min="3" max="3" width="13.81640625" style="2" customWidth="1"/>
    <col min="4" max="4" width="13.453125" style="1" customWidth="1"/>
    <col min="5" max="5" width="53.1796875" style="2" customWidth="1"/>
    <col min="6" max="6" width="15.81640625" style="2" customWidth="1"/>
    <col min="7" max="7" width="13.81640625" style="1" customWidth="1"/>
    <col min="8" max="8" width="16"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3" spans="1:8">
      <c r="A3" s="29"/>
      <c r="B3" s="28"/>
      <c r="C3" s="27"/>
      <c r="D3" s="27"/>
      <c r="E3" s="28"/>
      <c r="F3" s="27"/>
      <c r="G3" s="27"/>
    </row>
    <row r="4" spans="1:8" ht="15" thickBot="1">
      <c r="A4" s="29"/>
      <c r="B4" s="714" t="s">
        <v>11</v>
      </c>
      <c r="C4" s="27"/>
      <c r="D4" s="27"/>
      <c r="E4" s="28"/>
      <c r="F4" s="27"/>
      <c r="G4" s="27"/>
    </row>
    <row r="5" spans="1:8" ht="27">
      <c r="A5" s="22">
        <f>SM!A84+1</f>
        <v>21</v>
      </c>
      <c r="B5" s="282" t="s">
        <v>12</v>
      </c>
      <c r="C5" s="21"/>
      <c r="D5" s="283"/>
      <c r="E5" s="284" t="s">
        <v>11</v>
      </c>
      <c r="F5" s="21"/>
      <c r="G5" s="283"/>
      <c r="H5" s="619" t="s">
        <v>145</v>
      </c>
    </row>
    <row r="6" spans="1:8">
      <c r="A6" s="20"/>
      <c r="B6" s="88" t="s">
        <v>10</v>
      </c>
      <c r="C6" s="18"/>
      <c r="D6" s="285"/>
      <c r="E6" s="88" t="s">
        <v>10</v>
      </c>
      <c r="F6" s="18"/>
      <c r="G6" s="285"/>
      <c r="H6" s="620"/>
    </row>
    <row r="7" spans="1:8" ht="28.5" customHeight="1">
      <c r="A7" s="16"/>
      <c r="B7" s="621" t="s">
        <v>9</v>
      </c>
      <c r="C7" s="17"/>
      <c r="D7" s="287"/>
      <c r="E7" s="621" t="s">
        <v>8</v>
      </c>
      <c r="F7" s="17"/>
      <c r="G7" s="287"/>
      <c r="H7" s="620"/>
    </row>
    <row r="8" spans="1:8">
      <c r="A8" s="16"/>
      <c r="B8" s="622" t="s">
        <v>6</v>
      </c>
      <c r="C8" s="623">
        <f t="shared" ref="C8:D13" si="0">C9</f>
        <v>80981848</v>
      </c>
      <c r="D8" s="290">
        <f t="shared" si="0"/>
        <v>-15000</v>
      </c>
      <c r="E8" s="622" t="s">
        <v>6</v>
      </c>
      <c r="F8" s="623">
        <f t="shared" ref="F8:G13" si="1">F9</f>
        <v>0</v>
      </c>
      <c r="G8" s="290">
        <f t="shared" si="1"/>
        <v>15000</v>
      </c>
      <c r="H8" s="620"/>
    </row>
    <row r="9" spans="1:8">
      <c r="A9" s="5"/>
      <c r="B9" s="624" t="s">
        <v>5</v>
      </c>
      <c r="C9" s="625">
        <f t="shared" si="0"/>
        <v>80981848</v>
      </c>
      <c r="D9" s="294">
        <f t="shared" si="0"/>
        <v>-15000</v>
      </c>
      <c r="E9" s="624" t="s">
        <v>5</v>
      </c>
      <c r="F9" s="625">
        <f t="shared" si="1"/>
        <v>0</v>
      </c>
      <c r="G9" s="294">
        <f t="shared" si="1"/>
        <v>15000</v>
      </c>
      <c r="H9" s="620"/>
    </row>
    <row r="10" spans="1:8" ht="26">
      <c r="A10" s="5"/>
      <c r="B10" s="626" t="s">
        <v>4</v>
      </c>
      <c r="C10" s="625">
        <f t="shared" si="0"/>
        <v>80981848</v>
      </c>
      <c r="D10" s="294">
        <f t="shared" si="0"/>
        <v>-15000</v>
      </c>
      <c r="E10" s="626" t="s">
        <v>4</v>
      </c>
      <c r="F10" s="625">
        <f t="shared" si="1"/>
        <v>0</v>
      </c>
      <c r="G10" s="294">
        <f t="shared" si="1"/>
        <v>15000</v>
      </c>
      <c r="H10" s="620"/>
    </row>
    <row r="11" spans="1:8">
      <c r="A11" s="5"/>
      <c r="B11" s="622" t="s">
        <v>3</v>
      </c>
      <c r="C11" s="623">
        <f t="shared" si="0"/>
        <v>80981848</v>
      </c>
      <c r="D11" s="290">
        <f t="shared" si="0"/>
        <v>-15000</v>
      </c>
      <c r="E11" s="622" t="s">
        <v>3</v>
      </c>
      <c r="F11" s="623">
        <f t="shared" si="1"/>
        <v>0</v>
      </c>
      <c r="G11" s="290">
        <f t="shared" si="1"/>
        <v>15000</v>
      </c>
      <c r="H11" s="620"/>
    </row>
    <row r="12" spans="1:8">
      <c r="A12" s="5"/>
      <c r="B12" s="624" t="s">
        <v>2</v>
      </c>
      <c r="C12" s="625">
        <f t="shared" si="0"/>
        <v>80981848</v>
      </c>
      <c r="D12" s="294">
        <f t="shared" si="0"/>
        <v>-15000</v>
      </c>
      <c r="E12" s="624" t="s">
        <v>2</v>
      </c>
      <c r="F12" s="625">
        <f t="shared" si="1"/>
        <v>0</v>
      </c>
      <c r="G12" s="294">
        <f t="shared" si="1"/>
        <v>15000</v>
      </c>
      <c r="H12" s="620"/>
    </row>
    <row r="13" spans="1:8">
      <c r="A13" s="5"/>
      <c r="B13" s="626" t="s">
        <v>1</v>
      </c>
      <c r="C13" s="625">
        <f t="shared" si="0"/>
        <v>80981848</v>
      </c>
      <c r="D13" s="294">
        <f t="shared" si="0"/>
        <v>-15000</v>
      </c>
      <c r="E13" s="626" t="s">
        <v>1</v>
      </c>
      <c r="F13" s="625">
        <f t="shared" si="1"/>
        <v>0</v>
      </c>
      <c r="G13" s="294">
        <f t="shared" si="1"/>
        <v>15000</v>
      </c>
      <c r="H13" s="620"/>
    </row>
    <row r="14" spans="1:8" ht="15" thickBot="1">
      <c r="A14" s="5"/>
      <c r="B14" s="627" t="s">
        <v>0</v>
      </c>
      <c r="C14" s="628">
        <v>80981848</v>
      </c>
      <c r="D14" s="294">
        <v>-15000</v>
      </c>
      <c r="E14" s="627" t="s">
        <v>24</v>
      </c>
      <c r="F14" s="625">
        <v>0</v>
      </c>
      <c r="G14" s="294">
        <v>15000</v>
      </c>
      <c r="H14" s="620"/>
    </row>
    <row r="15" spans="1:8" ht="47.25" customHeight="1" thickBot="1">
      <c r="A15" s="5"/>
      <c r="B15" s="905" t="s">
        <v>202</v>
      </c>
      <c r="C15" s="906"/>
      <c r="D15" s="906"/>
      <c r="E15" s="906"/>
      <c r="F15" s="906"/>
      <c r="G15" s="907"/>
      <c r="H15" s="620"/>
    </row>
    <row r="16" spans="1:8">
      <c r="A16" s="5"/>
      <c r="B16" s="4"/>
      <c r="C16" s="4"/>
      <c r="D16" s="4"/>
      <c r="E16" s="4"/>
      <c r="F16" s="4"/>
      <c r="G16" s="4"/>
    </row>
    <row r="17" spans="1:7">
      <c r="A17" s="5"/>
      <c r="B17" s="4"/>
      <c r="C17" s="4"/>
      <c r="D17" s="4"/>
      <c r="E17" s="4"/>
      <c r="F17" s="4"/>
      <c r="G17" s="4"/>
    </row>
  </sheetData>
  <mergeCells count="7">
    <mergeCell ref="H1:H2"/>
    <mergeCell ref="B15:G15"/>
    <mergeCell ref="A1:A2"/>
    <mergeCell ref="C1:C2"/>
    <mergeCell ref="D1:D2"/>
    <mergeCell ref="F1:F2"/>
    <mergeCell ref="G1:G2"/>
  </mergeCells>
  <pageMargins left="0.56000000000000005" right="0.47" top="0.74803149606299213" bottom="0.74803149606299213" header="0.31496062992125984" footer="0.31496062992125984"/>
  <pageSetup paperSize="9" scale="70" orientation="landscape" horizontalDpi="90" verticalDpi="90" r:id="rId1"/>
  <headerFooter>
    <oddFooter>&amp;L&amp;F&amp;C&amp;P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E3817-7AAE-4ED7-8008-769B96DE9E89}">
  <dimension ref="A1:H38"/>
  <sheetViews>
    <sheetView topLeftCell="A13" zoomScale="80" zoomScaleNormal="80" workbookViewId="0">
      <selection activeCell="D43" sqref="D43"/>
    </sheetView>
  </sheetViews>
  <sheetFormatPr defaultRowHeight="14.5"/>
  <cols>
    <col min="1" max="1" width="9.1796875" style="3" customWidth="1"/>
    <col min="2" max="2" width="53.453125" style="2" customWidth="1"/>
    <col min="3" max="3" width="13.81640625" style="2" customWidth="1"/>
    <col min="4" max="4" width="13.453125" style="1" customWidth="1"/>
    <col min="5" max="5" width="53.1796875" style="2" customWidth="1"/>
    <col min="6" max="6" width="15.81640625" style="2" customWidth="1"/>
    <col min="7" max="7" width="13.81640625" style="1" customWidth="1"/>
    <col min="8" max="8" width="18.54296875" customWidth="1"/>
  </cols>
  <sheetData>
    <row r="1" spans="1:8" ht="19.5" customHeight="1">
      <c r="A1" s="861" t="s">
        <v>15</v>
      </c>
      <c r="B1" s="31"/>
      <c r="C1" s="861" t="s">
        <v>14</v>
      </c>
      <c r="D1" s="861" t="s">
        <v>13</v>
      </c>
      <c r="E1" s="31"/>
      <c r="F1" s="861" t="s">
        <v>14</v>
      </c>
      <c r="G1" s="861" t="s">
        <v>13</v>
      </c>
      <c r="H1" s="857" t="s">
        <v>128</v>
      </c>
    </row>
    <row r="2" spans="1:8" ht="21" customHeight="1" thickBot="1">
      <c r="A2" s="862"/>
      <c r="B2" s="30"/>
      <c r="C2" s="862"/>
      <c r="D2" s="862"/>
      <c r="E2" s="30"/>
      <c r="F2" s="862"/>
      <c r="G2" s="862"/>
      <c r="H2" s="858"/>
    </row>
    <row r="3" spans="1:8">
      <c r="A3" s="29"/>
      <c r="B3" s="28"/>
      <c r="C3" s="27"/>
      <c r="D3" s="27"/>
      <c r="E3" s="28"/>
      <c r="F3" s="27"/>
      <c r="G3" s="27"/>
    </row>
    <row r="4" spans="1:8" ht="15" thickBot="1">
      <c r="A4" s="29"/>
      <c r="B4" s="714" t="s">
        <v>126</v>
      </c>
      <c r="C4" s="27"/>
      <c r="D4" s="27"/>
      <c r="E4" s="28"/>
      <c r="F4" s="27"/>
      <c r="G4" s="27"/>
    </row>
    <row r="5" spans="1:8" ht="28.5" customHeight="1">
      <c r="A5" s="715">
        <f>LM!A5+1</f>
        <v>22</v>
      </c>
      <c r="B5" s="716" t="s">
        <v>147</v>
      </c>
      <c r="C5" s="717"/>
      <c r="D5" s="718"/>
      <c r="E5" s="719" t="s">
        <v>147</v>
      </c>
      <c r="F5" s="720"/>
      <c r="G5" s="721"/>
      <c r="H5" s="687" t="s">
        <v>145</v>
      </c>
    </row>
    <row r="6" spans="1:8">
      <c r="A6" s="16"/>
      <c r="B6" s="722" t="s">
        <v>148</v>
      </c>
      <c r="C6" s="723"/>
      <c r="D6" s="724"/>
      <c r="E6" s="725" t="s">
        <v>149</v>
      </c>
      <c r="F6" s="723"/>
      <c r="G6" s="724"/>
    </row>
    <row r="7" spans="1:8">
      <c r="A7" s="5"/>
      <c r="B7" s="726" t="s">
        <v>10</v>
      </c>
      <c r="C7" s="727"/>
      <c r="D7" s="728"/>
      <c r="E7" s="729" t="s">
        <v>10</v>
      </c>
      <c r="F7" s="730"/>
      <c r="G7" s="731"/>
    </row>
    <row r="8" spans="1:8">
      <c r="A8" s="5"/>
      <c r="B8" s="732" t="s">
        <v>6</v>
      </c>
      <c r="C8" s="733">
        <v>77992542</v>
      </c>
      <c r="D8" s="734">
        <v>-129892</v>
      </c>
      <c r="E8" s="735" t="s">
        <v>6</v>
      </c>
      <c r="F8" s="733">
        <v>40972399</v>
      </c>
      <c r="G8" s="734">
        <v>129892</v>
      </c>
    </row>
    <row r="9" spans="1:8">
      <c r="A9" s="5"/>
      <c r="B9" s="736" t="s">
        <v>18</v>
      </c>
      <c r="C9" s="737">
        <v>11173727</v>
      </c>
      <c r="D9" s="738"/>
      <c r="E9" s="739" t="s">
        <v>5</v>
      </c>
      <c r="F9" s="737">
        <v>40972399</v>
      </c>
      <c r="G9" s="738">
        <v>129892</v>
      </c>
    </row>
    <row r="10" spans="1:8" ht="24.75" customHeight="1">
      <c r="A10" s="5"/>
      <c r="B10" s="736" t="s">
        <v>70</v>
      </c>
      <c r="C10" s="737">
        <v>100000</v>
      </c>
      <c r="D10" s="734"/>
      <c r="E10" s="740" t="s">
        <v>4</v>
      </c>
      <c r="F10" s="737">
        <v>40972399</v>
      </c>
      <c r="G10" s="738">
        <v>129892</v>
      </c>
    </row>
    <row r="11" spans="1:8">
      <c r="A11" s="5"/>
      <c r="B11" s="741" t="s">
        <v>71</v>
      </c>
      <c r="C11" s="737">
        <v>100000</v>
      </c>
      <c r="D11" s="738"/>
      <c r="E11" s="735" t="s">
        <v>3</v>
      </c>
      <c r="F11" s="733">
        <v>40972399</v>
      </c>
      <c r="G11" s="734">
        <v>129892</v>
      </c>
    </row>
    <row r="12" spans="1:8">
      <c r="A12" s="5"/>
      <c r="B12" s="742" t="s">
        <v>72</v>
      </c>
      <c r="C12" s="737">
        <v>100000</v>
      </c>
      <c r="D12" s="734"/>
      <c r="E12" s="739" t="s">
        <v>2</v>
      </c>
      <c r="F12" s="737">
        <v>40972399</v>
      </c>
      <c r="G12" s="738">
        <v>129892</v>
      </c>
    </row>
    <row r="13" spans="1:8" ht="28.5" customHeight="1">
      <c r="A13" s="5"/>
      <c r="B13" s="743" t="s">
        <v>73</v>
      </c>
      <c r="C13" s="737">
        <v>100000</v>
      </c>
      <c r="D13" s="738"/>
      <c r="E13" s="740" t="s">
        <v>19</v>
      </c>
      <c r="F13" s="737">
        <v>47821</v>
      </c>
      <c r="G13" s="738"/>
    </row>
    <row r="14" spans="1:8" ht="26">
      <c r="A14" s="5"/>
      <c r="B14" s="744" t="s">
        <v>150</v>
      </c>
      <c r="C14" s="737">
        <v>100000</v>
      </c>
      <c r="D14" s="738"/>
      <c r="E14" s="745" t="s">
        <v>21</v>
      </c>
      <c r="F14" s="737">
        <v>47821</v>
      </c>
      <c r="G14" s="738"/>
    </row>
    <row r="15" spans="1:8" ht="19.5" customHeight="1">
      <c r="A15" s="5"/>
      <c r="B15" s="736" t="s">
        <v>5</v>
      </c>
      <c r="C15" s="737">
        <v>66718815</v>
      </c>
      <c r="D15" s="738">
        <v>-129892</v>
      </c>
      <c r="E15" s="740" t="s">
        <v>1</v>
      </c>
      <c r="F15" s="737">
        <v>40924578</v>
      </c>
      <c r="G15" s="738">
        <v>129892</v>
      </c>
    </row>
    <row r="16" spans="1:8" ht="26.25" customHeight="1">
      <c r="B16" s="741" t="s">
        <v>4</v>
      </c>
      <c r="C16" s="737">
        <v>66718815</v>
      </c>
      <c r="D16" s="738">
        <v>-129892</v>
      </c>
      <c r="E16" s="745" t="s">
        <v>0</v>
      </c>
      <c r="F16" s="737">
        <v>40816566</v>
      </c>
      <c r="G16" s="738">
        <v>129892</v>
      </c>
    </row>
    <row r="17" spans="2:7">
      <c r="B17" s="732" t="s">
        <v>3</v>
      </c>
      <c r="C17" s="733">
        <v>78257870</v>
      </c>
      <c r="D17" s="734">
        <v>-129892</v>
      </c>
      <c r="E17" s="745" t="s">
        <v>24</v>
      </c>
      <c r="F17" s="737">
        <v>108012</v>
      </c>
      <c r="G17" s="734"/>
    </row>
    <row r="18" spans="2:7">
      <c r="B18" s="736" t="s">
        <v>2</v>
      </c>
      <c r="C18" s="737">
        <v>75048425</v>
      </c>
      <c r="D18" s="738">
        <v>-129892</v>
      </c>
      <c r="E18" s="739"/>
      <c r="F18" s="737"/>
      <c r="G18" s="738"/>
    </row>
    <row r="19" spans="2:7">
      <c r="B19" s="741" t="s">
        <v>19</v>
      </c>
      <c r="C19" s="737">
        <v>60116089</v>
      </c>
      <c r="D19" s="738">
        <v>-129892</v>
      </c>
      <c r="E19" s="740"/>
      <c r="F19" s="737"/>
      <c r="G19" s="738"/>
    </row>
    <row r="20" spans="2:7">
      <c r="B20" s="742" t="s">
        <v>20</v>
      </c>
      <c r="C20" s="737">
        <v>35394197</v>
      </c>
      <c r="D20" s="738"/>
      <c r="E20" s="745"/>
      <c r="F20" s="730"/>
      <c r="G20" s="738"/>
    </row>
    <row r="21" spans="2:7">
      <c r="B21" s="742" t="s">
        <v>21</v>
      </c>
      <c r="C21" s="737">
        <v>24721892</v>
      </c>
      <c r="D21" s="738">
        <v>-129892</v>
      </c>
      <c r="E21" s="745"/>
      <c r="F21" s="737"/>
      <c r="G21" s="738"/>
    </row>
    <row r="22" spans="2:7">
      <c r="B22" s="741" t="s">
        <v>1</v>
      </c>
      <c r="C22" s="737">
        <v>10364441</v>
      </c>
      <c r="D22" s="738"/>
      <c r="E22" s="740"/>
      <c r="F22" s="737"/>
      <c r="G22" s="738"/>
    </row>
    <row r="23" spans="2:7">
      <c r="B23" s="742" t="s">
        <v>0</v>
      </c>
      <c r="C23" s="737">
        <v>10360541</v>
      </c>
      <c r="D23" s="738"/>
      <c r="E23" s="745"/>
      <c r="F23" s="737"/>
      <c r="G23" s="738"/>
    </row>
    <row r="24" spans="2:7">
      <c r="B24" s="742" t="s">
        <v>24</v>
      </c>
      <c r="C24" s="737">
        <v>3900</v>
      </c>
      <c r="D24" s="738"/>
      <c r="E24" s="745"/>
      <c r="F24" s="737"/>
      <c r="G24" s="738"/>
    </row>
    <row r="25" spans="2:7" ht="26">
      <c r="B25" s="741" t="s">
        <v>34</v>
      </c>
      <c r="C25" s="737">
        <v>10538</v>
      </c>
      <c r="D25" s="738"/>
      <c r="E25" s="746"/>
      <c r="F25" s="747"/>
      <c r="G25" s="738"/>
    </row>
    <row r="26" spans="2:7">
      <c r="B26" s="742" t="s">
        <v>36</v>
      </c>
      <c r="C26" s="737">
        <v>10538</v>
      </c>
      <c r="D26" s="738"/>
      <c r="E26" s="746"/>
      <c r="F26" s="747"/>
      <c r="G26" s="738"/>
    </row>
    <row r="27" spans="2:7" ht="26">
      <c r="B27" s="741" t="s">
        <v>22</v>
      </c>
      <c r="C27" s="737">
        <v>4557357</v>
      </c>
      <c r="D27" s="738"/>
      <c r="E27" s="746"/>
      <c r="F27" s="747"/>
      <c r="G27" s="738"/>
    </row>
    <row r="28" spans="2:7" ht="26">
      <c r="B28" s="742" t="s">
        <v>37</v>
      </c>
      <c r="C28" s="737">
        <v>4557357</v>
      </c>
      <c r="D28" s="738"/>
      <c r="E28" s="746"/>
      <c r="F28" s="747"/>
      <c r="G28" s="738"/>
    </row>
    <row r="29" spans="2:7" ht="26">
      <c r="B29" s="743" t="s">
        <v>125</v>
      </c>
      <c r="C29" s="737">
        <v>4134727</v>
      </c>
      <c r="D29" s="738"/>
      <c r="E29" s="746"/>
      <c r="F29" s="747"/>
      <c r="G29" s="738"/>
    </row>
    <row r="30" spans="2:7" ht="39">
      <c r="B30" s="743" t="s">
        <v>38</v>
      </c>
      <c r="C30" s="737">
        <v>422630</v>
      </c>
      <c r="D30" s="738"/>
      <c r="E30" s="746"/>
      <c r="F30" s="747"/>
      <c r="G30" s="738"/>
    </row>
    <row r="31" spans="2:7">
      <c r="B31" s="736" t="s">
        <v>26</v>
      </c>
      <c r="C31" s="737">
        <v>3209445</v>
      </c>
      <c r="D31" s="738"/>
      <c r="E31" s="746"/>
      <c r="F31" s="747"/>
      <c r="G31" s="738"/>
    </row>
    <row r="32" spans="2:7">
      <c r="B32" s="741" t="s">
        <v>27</v>
      </c>
      <c r="C32" s="737">
        <v>3209445</v>
      </c>
      <c r="D32" s="738"/>
      <c r="E32" s="746"/>
      <c r="F32" s="747"/>
      <c r="G32" s="738"/>
    </row>
    <row r="33" spans="2:7">
      <c r="B33" s="748" t="s">
        <v>39</v>
      </c>
      <c r="C33" s="737">
        <v>-265328</v>
      </c>
      <c r="D33" s="738"/>
      <c r="E33" s="746"/>
      <c r="F33" s="747"/>
      <c r="G33" s="738"/>
    </row>
    <row r="34" spans="2:7">
      <c r="B34" s="748" t="s">
        <v>40</v>
      </c>
      <c r="C34" s="737">
        <v>265328</v>
      </c>
      <c r="D34" s="738"/>
      <c r="E34" s="746"/>
      <c r="F34" s="747"/>
      <c r="G34" s="738"/>
    </row>
    <row r="35" spans="2:7">
      <c r="B35" s="736" t="s">
        <v>41</v>
      </c>
      <c r="C35" s="737">
        <v>265328</v>
      </c>
      <c r="D35" s="738"/>
      <c r="E35" s="746"/>
      <c r="F35" s="747"/>
      <c r="G35" s="738"/>
    </row>
    <row r="36" spans="2:7" ht="32.25" customHeight="1" thickBot="1">
      <c r="B36" s="749" t="s">
        <v>42</v>
      </c>
      <c r="C36" s="750">
        <v>265328</v>
      </c>
      <c r="D36" s="751"/>
      <c r="E36" s="752"/>
      <c r="F36" s="753"/>
      <c r="G36" s="751"/>
    </row>
    <row r="37" spans="2:7" ht="63" customHeight="1" thickBot="1">
      <c r="B37" s="908" t="s">
        <v>151</v>
      </c>
      <c r="C37" s="909"/>
      <c r="D37" s="909"/>
      <c r="E37" s="909"/>
      <c r="F37" s="909"/>
      <c r="G37" s="910"/>
    </row>
    <row r="38" spans="2:7" ht="15.75" customHeight="1">
      <c r="B38" s="430"/>
      <c r="C38" s="430"/>
      <c r="D38" s="430"/>
      <c r="E38" s="430"/>
      <c r="F38" s="430"/>
      <c r="G38" s="430"/>
    </row>
  </sheetData>
  <mergeCells count="7">
    <mergeCell ref="H1:H2"/>
    <mergeCell ref="B37:G37"/>
    <mergeCell ref="A1:A2"/>
    <mergeCell ref="C1:C2"/>
    <mergeCell ref="D1:D2"/>
    <mergeCell ref="F1:F2"/>
    <mergeCell ref="G1:G2"/>
  </mergeCells>
  <dataValidations disablePrompts="1" count="2">
    <dataValidation type="whole" errorStyle="warning" allowBlank="1" showInputMessage="1" showErrorMessage="1" errorTitle="Kļūda" error="Jāievada skaitls" sqref="D8:D36" xr:uid="{762B4BAE-47DE-476B-BA68-B5AF19504828}">
      <formula1>-1000000000000</formula1>
      <formula2>1000000000000</formula2>
    </dataValidation>
    <dataValidation type="whole" errorStyle="warning" allowBlank="1" showInputMessage="1" showErrorMessage="1" errorTitle="Kļūda" error="Jāviada skaitls" sqref="G8:G36" xr:uid="{2E3CC3B6-475B-4FE4-9C0B-2E2D0B9D5FD3}">
      <formula1>-1000000000</formula1>
      <formula2>1000000000</formula2>
    </dataValidation>
  </dataValidations>
  <pageMargins left="0.47244094488188981" right="0.47244094488188981" top="0.59055118110236227" bottom="0.62992125984251968" header="0.31496062992125984" footer="0.31496062992125984"/>
  <pageSetup paperSize="9" scale="70" orientation="landscape" horizontalDpi="90" verticalDpi="90" r:id="rId1"/>
  <headerFooter>
    <oddFooter>&amp;L&amp;F&amp;C&amp;P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090BB-B892-42EC-B307-64CB927D6DB3}">
  <dimension ref="A1:H103"/>
  <sheetViews>
    <sheetView topLeftCell="A24" zoomScale="80" zoomScaleNormal="80" workbookViewId="0">
      <selection activeCell="B110" sqref="B110"/>
    </sheetView>
  </sheetViews>
  <sheetFormatPr defaultRowHeight="14.5"/>
  <cols>
    <col min="1" max="1" width="9.1796875" style="3" customWidth="1"/>
    <col min="2" max="2" width="53.453125" style="2" customWidth="1"/>
    <col min="3" max="3" width="13.81640625" style="2" customWidth="1"/>
    <col min="4" max="4" width="13.453125" style="1" customWidth="1"/>
    <col min="5" max="5" width="53.1796875" style="2" customWidth="1"/>
    <col min="6" max="6" width="15.81640625" style="2" customWidth="1"/>
    <col min="7" max="7" width="13.81640625" style="1" customWidth="1"/>
    <col min="8" max="8" width="17.81640625"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3" spans="1:8">
      <c r="A3" s="29"/>
      <c r="B3" s="28"/>
      <c r="C3" s="27"/>
      <c r="D3" s="27"/>
      <c r="E3" s="28"/>
      <c r="F3" s="27"/>
      <c r="G3" s="27"/>
    </row>
    <row r="4" spans="1:8" ht="15" thickBot="1">
      <c r="A4" s="29"/>
      <c r="B4" s="714" t="s">
        <v>118</v>
      </c>
      <c r="C4" s="27"/>
      <c r="D4" s="27"/>
      <c r="E4" s="28"/>
      <c r="F4" s="27"/>
      <c r="G4" s="27"/>
    </row>
    <row r="5" spans="1:8" ht="27">
      <c r="A5" s="22">
        <f>KM!A5+1</f>
        <v>23</v>
      </c>
      <c r="B5" s="282" t="s">
        <v>117</v>
      </c>
      <c r="C5" s="21"/>
      <c r="D5" s="283"/>
      <c r="E5" s="284" t="s">
        <v>118</v>
      </c>
      <c r="F5" s="21"/>
      <c r="G5" s="283"/>
      <c r="H5" s="619" t="s">
        <v>145</v>
      </c>
    </row>
    <row r="6" spans="1:8">
      <c r="A6" s="20"/>
      <c r="B6" s="88" t="s">
        <v>10</v>
      </c>
      <c r="C6" s="18"/>
      <c r="D6" s="285"/>
      <c r="E6" s="88" t="s">
        <v>10</v>
      </c>
      <c r="F6" s="18"/>
      <c r="G6" s="285"/>
      <c r="H6" s="620"/>
    </row>
    <row r="7" spans="1:8" ht="26.5">
      <c r="A7" s="16"/>
      <c r="B7" s="286" t="s">
        <v>119</v>
      </c>
      <c r="C7" s="17"/>
      <c r="D7" s="287"/>
      <c r="E7" s="286" t="s">
        <v>120</v>
      </c>
      <c r="F7" s="17" t="s">
        <v>7</v>
      </c>
      <c r="G7" s="288"/>
      <c r="H7" s="620"/>
    </row>
    <row r="8" spans="1:8">
      <c r="A8" s="16"/>
      <c r="B8" s="289" t="s">
        <v>6</v>
      </c>
      <c r="C8" s="15">
        <f>C10</f>
        <v>63402515</v>
      </c>
      <c r="D8" s="290">
        <f>D10</f>
        <v>-30000</v>
      </c>
      <c r="E8" s="289" t="s">
        <v>6</v>
      </c>
      <c r="F8" s="15">
        <f>F10</f>
        <v>5603469</v>
      </c>
      <c r="G8" s="291">
        <f>G9+G10</f>
        <v>30000</v>
      </c>
      <c r="H8" s="620"/>
    </row>
    <row r="9" spans="1:8">
      <c r="A9" s="292"/>
      <c r="B9" s="293" t="s">
        <v>18</v>
      </c>
      <c r="C9" s="9"/>
      <c r="D9" s="294"/>
      <c r="E9" s="293" t="s">
        <v>18</v>
      </c>
      <c r="F9" s="9"/>
      <c r="G9" s="295"/>
      <c r="H9" s="620"/>
    </row>
    <row r="10" spans="1:8">
      <c r="A10" s="292"/>
      <c r="B10" s="293" t="s">
        <v>5</v>
      </c>
      <c r="C10" s="9">
        <f t="shared" ref="C10:D13" si="0">C11</f>
        <v>63402515</v>
      </c>
      <c r="D10" s="294">
        <f t="shared" si="0"/>
        <v>-30000</v>
      </c>
      <c r="E10" s="293" t="s">
        <v>5</v>
      </c>
      <c r="F10" s="9">
        <f>F11</f>
        <v>5603469</v>
      </c>
      <c r="G10" s="295">
        <f>G11</f>
        <v>30000</v>
      </c>
      <c r="H10" s="620"/>
    </row>
    <row r="11" spans="1:8">
      <c r="A11" s="292"/>
      <c r="B11" s="296" t="s">
        <v>4</v>
      </c>
      <c r="C11" s="9">
        <f t="shared" si="0"/>
        <v>63402515</v>
      </c>
      <c r="D11" s="294">
        <f t="shared" si="0"/>
        <v>-30000</v>
      </c>
      <c r="E11" s="296" t="s">
        <v>4</v>
      </c>
      <c r="F11" s="9">
        <v>5603469</v>
      </c>
      <c r="G11" s="295">
        <f>G12</f>
        <v>30000</v>
      </c>
      <c r="H11" s="620"/>
    </row>
    <row r="12" spans="1:8">
      <c r="A12" s="292"/>
      <c r="B12" s="289" t="s">
        <v>3</v>
      </c>
      <c r="C12" s="15">
        <f t="shared" si="0"/>
        <v>63402515</v>
      </c>
      <c r="D12" s="290">
        <f t="shared" si="0"/>
        <v>-30000</v>
      </c>
      <c r="E12" s="289" t="s">
        <v>3</v>
      </c>
      <c r="F12" s="15">
        <f>F13+F22</f>
        <v>5603469</v>
      </c>
      <c r="G12" s="291">
        <f>G13</f>
        <v>30000</v>
      </c>
      <c r="H12" s="620"/>
    </row>
    <row r="13" spans="1:8">
      <c r="A13" s="292"/>
      <c r="B13" s="293" t="s">
        <v>2</v>
      </c>
      <c r="C13" s="9">
        <f t="shared" si="0"/>
        <v>63402515</v>
      </c>
      <c r="D13" s="294">
        <f t="shared" si="0"/>
        <v>-30000</v>
      </c>
      <c r="E13" s="293" t="s">
        <v>2</v>
      </c>
      <c r="F13" s="9">
        <f>F14+F17</f>
        <v>5597900</v>
      </c>
      <c r="G13" s="295">
        <f>G17</f>
        <v>30000</v>
      </c>
      <c r="H13" s="620"/>
    </row>
    <row r="14" spans="1:8">
      <c r="A14" s="292"/>
      <c r="B14" s="296" t="s">
        <v>1</v>
      </c>
      <c r="C14" s="9">
        <v>63402515</v>
      </c>
      <c r="D14" s="294">
        <v>-30000</v>
      </c>
      <c r="E14" s="296" t="s">
        <v>19</v>
      </c>
      <c r="F14" s="9">
        <f>F15+F16</f>
        <v>5527703</v>
      </c>
      <c r="G14" s="295"/>
      <c r="H14" s="620"/>
    </row>
    <row r="15" spans="1:8">
      <c r="A15" s="292"/>
      <c r="B15" s="297" t="s">
        <v>0</v>
      </c>
      <c r="C15" s="9">
        <v>63402515</v>
      </c>
      <c r="D15" s="294">
        <v>-30000</v>
      </c>
      <c r="E15" s="297" t="s">
        <v>20</v>
      </c>
      <c r="F15" s="9">
        <v>4334532</v>
      </c>
      <c r="G15" s="295"/>
      <c r="H15" s="620"/>
    </row>
    <row r="16" spans="1:8">
      <c r="A16" s="292"/>
      <c r="B16" s="297"/>
      <c r="C16" s="9"/>
      <c r="D16" s="285"/>
      <c r="E16" s="297" t="s">
        <v>21</v>
      </c>
      <c r="F16" s="9">
        <v>1193171</v>
      </c>
      <c r="G16" s="295"/>
      <c r="H16" s="620"/>
    </row>
    <row r="17" spans="1:8" ht="26.5">
      <c r="A17" s="292"/>
      <c r="B17" s="296"/>
      <c r="C17" s="9"/>
      <c r="D17" s="294"/>
      <c r="E17" s="296" t="s">
        <v>22</v>
      </c>
      <c r="F17" s="9">
        <v>70197</v>
      </c>
      <c r="G17" s="295">
        <f>G20</f>
        <v>30000</v>
      </c>
      <c r="H17" s="620"/>
    </row>
    <row r="18" spans="1:8">
      <c r="A18" s="292"/>
      <c r="B18" s="296"/>
      <c r="C18" s="9"/>
      <c r="D18" s="294"/>
      <c r="E18" s="296" t="s">
        <v>23</v>
      </c>
      <c r="F18" s="9">
        <v>1806</v>
      </c>
      <c r="G18" s="295"/>
      <c r="H18" s="620"/>
    </row>
    <row r="19" spans="1:8" ht="26.5">
      <c r="A19" s="292"/>
      <c r="B19" s="296"/>
      <c r="C19" s="9"/>
      <c r="D19" s="294"/>
      <c r="E19" s="296" t="s">
        <v>25</v>
      </c>
      <c r="F19" s="9">
        <v>1806</v>
      </c>
      <c r="G19" s="295"/>
      <c r="H19" s="620"/>
    </row>
    <row r="20" spans="1:8" ht="26.5">
      <c r="A20" s="292"/>
      <c r="B20" s="296"/>
      <c r="C20" s="9"/>
      <c r="D20" s="294"/>
      <c r="E20" s="296" t="s">
        <v>37</v>
      </c>
      <c r="F20" s="9">
        <v>68391</v>
      </c>
      <c r="G20" s="295">
        <f>G21</f>
        <v>30000</v>
      </c>
      <c r="H20" s="620"/>
    </row>
    <row r="21" spans="1:8" ht="39.5">
      <c r="A21" s="292"/>
      <c r="B21" s="297"/>
      <c r="C21" s="9"/>
      <c r="D21" s="294"/>
      <c r="E21" s="297" t="s">
        <v>38</v>
      </c>
      <c r="F21" s="9">
        <v>68391</v>
      </c>
      <c r="G21" s="295">
        <v>30000</v>
      </c>
      <c r="H21" s="620"/>
    </row>
    <row r="22" spans="1:8">
      <c r="A22" s="292"/>
      <c r="B22" s="293"/>
      <c r="C22" s="9"/>
      <c r="D22" s="294"/>
      <c r="E22" s="293" t="s">
        <v>26</v>
      </c>
      <c r="F22" s="9">
        <v>5569</v>
      </c>
      <c r="G22" s="295"/>
      <c r="H22" s="620"/>
    </row>
    <row r="23" spans="1:8" ht="15" thickBot="1">
      <c r="A23" s="292"/>
      <c r="B23" s="296"/>
      <c r="C23" s="9"/>
      <c r="D23" s="294"/>
      <c r="E23" s="296" t="s">
        <v>27</v>
      </c>
      <c r="F23" s="9">
        <v>5569</v>
      </c>
      <c r="G23" s="295"/>
      <c r="H23" s="620"/>
    </row>
    <row r="24" spans="1:8" ht="51" customHeight="1" thickBot="1">
      <c r="A24" s="292"/>
      <c r="B24" s="863" t="s">
        <v>206</v>
      </c>
      <c r="C24" s="864"/>
      <c r="D24" s="864"/>
      <c r="E24" s="864"/>
      <c r="F24" s="864"/>
      <c r="G24" s="865"/>
      <c r="H24" s="620"/>
    </row>
    <row r="25" spans="1:8" ht="15" thickBot="1"/>
    <row r="26" spans="1:8">
      <c r="A26" s="413">
        <f>A5+1</f>
        <v>24</v>
      </c>
      <c r="B26" s="282" t="s">
        <v>118</v>
      </c>
      <c r="C26" s="21"/>
      <c r="D26" s="283"/>
      <c r="E26" s="284" t="s">
        <v>118</v>
      </c>
      <c r="F26" s="21"/>
      <c r="G26" s="283"/>
      <c r="H26" s="619" t="s">
        <v>145</v>
      </c>
    </row>
    <row r="27" spans="1:8">
      <c r="B27" s="88" t="s">
        <v>10</v>
      </c>
      <c r="C27" s="18"/>
      <c r="D27" s="285"/>
      <c r="E27" s="88" t="s">
        <v>10</v>
      </c>
      <c r="F27" s="18"/>
      <c r="G27" s="285"/>
    </row>
    <row r="28" spans="1:8" ht="26.5">
      <c r="B28" s="286" t="s">
        <v>239</v>
      </c>
      <c r="C28" s="17" t="s">
        <v>7</v>
      </c>
      <c r="D28" s="287"/>
      <c r="E28" s="286" t="s">
        <v>240</v>
      </c>
      <c r="F28" s="17" t="s">
        <v>7</v>
      </c>
      <c r="G28" s="288"/>
    </row>
    <row r="29" spans="1:8">
      <c r="B29" s="289" t="s">
        <v>6</v>
      </c>
      <c r="C29" s="15">
        <v>180988345</v>
      </c>
      <c r="D29" s="290">
        <f>D31</f>
        <v>-447613</v>
      </c>
      <c r="E29" s="289" t="s">
        <v>6</v>
      </c>
      <c r="F29" s="15">
        <f>F31+F30</f>
        <v>309888360</v>
      </c>
      <c r="G29" s="291">
        <f>G30+G31</f>
        <v>447613</v>
      </c>
    </row>
    <row r="30" spans="1:8">
      <c r="B30" s="293" t="s">
        <v>18</v>
      </c>
      <c r="C30" s="9">
        <v>13304</v>
      </c>
      <c r="D30" s="294"/>
      <c r="E30" s="293" t="s">
        <v>18</v>
      </c>
      <c r="F30" s="9">
        <v>25052</v>
      </c>
      <c r="G30" s="295"/>
    </row>
    <row r="31" spans="1:8">
      <c r="B31" s="296" t="s">
        <v>5</v>
      </c>
      <c r="C31" s="9">
        <v>180975041</v>
      </c>
      <c r="D31" s="294">
        <f>D32</f>
        <v>-447613</v>
      </c>
      <c r="E31" s="293" t="s">
        <v>5</v>
      </c>
      <c r="F31" s="9">
        <f>F32</f>
        <v>309863308</v>
      </c>
      <c r="G31" s="295">
        <f>G32</f>
        <v>447613</v>
      </c>
    </row>
    <row r="32" spans="1:8">
      <c r="B32" s="595" t="s">
        <v>4</v>
      </c>
      <c r="C32" s="9">
        <v>180975041</v>
      </c>
      <c r="D32" s="294">
        <f>D33</f>
        <v>-447613</v>
      </c>
      <c r="E32" s="296" t="s">
        <v>4</v>
      </c>
      <c r="F32" s="9">
        <v>309863308</v>
      </c>
      <c r="G32" s="295">
        <f>G33</f>
        <v>447613</v>
      </c>
    </row>
    <row r="33" spans="2:7">
      <c r="B33" s="811" t="s">
        <v>3</v>
      </c>
      <c r="C33" s="15">
        <v>180988345</v>
      </c>
      <c r="D33" s="290">
        <f>D34</f>
        <v>-447613</v>
      </c>
      <c r="E33" s="289" t="s">
        <v>3</v>
      </c>
      <c r="F33" s="15">
        <f>F34</f>
        <v>309888360</v>
      </c>
      <c r="G33" s="291">
        <f>G34</f>
        <v>447613</v>
      </c>
    </row>
    <row r="34" spans="2:7">
      <c r="B34" s="296" t="s">
        <v>2</v>
      </c>
      <c r="C34" s="9">
        <v>180988345</v>
      </c>
      <c r="D34" s="294">
        <f>D35</f>
        <v>-447613</v>
      </c>
      <c r="E34" s="293" t="s">
        <v>2</v>
      </c>
      <c r="F34" s="9">
        <f>F35+F37</f>
        <v>309888360</v>
      </c>
      <c r="G34" s="295">
        <f>G35</f>
        <v>447613</v>
      </c>
    </row>
    <row r="35" spans="2:7">
      <c r="B35" s="297" t="s">
        <v>1</v>
      </c>
      <c r="C35" s="9">
        <v>178814569</v>
      </c>
      <c r="D35" s="294">
        <f>D36</f>
        <v>-447613</v>
      </c>
      <c r="E35" s="296" t="s">
        <v>1</v>
      </c>
      <c r="F35" s="9">
        <f>F36</f>
        <v>308966412</v>
      </c>
      <c r="G35" s="295">
        <f>G36</f>
        <v>447613</v>
      </c>
    </row>
    <row r="36" spans="2:7">
      <c r="B36" s="297" t="s">
        <v>0</v>
      </c>
      <c r="C36" s="9">
        <v>178814569</v>
      </c>
      <c r="D36" s="294">
        <v>-447613</v>
      </c>
      <c r="E36" s="297" t="s">
        <v>0</v>
      </c>
      <c r="F36" s="9">
        <v>308966412</v>
      </c>
      <c r="G36" s="295">
        <v>447613</v>
      </c>
    </row>
    <row r="37" spans="2:7" ht="26.5">
      <c r="B37" s="297" t="s">
        <v>22</v>
      </c>
      <c r="C37" s="9">
        <v>2173776</v>
      </c>
      <c r="D37" s="285"/>
      <c r="E37" s="297" t="s">
        <v>22</v>
      </c>
      <c r="F37" s="9">
        <f>F38</f>
        <v>921948</v>
      </c>
      <c r="G37" s="295"/>
    </row>
    <row r="38" spans="2:7" ht="26.5">
      <c r="B38" s="296" t="s">
        <v>37</v>
      </c>
      <c r="C38" s="9">
        <v>2173776</v>
      </c>
      <c r="D38" s="294"/>
      <c r="E38" s="296" t="s">
        <v>37</v>
      </c>
      <c r="F38" s="9">
        <f>F39</f>
        <v>921948</v>
      </c>
      <c r="G38" s="295"/>
    </row>
    <row r="39" spans="2:7" ht="27" thickBot="1">
      <c r="B39" s="344" t="s">
        <v>125</v>
      </c>
      <c r="C39" s="313">
        <v>2173776</v>
      </c>
      <c r="D39" s="638"/>
      <c r="E39" s="344" t="s">
        <v>125</v>
      </c>
      <c r="F39" s="313">
        <v>921948</v>
      </c>
      <c r="G39" s="823"/>
    </row>
    <row r="40" spans="2:7">
      <c r="B40" s="820" t="s">
        <v>118</v>
      </c>
      <c r="C40" s="634"/>
      <c r="D40" s="821"/>
      <c r="E40" s="820" t="s">
        <v>118</v>
      </c>
      <c r="F40" s="634"/>
      <c r="G40" s="822"/>
    </row>
    <row r="41" spans="2:7">
      <c r="B41" s="296" t="s">
        <v>33</v>
      </c>
      <c r="C41" s="9"/>
      <c r="D41" s="294"/>
      <c r="E41" s="296" t="s">
        <v>33</v>
      </c>
      <c r="F41" s="9"/>
      <c r="G41" s="295"/>
    </row>
    <row r="42" spans="2:7">
      <c r="B42" s="521" t="s">
        <v>45</v>
      </c>
      <c r="C42" s="522"/>
      <c r="D42" s="523"/>
      <c r="E42" s="521" t="s">
        <v>45</v>
      </c>
      <c r="F42" s="522"/>
      <c r="G42" s="523"/>
    </row>
    <row r="43" spans="2:7">
      <c r="B43" s="309" t="s">
        <v>143</v>
      </c>
      <c r="C43" s="304"/>
      <c r="D43" s="305"/>
      <c r="E43" s="309" t="s">
        <v>143</v>
      </c>
      <c r="F43" s="304"/>
      <c r="G43" s="305"/>
    </row>
    <row r="44" spans="2:7">
      <c r="B44" s="817" t="s">
        <v>6</v>
      </c>
      <c r="C44" s="818">
        <f>C45+C46+C48+C53</f>
        <v>1603780125</v>
      </c>
      <c r="D44" s="52">
        <f>D53</f>
        <v>-447613</v>
      </c>
      <c r="E44" s="817" t="s">
        <v>6</v>
      </c>
      <c r="F44" s="818">
        <f>F45+F46+F48+F53</f>
        <v>1603780125</v>
      </c>
      <c r="G44" s="819">
        <f>G53</f>
        <v>447613</v>
      </c>
    </row>
    <row r="45" spans="2:7" ht="22.5" customHeight="1">
      <c r="B45" s="812" t="s">
        <v>18</v>
      </c>
      <c r="C45" s="813">
        <v>8377842</v>
      </c>
      <c r="D45" s="54"/>
      <c r="E45" s="812" t="s">
        <v>18</v>
      </c>
      <c r="F45" s="813">
        <v>8377842</v>
      </c>
      <c r="G45" s="815"/>
    </row>
    <row r="46" spans="2:7">
      <c r="B46" s="812" t="s">
        <v>67</v>
      </c>
      <c r="C46" s="813"/>
      <c r="D46" s="814"/>
      <c r="E46" s="812" t="s">
        <v>67</v>
      </c>
      <c r="F46" s="813"/>
      <c r="G46" s="815"/>
    </row>
    <row r="47" spans="2:7">
      <c r="B47" s="812" t="s">
        <v>68</v>
      </c>
      <c r="C47" s="813"/>
      <c r="D47" s="815"/>
      <c r="E47" s="812" t="s">
        <v>68</v>
      </c>
      <c r="F47" s="813"/>
      <c r="G47" s="815"/>
    </row>
    <row r="48" spans="2:7">
      <c r="B48" s="812" t="s">
        <v>70</v>
      </c>
      <c r="C48" s="813"/>
      <c r="D48" s="54"/>
      <c r="E48" s="812" t="s">
        <v>70</v>
      </c>
      <c r="F48" s="813"/>
      <c r="G48" s="815"/>
    </row>
    <row r="49" spans="2:7">
      <c r="B49" s="812" t="s">
        <v>71</v>
      </c>
      <c r="C49" s="813"/>
      <c r="D49" s="54"/>
      <c r="E49" s="812" t="s">
        <v>71</v>
      </c>
      <c r="F49" s="813"/>
      <c r="G49" s="815"/>
    </row>
    <row r="50" spans="2:7">
      <c r="B50" s="812" t="s">
        <v>72</v>
      </c>
      <c r="C50" s="813"/>
      <c r="D50" s="814"/>
      <c r="E50" s="812" t="s">
        <v>72</v>
      </c>
      <c r="F50" s="813"/>
      <c r="G50" s="815"/>
    </row>
    <row r="51" spans="2:7">
      <c r="B51" s="812" t="s">
        <v>73</v>
      </c>
      <c r="C51" s="813"/>
      <c r="D51" s="391"/>
      <c r="E51" s="812" t="s">
        <v>73</v>
      </c>
      <c r="F51" s="813"/>
      <c r="G51" s="815"/>
    </row>
    <row r="52" spans="2:7" ht="26">
      <c r="B52" s="812" t="s">
        <v>75</v>
      </c>
      <c r="C52" s="813"/>
      <c r="D52" s="391"/>
      <c r="E52" s="812" t="s">
        <v>75</v>
      </c>
      <c r="F52" s="813"/>
      <c r="G52" s="815"/>
    </row>
    <row r="53" spans="2:7">
      <c r="B53" s="812" t="s">
        <v>5</v>
      </c>
      <c r="C53" s="813">
        <f>C54</f>
        <v>1595402283</v>
      </c>
      <c r="D53" s="815">
        <f>D54</f>
        <v>-447613</v>
      </c>
      <c r="E53" s="812" t="s">
        <v>5</v>
      </c>
      <c r="F53" s="813">
        <f>F54</f>
        <v>1595402283</v>
      </c>
      <c r="G53" s="815">
        <f>G54</f>
        <v>447613</v>
      </c>
    </row>
    <row r="54" spans="2:7">
      <c r="B54" s="812" t="s">
        <v>4</v>
      </c>
      <c r="C54" s="813">
        <v>1595402283</v>
      </c>
      <c r="D54" s="815">
        <f>D55</f>
        <v>-447613</v>
      </c>
      <c r="E54" s="812" t="s">
        <v>4</v>
      </c>
      <c r="F54" s="813">
        <v>1595402283</v>
      </c>
      <c r="G54" s="54">
        <f>G55</f>
        <v>447613</v>
      </c>
    </row>
    <row r="55" spans="2:7">
      <c r="B55" s="817" t="s">
        <v>3</v>
      </c>
      <c r="C55" s="818">
        <f>C56+C71</f>
        <v>1603780125</v>
      </c>
      <c r="D55" s="819">
        <f>D56</f>
        <v>-447613</v>
      </c>
      <c r="E55" s="817" t="s">
        <v>3</v>
      </c>
      <c r="F55" s="818">
        <f>F56+F71</f>
        <v>1603780125</v>
      </c>
      <c r="G55" s="819">
        <f>G56</f>
        <v>447613</v>
      </c>
    </row>
    <row r="56" spans="2:7">
      <c r="B56" s="812" t="s">
        <v>2</v>
      </c>
      <c r="C56" s="813">
        <f>C57+C60+C63+C65</f>
        <v>1599978291</v>
      </c>
      <c r="D56" s="815">
        <f>D60</f>
        <v>-447613</v>
      </c>
      <c r="E56" s="812" t="s">
        <v>2</v>
      </c>
      <c r="F56" s="813">
        <f>F57+F60+F63+F65</f>
        <v>1599978291</v>
      </c>
      <c r="G56" s="816">
        <f>G60</f>
        <v>447613</v>
      </c>
    </row>
    <row r="57" spans="2:7">
      <c r="B57" s="812" t="s">
        <v>19</v>
      </c>
      <c r="C57" s="813">
        <f>C58+C59</f>
        <v>153328390</v>
      </c>
      <c r="D57" s="815"/>
      <c r="E57" s="812" t="s">
        <v>19</v>
      </c>
      <c r="F57" s="813">
        <f>F58+F59</f>
        <v>153328390</v>
      </c>
      <c r="G57" s="816"/>
    </row>
    <row r="58" spans="2:7">
      <c r="B58" s="812" t="s">
        <v>20</v>
      </c>
      <c r="C58" s="813">
        <v>131042533</v>
      </c>
      <c r="D58" s="815"/>
      <c r="E58" s="812" t="s">
        <v>20</v>
      </c>
      <c r="F58" s="813">
        <v>131042533</v>
      </c>
      <c r="G58" s="54"/>
    </row>
    <row r="59" spans="2:7">
      <c r="B59" s="812" t="s">
        <v>21</v>
      </c>
      <c r="C59" s="813">
        <v>22285857</v>
      </c>
      <c r="D59" s="815"/>
      <c r="E59" s="812" t="s">
        <v>21</v>
      </c>
      <c r="F59" s="813">
        <v>22285857</v>
      </c>
      <c r="G59" s="815"/>
    </row>
    <row r="60" spans="2:7">
      <c r="B60" s="812" t="s">
        <v>1</v>
      </c>
      <c r="C60" s="813">
        <f>C61+C62</f>
        <v>1382731898</v>
      </c>
      <c r="D60" s="815">
        <f>D61</f>
        <v>-447613</v>
      </c>
      <c r="E60" s="812" t="s">
        <v>1</v>
      </c>
      <c r="F60" s="813">
        <f>F61+F62</f>
        <v>1382731898</v>
      </c>
      <c r="G60" s="815">
        <f>G61</f>
        <v>447613</v>
      </c>
    </row>
    <row r="61" spans="2:7">
      <c r="B61" s="812" t="s">
        <v>0</v>
      </c>
      <c r="C61" s="813">
        <v>1381310512</v>
      </c>
      <c r="D61" s="815">
        <v>-447613</v>
      </c>
      <c r="E61" s="812" t="s">
        <v>0</v>
      </c>
      <c r="F61" s="813">
        <v>1381310512</v>
      </c>
      <c r="G61" s="815">
        <v>447613</v>
      </c>
    </row>
    <row r="62" spans="2:7">
      <c r="B62" s="812" t="s">
        <v>24</v>
      </c>
      <c r="C62" s="813">
        <v>1421386</v>
      </c>
      <c r="D62" s="815"/>
      <c r="E62" s="812" t="s">
        <v>24</v>
      </c>
      <c r="F62" s="813">
        <v>1421386</v>
      </c>
      <c r="G62" s="815"/>
    </row>
    <row r="63" spans="2:7" ht="26">
      <c r="B63" s="812" t="s">
        <v>34</v>
      </c>
      <c r="C63" s="813">
        <f>C64</f>
        <v>415821</v>
      </c>
      <c r="D63" s="815"/>
      <c r="E63" s="812" t="s">
        <v>34</v>
      </c>
      <c r="F63" s="813">
        <f>F64</f>
        <v>415821</v>
      </c>
      <c r="G63" s="815"/>
    </row>
    <row r="64" spans="2:7">
      <c r="B64" s="812" t="s">
        <v>36</v>
      </c>
      <c r="C64" s="813">
        <v>415821</v>
      </c>
      <c r="D64" s="815"/>
      <c r="E64" s="812" t="s">
        <v>36</v>
      </c>
      <c r="F64" s="813">
        <v>415821</v>
      </c>
      <c r="G64" s="815"/>
    </row>
    <row r="65" spans="2:7" ht="26">
      <c r="B65" s="812" t="s">
        <v>22</v>
      </c>
      <c r="C65" s="813">
        <f>C66+C68</f>
        <v>63502182</v>
      </c>
      <c r="D65" s="815"/>
      <c r="E65" s="812" t="s">
        <v>22</v>
      </c>
      <c r="F65" s="813">
        <f>F66+F68</f>
        <v>63502182</v>
      </c>
      <c r="G65" s="815"/>
    </row>
    <row r="66" spans="2:7">
      <c r="B66" s="812" t="s">
        <v>23</v>
      </c>
      <c r="C66" s="813">
        <f>C67</f>
        <v>2408</v>
      </c>
      <c r="D66" s="815"/>
      <c r="E66" s="812" t="s">
        <v>23</v>
      </c>
      <c r="F66" s="813">
        <f>F67</f>
        <v>2408</v>
      </c>
      <c r="G66" s="815"/>
    </row>
    <row r="67" spans="2:7" ht="26">
      <c r="B67" s="812" t="s">
        <v>25</v>
      </c>
      <c r="C67" s="813">
        <v>2408</v>
      </c>
      <c r="D67" s="815"/>
      <c r="E67" s="812" t="s">
        <v>25</v>
      </c>
      <c r="F67" s="813">
        <v>2408</v>
      </c>
      <c r="G67" s="815"/>
    </row>
    <row r="68" spans="2:7">
      <c r="B68" s="812" t="s">
        <v>37</v>
      </c>
      <c r="C68" s="813">
        <f>C69+C70</f>
        <v>63499774</v>
      </c>
      <c r="D68" s="815"/>
      <c r="E68" s="812" t="s">
        <v>37</v>
      </c>
      <c r="F68" s="813">
        <f>F69+F70</f>
        <v>63499774</v>
      </c>
      <c r="G68" s="815"/>
    </row>
    <row r="69" spans="2:7">
      <c r="B69" s="812" t="s">
        <v>125</v>
      </c>
      <c r="C69" s="813">
        <v>2853988</v>
      </c>
      <c r="D69" s="815"/>
      <c r="E69" s="812" t="s">
        <v>125</v>
      </c>
      <c r="F69" s="813">
        <v>2853988</v>
      </c>
      <c r="G69" s="815"/>
    </row>
    <row r="70" spans="2:7" ht="39">
      <c r="B70" s="812" t="s">
        <v>38</v>
      </c>
      <c r="C70" s="813">
        <v>60645786</v>
      </c>
      <c r="D70" s="815"/>
      <c r="E70" s="812" t="s">
        <v>38</v>
      </c>
      <c r="F70" s="813">
        <v>60645786</v>
      </c>
      <c r="G70" s="815"/>
    </row>
    <row r="71" spans="2:7">
      <c r="B71" s="812" t="s">
        <v>26</v>
      </c>
      <c r="C71" s="813">
        <f>C72</f>
        <v>3801834</v>
      </c>
      <c r="D71" s="815"/>
      <c r="E71" s="812" t="s">
        <v>26</v>
      </c>
      <c r="F71" s="813">
        <f>F72</f>
        <v>3801834</v>
      </c>
      <c r="G71" s="815"/>
    </row>
    <row r="72" spans="2:7">
      <c r="B72" s="812" t="s">
        <v>27</v>
      </c>
      <c r="C72" s="813">
        <v>3801834</v>
      </c>
      <c r="D72" s="815"/>
      <c r="E72" s="812" t="s">
        <v>27</v>
      </c>
      <c r="F72" s="813">
        <v>3801834</v>
      </c>
      <c r="G72" s="815"/>
    </row>
    <row r="73" spans="2:7">
      <c r="B73" s="309" t="s">
        <v>144</v>
      </c>
      <c r="C73" s="304"/>
      <c r="D73" s="305"/>
      <c r="E73" s="309" t="s">
        <v>144</v>
      </c>
      <c r="F73" s="304"/>
      <c r="G73" s="305"/>
    </row>
    <row r="74" spans="2:7">
      <c r="B74" s="817" t="s">
        <v>6</v>
      </c>
      <c r="C74" s="818">
        <f>C75+C76+C78+C83</f>
        <v>1604971116</v>
      </c>
      <c r="D74" s="52">
        <f>D83</f>
        <v>-447613</v>
      </c>
      <c r="E74" s="817" t="s">
        <v>6</v>
      </c>
      <c r="F74" s="818">
        <f>F75+F76+F78+F83</f>
        <v>1604971116</v>
      </c>
      <c r="G74" s="52">
        <f>G83</f>
        <v>447613</v>
      </c>
    </row>
    <row r="75" spans="2:7" ht="30" customHeight="1">
      <c r="B75" s="812" t="s">
        <v>18</v>
      </c>
      <c r="C75" s="813">
        <v>8377842</v>
      </c>
      <c r="D75" s="54"/>
      <c r="E75" s="812" t="s">
        <v>18</v>
      </c>
      <c r="F75" s="813">
        <v>8377842</v>
      </c>
      <c r="G75" s="54"/>
    </row>
    <row r="76" spans="2:7">
      <c r="B76" s="812" t="s">
        <v>67</v>
      </c>
      <c r="C76" s="813"/>
      <c r="D76" s="814"/>
      <c r="E76" s="812" t="s">
        <v>67</v>
      </c>
      <c r="F76" s="813"/>
      <c r="G76" s="814"/>
    </row>
    <row r="77" spans="2:7">
      <c r="B77" s="812" t="s">
        <v>68</v>
      </c>
      <c r="C77" s="813"/>
      <c r="D77" s="815"/>
      <c r="E77" s="812" t="s">
        <v>68</v>
      </c>
      <c r="F77" s="813"/>
      <c r="G77" s="815"/>
    </row>
    <row r="78" spans="2:7">
      <c r="B78" s="812" t="s">
        <v>70</v>
      </c>
      <c r="C78" s="813"/>
      <c r="D78" s="54"/>
      <c r="E78" s="812" t="s">
        <v>70</v>
      </c>
      <c r="F78" s="813"/>
      <c r="G78" s="54"/>
    </row>
    <row r="79" spans="2:7">
      <c r="B79" s="812" t="s">
        <v>71</v>
      </c>
      <c r="C79" s="813"/>
      <c r="D79" s="54"/>
      <c r="E79" s="812" t="s">
        <v>71</v>
      </c>
      <c r="F79" s="813"/>
      <c r="G79" s="54"/>
    </row>
    <row r="80" spans="2:7">
      <c r="B80" s="812" t="s">
        <v>72</v>
      </c>
      <c r="C80" s="813"/>
      <c r="D80" s="814"/>
      <c r="E80" s="812" t="s">
        <v>72</v>
      </c>
      <c r="F80" s="813"/>
      <c r="G80" s="814"/>
    </row>
    <row r="81" spans="2:7">
      <c r="B81" s="812" t="s">
        <v>73</v>
      </c>
      <c r="C81" s="813"/>
      <c r="D81" s="391"/>
      <c r="E81" s="812" t="s">
        <v>73</v>
      </c>
      <c r="F81" s="813"/>
      <c r="G81" s="391"/>
    </row>
    <row r="82" spans="2:7" ht="26">
      <c r="B82" s="812" t="s">
        <v>75</v>
      </c>
      <c r="C82" s="813"/>
      <c r="D82" s="391"/>
      <c r="E82" s="812" t="s">
        <v>75</v>
      </c>
      <c r="F82" s="813"/>
      <c r="G82" s="391"/>
    </row>
    <row r="83" spans="2:7">
      <c r="B83" s="812" t="s">
        <v>5</v>
      </c>
      <c r="C83" s="813">
        <f>C84</f>
        <v>1596593274</v>
      </c>
      <c r="D83" s="815">
        <f>D84</f>
        <v>-447613</v>
      </c>
      <c r="E83" s="812" t="s">
        <v>5</v>
      </c>
      <c r="F83" s="813">
        <f>F84</f>
        <v>1596593274</v>
      </c>
      <c r="G83" s="815">
        <f>G84</f>
        <v>447613</v>
      </c>
    </row>
    <row r="84" spans="2:7">
      <c r="B84" s="812" t="s">
        <v>4</v>
      </c>
      <c r="C84" s="813">
        <v>1596593274</v>
      </c>
      <c r="D84" s="815">
        <f>D85</f>
        <v>-447613</v>
      </c>
      <c r="E84" s="812" t="s">
        <v>4</v>
      </c>
      <c r="F84" s="813">
        <v>1596593274</v>
      </c>
      <c r="G84" s="815">
        <f>G85</f>
        <v>447613</v>
      </c>
    </row>
    <row r="85" spans="2:7">
      <c r="B85" s="817" t="s">
        <v>3</v>
      </c>
      <c r="C85" s="818">
        <f>C86+C101</f>
        <v>1604971116</v>
      </c>
      <c r="D85" s="819">
        <f>D86</f>
        <v>-447613</v>
      </c>
      <c r="E85" s="817" t="s">
        <v>3</v>
      </c>
      <c r="F85" s="818">
        <f>F86+F101</f>
        <v>1604971116</v>
      </c>
      <c r="G85" s="819">
        <f>G86</f>
        <v>447613</v>
      </c>
    </row>
    <row r="86" spans="2:7">
      <c r="B86" s="812" t="s">
        <v>2</v>
      </c>
      <c r="C86" s="813">
        <f>C87+C90+C93+C95</f>
        <v>1601169282</v>
      </c>
      <c r="D86" s="815">
        <f>D90</f>
        <v>-447613</v>
      </c>
      <c r="E86" s="812" t="s">
        <v>2</v>
      </c>
      <c r="F86" s="813">
        <f>F87+F90+F93+F95</f>
        <v>1601169282</v>
      </c>
      <c r="G86" s="815">
        <f>G90</f>
        <v>447613</v>
      </c>
    </row>
    <row r="87" spans="2:7">
      <c r="B87" s="812" t="s">
        <v>19</v>
      </c>
      <c r="C87" s="813">
        <f>C88+C89</f>
        <v>153336134</v>
      </c>
      <c r="D87" s="815"/>
      <c r="E87" s="812" t="s">
        <v>19</v>
      </c>
      <c r="F87" s="813">
        <f>F88+F89</f>
        <v>153336134</v>
      </c>
      <c r="G87" s="815"/>
    </row>
    <row r="88" spans="2:7">
      <c r="B88" s="812" t="s">
        <v>20</v>
      </c>
      <c r="C88" s="813">
        <v>131049329</v>
      </c>
      <c r="D88" s="815"/>
      <c r="E88" s="812" t="s">
        <v>20</v>
      </c>
      <c r="F88" s="813">
        <v>131049329</v>
      </c>
      <c r="G88" s="815"/>
    </row>
    <row r="89" spans="2:7">
      <c r="B89" s="812" t="s">
        <v>21</v>
      </c>
      <c r="C89" s="813">
        <v>22286805</v>
      </c>
      <c r="D89" s="815"/>
      <c r="E89" s="812" t="s">
        <v>21</v>
      </c>
      <c r="F89" s="813">
        <v>22286805</v>
      </c>
      <c r="G89" s="815"/>
    </row>
    <row r="90" spans="2:7">
      <c r="B90" s="812" t="s">
        <v>1</v>
      </c>
      <c r="C90" s="813">
        <f>C91+C92</f>
        <v>1382731898</v>
      </c>
      <c r="D90" s="815">
        <f>D91</f>
        <v>-447613</v>
      </c>
      <c r="E90" s="812" t="s">
        <v>1</v>
      </c>
      <c r="F90" s="813">
        <f>F91+F92</f>
        <v>1382731898</v>
      </c>
      <c r="G90" s="815">
        <f>G91</f>
        <v>447613</v>
      </c>
    </row>
    <row r="91" spans="2:7">
      <c r="B91" s="812" t="s">
        <v>0</v>
      </c>
      <c r="C91" s="813">
        <v>1381310512</v>
      </c>
      <c r="D91" s="815">
        <v>-447613</v>
      </c>
      <c r="E91" s="812" t="s">
        <v>0</v>
      </c>
      <c r="F91" s="813">
        <v>1381310512</v>
      </c>
      <c r="G91" s="815">
        <v>447613</v>
      </c>
    </row>
    <row r="92" spans="2:7">
      <c r="B92" s="812" t="s">
        <v>24</v>
      </c>
      <c r="C92" s="813">
        <v>1421386</v>
      </c>
      <c r="D92" s="815"/>
      <c r="E92" s="812" t="s">
        <v>24</v>
      </c>
      <c r="F92" s="813">
        <v>1421386</v>
      </c>
      <c r="G92" s="815"/>
    </row>
    <row r="93" spans="2:7" ht="26">
      <c r="B93" s="812" t="s">
        <v>34</v>
      </c>
      <c r="C93" s="813">
        <f>C94</f>
        <v>415821</v>
      </c>
      <c r="D93" s="815"/>
      <c r="E93" s="812" t="s">
        <v>34</v>
      </c>
      <c r="F93" s="813">
        <f>F94</f>
        <v>415821</v>
      </c>
      <c r="G93" s="815"/>
    </row>
    <row r="94" spans="2:7">
      <c r="B94" s="812" t="s">
        <v>36</v>
      </c>
      <c r="C94" s="813">
        <v>415821</v>
      </c>
      <c r="D94" s="815"/>
      <c r="E94" s="812" t="s">
        <v>36</v>
      </c>
      <c r="F94" s="813">
        <v>415821</v>
      </c>
      <c r="G94" s="815"/>
    </row>
    <row r="95" spans="2:7" ht="26">
      <c r="B95" s="812" t="s">
        <v>22</v>
      </c>
      <c r="C95" s="813">
        <f>C96+C98</f>
        <v>64685429</v>
      </c>
      <c r="D95" s="815"/>
      <c r="E95" s="812" t="s">
        <v>22</v>
      </c>
      <c r="F95" s="813">
        <f>F96+F98</f>
        <v>64685429</v>
      </c>
      <c r="G95" s="815"/>
    </row>
    <row r="96" spans="2:7">
      <c r="B96" s="812" t="s">
        <v>23</v>
      </c>
      <c r="C96" s="813">
        <f>C97</f>
        <v>2408</v>
      </c>
      <c r="D96" s="815"/>
      <c r="E96" s="812" t="s">
        <v>23</v>
      </c>
      <c r="F96" s="813">
        <f>F97</f>
        <v>2408</v>
      </c>
      <c r="G96" s="815"/>
    </row>
    <row r="97" spans="2:7" ht="26">
      <c r="B97" s="812" t="s">
        <v>25</v>
      </c>
      <c r="C97" s="813">
        <v>2408</v>
      </c>
      <c r="D97" s="815"/>
      <c r="E97" s="812" t="s">
        <v>25</v>
      </c>
      <c r="F97" s="813">
        <v>2408</v>
      </c>
      <c r="G97" s="815"/>
    </row>
    <row r="98" spans="2:7">
      <c r="B98" s="812" t="s">
        <v>37</v>
      </c>
      <c r="C98" s="813">
        <f>C99+C100</f>
        <v>64683021</v>
      </c>
      <c r="D98" s="815"/>
      <c r="E98" s="812" t="s">
        <v>37</v>
      </c>
      <c r="F98" s="813">
        <f>F99+F100</f>
        <v>64683021</v>
      </c>
      <c r="G98" s="815"/>
    </row>
    <row r="99" spans="2:7">
      <c r="B99" s="812" t="s">
        <v>125</v>
      </c>
      <c r="C99" s="813">
        <v>2853988</v>
      </c>
      <c r="D99" s="815"/>
      <c r="E99" s="812" t="s">
        <v>125</v>
      </c>
      <c r="F99" s="813">
        <v>2853988</v>
      </c>
      <c r="G99" s="815"/>
    </row>
    <row r="100" spans="2:7" ht="39">
      <c r="B100" s="812" t="s">
        <v>38</v>
      </c>
      <c r="C100" s="813">
        <v>61829033</v>
      </c>
      <c r="D100" s="815"/>
      <c r="E100" s="812" t="s">
        <v>38</v>
      </c>
      <c r="F100" s="813">
        <v>61829033</v>
      </c>
      <c r="G100" s="815"/>
    </row>
    <row r="101" spans="2:7">
      <c r="B101" s="812" t="s">
        <v>26</v>
      </c>
      <c r="C101" s="813">
        <f>C102</f>
        <v>3801834</v>
      </c>
      <c r="D101" s="815"/>
      <c r="E101" s="812" t="s">
        <v>26</v>
      </c>
      <c r="F101" s="813">
        <f>F102</f>
        <v>3801834</v>
      </c>
      <c r="G101" s="815"/>
    </row>
    <row r="102" spans="2:7" ht="15" thickBot="1">
      <c r="B102" s="812" t="s">
        <v>27</v>
      </c>
      <c r="C102" s="813">
        <v>3801834</v>
      </c>
      <c r="D102" s="815"/>
      <c r="E102" s="812" t="s">
        <v>27</v>
      </c>
      <c r="F102" s="813">
        <v>3801834</v>
      </c>
      <c r="G102" s="815"/>
    </row>
    <row r="103" spans="2:7" ht="119.5" customHeight="1" thickBot="1">
      <c r="B103" s="911" t="s">
        <v>247</v>
      </c>
      <c r="C103" s="864"/>
      <c r="D103" s="864"/>
      <c r="E103" s="864"/>
      <c r="F103" s="864"/>
      <c r="G103" s="865"/>
    </row>
  </sheetData>
  <mergeCells count="8">
    <mergeCell ref="B103:G103"/>
    <mergeCell ref="H1:H2"/>
    <mergeCell ref="B24:G24"/>
    <mergeCell ref="A1:A2"/>
    <mergeCell ref="C1:C2"/>
    <mergeCell ref="D1:D2"/>
    <mergeCell ref="F1:F2"/>
    <mergeCell ref="G1:G2"/>
  </mergeCells>
  <pageMargins left="0.54" right="0.48" top="0.74803149606299213" bottom="0.74803149606299213" header="0.31496062992125984" footer="0.31496062992125984"/>
  <pageSetup paperSize="9" scale="70" orientation="landscape" horizontalDpi="90" verticalDpi="90" r:id="rId1"/>
  <headerFooter>
    <oddFooter>&amp;L&amp;F&amp;C&amp;P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78FA9-461E-4737-B2B7-1FE33E2619AD}">
  <dimension ref="A1:H29"/>
  <sheetViews>
    <sheetView zoomScale="80" zoomScaleNormal="80" workbookViewId="0">
      <selection activeCell="D20" sqref="D20"/>
    </sheetView>
  </sheetViews>
  <sheetFormatPr defaultRowHeight="14.5"/>
  <cols>
    <col min="1" max="1" width="9.26953125" style="3" customWidth="1"/>
    <col min="2" max="2" width="53.453125" style="2" customWidth="1"/>
    <col min="3" max="3" width="13.7265625" style="2" customWidth="1"/>
    <col min="4" max="4" width="13.453125" style="1" customWidth="1"/>
    <col min="5" max="5" width="53.26953125" style="2" customWidth="1"/>
    <col min="6" max="6" width="15" style="2" customWidth="1"/>
    <col min="7" max="7" width="15.81640625" style="1" customWidth="1"/>
    <col min="8" max="8" width="19.54296875" customWidth="1"/>
  </cols>
  <sheetData>
    <row r="1" spans="1:8">
      <c r="A1" s="861" t="s">
        <v>15</v>
      </c>
      <c r="B1" s="31"/>
      <c r="C1" s="861" t="s">
        <v>14</v>
      </c>
      <c r="D1" s="861" t="s">
        <v>13</v>
      </c>
      <c r="E1" s="31"/>
      <c r="F1" s="861" t="s">
        <v>14</v>
      </c>
      <c r="G1" s="861" t="s">
        <v>13</v>
      </c>
      <c r="H1" s="857" t="s">
        <v>128</v>
      </c>
    </row>
    <row r="2" spans="1:8" ht="14.5" customHeight="1" thickBot="1">
      <c r="A2" s="862"/>
      <c r="B2" s="30"/>
      <c r="C2" s="862"/>
      <c r="D2" s="862"/>
      <c r="E2" s="30"/>
      <c r="F2" s="862"/>
      <c r="G2" s="862"/>
      <c r="H2" s="858"/>
    </row>
    <row r="4" spans="1:8" ht="15" thickBot="1">
      <c r="B4" s="777" t="s">
        <v>251</v>
      </c>
    </row>
    <row r="5" spans="1:8" ht="27">
      <c r="A5" s="778">
        <f>VM!A26+1</f>
        <v>25</v>
      </c>
      <c r="B5" s="779" t="s">
        <v>12</v>
      </c>
      <c r="C5" s="780"/>
      <c r="D5" s="781"/>
      <c r="E5" s="782" t="s">
        <v>236</v>
      </c>
      <c r="F5" s="783"/>
      <c r="G5" s="781"/>
      <c r="H5" s="100" t="s">
        <v>145</v>
      </c>
    </row>
    <row r="6" spans="1:8">
      <c r="A6" s="784"/>
      <c r="B6" s="785" t="s">
        <v>10</v>
      </c>
      <c r="C6" s="786"/>
      <c r="D6" s="785"/>
      <c r="E6" s="785" t="s">
        <v>10</v>
      </c>
      <c r="F6" s="787"/>
      <c r="G6" s="785"/>
    </row>
    <row r="7" spans="1:8">
      <c r="A7" s="784"/>
      <c r="B7" s="788" t="s">
        <v>55</v>
      </c>
      <c r="C7" s="789"/>
      <c r="D7" s="790"/>
      <c r="E7" s="788" t="s">
        <v>237</v>
      </c>
      <c r="F7" s="791"/>
      <c r="G7" s="790"/>
    </row>
    <row r="8" spans="1:8">
      <c r="A8" s="784"/>
      <c r="B8" s="792" t="s">
        <v>6</v>
      </c>
      <c r="C8" s="793">
        <v>80981848</v>
      </c>
      <c r="D8" s="794">
        <v>-945957</v>
      </c>
      <c r="E8" s="795" t="s">
        <v>6</v>
      </c>
      <c r="F8" s="796">
        <v>81692732</v>
      </c>
      <c r="G8" s="794">
        <v>945957</v>
      </c>
    </row>
    <row r="9" spans="1:8">
      <c r="A9" s="784"/>
      <c r="B9" s="797" t="s">
        <v>5</v>
      </c>
      <c r="C9" s="798">
        <v>80981848</v>
      </c>
      <c r="D9" s="799">
        <v>-945957</v>
      </c>
      <c r="E9" s="800" t="s">
        <v>5</v>
      </c>
      <c r="F9" s="801">
        <v>81692732</v>
      </c>
      <c r="G9" s="799">
        <v>945957</v>
      </c>
    </row>
    <row r="10" spans="1:8" ht="26">
      <c r="A10" s="784"/>
      <c r="B10" s="797" t="s">
        <v>4</v>
      </c>
      <c r="C10" s="798">
        <v>80981848</v>
      </c>
      <c r="D10" s="799">
        <v>-945957</v>
      </c>
      <c r="E10" s="797" t="s">
        <v>4</v>
      </c>
      <c r="F10" s="801">
        <v>81692732</v>
      </c>
      <c r="G10" s="799">
        <v>945957</v>
      </c>
    </row>
    <row r="11" spans="1:8">
      <c r="A11" s="784"/>
      <c r="B11" s="792" t="s">
        <v>3</v>
      </c>
      <c r="C11" s="793">
        <v>80981848</v>
      </c>
      <c r="D11" s="794">
        <v>-945957</v>
      </c>
      <c r="E11" s="795" t="s">
        <v>3</v>
      </c>
      <c r="F11" s="796">
        <v>81692732</v>
      </c>
      <c r="G11" s="794">
        <v>945957</v>
      </c>
    </row>
    <row r="12" spans="1:8">
      <c r="A12" s="784"/>
      <c r="B12" s="802" t="s">
        <v>2</v>
      </c>
      <c r="C12" s="798">
        <v>80981848</v>
      </c>
      <c r="D12" s="799">
        <v>-945957</v>
      </c>
      <c r="E12" s="800" t="s">
        <v>2</v>
      </c>
      <c r="F12" s="796">
        <v>81692732</v>
      </c>
      <c r="G12" s="803">
        <v>945957</v>
      </c>
    </row>
    <row r="13" spans="1:8" ht="26.5">
      <c r="A13" s="784"/>
      <c r="B13" s="804" t="s">
        <v>1</v>
      </c>
      <c r="C13" s="798">
        <v>80981848</v>
      </c>
      <c r="D13" s="799">
        <v>-945957</v>
      </c>
      <c r="E13" s="802" t="s">
        <v>22</v>
      </c>
      <c r="F13" s="801">
        <v>81692732</v>
      </c>
      <c r="G13" s="799">
        <v>945957</v>
      </c>
    </row>
    <row r="14" spans="1:8" ht="26.5">
      <c r="A14" s="784"/>
      <c r="B14" s="805" t="s">
        <v>0</v>
      </c>
      <c r="C14" s="798">
        <v>80981848</v>
      </c>
      <c r="D14" s="799">
        <v>-945957</v>
      </c>
      <c r="E14" s="802" t="s">
        <v>37</v>
      </c>
      <c r="F14" s="801">
        <v>81692732</v>
      </c>
      <c r="G14" s="799">
        <v>945957</v>
      </c>
    </row>
    <row r="15" spans="1:8" ht="26.5" thickBot="1">
      <c r="A15" s="784"/>
      <c r="B15" s="806"/>
      <c r="C15" s="807"/>
      <c r="D15" s="808"/>
      <c r="E15" s="809" t="s">
        <v>125</v>
      </c>
      <c r="F15" s="810">
        <v>81692732</v>
      </c>
      <c r="G15" s="808">
        <v>945957</v>
      </c>
    </row>
    <row r="16" spans="1:8" s="839" customFormat="1" ht="54" customHeight="1" thickBot="1">
      <c r="A16" s="838"/>
      <c r="B16" s="913" t="s">
        <v>238</v>
      </c>
      <c r="C16" s="895"/>
      <c r="D16" s="895"/>
      <c r="E16" s="895"/>
      <c r="F16" s="895"/>
      <c r="G16" s="896"/>
    </row>
    <row r="21" spans="2:7" ht="18">
      <c r="B21" s="912" t="s">
        <v>243</v>
      </c>
      <c r="C21" s="912"/>
      <c r="D21" s="826"/>
      <c r="G21" s="827" t="s">
        <v>244</v>
      </c>
    </row>
    <row r="22" spans="2:7" ht="15.5">
      <c r="B22" s="828"/>
      <c r="C22" s="828"/>
      <c r="D22" s="829"/>
      <c r="E22" s="828"/>
    </row>
    <row r="23" spans="2:7" ht="15.5">
      <c r="B23" s="828"/>
      <c r="C23" s="828"/>
      <c r="D23" s="829"/>
      <c r="E23" s="828"/>
    </row>
    <row r="24" spans="2:7" ht="15.5">
      <c r="B24" s="828"/>
      <c r="C24" s="828"/>
      <c r="D24" s="829"/>
      <c r="E24" s="828"/>
    </row>
    <row r="25" spans="2:7" ht="15.5">
      <c r="B25" s="828"/>
      <c r="C25" s="828"/>
      <c r="D25" s="829"/>
      <c r="E25" s="828"/>
    </row>
    <row r="26" spans="2:7" ht="15.5">
      <c r="B26" s="828"/>
      <c r="C26" s="828"/>
      <c r="D26" s="829"/>
      <c r="E26" s="828"/>
    </row>
    <row r="27" spans="2:7" ht="15.5">
      <c r="B27" s="828"/>
      <c r="C27" s="828"/>
      <c r="D27" s="829"/>
      <c r="E27" s="828"/>
    </row>
    <row r="28" spans="2:7" ht="15.5">
      <c r="B28" s="830" t="s">
        <v>245</v>
      </c>
      <c r="C28" s="828"/>
      <c r="D28" s="829"/>
      <c r="E28" s="828"/>
    </row>
    <row r="29" spans="2:7" ht="15.5">
      <c r="B29" s="830" t="s">
        <v>246</v>
      </c>
      <c r="C29" s="828"/>
      <c r="D29" s="829"/>
      <c r="E29" s="828"/>
    </row>
  </sheetData>
  <mergeCells count="8">
    <mergeCell ref="B21:C21"/>
    <mergeCell ref="H1:H2"/>
    <mergeCell ref="B16:G16"/>
    <mergeCell ref="A1:A2"/>
    <mergeCell ref="C1:C2"/>
    <mergeCell ref="D1:D2"/>
    <mergeCell ref="F1:F2"/>
    <mergeCell ref="G1:G2"/>
  </mergeCells>
  <pageMargins left="0.47244094488188981" right="0.47244094488188981" top="0.6692913385826772" bottom="0.74803149606299213" header="0.31496062992125984" footer="0.31496062992125984"/>
  <pageSetup paperSize="9" scale="70" fitToHeight="0" orientation="landscape" horizontalDpi="90" verticalDpi="90" r:id="rId1"/>
  <headerFooter>
    <oddFooter>&amp;L&amp;F&amp;C&amp;P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priekšlikumi_teksta_daļai</vt:lpstr>
      <vt:lpstr>MK</vt:lpstr>
      <vt:lpstr>SIF</vt:lpstr>
      <vt:lpstr>AM</vt:lpstr>
      <vt:lpstr>FM</vt:lpstr>
      <vt:lpstr>IeM</vt:lpstr>
      <vt:lpstr>IZM</vt:lpstr>
      <vt:lpstr>SM</vt:lpstr>
      <vt:lpstr>LM</vt:lpstr>
      <vt:lpstr>KM</vt:lpstr>
      <vt:lpstr>VM</vt:lpstr>
      <vt:lpstr>64.res</vt:lpstr>
      <vt:lpstr>AM!Print_Titles</vt:lpstr>
      <vt:lpstr>FM!Print_Titles</vt:lpstr>
      <vt:lpstr>IeM!Print_Titles</vt:lpstr>
      <vt:lpstr>IZM!Print_Titles</vt:lpstr>
      <vt:lpstr>KM!Print_Titles</vt:lpstr>
      <vt:lpstr>MK!Print_Titles</vt:lpstr>
      <vt:lpstr>priekšlikumi_teksta_daļai!Print_Titles</vt:lpstr>
      <vt:lpstr>SIF!Print_Titles</vt:lpstr>
      <vt:lpstr>SM!Print_Titles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Siņkovska</dc:creator>
  <cp:lastModifiedBy>Ieva Klinsone</cp:lastModifiedBy>
  <cp:lastPrinted>2023-02-24T15:14:47Z</cp:lastPrinted>
  <dcterms:created xsi:type="dcterms:W3CDTF">2023-02-14T08:59:29Z</dcterms:created>
  <dcterms:modified xsi:type="dcterms:W3CDTF">2023-02-28T05:44:17Z</dcterms:modified>
</cp:coreProperties>
</file>