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straa\Documents\2024_2025\atbalsts Ukrainai\2025\Nometnu programma\"/>
    </mc:Choice>
  </mc:AlternateContent>
  <xr:revisionPtr revIDLastSave="0" documentId="13_ncr:1_{FBBD1057-135B-4FCB-82FD-F98265C745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.2025." sheetId="3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2" i="3" l="1"/>
  <c r="B46" i="3"/>
  <c r="C41" i="3" s="1"/>
  <c r="B53" i="3" l="1"/>
  <c r="B54" i="3"/>
  <c r="B55" i="3" s="1"/>
  <c r="C13" i="3"/>
  <c r="C28" i="3"/>
  <c r="C42" i="3"/>
  <c r="C38" i="3"/>
  <c r="C14" i="3"/>
  <c r="C30" i="3"/>
  <c r="C45" i="3"/>
  <c r="C15" i="3"/>
  <c r="C31" i="3"/>
  <c r="C16" i="3"/>
  <c r="C33" i="3"/>
  <c r="C3" i="3"/>
  <c r="C17" i="3"/>
  <c r="C34" i="3"/>
  <c r="C5" i="3"/>
  <c r="C19" i="3"/>
  <c r="C35" i="3"/>
  <c r="C6" i="3"/>
  <c r="C20" i="3"/>
  <c r="C36" i="3"/>
  <c r="C8" i="3"/>
  <c r="C21" i="3"/>
  <c r="C37" i="3"/>
  <c r="C9" i="3"/>
  <c r="C22" i="3"/>
  <c r="C10" i="3"/>
  <c r="C24" i="3"/>
  <c r="C39" i="3"/>
  <c r="C11" i="3"/>
  <c r="C26" i="3"/>
  <c r="C40" i="3"/>
  <c r="C12" i="3"/>
  <c r="C27" i="3"/>
  <c r="C46" i="3" l="1"/>
  <c r="F32" i="3" s="1"/>
  <c r="F45" i="3"/>
  <c r="F10" i="3"/>
  <c r="F37" i="3"/>
  <c r="F14" i="3"/>
  <c r="F7" i="3" l="1"/>
  <c r="E7" i="3" s="1"/>
  <c r="D7" i="3" s="1"/>
  <c r="F42" i="3"/>
  <c r="E42" i="3" s="1"/>
  <c r="D42" i="3" s="1"/>
  <c r="F3" i="3"/>
  <c r="F4" i="3"/>
  <c r="F5" i="3"/>
  <c r="F6" i="3"/>
  <c r="F25" i="3"/>
  <c r="E25" i="3" s="1"/>
  <c r="F33" i="3"/>
  <c r="E33" i="3" s="1"/>
  <c r="D33" i="3" s="1"/>
  <c r="F30" i="3"/>
  <c r="E30" i="3" s="1"/>
  <c r="D30" i="3" s="1"/>
  <c r="F13" i="3"/>
  <c r="E13" i="3" s="1"/>
  <c r="D13" i="3" s="1"/>
  <c r="F21" i="3"/>
  <c r="E21" i="3" s="1"/>
  <c r="D21" i="3" s="1"/>
  <c r="F18" i="3"/>
  <c r="E18" i="3" s="1"/>
  <c r="D18" i="3" s="1"/>
  <c r="F36" i="3"/>
  <c r="E36" i="3" s="1"/>
  <c r="D36" i="3" s="1"/>
  <c r="F9" i="3"/>
  <c r="F24" i="3"/>
  <c r="E24" i="3" s="1"/>
  <c r="D24" i="3" s="1"/>
  <c r="F44" i="3"/>
  <c r="E44" i="3" s="1"/>
  <c r="D44" i="3" s="1"/>
  <c r="F41" i="3"/>
  <c r="E41" i="3" s="1"/>
  <c r="F12" i="3"/>
  <c r="E32" i="3"/>
  <c r="D32" i="3" s="1"/>
  <c r="F29" i="3"/>
  <c r="E29" i="3" s="1"/>
  <c r="D29" i="3" s="1"/>
  <c r="F39" i="3"/>
  <c r="E39" i="3" s="1"/>
  <c r="D39" i="3" s="1"/>
  <c r="F35" i="3"/>
  <c r="E35" i="3" s="1"/>
  <c r="F20" i="3"/>
  <c r="E20" i="3" s="1"/>
  <c r="F17" i="3"/>
  <c r="E17" i="3" s="1"/>
  <c r="D17" i="3" s="1"/>
  <c r="F27" i="3"/>
  <c r="E27" i="3" s="1"/>
  <c r="D27" i="3" s="1"/>
  <c r="F23" i="3"/>
  <c r="E23" i="3" s="1"/>
  <c r="D23" i="3" s="1"/>
  <c r="F8" i="3"/>
  <c r="E8" i="3" s="1"/>
  <c r="D8" i="3" s="1"/>
  <c r="F15" i="3"/>
  <c r="E15" i="3" s="1"/>
  <c r="D15" i="3" s="1"/>
  <c r="F11" i="3"/>
  <c r="E11" i="3" s="1"/>
  <c r="D11" i="3" s="1"/>
  <c r="F43" i="3"/>
  <c r="E43" i="3" s="1"/>
  <c r="D43" i="3" s="1"/>
  <c r="F40" i="3"/>
  <c r="E40" i="3" s="1"/>
  <c r="D40" i="3" s="1"/>
  <c r="F38" i="3"/>
  <c r="E38" i="3" s="1"/>
  <c r="D38" i="3" s="1"/>
  <c r="F34" i="3"/>
  <c r="E34" i="3" s="1"/>
  <c r="D34" i="3" s="1"/>
  <c r="F31" i="3"/>
  <c r="E31" i="3" s="1"/>
  <c r="D31" i="3" s="1"/>
  <c r="F28" i="3"/>
  <c r="E28" i="3" s="1"/>
  <c r="D28" i="3" s="1"/>
  <c r="F26" i="3"/>
  <c r="E26" i="3" s="1"/>
  <c r="D26" i="3" s="1"/>
  <c r="F22" i="3"/>
  <c r="E22" i="3" s="1"/>
  <c r="D22" i="3" s="1"/>
  <c r="F19" i="3"/>
  <c r="E19" i="3" s="1"/>
  <c r="D19" i="3" s="1"/>
  <c r="F16" i="3"/>
  <c r="E45" i="3"/>
  <c r="D45" i="3" s="1"/>
  <c r="E37" i="3"/>
  <c r="D37" i="3" s="1"/>
  <c r="E6" i="3"/>
  <c r="D6" i="3" s="1"/>
  <c r="E4" i="3"/>
  <c r="D4" i="3" s="1"/>
  <c r="E10" i="3"/>
  <c r="D10" i="3" s="1"/>
  <c r="E14" i="3"/>
  <c r="D14" i="3" s="1"/>
  <c r="E16" i="3"/>
  <c r="D16" i="3" s="1"/>
  <c r="E5" i="3"/>
  <c r="D5" i="3" s="1"/>
  <c r="F46" i="3" l="1"/>
  <c r="D20" i="3"/>
  <c r="E9" i="3"/>
  <c r="D9" i="3" s="1"/>
  <c r="D35" i="3"/>
  <c r="E3" i="3"/>
  <c r="D3" i="3" s="1"/>
  <c r="E12" i="3"/>
  <c r="D12" i="3" s="1"/>
  <c r="D41" i="3"/>
  <c r="D25" i="3"/>
  <c r="D46" i="3" l="1"/>
  <c r="E46" i="3"/>
</calcChain>
</file>

<file path=xl/sharedStrings.xml><?xml version="1.0" encoding="utf-8"?>
<sst xmlns="http://schemas.openxmlformats.org/spreadsheetml/2006/main" count="58" uniqueCount="58">
  <si>
    <t>Pašvaldība</t>
  </si>
  <si>
    <t>Daugavpils valstpilsētas pašvaldība</t>
  </si>
  <si>
    <t>Augšdaugavas novada pašvaldība</t>
  </si>
  <si>
    <t>Jelgavas valstspilsētas pašvaldība</t>
  </si>
  <si>
    <t>Jelgavas novada pašvaldība</t>
  </si>
  <si>
    <t>Jūrmalas valstspilsētas pašvaldība</t>
  </si>
  <si>
    <t>Liepājas valstspilsētas pašvaldība</t>
  </si>
  <si>
    <t>Dienvidkurzemes novada pašvaldība</t>
  </si>
  <si>
    <t>Rēzeknes novada pašvaldība</t>
  </si>
  <si>
    <t>Rīgas valstspilsētas pašvaldība</t>
  </si>
  <si>
    <t>Ventspils valstspilsētas pašvaldība</t>
  </si>
  <si>
    <t>Ventspils novada pašvaldība</t>
  </si>
  <si>
    <t>Aizkraukles novada pašvaldība</t>
  </si>
  <si>
    <t>Alūksnes novada pašvaldība</t>
  </si>
  <si>
    <t>Ādažu novada pašvaldība</t>
  </si>
  <si>
    <t>Balvu novada pašvaldība</t>
  </si>
  <si>
    <t>Bauskas novada pašvaldība</t>
  </si>
  <si>
    <t>Cēsu novada pašvaldība</t>
  </si>
  <si>
    <t>Dobeles novada pašvaldība</t>
  </si>
  <si>
    <t>Gulbenes novada pašvaldība</t>
  </si>
  <si>
    <t>Jēkabpils novada pašvaldība</t>
  </si>
  <si>
    <t>Krāslavas novada pašvaldība</t>
  </si>
  <si>
    <t>Kuldīgas novada pašvaldība</t>
  </si>
  <si>
    <t>Ķekavas novada pašvaldība</t>
  </si>
  <si>
    <t>Limbažu novada pašvaldība</t>
  </si>
  <si>
    <t>Līvānu novada pašvaldība</t>
  </si>
  <si>
    <t>Ludzas novada pašvaldība</t>
  </si>
  <si>
    <t>Madonas novada pašvaldība</t>
  </si>
  <si>
    <t>Mārupes novada pašvaldība</t>
  </si>
  <si>
    <t>Ogres novada pašvaldība</t>
  </si>
  <si>
    <t>Olaines novada pašvaldība</t>
  </si>
  <si>
    <t>Preiļu novada pašvaldība</t>
  </si>
  <si>
    <t>Ropažu novada pašvaldība</t>
  </si>
  <si>
    <t>Salaspils novada pašvaldība</t>
  </si>
  <si>
    <t>Saldus novada pašvaldība</t>
  </si>
  <si>
    <t>Saulkrastu novada pašvaldība</t>
  </si>
  <si>
    <t>Siguldas novada pašvaldība</t>
  </si>
  <si>
    <t>Smiltenes novada pašvaldība</t>
  </si>
  <si>
    <t>Talsu novada pašvaldība</t>
  </si>
  <si>
    <t>Tukuma novada pašvaldība</t>
  </si>
  <si>
    <t>Valkas novada pašvaldība</t>
  </si>
  <si>
    <t>Valmieras novada pašvaldība</t>
  </si>
  <si>
    <t>Varakļānu novada pašvaldība</t>
  </si>
  <si>
    <t>Piešķirtais finansējums</t>
  </si>
  <si>
    <t>KOPĀ</t>
  </si>
  <si>
    <t>Valsts izglītības satura centram tiek paredzēts 1% no kopējās programmas summas  900 000 x 1% =  max.9000 euro, kas paredzēti atlīdzībai  grāmatveža pienākumu apmaksai un programmas koordinatoru un administratora pienākumu apmaksai. (pēc anotācijas 7800 euro)</t>
  </si>
  <si>
    <t>Pašvaldībam pārskaitāmais finansējums, euro</t>
  </si>
  <si>
    <t>Pašvaldībām paredzamās izmaksas programmas administrēšanai līdz 4% jeb (892 200 x 4% = jeb ap 35 688  euro)  atbilstoši faktiskajām izmaksām.</t>
  </si>
  <si>
    <t>Pašvaldībām pārskaitāmais finansējums (ar 4%)</t>
  </si>
  <si>
    <t>Pašvaldībās reģistrētie (aktīvajā statusā) Ukrainas civiliedzīvotāji vecumā no 5-18 gadi, skaits</t>
  </si>
  <si>
    <t>Pašvaldībām paredzamās izmaksas programmas administrēšanai līdz 4%</t>
  </si>
  <si>
    <t>Finansējums uz vienu izglītojamo (ar pašvaldības admin.izm.), euro</t>
  </si>
  <si>
    <t>Fiansējums nometnēm atņemot pašvaldības admin.izm.</t>
  </si>
  <si>
    <t>Plānotais finansējums nometnēm  atbilstoši bērnu skaitam</t>
  </si>
  <si>
    <t>Atbalsta apjoms plānots aptuveni 4 000 ukraiņu un latviešu bērnu dalībai nometnēs</t>
  </si>
  <si>
    <t>Rēzeknes valstspilsētas pašvaldība</t>
  </si>
  <si>
    <t>Sadalījums 2025.gadam</t>
  </si>
  <si>
    <t>Atbalsts Ukrainas un Latvijas bērnu un jauniešu nometnēm, 2025.gads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</si>
</sst>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414142"/>
      <name val="Calibri"/>
      <family val="2"/>
      <charset val="186"/>
    </font>
    <font>
      <b/>
      <sz val="13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wrapText="1"/>
    </xf>
    <xf numFmtId="2" fontId="0" fillId="0" borderId="0" xfId="0" applyNumberFormat="1"/>
    <xf numFmtId="1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2" fillId="0" borderId="2" xfId="0" applyFont="1" applyBorder="1" applyAlignment="1">
      <alignment horizontal="left" vertical="center" wrapText="1"/>
    </xf>
    <xf numFmtId="3" fontId="0" fillId="3" borderId="1" xfId="0" applyNumberFormat="1" applyFill="1" applyBorder="1"/>
    <xf numFmtId="3" fontId="1" fillId="0" borderId="1" xfId="0" applyNumberFormat="1" applyFont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 applyAlignment="1">
      <alignment horizontal="center"/>
    </xf>
    <xf numFmtId="4" fontId="0" fillId="0" borderId="0" xfId="0" applyNumberFormat="1"/>
    <xf numFmtId="0" fontId="3" fillId="0" borderId="0" xfId="0" applyFont="1" applyAlignment="1">
      <alignment horizontal="left"/>
    </xf>
    <xf numFmtId="0" fontId="4" fillId="0" borderId="1" xfId="0" applyFont="1" applyBorder="1"/>
    <xf numFmtId="2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>
      <selection activeCell="C53" sqref="C53"/>
    </sheetView>
  </sheetViews>
  <sheetFormatPr defaultRowHeight="15" x14ac:dyDescent="0.25"/>
  <cols>
    <col min="1" max="1" width="42.140625" customWidth="1"/>
    <col min="2" max="3" width="25.7109375" customWidth="1"/>
    <col min="4" max="4" width="16.5703125" customWidth="1"/>
    <col min="5" max="5" width="18.42578125" customWidth="1"/>
    <col min="6" max="6" width="18.140625" customWidth="1"/>
  </cols>
  <sheetData>
    <row r="1" spans="1:6" ht="17.25" x14ac:dyDescent="0.3">
      <c r="A1" s="19" t="s">
        <v>57</v>
      </c>
      <c r="B1" s="19"/>
      <c r="C1" s="19"/>
      <c r="D1" s="19"/>
      <c r="E1" s="19"/>
      <c r="F1" s="19"/>
    </row>
    <row r="2" spans="1:6" ht="90" x14ac:dyDescent="0.25">
      <c r="A2" s="1" t="s">
        <v>0</v>
      </c>
      <c r="B2" s="7" t="s">
        <v>49</v>
      </c>
      <c r="C2" s="7" t="s">
        <v>54</v>
      </c>
      <c r="D2" s="7" t="s">
        <v>53</v>
      </c>
      <c r="E2" s="7" t="s">
        <v>50</v>
      </c>
      <c r="F2" s="12" t="s">
        <v>48</v>
      </c>
    </row>
    <row r="3" spans="1:6" x14ac:dyDescent="0.25">
      <c r="A3" s="2" t="s">
        <v>12</v>
      </c>
      <c r="B3" s="3">
        <v>52</v>
      </c>
      <c r="C3" s="9">
        <f>ROUND(((4000/$B$46)*B3),0)</f>
        <v>27</v>
      </c>
      <c r="D3" s="16">
        <f t="shared" ref="D3:D45" si="0">F3-E3</f>
        <v>5773.44</v>
      </c>
      <c r="E3" s="16">
        <f t="shared" ref="E3:E45" si="1">F3*0.04</f>
        <v>240.56</v>
      </c>
      <c r="F3" s="14">
        <f t="shared" ref="F3:F44" si="2">$B$53*C3</f>
        <v>6014</v>
      </c>
    </row>
    <row r="4" spans="1:6" x14ac:dyDescent="0.25">
      <c r="A4" s="10" t="s">
        <v>13</v>
      </c>
      <c r="B4" s="11">
        <v>10</v>
      </c>
      <c r="C4" s="9">
        <v>10</v>
      </c>
      <c r="D4" s="16">
        <f t="shared" si="0"/>
        <v>2138.88</v>
      </c>
      <c r="E4" s="16">
        <f t="shared" si="1"/>
        <v>89.12</v>
      </c>
      <c r="F4" s="14">
        <f t="shared" si="2"/>
        <v>2228</v>
      </c>
    </row>
    <row r="5" spans="1:6" x14ac:dyDescent="0.25">
      <c r="A5" s="13" t="s">
        <v>2</v>
      </c>
      <c r="B5" s="3">
        <v>21</v>
      </c>
      <c r="C5" s="9">
        <f t="shared" ref="C5:C45" si="3">ROUND(((4000/$B$46)*B5),0)</f>
        <v>11</v>
      </c>
      <c r="D5" s="16">
        <f t="shared" si="0"/>
        <v>2352</v>
      </c>
      <c r="E5" s="16">
        <f t="shared" si="1"/>
        <v>98</v>
      </c>
      <c r="F5" s="14">
        <f t="shared" si="2"/>
        <v>2450</v>
      </c>
    </row>
    <row r="6" spans="1:6" x14ac:dyDescent="0.25">
      <c r="A6" s="2" t="s">
        <v>14</v>
      </c>
      <c r="B6" s="3">
        <v>38</v>
      </c>
      <c r="C6" s="9">
        <f t="shared" si="3"/>
        <v>20</v>
      </c>
      <c r="D6" s="16">
        <f t="shared" si="0"/>
        <v>4276.8</v>
      </c>
      <c r="E6" s="16">
        <f t="shared" si="1"/>
        <v>178.2</v>
      </c>
      <c r="F6" s="14">
        <f t="shared" si="2"/>
        <v>4455</v>
      </c>
    </row>
    <row r="7" spans="1:6" x14ac:dyDescent="0.25">
      <c r="A7" s="10" t="s">
        <v>15</v>
      </c>
      <c r="B7" s="11">
        <v>11</v>
      </c>
      <c r="C7" s="9">
        <v>11</v>
      </c>
      <c r="D7" s="16">
        <f t="shared" si="0"/>
        <v>2352</v>
      </c>
      <c r="E7" s="16">
        <f t="shared" si="1"/>
        <v>98</v>
      </c>
      <c r="F7" s="14">
        <f t="shared" si="2"/>
        <v>2450</v>
      </c>
    </row>
    <row r="8" spans="1:6" x14ac:dyDescent="0.25">
      <c r="A8" s="2" t="s">
        <v>16</v>
      </c>
      <c r="B8" s="3">
        <v>89</v>
      </c>
      <c r="C8" s="9">
        <f t="shared" si="3"/>
        <v>46</v>
      </c>
      <c r="D8" s="16">
        <f t="shared" si="0"/>
        <v>9837.1200000000008</v>
      </c>
      <c r="E8" s="16">
        <f t="shared" si="1"/>
        <v>409.88</v>
      </c>
      <c r="F8" s="14">
        <f t="shared" si="2"/>
        <v>10247</v>
      </c>
    </row>
    <row r="9" spans="1:6" x14ac:dyDescent="0.25">
      <c r="A9" s="2" t="s">
        <v>17</v>
      </c>
      <c r="B9" s="3">
        <v>130</v>
      </c>
      <c r="C9" s="9">
        <f t="shared" si="3"/>
        <v>68</v>
      </c>
      <c r="D9" s="16">
        <f t="shared" si="0"/>
        <v>14541.12</v>
      </c>
      <c r="E9" s="16">
        <f t="shared" si="1"/>
        <v>605.88</v>
      </c>
      <c r="F9" s="14">
        <f t="shared" si="2"/>
        <v>15147</v>
      </c>
    </row>
    <row r="10" spans="1:6" x14ac:dyDescent="0.25">
      <c r="A10" s="2" t="s">
        <v>1</v>
      </c>
      <c r="B10" s="3">
        <v>312</v>
      </c>
      <c r="C10" s="9">
        <f t="shared" si="3"/>
        <v>163</v>
      </c>
      <c r="D10" s="16">
        <f t="shared" si="0"/>
        <v>34855.68</v>
      </c>
      <c r="E10" s="16">
        <f t="shared" si="1"/>
        <v>1452.32</v>
      </c>
      <c r="F10" s="14">
        <f t="shared" si="2"/>
        <v>36308</v>
      </c>
    </row>
    <row r="11" spans="1:6" x14ac:dyDescent="0.25">
      <c r="A11" s="2" t="s">
        <v>7</v>
      </c>
      <c r="B11" s="3">
        <v>57</v>
      </c>
      <c r="C11" s="9">
        <f t="shared" si="3"/>
        <v>30</v>
      </c>
      <c r="D11" s="16">
        <f t="shared" si="0"/>
        <v>6415.68</v>
      </c>
      <c r="E11" s="16">
        <f t="shared" si="1"/>
        <v>267.32</v>
      </c>
      <c r="F11" s="14">
        <f t="shared" si="2"/>
        <v>6683</v>
      </c>
    </row>
    <row r="12" spans="1:6" x14ac:dyDescent="0.25">
      <c r="A12" s="2" t="s">
        <v>18</v>
      </c>
      <c r="B12" s="3">
        <v>65</v>
      </c>
      <c r="C12" s="9">
        <f t="shared" si="3"/>
        <v>34</v>
      </c>
      <c r="D12" s="16">
        <f t="shared" si="0"/>
        <v>7271.04</v>
      </c>
      <c r="E12" s="16">
        <f t="shared" si="1"/>
        <v>302.95999999999998</v>
      </c>
      <c r="F12" s="14">
        <f t="shared" si="2"/>
        <v>7574</v>
      </c>
    </row>
    <row r="13" spans="1:6" x14ac:dyDescent="0.25">
      <c r="A13" s="2" t="s">
        <v>19</v>
      </c>
      <c r="B13" s="3">
        <v>40</v>
      </c>
      <c r="C13" s="9">
        <f t="shared" si="3"/>
        <v>21</v>
      </c>
      <c r="D13" s="16">
        <f t="shared" si="0"/>
        <v>4490.88</v>
      </c>
      <c r="E13" s="16">
        <f t="shared" si="1"/>
        <v>187.12</v>
      </c>
      <c r="F13" s="14">
        <f t="shared" si="2"/>
        <v>4678</v>
      </c>
    </row>
    <row r="14" spans="1:6" x14ac:dyDescent="0.25">
      <c r="A14" s="2" t="s">
        <v>4</v>
      </c>
      <c r="B14" s="3">
        <v>66</v>
      </c>
      <c r="C14" s="9">
        <f t="shared" si="3"/>
        <v>34</v>
      </c>
      <c r="D14" s="16">
        <f t="shared" si="0"/>
        <v>7271.04</v>
      </c>
      <c r="E14" s="16">
        <f t="shared" si="1"/>
        <v>302.95999999999998</v>
      </c>
      <c r="F14" s="14">
        <f t="shared" si="2"/>
        <v>7574</v>
      </c>
    </row>
    <row r="15" spans="1:6" x14ac:dyDescent="0.25">
      <c r="A15" s="2" t="s">
        <v>3</v>
      </c>
      <c r="B15" s="3">
        <v>195</v>
      </c>
      <c r="C15" s="9">
        <f t="shared" si="3"/>
        <v>102</v>
      </c>
      <c r="D15" s="16">
        <f t="shared" si="0"/>
        <v>21812.16</v>
      </c>
      <c r="E15" s="16">
        <f t="shared" si="1"/>
        <v>908.84</v>
      </c>
      <c r="F15" s="14">
        <f t="shared" si="2"/>
        <v>22721</v>
      </c>
    </row>
    <row r="16" spans="1:6" x14ac:dyDescent="0.25">
      <c r="A16" s="2" t="s">
        <v>20</v>
      </c>
      <c r="B16" s="3">
        <v>73</v>
      </c>
      <c r="C16" s="9">
        <f t="shared" si="3"/>
        <v>38</v>
      </c>
      <c r="D16" s="16">
        <f t="shared" si="0"/>
        <v>8126.4</v>
      </c>
      <c r="E16" s="16">
        <f t="shared" si="1"/>
        <v>338.6</v>
      </c>
      <c r="F16" s="14">
        <f t="shared" si="2"/>
        <v>8465</v>
      </c>
    </row>
    <row r="17" spans="1:6" x14ac:dyDescent="0.25">
      <c r="A17" s="2" t="s">
        <v>5</v>
      </c>
      <c r="B17" s="3">
        <v>222</v>
      </c>
      <c r="C17" s="9">
        <f t="shared" si="3"/>
        <v>116</v>
      </c>
      <c r="D17" s="16">
        <f t="shared" si="0"/>
        <v>24805.439999999999</v>
      </c>
      <c r="E17" s="16">
        <f t="shared" si="1"/>
        <v>1033.56</v>
      </c>
      <c r="F17" s="14">
        <f t="shared" si="2"/>
        <v>25839</v>
      </c>
    </row>
    <row r="18" spans="1:6" x14ac:dyDescent="0.25">
      <c r="A18" s="10" t="s">
        <v>21</v>
      </c>
      <c r="B18" s="11">
        <v>14</v>
      </c>
      <c r="C18" s="9">
        <v>14</v>
      </c>
      <c r="D18" s="16">
        <f t="shared" si="0"/>
        <v>2994.24</v>
      </c>
      <c r="E18" s="16">
        <f t="shared" si="1"/>
        <v>124.76</v>
      </c>
      <c r="F18" s="14">
        <f t="shared" si="2"/>
        <v>3119</v>
      </c>
    </row>
    <row r="19" spans="1:6" x14ac:dyDescent="0.25">
      <c r="A19" s="2" t="s">
        <v>22</v>
      </c>
      <c r="B19" s="3">
        <v>52</v>
      </c>
      <c r="C19" s="9">
        <f t="shared" si="3"/>
        <v>27</v>
      </c>
      <c r="D19" s="16">
        <f t="shared" si="0"/>
        <v>5773.44</v>
      </c>
      <c r="E19" s="16">
        <f t="shared" si="1"/>
        <v>240.56</v>
      </c>
      <c r="F19" s="14">
        <f t="shared" si="2"/>
        <v>6014</v>
      </c>
    </row>
    <row r="20" spans="1:6" x14ac:dyDescent="0.25">
      <c r="A20" s="2" t="s">
        <v>23</v>
      </c>
      <c r="B20" s="3">
        <v>64</v>
      </c>
      <c r="C20" s="9">
        <f t="shared" si="3"/>
        <v>33</v>
      </c>
      <c r="D20" s="16">
        <f t="shared" si="0"/>
        <v>7056.96</v>
      </c>
      <c r="E20" s="16">
        <f t="shared" si="1"/>
        <v>294.04000000000002</v>
      </c>
      <c r="F20" s="14">
        <f t="shared" si="2"/>
        <v>7351</v>
      </c>
    </row>
    <row r="21" spans="1:6" x14ac:dyDescent="0.25">
      <c r="A21" s="2" t="s">
        <v>6</v>
      </c>
      <c r="B21" s="3">
        <v>353</v>
      </c>
      <c r="C21" s="9">
        <f t="shared" si="3"/>
        <v>184</v>
      </c>
      <c r="D21" s="16">
        <f t="shared" si="0"/>
        <v>39346.559999999998</v>
      </c>
      <c r="E21" s="16">
        <f t="shared" si="1"/>
        <v>1639.44</v>
      </c>
      <c r="F21" s="14">
        <f t="shared" si="2"/>
        <v>40986</v>
      </c>
    </row>
    <row r="22" spans="1:6" x14ac:dyDescent="0.25">
      <c r="A22" s="2" t="s">
        <v>24</v>
      </c>
      <c r="B22" s="3">
        <v>39</v>
      </c>
      <c r="C22" s="9">
        <f t="shared" si="3"/>
        <v>20</v>
      </c>
      <c r="D22" s="16">
        <f t="shared" si="0"/>
        <v>4276.8</v>
      </c>
      <c r="E22" s="16">
        <f t="shared" si="1"/>
        <v>178.2</v>
      </c>
      <c r="F22" s="14">
        <f t="shared" si="2"/>
        <v>4455</v>
      </c>
    </row>
    <row r="23" spans="1:6" x14ac:dyDescent="0.25">
      <c r="A23" s="10" t="s">
        <v>25</v>
      </c>
      <c r="B23" s="11">
        <v>5</v>
      </c>
      <c r="C23" s="9">
        <v>5</v>
      </c>
      <c r="D23" s="16">
        <f t="shared" si="0"/>
        <v>1069.44</v>
      </c>
      <c r="E23" s="16">
        <f t="shared" si="1"/>
        <v>44.56</v>
      </c>
      <c r="F23" s="14">
        <f t="shared" si="2"/>
        <v>1114</v>
      </c>
    </row>
    <row r="24" spans="1:6" x14ac:dyDescent="0.25">
      <c r="A24" s="2" t="s">
        <v>26</v>
      </c>
      <c r="B24" s="3">
        <v>180</v>
      </c>
      <c r="C24" s="9">
        <f t="shared" si="3"/>
        <v>94</v>
      </c>
      <c r="D24" s="16">
        <f t="shared" si="0"/>
        <v>20101.439999999999</v>
      </c>
      <c r="E24" s="16">
        <f t="shared" si="1"/>
        <v>837.56</v>
      </c>
      <c r="F24" s="14">
        <f t="shared" si="2"/>
        <v>20939</v>
      </c>
    </row>
    <row r="25" spans="1:6" x14ac:dyDescent="0.25">
      <c r="A25" s="10" t="s">
        <v>27</v>
      </c>
      <c r="B25" s="11">
        <v>20</v>
      </c>
      <c r="C25" s="9">
        <v>20</v>
      </c>
      <c r="D25" s="16">
        <f t="shared" si="0"/>
        <v>4276.8</v>
      </c>
      <c r="E25" s="16">
        <f t="shared" si="1"/>
        <v>178.2</v>
      </c>
      <c r="F25" s="14">
        <f t="shared" si="2"/>
        <v>4455</v>
      </c>
    </row>
    <row r="26" spans="1:6" x14ac:dyDescent="0.25">
      <c r="A26" s="2" t="s">
        <v>28</v>
      </c>
      <c r="B26" s="3">
        <v>102</v>
      </c>
      <c r="C26" s="9">
        <f t="shared" si="3"/>
        <v>53</v>
      </c>
      <c r="D26" s="16">
        <f t="shared" si="0"/>
        <v>11333.76</v>
      </c>
      <c r="E26" s="16">
        <f t="shared" si="1"/>
        <v>472.24</v>
      </c>
      <c r="F26" s="14">
        <f t="shared" si="2"/>
        <v>11806</v>
      </c>
    </row>
    <row r="27" spans="1:6" x14ac:dyDescent="0.25">
      <c r="A27" s="2" t="s">
        <v>29</v>
      </c>
      <c r="B27" s="3">
        <v>95</v>
      </c>
      <c r="C27" s="9">
        <f t="shared" si="3"/>
        <v>50</v>
      </c>
      <c r="D27" s="16">
        <f t="shared" si="0"/>
        <v>10692.48</v>
      </c>
      <c r="E27" s="16">
        <f t="shared" si="1"/>
        <v>445.52</v>
      </c>
      <c r="F27" s="14">
        <f t="shared" si="2"/>
        <v>11138</v>
      </c>
    </row>
    <row r="28" spans="1:6" x14ac:dyDescent="0.25">
      <c r="A28" s="2" t="s">
        <v>30</v>
      </c>
      <c r="B28" s="3">
        <v>50</v>
      </c>
      <c r="C28" s="9">
        <f>ROUND(((4000/$B$46)*B28),0)</f>
        <v>26</v>
      </c>
      <c r="D28" s="16">
        <f t="shared" si="0"/>
        <v>5560.32</v>
      </c>
      <c r="E28" s="16">
        <f t="shared" si="1"/>
        <v>231.68</v>
      </c>
      <c r="F28" s="14">
        <f t="shared" si="2"/>
        <v>5792</v>
      </c>
    </row>
    <row r="29" spans="1:6" x14ac:dyDescent="0.25">
      <c r="A29" s="10" t="s">
        <v>31</v>
      </c>
      <c r="B29" s="11">
        <v>13</v>
      </c>
      <c r="C29" s="9">
        <v>13</v>
      </c>
      <c r="D29" s="16">
        <f t="shared" si="0"/>
        <v>2780.16</v>
      </c>
      <c r="E29" s="16">
        <f t="shared" si="1"/>
        <v>115.84</v>
      </c>
      <c r="F29" s="14">
        <f t="shared" si="2"/>
        <v>2896</v>
      </c>
    </row>
    <row r="30" spans="1:6" x14ac:dyDescent="0.25">
      <c r="A30" s="2" t="s">
        <v>8</v>
      </c>
      <c r="B30" s="3">
        <v>43</v>
      </c>
      <c r="C30" s="9">
        <f t="shared" si="3"/>
        <v>22</v>
      </c>
      <c r="D30" s="16">
        <f t="shared" si="0"/>
        <v>4704.96</v>
      </c>
      <c r="E30" s="16">
        <f t="shared" si="1"/>
        <v>196.04</v>
      </c>
      <c r="F30" s="14">
        <f t="shared" si="2"/>
        <v>4901</v>
      </c>
    </row>
    <row r="31" spans="1:6" x14ac:dyDescent="0.25">
      <c r="A31" s="2" t="s">
        <v>55</v>
      </c>
      <c r="B31" s="3">
        <v>93</v>
      </c>
      <c r="C31" s="9">
        <f t="shared" si="3"/>
        <v>49</v>
      </c>
      <c r="D31" s="16">
        <f t="shared" si="0"/>
        <v>10478.4</v>
      </c>
      <c r="E31" s="16">
        <f t="shared" si="1"/>
        <v>436.6</v>
      </c>
      <c r="F31" s="14">
        <f t="shared" si="2"/>
        <v>10915</v>
      </c>
    </row>
    <row r="32" spans="1:6" x14ac:dyDescent="0.25">
      <c r="A32" s="10" t="s">
        <v>9</v>
      </c>
      <c r="B32" s="11">
        <v>4278</v>
      </c>
      <c r="C32" s="9">
        <v>2185</v>
      </c>
      <c r="D32" s="16">
        <f t="shared" si="0"/>
        <v>467232</v>
      </c>
      <c r="E32" s="16">
        <f t="shared" si="1"/>
        <v>19468</v>
      </c>
      <c r="F32" s="14">
        <f>$B$53*C32-9</f>
        <v>486700</v>
      </c>
    </row>
    <row r="33" spans="1:6" x14ac:dyDescent="0.25">
      <c r="A33" s="2" t="s">
        <v>32</v>
      </c>
      <c r="B33" s="3">
        <v>109</v>
      </c>
      <c r="C33" s="9">
        <f t="shared" si="3"/>
        <v>57</v>
      </c>
      <c r="D33" s="16">
        <f t="shared" si="0"/>
        <v>12189.12</v>
      </c>
      <c r="E33" s="16">
        <f t="shared" si="1"/>
        <v>507.88</v>
      </c>
      <c r="F33" s="14">
        <f t="shared" si="2"/>
        <v>12697</v>
      </c>
    </row>
    <row r="34" spans="1:6" x14ac:dyDescent="0.25">
      <c r="A34" s="2" t="s">
        <v>33</v>
      </c>
      <c r="B34" s="3">
        <v>51</v>
      </c>
      <c r="C34" s="9">
        <f t="shared" si="3"/>
        <v>27</v>
      </c>
      <c r="D34" s="16">
        <f t="shared" si="0"/>
        <v>5773.44</v>
      </c>
      <c r="E34" s="16">
        <f t="shared" si="1"/>
        <v>240.56</v>
      </c>
      <c r="F34" s="14">
        <f t="shared" si="2"/>
        <v>6014</v>
      </c>
    </row>
    <row r="35" spans="1:6" x14ac:dyDescent="0.25">
      <c r="A35" s="2" t="s">
        <v>34</v>
      </c>
      <c r="B35" s="3">
        <v>42</v>
      </c>
      <c r="C35" s="9">
        <f t="shared" si="3"/>
        <v>22</v>
      </c>
      <c r="D35" s="16">
        <f t="shared" si="0"/>
        <v>4704.96</v>
      </c>
      <c r="E35" s="16">
        <f t="shared" si="1"/>
        <v>196.04</v>
      </c>
      <c r="F35" s="14">
        <f t="shared" si="2"/>
        <v>4901</v>
      </c>
    </row>
    <row r="36" spans="1:6" x14ac:dyDescent="0.25">
      <c r="A36" s="2" t="s">
        <v>35</v>
      </c>
      <c r="B36" s="3">
        <v>34</v>
      </c>
      <c r="C36" s="9">
        <f t="shared" si="3"/>
        <v>18</v>
      </c>
      <c r="D36" s="16">
        <f t="shared" si="0"/>
        <v>3849.6</v>
      </c>
      <c r="E36" s="16">
        <f t="shared" si="1"/>
        <v>160.4</v>
      </c>
      <c r="F36" s="14">
        <f t="shared" si="2"/>
        <v>4010</v>
      </c>
    </row>
    <row r="37" spans="1:6" x14ac:dyDescent="0.25">
      <c r="A37" s="2" t="s">
        <v>36</v>
      </c>
      <c r="B37" s="3">
        <v>82</v>
      </c>
      <c r="C37" s="9">
        <f t="shared" si="3"/>
        <v>43</v>
      </c>
      <c r="D37" s="16">
        <f t="shared" si="0"/>
        <v>9194.8799999999992</v>
      </c>
      <c r="E37" s="16">
        <f t="shared" si="1"/>
        <v>383.12</v>
      </c>
      <c r="F37" s="14">
        <f t="shared" si="2"/>
        <v>9578</v>
      </c>
    </row>
    <row r="38" spans="1:6" x14ac:dyDescent="0.25">
      <c r="A38" s="2" t="s">
        <v>37</v>
      </c>
      <c r="B38" s="3">
        <v>25</v>
      </c>
      <c r="C38" s="9">
        <f t="shared" si="3"/>
        <v>13</v>
      </c>
      <c r="D38" s="16">
        <f t="shared" si="0"/>
        <v>2780.16</v>
      </c>
      <c r="E38" s="16">
        <f t="shared" si="1"/>
        <v>115.84</v>
      </c>
      <c r="F38" s="14">
        <f t="shared" si="2"/>
        <v>2896</v>
      </c>
    </row>
    <row r="39" spans="1:6" x14ac:dyDescent="0.25">
      <c r="A39" s="2" t="s">
        <v>38</v>
      </c>
      <c r="B39" s="3">
        <v>33</v>
      </c>
      <c r="C39" s="9">
        <f t="shared" si="3"/>
        <v>17</v>
      </c>
      <c r="D39" s="16">
        <f t="shared" si="0"/>
        <v>3635.52</v>
      </c>
      <c r="E39" s="16">
        <f t="shared" si="1"/>
        <v>151.47999999999999</v>
      </c>
      <c r="F39" s="14">
        <f t="shared" si="2"/>
        <v>3787</v>
      </c>
    </row>
    <row r="40" spans="1:6" x14ac:dyDescent="0.25">
      <c r="A40" s="2" t="s">
        <v>39</v>
      </c>
      <c r="B40" s="3">
        <v>115</v>
      </c>
      <c r="C40" s="9">
        <f t="shared" si="3"/>
        <v>60</v>
      </c>
      <c r="D40" s="16">
        <f t="shared" si="0"/>
        <v>12830.4</v>
      </c>
      <c r="E40" s="16">
        <f t="shared" si="1"/>
        <v>534.6</v>
      </c>
      <c r="F40" s="14">
        <f t="shared" si="2"/>
        <v>13365</v>
      </c>
    </row>
    <row r="41" spans="1:6" x14ac:dyDescent="0.25">
      <c r="A41" s="2" t="s">
        <v>40</v>
      </c>
      <c r="B41" s="3">
        <v>27</v>
      </c>
      <c r="C41" s="9">
        <f t="shared" si="3"/>
        <v>14</v>
      </c>
      <c r="D41" s="16">
        <f t="shared" si="0"/>
        <v>2994.24</v>
      </c>
      <c r="E41" s="16">
        <f t="shared" si="1"/>
        <v>124.76</v>
      </c>
      <c r="F41" s="14">
        <f t="shared" si="2"/>
        <v>3119</v>
      </c>
    </row>
    <row r="42" spans="1:6" x14ac:dyDescent="0.25">
      <c r="A42" s="2" t="s">
        <v>41</v>
      </c>
      <c r="B42" s="3">
        <v>201</v>
      </c>
      <c r="C42" s="9">
        <f t="shared" si="3"/>
        <v>105</v>
      </c>
      <c r="D42" s="16">
        <f t="shared" si="0"/>
        <v>22453.439999999999</v>
      </c>
      <c r="E42" s="16">
        <f t="shared" si="1"/>
        <v>935.56</v>
      </c>
      <c r="F42" s="14">
        <f t="shared" si="2"/>
        <v>23389</v>
      </c>
    </row>
    <row r="43" spans="1:6" x14ac:dyDescent="0.25">
      <c r="A43" s="10" t="s">
        <v>42</v>
      </c>
      <c r="B43" s="11">
        <v>14</v>
      </c>
      <c r="C43" s="9">
        <v>14</v>
      </c>
      <c r="D43" s="16">
        <f t="shared" si="0"/>
        <v>2994.24</v>
      </c>
      <c r="E43" s="16">
        <f t="shared" si="1"/>
        <v>124.76</v>
      </c>
      <c r="F43" s="14">
        <f t="shared" si="2"/>
        <v>3119</v>
      </c>
    </row>
    <row r="44" spans="1:6" x14ac:dyDescent="0.25">
      <c r="A44" s="10" t="s">
        <v>11</v>
      </c>
      <c r="B44" s="11">
        <v>13</v>
      </c>
      <c r="C44" s="9">
        <v>13</v>
      </c>
      <c r="D44" s="16">
        <f t="shared" si="0"/>
        <v>2780.16</v>
      </c>
      <c r="E44" s="16">
        <f t="shared" si="1"/>
        <v>115.84</v>
      </c>
      <c r="F44" s="14">
        <f t="shared" si="2"/>
        <v>2896</v>
      </c>
    </row>
    <row r="45" spans="1:6" x14ac:dyDescent="0.25">
      <c r="A45" s="4" t="s">
        <v>10</v>
      </c>
      <c r="B45" s="5">
        <v>137</v>
      </c>
      <c r="C45" s="9">
        <f t="shared" si="3"/>
        <v>71</v>
      </c>
      <c r="D45" s="16">
        <f t="shared" si="0"/>
        <v>15182.4</v>
      </c>
      <c r="E45" s="16">
        <f t="shared" si="1"/>
        <v>632.6</v>
      </c>
      <c r="F45" s="14">
        <f>$B$53*C45</f>
        <v>15815</v>
      </c>
    </row>
    <row r="46" spans="1:6" x14ac:dyDescent="0.25">
      <c r="A46" s="6" t="s">
        <v>44</v>
      </c>
      <c r="B46" s="1">
        <f>SUM(B3:B45)</f>
        <v>7665</v>
      </c>
      <c r="C46" s="1">
        <f>SUM(C3:C45)</f>
        <v>4000</v>
      </c>
      <c r="D46" s="17">
        <f>SUM(D3:D45)</f>
        <v>855360</v>
      </c>
      <c r="E46" s="17">
        <f t="shared" ref="E46" si="4">SUM(E3:E45)</f>
        <v>35640</v>
      </c>
      <c r="F46" s="15">
        <f>SUM(F3:F45)</f>
        <v>891000</v>
      </c>
    </row>
    <row r="47" spans="1:6" x14ac:dyDescent="0.25">
      <c r="D47" s="18"/>
      <c r="E47" s="18"/>
    </row>
    <row r="49" spans="1:3" x14ac:dyDescent="0.25">
      <c r="A49" t="s">
        <v>56</v>
      </c>
    </row>
    <row r="50" spans="1:3" x14ac:dyDescent="0.25">
      <c r="A50" s="20" t="s">
        <v>43</v>
      </c>
      <c r="B50" s="20">
        <v>900000</v>
      </c>
    </row>
    <row r="51" spans="1:3" x14ac:dyDescent="0.25">
      <c r="A51" s="20" t="s">
        <v>45</v>
      </c>
      <c r="B51" s="20">
        <v>9000</v>
      </c>
    </row>
    <row r="52" spans="1:3" x14ac:dyDescent="0.25">
      <c r="A52" s="20" t="s">
        <v>46</v>
      </c>
      <c r="B52" s="20">
        <f>B50-B51</f>
        <v>891000</v>
      </c>
    </row>
    <row r="53" spans="1:3" x14ac:dyDescent="0.25">
      <c r="A53" s="20" t="s">
        <v>51</v>
      </c>
      <c r="B53" s="21">
        <f>B52/C46</f>
        <v>222.75</v>
      </c>
      <c r="C53" s="8"/>
    </row>
    <row r="54" spans="1:3" x14ac:dyDescent="0.25">
      <c r="A54" s="20" t="s">
        <v>47</v>
      </c>
      <c r="B54" s="20">
        <f>B52*0.04</f>
        <v>35640</v>
      </c>
    </row>
    <row r="55" spans="1:3" x14ac:dyDescent="0.25">
      <c r="A55" s="20" t="s">
        <v>52</v>
      </c>
      <c r="B55" s="20">
        <f>B52-B54</f>
        <v>855360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.2025.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Mētra</dc:creator>
  <cp:lastModifiedBy>Astra Aukšmuksta</cp:lastModifiedBy>
  <dcterms:created xsi:type="dcterms:W3CDTF">2023-03-06T08:01:32Z</dcterms:created>
  <dcterms:modified xsi:type="dcterms:W3CDTF">2025-02-03T13:35:03Z</dcterms:modified>
</cp:coreProperties>
</file>