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hidePivotFieldList="1"/>
  <mc:AlternateContent xmlns:mc="http://schemas.openxmlformats.org/markup-compatibility/2006">
    <mc:Choice Requires="x15">
      <x15ac:absPath xmlns:x15ac="http://schemas.microsoft.com/office/spreadsheetml/2010/11/ac" url="C:\Users\baibaz\Documents\MSFD\POM_MSFD\POM_2022\virziba_TAP\uz-VK\PKC-atzinums_050723\saskanosanai-ar-PKC\"/>
    </mc:Choice>
  </mc:AlternateContent>
  <bookViews>
    <workbookView xWindow="-120" yWindow="-120" windowWidth="20730" windowHeight="11160"/>
  </bookViews>
  <sheets>
    <sheet name="Indikat_finans" sheetId="20" r:id="rId1"/>
    <sheet name="Sheet2" sheetId="21" r:id="rId2"/>
  </sheets>
  <definedNames>
    <definedName name="_xlnm._FilterDatabase" localSheetId="0" hidden="1">Indikat_finans!$A$6:$Q$6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8" i="20" l="1"/>
  <c r="P185" i="20"/>
  <c r="O185" i="20"/>
  <c r="P182" i="20"/>
  <c r="P176" i="20"/>
  <c r="P175" i="20"/>
  <c r="P172" i="20" s="1"/>
  <c r="O175" i="20"/>
  <c r="P174" i="20"/>
  <c r="O161" i="20"/>
  <c r="P162" i="20"/>
  <c r="P159" i="20"/>
  <c r="P156" i="20"/>
  <c r="P153" i="20"/>
  <c r="O153" i="20"/>
  <c r="P150" i="20"/>
  <c r="O147" i="20"/>
  <c r="P147" i="20"/>
  <c r="P144" i="20"/>
  <c r="O144" i="20"/>
  <c r="P141" i="20"/>
  <c r="P138" i="20"/>
  <c r="P135" i="20"/>
  <c r="P132" i="20"/>
  <c r="P129" i="20"/>
  <c r="P128" i="20"/>
  <c r="P125" i="20" s="1"/>
  <c r="P127" i="20"/>
  <c r="O127" i="20"/>
  <c r="O124" i="20" s="1"/>
  <c r="P115" i="20"/>
  <c r="P114" i="20"/>
  <c r="P112" i="20" s="1"/>
  <c r="O109" i="20"/>
  <c r="P109" i="20"/>
  <c r="P106" i="20"/>
  <c r="P103" i="20"/>
  <c r="P102" i="20"/>
  <c r="P98" i="20"/>
  <c r="P95" i="20" s="1"/>
  <c r="P96" i="20"/>
  <c r="O96" i="20"/>
  <c r="P86" i="20"/>
  <c r="O86" i="20"/>
  <c r="P83" i="20"/>
  <c r="O83" i="20"/>
  <c r="P80" i="20"/>
  <c r="P77" i="20"/>
  <c r="P74" i="20"/>
  <c r="O74" i="20"/>
  <c r="P73" i="20"/>
  <c r="P70" i="20" s="1"/>
  <c r="O73" i="20"/>
  <c r="O70" i="20" s="1"/>
  <c r="P72" i="20"/>
  <c r="P69" i="20" s="1"/>
  <c r="O72" i="20"/>
  <c r="P60" i="20"/>
  <c r="O60" i="20"/>
  <c r="P57" i="20"/>
  <c r="P54" i="20"/>
  <c r="P51" i="20"/>
  <c r="P48" i="20"/>
  <c r="O48" i="20"/>
  <c r="O45" i="20"/>
  <c r="P45" i="20"/>
  <c r="P42" i="20"/>
  <c r="P39" i="20"/>
  <c r="P36" i="20"/>
  <c r="P33" i="20"/>
  <c r="P30" i="20"/>
  <c r="P27" i="20"/>
  <c r="O24" i="20"/>
  <c r="P24" i="20"/>
  <c r="P21" i="20"/>
  <c r="P18" i="20"/>
  <c r="O18" i="20"/>
  <c r="P16" i="20"/>
  <c r="P15" i="20" s="1"/>
  <c r="O16" i="20"/>
  <c r="O13" i="20" s="1"/>
  <c r="P14" i="20"/>
  <c r="G133" i="20"/>
  <c r="G107" i="20"/>
  <c r="G158" i="20"/>
  <c r="L106" i="20"/>
  <c r="L72" i="20"/>
  <c r="G96" i="20"/>
  <c r="L96" i="20"/>
  <c r="G62" i="20"/>
  <c r="G59" i="20"/>
  <c r="G47" i="20"/>
  <c r="G44" i="20"/>
  <c r="G43" i="20"/>
  <c r="G41" i="20"/>
  <c r="G40" i="20"/>
  <c r="G38" i="20"/>
  <c r="G35" i="20"/>
  <c r="P198" i="20" l="1"/>
  <c r="O71" i="20"/>
  <c r="P173" i="20"/>
  <c r="P171" i="20"/>
  <c r="P166" i="20" s="1"/>
  <c r="P126" i="20"/>
  <c r="P124" i="20"/>
  <c r="P90" i="20"/>
  <c r="P71" i="20"/>
  <c r="P64" i="20"/>
  <c r="P13" i="20"/>
  <c r="G42" i="20"/>
  <c r="G39" i="20"/>
  <c r="P8" i="20" l="1"/>
  <c r="P197" i="20"/>
  <c r="P192" i="20" s="1"/>
  <c r="I188" i="20"/>
  <c r="I185" i="20"/>
  <c r="I182" i="20"/>
  <c r="I179" i="20"/>
  <c r="I176" i="20"/>
  <c r="I175" i="20"/>
  <c r="I172" i="20" s="1"/>
  <c r="I174" i="20"/>
  <c r="I171" i="20" s="1"/>
  <c r="I162" i="20"/>
  <c r="I161" i="20"/>
  <c r="I159" i="20" s="1"/>
  <c r="I156" i="20"/>
  <c r="I153" i="20"/>
  <c r="I150" i="20"/>
  <c r="I147" i="20"/>
  <c r="I144" i="20"/>
  <c r="I141" i="20"/>
  <c r="I138" i="20"/>
  <c r="I135" i="20"/>
  <c r="I132" i="20"/>
  <c r="I129" i="20"/>
  <c r="I127" i="20"/>
  <c r="I124" i="20" s="1"/>
  <c r="I115" i="20"/>
  <c r="I114" i="20"/>
  <c r="I112" i="20" s="1"/>
  <c r="I111" i="20"/>
  <c r="I106" i="20"/>
  <c r="I103" i="20"/>
  <c r="I102" i="20"/>
  <c r="I98" i="20"/>
  <c r="I95" i="20" s="1"/>
  <c r="I96" i="20"/>
  <c r="I86" i="20"/>
  <c r="I83" i="20"/>
  <c r="I80" i="20"/>
  <c r="I79" i="20"/>
  <c r="I77" i="20" s="1"/>
  <c r="I74" i="20"/>
  <c r="I72" i="20"/>
  <c r="I69" i="20" s="1"/>
  <c r="I60" i="20"/>
  <c r="I57" i="20"/>
  <c r="I54" i="20"/>
  <c r="I51" i="20"/>
  <c r="I48" i="20"/>
  <c r="I45" i="20"/>
  <c r="I42" i="20"/>
  <c r="I39" i="20"/>
  <c r="I36" i="20"/>
  <c r="I33" i="20"/>
  <c r="I30" i="20"/>
  <c r="I27" i="20"/>
  <c r="I24" i="20"/>
  <c r="I21" i="20"/>
  <c r="I18" i="20"/>
  <c r="I16" i="20"/>
  <c r="I13" i="20" s="1"/>
  <c r="N77" i="20"/>
  <c r="L111" i="20"/>
  <c r="L73" i="20"/>
  <c r="L115" i="20"/>
  <c r="M111" i="20"/>
  <c r="M98" i="20"/>
  <c r="M96" i="20"/>
  <c r="I197" i="20" l="1"/>
  <c r="I73" i="20"/>
  <c r="I70" i="20" s="1"/>
  <c r="I64" i="20" s="1"/>
  <c r="I90" i="20"/>
  <c r="I173" i="20"/>
  <c r="I166" i="20"/>
  <c r="I71" i="20"/>
  <c r="I128" i="20"/>
  <c r="L161" i="20"/>
  <c r="L159" i="20" s="1"/>
  <c r="H156" i="20"/>
  <c r="M141" i="20"/>
  <c r="L141" i="20"/>
  <c r="M115" i="20"/>
  <c r="G50" i="20"/>
  <c r="L33" i="20"/>
  <c r="N30" i="20"/>
  <c r="L30" i="20"/>
  <c r="L27" i="20"/>
  <c r="M27" i="20"/>
  <c r="N27" i="20"/>
  <c r="O27" i="20"/>
  <c r="I125" i="20" l="1"/>
  <c r="I119" i="20" s="1"/>
  <c r="I126" i="20"/>
  <c r="O176" i="20"/>
  <c r="N175" i="20"/>
  <c r="M174" i="20"/>
  <c r="M171" i="20" s="1"/>
  <c r="M175" i="20"/>
  <c r="L175" i="20"/>
  <c r="L174" i="20"/>
  <c r="L171" i="20" s="1"/>
  <c r="L188" i="20" l="1"/>
  <c r="G187" i="20"/>
  <c r="N161" i="20"/>
  <c r="N159" i="20" s="1"/>
  <c r="O128" i="20"/>
  <c r="O125" i="20" s="1"/>
  <c r="M161" i="20"/>
  <c r="M128" i="20" s="1"/>
  <c r="M125" i="20" s="1"/>
  <c r="H159" i="20"/>
  <c r="L114" i="20"/>
  <c r="M114" i="20"/>
  <c r="N114" i="20"/>
  <c r="O114" i="20"/>
  <c r="H114" i="20"/>
  <c r="H112" i="20" s="1"/>
  <c r="L102" i="20"/>
  <c r="M102" i="20"/>
  <c r="N102" i="20"/>
  <c r="O102" i="20"/>
  <c r="H102" i="20"/>
  <c r="G108" i="20"/>
  <c r="G106" i="20" s="1"/>
  <c r="G105" i="20"/>
  <c r="G104" i="20"/>
  <c r="G101" i="20"/>
  <c r="G100" i="20" s="1"/>
  <c r="L42" i="20"/>
  <c r="L16" i="20"/>
  <c r="L13" i="20" s="1"/>
  <c r="M16" i="20"/>
  <c r="M13" i="20" s="1"/>
  <c r="N16" i="20"/>
  <c r="H16" i="20"/>
  <c r="M45" i="20"/>
  <c r="N42" i="20"/>
  <c r="M42" i="20"/>
  <c r="M39" i="20"/>
  <c r="L39" i="20"/>
  <c r="G37" i="20"/>
  <c r="G36" i="20" s="1"/>
  <c r="G34" i="20"/>
  <c r="G33" i="20" s="1"/>
  <c r="G32" i="20"/>
  <c r="G31" i="20"/>
  <c r="G29" i="20"/>
  <c r="H27" i="20"/>
  <c r="G28" i="20"/>
  <c r="G25" i="20"/>
  <c r="G23" i="20"/>
  <c r="G22" i="20"/>
  <c r="G20" i="20"/>
  <c r="G19" i="20"/>
  <c r="H18" i="20"/>
  <c r="O188" i="20"/>
  <c r="N188" i="20"/>
  <c r="M188" i="20"/>
  <c r="G186" i="20"/>
  <c r="H172" i="20"/>
  <c r="M172" i="20"/>
  <c r="N172" i="20"/>
  <c r="H174" i="20"/>
  <c r="L172" i="20"/>
  <c r="L166" i="20" s="1"/>
  <c r="O172" i="20"/>
  <c r="H176" i="20"/>
  <c r="L176" i="20"/>
  <c r="M176" i="20"/>
  <c r="N176" i="20"/>
  <c r="G177" i="20"/>
  <c r="G178" i="20"/>
  <c r="H179" i="20"/>
  <c r="L179" i="20"/>
  <c r="M179" i="20"/>
  <c r="N179" i="20"/>
  <c r="G180" i="20"/>
  <c r="G181" i="20"/>
  <c r="H182" i="20"/>
  <c r="L182" i="20"/>
  <c r="M182" i="20"/>
  <c r="N182" i="20"/>
  <c r="O182" i="20"/>
  <c r="G183" i="20"/>
  <c r="G184" i="20"/>
  <c r="H185" i="20"/>
  <c r="L185" i="20"/>
  <c r="M185" i="20"/>
  <c r="N185" i="20"/>
  <c r="H188" i="20"/>
  <c r="G189" i="20"/>
  <c r="G190" i="20"/>
  <c r="L127" i="20"/>
  <c r="L124" i="20" s="1"/>
  <c r="M127" i="20"/>
  <c r="M124" i="20" s="1"/>
  <c r="N127" i="20"/>
  <c r="H127" i="20"/>
  <c r="H129" i="20"/>
  <c r="L129" i="20"/>
  <c r="M129" i="20"/>
  <c r="N129" i="20"/>
  <c r="O129" i="20"/>
  <c r="G130" i="20"/>
  <c r="G131" i="20"/>
  <c r="H132" i="20"/>
  <c r="G134" i="20"/>
  <c r="G132" i="20" s="1"/>
  <c r="H135" i="20"/>
  <c r="L135" i="20"/>
  <c r="M135" i="20"/>
  <c r="N135" i="20"/>
  <c r="O135" i="20"/>
  <c r="G136" i="20"/>
  <c r="G137" i="20"/>
  <c r="H138" i="20"/>
  <c r="L138" i="20"/>
  <c r="M138" i="20"/>
  <c r="N138" i="20"/>
  <c r="O138" i="20"/>
  <c r="G139" i="20"/>
  <c r="G140" i="20"/>
  <c r="N141" i="20"/>
  <c r="O141" i="20"/>
  <c r="H141" i="20"/>
  <c r="G142" i="20"/>
  <c r="G143" i="20"/>
  <c r="H144" i="20"/>
  <c r="L144" i="20"/>
  <c r="M144" i="20"/>
  <c r="N144" i="20"/>
  <c r="G145" i="20"/>
  <c r="G146" i="20"/>
  <c r="H147" i="20"/>
  <c r="L147" i="20"/>
  <c r="M147" i="20"/>
  <c r="N147" i="20"/>
  <c r="G148" i="20"/>
  <c r="G149" i="20"/>
  <c r="H150" i="20"/>
  <c r="L150" i="20"/>
  <c r="M150" i="20"/>
  <c r="N150" i="20"/>
  <c r="O150" i="20"/>
  <c r="G151" i="20"/>
  <c r="G152" i="20"/>
  <c r="H153" i="20"/>
  <c r="L153" i="20"/>
  <c r="M153" i="20"/>
  <c r="N153" i="20"/>
  <c r="G154" i="20"/>
  <c r="G155" i="20"/>
  <c r="M156" i="20"/>
  <c r="N156" i="20"/>
  <c r="O156" i="20"/>
  <c r="G157" i="20"/>
  <c r="G156" i="20" s="1"/>
  <c r="G160" i="20"/>
  <c r="G159" i="20" s="1"/>
  <c r="H162" i="20"/>
  <c r="L162" i="20"/>
  <c r="M162" i="20"/>
  <c r="N162" i="20"/>
  <c r="O162" i="20"/>
  <c r="G163" i="20"/>
  <c r="G164" i="20"/>
  <c r="H98" i="20"/>
  <c r="L98" i="20"/>
  <c r="M95" i="20"/>
  <c r="N98" i="20"/>
  <c r="N95" i="20" s="1"/>
  <c r="O98" i="20"/>
  <c r="O95" i="20" s="1"/>
  <c r="G117" i="20"/>
  <c r="G116" i="20"/>
  <c r="H115" i="20"/>
  <c r="G113" i="20"/>
  <c r="G110" i="20"/>
  <c r="G109" i="20" s="1"/>
  <c r="I109" i="20" s="1"/>
  <c r="O106" i="20"/>
  <c r="N106" i="20"/>
  <c r="M106" i="20"/>
  <c r="H80" i="20"/>
  <c r="H79" i="20"/>
  <c r="H73" i="20" s="1"/>
  <c r="H72" i="20"/>
  <c r="L70" i="20"/>
  <c r="L69" i="20"/>
  <c r="M73" i="20"/>
  <c r="M70" i="20" s="1"/>
  <c r="N73" i="20"/>
  <c r="N70" i="20" s="1"/>
  <c r="G75" i="20"/>
  <c r="L74" i="20"/>
  <c r="M72" i="20"/>
  <c r="N72" i="20"/>
  <c r="G88" i="20"/>
  <c r="G87" i="20"/>
  <c r="G86" i="20" s="1"/>
  <c r="L86" i="20"/>
  <c r="G85" i="20"/>
  <c r="G84" i="20"/>
  <c r="H83" i="20"/>
  <c r="L83" i="20"/>
  <c r="M83" i="20"/>
  <c r="N83" i="20"/>
  <c r="G82" i="20"/>
  <c r="G81" i="20"/>
  <c r="G78" i="20"/>
  <c r="M80" i="20"/>
  <c r="L80" i="20"/>
  <c r="L77" i="20"/>
  <c r="M77" i="20"/>
  <c r="O77" i="20"/>
  <c r="H74" i="20"/>
  <c r="M74" i="20"/>
  <c r="N74" i="20"/>
  <c r="G76" i="20"/>
  <c r="G61" i="20"/>
  <c r="N60" i="20"/>
  <c r="M60" i="20"/>
  <c r="L60" i="20"/>
  <c r="H60" i="20"/>
  <c r="G58" i="20"/>
  <c r="G57" i="20" s="1"/>
  <c r="H57" i="20"/>
  <c r="L57" i="20"/>
  <c r="M57" i="20"/>
  <c r="N57" i="20"/>
  <c r="O57" i="20"/>
  <c r="G56" i="20"/>
  <c r="G55" i="20"/>
  <c r="H54" i="20"/>
  <c r="L54" i="20"/>
  <c r="M54" i="20"/>
  <c r="N54" i="20"/>
  <c r="O54" i="20"/>
  <c r="G53" i="20"/>
  <c r="G52" i="20"/>
  <c r="O51" i="20"/>
  <c r="N51" i="20"/>
  <c r="M51" i="20"/>
  <c r="L51" i="20"/>
  <c r="H51" i="20"/>
  <c r="G49" i="20"/>
  <c r="G48" i="20" s="1"/>
  <c r="H48" i="20"/>
  <c r="L48" i="20"/>
  <c r="M48" i="20"/>
  <c r="N48" i="20"/>
  <c r="L45" i="20"/>
  <c r="G46" i="20"/>
  <c r="N45" i="20"/>
  <c r="H45" i="20"/>
  <c r="O42" i="20"/>
  <c r="H39" i="20"/>
  <c r="O36" i="20"/>
  <c r="N36" i="20"/>
  <c r="M36" i="20"/>
  <c r="L36" i="20"/>
  <c r="H36" i="20"/>
  <c r="H33" i="20"/>
  <c r="M33" i="20"/>
  <c r="N33" i="20"/>
  <c r="O33" i="20"/>
  <c r="G26" i="20"/>
  <c r="L24" i="20"/>
  <c r="H24" i="20"/>
  <c r="H21" i="20"/>
  <c r="L18" i="20"/>
  <c r="I100" i="20" l="1"/>
  <c r="P100" i="20"/>
  <c r="G54" i="20"/>
  <c r="G128" i="20"/>
  <c r="G125" i="20" s="1"/>
  <c r="G73" i="20"/>
  <c r="G70" i="20" s="1"/>
  <c r="G98" i="20"/>
  <c r="H171" i="20"/>
  <c r="H166" i="20" s="1"/>
  <c r="H124" i="20"/>
  <c r="G127" i="20"/>
  <c r="G72" i="20"/>
  <c r="G69" i="20" s="1"/>
  <c r="G17" i="20"/>
  <c r="G14" i="20" s="1"/>
  <c r="G16" i="20"/>
  <c r="G51" i="20"/>
  <c r="H13" i="20"/>
  <c r="L109" i="20"/>
  <c r="H95" i="20"/>
  <c r="N128" i="20"/>
  <c r="N125" i="20" s="1"/>
  <c r="G185" i="20"/>
  <c r="G179" i="20"/>
  <c r="G18" i="20"/>
  <c r="G21" i="20"/>
  <c r="G144" i="20"/>
  <c r="G129" i="20"/>
  <c r="G24" i="20"/>
  <c r="G83" i="20"/>
  <c r="M71" i="20"/>
  <c r="G162" i="20"/>
  <c r="G138" i="20"/>
  <c r="H71" i="20"/>
  <c r="G74" i="20"/>
  <c r="M159" i="20"/>
  <c r="G153" i="20"/>
  <c r="G45" i="20"/>
  <c r="G182" i="20"/>
  <c r="G176" i="20"/>
  <c r="G30" i="20"/>
  <c r="G141" i="20"/>
  <c r="G80" i="20"/>
  <c r="L95" i="20"/>
  <c r="L90" i="20" s="1"/>
  <c r="L97" i="20"/>
  <c r="G135" i="20"/>
  <c r="L64" i="20"/>
  <c r="G150" i="20"/>
  <c r="N71" i="20"/>
  <c r="L71" i="20"/>
  <c r="G147" i="20"/>
  <c r="M109" i="20"/>
  <c r="O100" i="20"/>
  <c r="H100" i="20"/>
  <c r="L100" i="20"/>
  <c r="N100" i="20"/>
  <c r="M100" i="20"/>
  <c r="G27" i="20"/>
  <c r="G103" i="20"/>
  <c r="G188" i="20"/>
  <c r="G175" i="20"/>
  <c r="G172" i="20" s="1"/>
  <c r="O159" i="20"/>
  <c r="L128" i="20"/>
  <c r="L156" i="20"/>
  <c r="H128" i="20"/>
  <c r="G115" i="20"/>
  <c r="G60" i="20"/>
  <c r="N18" i="20"/>
  <c r="M18" i="20"/>
  <c r="L21" i="20"/>
  <c r="L173" i="20"/>
  <c r="N174" i="20"/>
  <c r="O174" i="20"/>
  <c r="O171" i="20" s="1"/>
  <c r="O166" i="20" s="1"/>
  <c r="G174" i="20" l="1"/>
  <c r="G171" i="20" s="1"/>
  <c r="G166" i="20" s="1"/>
  <c r="G71" i="20"/>
  <c r="G198" i="20"/>
  <c r="G95" i="20"/>
  <c r="G97" i="20"/>
  <c r="G15" i="20"/>
  <c r="G13" i="20"/>
  <c r="G8" i="20" s="1"/>
  <c r="I17" i="20"/>
  <c r="H17" i="20"/>
  <c r="G64" i="20"/>
  <c r="N171" i="20"/>
  <c r="N166" i="20" s="1"/>
  <c r="M166" i="20"/>
  <c r="N17" i="20"/>
  <c r="O17" i="20"/>
  <c r="L17" i="20"/>
  <c r="M17" i="20"/>
  <c r="L125" i="20"/>
  <c r="H126" i="20"/>
  <c r="H125" i="20"/>
  <c r="G126" i="20"/>
  <c r="G124" i="20"/>
  <c r="H69" i="20"/>
  <c r="H197" i="20" s="1"/>
  <c r="O14" i="20" l="1"/>
  <c r="O8" i="20" s="1"/>
  <c r="O15" i="20"/>
  <c r="H14" i="20"/>
  <c r="I14" i="20"/>
  <c r="I15" i="20"/>
  <c r="H15" i="20"/>
  <c r="G173" i="20"/>
  <c r="H64" i="20"/>
  <c r="H8" i="20" l="1"/>
  <c r="I198" i="20"/>
  <c r="I192" i="20" s="1"/>
  <c r="I8" i="20"/>
  <c r="H106" i="20"/>
  <c r="H103" i="20"/>
  <c r="H86" i="20"/>
  <c r="H42" i="20"/>
  <c r="H119" i="20" l="1"/>
  <c r="L132" i="20" l="1"/>
  <c r="L103" i="20"/>
  <c r="O132" i="20" l="1"/>
  <c r="N132" i="20"/>
  <c r="M132" i="20"/>
  <c r="O115" i="20"/>
  <c r="N115" i="20"/>
  <c r="N109" i="20"/>
  <c r="O103" i="20"/>
  <c r="N103" i="20"/>
  <c r="M103" i="20"/>
  <c r="N86" i="20"/>
  <c r="M86" i="20"/>
  <c r="O80" i="20"/>
  <c r="N80" i="20"/>
  <c r="O69" i="20"/>
  <c r="O64" i="20" s="1"/>
  <c r="N69" i="20"/>
  <c r="N64" i="20" s="1"/>
  <c r="M69" i="20"/>
  <c r="M64" i="20" s="1"/>
  <c r="N13" i="20" l="1"/>
  <c r="H173" i="20" l="1"/>
  <c r="N173" i="20" l="1"/>
  <c r="O173" i="20"/>
  <c r="M173" i="20"/>
  <c r="O39" i="20"/>
  <c r="N39" i="20"/>
  <c r="N24" i="20"/>
  <c r="M24" i="20"/>
  <c r="O21" i="20"/>
  <c r="N21" i="20"/>
  <c r="M21" i="20"/>
  <c r="N124" i="20" l="1"/>
  <c r="N197" i="20" s="1"/>
  <c r="O197" i="20" l="1"/>
  <c r="N119" i="20"/>
  <c r="M197" i="20" l="1"/>
  <c r="N126" i="20"/>
  <c r="O119" i="20" l="1"/>
  <c r="O126" i="20"/>
  <c r="M126" i="20"/>
  <c r="M119" i="20"/>
  <c r="L197" i="20"/>
  <c r="G197" i="20" s="1"/>
  <c r="L126" i="20"/>
  <c r="G192" i="20" l="1"/>
  <c r="L119" i="20"/>
  <c r="G119" i="20" l="1"/>
  <c r="M30" i="20" l="1"/>
  <c r="O30" i="20"/>
  <c r="H30" i="20"/>
  <c r="M14" i="20" l="1"/>
  <c r="M15" i="20"/>
  <c r="L14" i="20"/>
  <c r="L15" i="20"/>
  <c r="N15" i="20"/>
  <c r="N14" i="20"/>
  <c r="N8" i="20" l="1"/>
  <c r="M8" i="20"/>
  <c r="L8" i="20"/>
  <c r="H77" i="20"/>
  <c r="G77" i="20"/>
  <c r="G112" i="20"/>
  <c r="N112" i="20"/>
  <c r="M112" i="20"/>
  <c r="L112" i="20"/>
  <c r="O112" i="20"/>
  <c r="H96" i="20" l="1"/>
  <c r="H90" i="20" s="1"/>
  <c r="H198" i="20" l="1"/>
  <c r="G90" i="20"/>
  <c r="N96" i="20"/>
  <c r="N198" i="20" s="1"/>
  <c r="N192" i="20" s="1"/>
  <c r="L198" i="20"/>
  <c r="L192" i="20" s="1"/>
  <c r="H192" i="20" l="1"/>
  <c r="O198" i="20"/>
  <c r="O192" i="20" s="1"/>
  <c r="O90" i="20"/>
  <c r="N90" i="20"/>
  <c r="M198" i="20"/>
  <c r="M192" i="20" s="1"/>
</calcChain>
</file>

<file path=xl/sharedStrings.xml><?xml version="1.0" encoding="utf-8"?>
<sst xmlns="http://schemas.openxmlformats.org/spreadsheetml/2006/main" count="378" uniqueCount="105">
  <si>
    <t>VARAM</t>
  </si>
  <si>
    <t>Finansējums kopā</t>
  </si>
  <si>
    <t>Pašvaldību budžets</t>
  </si>
  <si>
    <t>Privātais sektors</t>
  </si>
  <si>
    <t>Publiski atvasināto personu (izņemot pašvaldības) budžets</t>
  </si>
  <si>
    <t>valsts pamatfunkciju īstenošana</t>
  </si>
  <si>
    <t>SUMMA</t>
  </si>
  <si>
    <t xml:space="preserve">Finansējums kopā </t>
  </si>
  <si>
    <t>Vidēja termiņa budžeta ietvara likums, kopā, tajā skaitā:</t>
  </si>
  <si>
    <t>Rīcības virziens</t>
  </si>
  <si>
    <t>Vides aizsardzības un reģionālās attīstības ministrija</t>
  </si>
  <si>
    <t>Summārais</t>
  </si>
  <si>
    <t>KOPĀ</t>
  </si>
  <si>
    <t>ES politiku instrumentu un pārējās ārvalstu finanšu palīdzības līdzfinansēto projektu un pasākumu īstenošana</t>
  </si>
  <si>
    <t>Detalizēti katram RV uzdevumam</t>
  </si>
  <si>
    <t>Finansējums kopā (EUR)</t>
  </si>
  <si>
    <t>RV Nr.</t>
  </si>
  <si>
    <t>Indikatīvais ietekmes novērtējums uz valsts un pašvaldību budžetiem</t>
  </si>
  <si>
    <t>Nepieciešamais papildu finansējums *</t>
  </si>
  <si>
    <t xml:space="preserve">  7. pielikums </t>
  </si>
  <si>
    <t>RV1: Nodrošināt efektīvu jūras bioloģiskās daudzveidības aizsardzību un aizsardzības mērķu sasniegšanu un uzlabot informācijas bāzi par bioloģiskās daudzveidības stāvokli, vērtību un aizsardzības pasākumu efektivitāti</t>
  </si>
  <si>
    <t>Detalizēti katram RV pasākumam</t>
  </si>
  <si>
    <t xml:space="preserve">JVM1 EP1 </t>
  </si>
  <si>
    <t xml:space="preserve">JVM1 EP2 </t>
  </si>
  <si>
    <t xml:space="preserve">JVM1 EP3 </t>
  </si>
  <si>
    <t xml:space="preserve">JVM1 EP4 </t>
  </si>
  <si>
    <t xml:space="preserve">JVM1 EP5 </t>
  </si>
  <si>
    <t xml:space="preserve">JVM1 PP1 </t>
  </si>
  <si>
    <t>JVM1 PP2</t>
  </si>
  <si>
    <t xml:space="preserve">JVM1 PP3 </t>
  </si>
  <si>
    <t xml:space="preserve">JVM1 PP4 </t>
  </si>
  <si>
    <t xml:space="preserve">JVM1 PP5 </t>
  </si>
  <si>
    <t xml:space="preserve">JVM1 PP6 </t>
  </si>
  <si>
    <t xml:space="preserve">JVM1 PP7 </t>
  </si>
  <si>
    <t>JVM1 PP8</t>
  </si>
  <si>
    <t xml:space="preserve">JVM1 PP11 </t>
  </si>
  <si>
    <t>JVM1 PP9</t>
  </si>
  <si>
    <t xml:space="preserve">JVM1 PP10 </t>
  </si>
  <si>
    <t>RV2: Novērst jaunu svešo sugu ieviešanos no cilvēka darbības un, cik iespējams, mazināt esošo jūras invazīvo svešo sugu ietekmi</t>
  </si>
  <si>
    <t xml:space="preserve">JVM1 EP6 </t>
  </si>
  <si>
    <t xml:space="preserve">JVM1 PP12 </t>
  </si>
  <si>
    <t xml:space="preserve">JVM1 PP13 </t>
  </si>
  <si>
    <t xml:space="preserve">JVM1 PP14 </t>
  </si>
  <si>
    <t>RV3: Samazināt biogēnu piesārņojuma ieneses slodzi uz jūras vidi un uzlabot informāciju par nozīmīgiem piesārņojuma avotiem</t>
  </si>
  <si>
    <t xml:space="preserve">JVM3 EP7 </t>
  </si>
  <si>
    <t>JVM3 EP8</t>
  </si>
  <si>
    <t xml:space="preserve">JVM3 PP15 </t>
  </si>
  <si>
    <t xml:space="preserve">JVM3 PP16 </t>
  </si>
  <si>
    <t xml:space="preserve">JVM3 PP17 </t>
  </si>
  <si>
    <t xml:space="preserve">JVM3 PP18 </t>
  </si>
  <si>
    <t>RV4: Samazināt bīstamo vielu piesārņojuma ieneses slodzi uz jūras vidi un uzlabot informāciju par nozīmīgiem piesārņojuma avotiem</t>
  </si>
  <si>
    <t xml:space="preserve"> JVM5 EP9 </t>
  </si>
  <si>
    <t xml:space="preserve"> JVM5 EP10 </t>
  </si>
  <si>
    <t xml:space="preserve"> JVM5 EP11 </t>
  </si>
  <si>
    <t xml:space="preserve"> JVM5 EP12 </t>
  </si>
  <si>
    <t xml:space="preserve">JVM5 PP19 </t>
  </si>
  <si>
    <t xml:space="preserve">JVM5 PP20 </t>
  </si>
  <si>
    <t xml:space="preserve">JVM5 PP21 </t>
  </si>
  <si>
    <t xml:space="preserve">JVM5 PP22 </t>
  </si>
  <si>
    <t xml:space="preserve">JVM5 PP23 </t>
  </si>
  <si>
    <t xml:space="preserve">JVM5 PP24 </t>
  </si>
  <si>
    <t xml:space="preserve">JVM5 PP25 </t>
  </si>
  <si>
    <t xml:space="preserve">JVM5 PP26 </t>
  </si>
  <si>
    <t>RV5: Samazināt atkritumu ienesi jūras piekrastē un ūdens vidē un uzlabot informācijas bāzi un analītiskos instrumentus slodzes un pasākumu efektivitātes novērtēšanai</t>
  </si>
  <si>
    <t xml:space="preserve">JVM6 EP13 </t>
  </si>
  <si>
    <t xml:space="preserve">JVM6 EP14 </t>
  </si>
  <si>
    <t xml:space="preserve">JVM6 PP29 </t>
  </si>
  <si>
    <t xml:space="preserve">JVM6 PP30 </t>
  </si>
  <si>
    <t xml:space="preserve">JVM6 PP31 </t>
  </si>
  <si>
    <t>1b) pasākums</t>
  </si>
  <si>
    <t>2a) pasākums</t>
  </si>
  <si>
    <t>1b) pasākumi</t>
  </si>
  <si>
    <t>papildinošs pasākums</t>
  </si>
  <si>
    <t>2b) pasākums</t>
  </si>
  <si>
    <t>RV pasākuma Nr.</t>
  </si>
  <si>
    <r>
      <rPr>
        <b/>
        <i/>
        <sz val="11"/>
        <rFont val="Times New Roman"/>
        <family val="1"/>
        <charset val="186"/>
      </rPr>
      <t>Terminu skaidrojumi</t>
    </r>
    <r>
      <rPr>
        <b/>
        <sz val="11"/>
        <rFont val="Times New Roman"/>
        <family val="1"/>
        <charset val="186"/>
      </rPr>
      <t>: 1</t>
    </r>
    <r>
      <rPr>
        <sz val="11"/>
        <rFont val="Times New Roman"/>
        <family val="1"/>
        <charset val="186"/>
      </rPr>
      <t>b) pasākumi - laba jūras vides stāvokļa (LJVS) sasniegšanai un saglabāšanai nozīmīgi pasākumi, kuri ir pieņemti saistībā ar citām politikām, politikas plānošanas dokumentiem, bet vēl nav ieviesti vai arī ieviesti nepilnīgi; 2a) pasākumi - papildu pasākumi LJVS sasniegšanai un saglabāšanai, kuri balstās uz esošu ES tiesību aktu un starptautisku līgumu ieviešanas procesiem, bet pārsniedz to noteiktās prasības; 2b) pasākumi - papildu pasākumi LJVS sasniegšanai un saglabāšanai, kuri nav saistīti ar esošiem ES tiesību aktiem un starptautiskiem līgumiem ; papildinoši pasākumi - izpēte, pētījumi.  Pasākumu formulējumus skatīt Programmas 1.pielikumā.</t>
    </r>
  </si>
  <si>
    <t>Vidēja termiņa budžeta ietvara likumā plānotais finansējums *</t>
  </si>
  <si>
    <t>Informatīvi</t>
  </si>
  <si>
    <t>2027</t>
  </si>
  <si>
    <t>2025</t>
  </si>
  <si>
    <t>2024</t>
  </si>
  <si>
    <t>2026</t>
  </si>
  <si>
    <t>2023</t>
  </si>
  <si>
    <r>
      <rPr>
        <b/>
        <sz val="12"/>
        <rFont val="Times New Roman"/>
        <family val="1"/>
        <charset val="186"/>
      </rPr>
      <t>Pasākuma īstenošanas gads</t>
    </r>
    <r>
      <rPr>
        <sz val="12"/>
        <rFont val="Times New Roman"/>
        <family val="1"/>
        <charset val="186"/>
      </rPr>
      <t xml:space="preserve">
(ja pasākuma īstenošana ir terminēta)</t>
    </r>
  </si>
  <si>
    <t>Budžeta programmas (apakšprogrammas) kods un nosaukums*</t>
  </si>
  <si>
    <r>
      <rPr>
        <b/>
        <i/>
        <sz val="12"/>
        <rFont val="Times New Roman"/>
        <family val="1"/>
        <charset val="186"/>
      </rPr>
      <t xml:space="preserve">* Skaidrojumi: </t>
    </r>
    <r>
      <rPr>
        <i/>
        <sz val="12"/>
        <rFont val="Times New Roman"/>
        <family val="1"/>
        <charset val="186"/>
      </rPr>
      <t xml:space="preserve">
1) Ņemot vērā, ka Programma tika nodotas starpinstitūciju saskaņošanai Vienotajā tiesību aktu projektu izstrādes un saskaņošanas portālā (TAP portālā) 2022.gada 9. decembrī, kā arī to, ka vairāku Programmā iekļauto pasākumu īstenošana notika arī 2022.gadā, lai nodrošinātu pasākumu, uzdevumu un vides datu nepārtrauktību, Programmas 7.pielikumā tiek atspoguļots finansējums arī 2022.gadam.
2) Daļa Programmas pasākumu tiks ieviesti esošā valsts un pašvaldību budžeta ietvaros, t.sk., VPP2027 u.c. politikas plānošanas dokumentos jau noteikto uzdevumu izpildes ietvaros (t.i. 1b) pasākumiem). Finansējums pasākumu izpildei esošā budžeta ietvaros 1b) pasākumiem netiek atsevišķi aprēķināts, līdz ar to tabulā norādīts kā “0”.  
3) Detalizētu finansējumu pa pasākumiem nav iespējams norādīt, tā kā daudzi pasākumi ir savstarpēji papildinoši un viens finansējuma avots var tikt izmantots vairākus uzdevumu izpildē, kas apgrūtina konkrēta pasākuma finansējuma nodalīšanu. 
4) Finansējums tiek norādīts pretī gadiem, kad paredzēta konkrētā pasākuma īstenošana. Budžeta programmas (apakšprogrammas) norāditas tikai papildu pasākumiem.
5) Plānā paredzētie pasākumi 2023.gadā ir īstenojami esošo budžeta līdzekļu ietvaros. Nepieciešamības gadījumā jautājums par papildu valsts budžeta līdzekļu piešķiršanu Programmā paredzēto rīcības virzienu un to pasākumu īstenošanai 2024. gadam un turpmākajiem gadiem ir izskatāms Ministru kabinetā likumprojekta “Par valsts budžetu 2024. gadam un budžeta ietvaru 2024., 2025. un 2026. gadam” sagatavošanas un izskatīšanas procesā kopā ar visu ministriju un citu centrālo valsts iestāžu iesniegtajiem prioritāro pasākumu pieteikumiem atbilstoši valsts budžeta finansiālajām iespējām.</t>
    </r>
  </si>
  <si>
    <t>66.10.00. "Maksājumu iestādes izdevumi Eiropas Jūrlietu, zvejniecības un akvakultūras fonda (EJZAF) projektu un pasākumu īstenošanai (2021–2027)"; 70.06.00 LIFE programmas projekti.</t>
  </si>
  <si>
    <t>70.06.00 LIFE programmas projekti</t>
  </si>
  <si>
    <t>70.00.00 Citu Eiropas Savienības politiku instrumentu projektu un pasākumu īstenošana</t>
  </si>
  <si>
    <t>66.07.00 Eiropas Zivsaimniecības fonda (EZF) un Eiropas Jūrlietu, zvejniecības un akvakultūras fonda (EJZAF) projektu un pasākumu īstenošana (2021–2027); 69.00.00 Mērķa "Eiropas teritoriālā sadarbība" pārrobežu sadarbības programmu, projektu un pasākumu īstenošana; ES programma Apvārsnis/ HORIZON Europe.</t>
  </si>
  <si>
    <t>21.13.00 Nozares vides projekti</t>
  </si>
  <si>
    <t>66.07.00 Eiropas Zivsaimniecības fonda (EZF) un Eiropas Jūrlietu, zvejniecības un akvakultūras fonda (EJZAF) projektu un pasākumu īstenošana (2021–2027)</t>
  </si>
  <si>
    <t>66.07.00 Eiropas Zivsaimniecības fonda (EZF) un Eiropas Jūrlietu, zvejniecības un akvakultūras fonda (EJZAF) projektu un pasākumu īstenošana (2021–2027), 69.00.00 Mērķa "Eiropas teritoriālā sadarbība" pārrobežu sadarbības programmu, projektu un pasākumu īstenošana</t>
  </si>
  <si>
    <t>21.13.00 Nozares vides projekti; 30.00.00 Attīstības nacionālie atbalsta instrumenti</t>
  </si>
  <si>
    <t>30.00.00 Attīstības nacionālie atbalsta instrumenti</t>
  </si>
  <si>
    <t>69.00.00 Mērķa "Eiropas teritoriālā sadarbība" pārrobežu sadarbības programmu, projektu un pasākumu īstenošana; 70.06.00 LIFE programmas projekti</t>
  </si>
  <si>
    <t xml:space="preserve">21.13.00 Nozares vides projekti; </t>
  </si>
  <si>
    <t>71.06.00 Eiropas Ekonomikas zonas un Norvēģijas finanšu instrumentu finansētie projekti</t>
  </si>
  <si>
    <t>66.07.00 Eiropas Zivsaimniecības fonda (EZF) un Eiropas Jūrlietu, zvejniecības un akvakultūras fonda (EJZAF) projektu un pasākumu īstenošana (2021–2027); 70.00.00 Citu Eiropas Savienības politiku instrumentu projektu un pasākumu īstenošana</t>
  </si>
  <si>
    <t>70.06.00 LIFE programmas projekti; 69.00.00 Mērķa "Eiropas teritoriālā sadarbība" pārrobežu sadarbības programmu, projektu un pasākumu īstenošana</t>
  </si>
  <si>
    <t xml:space="preserve">66.07.00 Eiropas Zivsaimniecības fonda (EZF) un Eiropas Jūrlietu, zvejniecības un akvakultūras fonda (EJZAF) projektu un pasākumu īstenošana (2021–2027); </t>
  </si>
  <si>
    <t xml:space="preserve">69.00.00 Mērķa "Eiropas teritoriālā sadarbība" pārrobežu sadarbības programmu, projektu un pasākumu īstenošana; 70.06.00 LIFE programmas projekti; 66.07.00 Eiropas Zivsaimniecības fonda (EZF) un Eiropas Jūrlietu, zvejniecības un akvakultūras fonda (EJZAF) projektu un pasākumu īstenošana (2021–2027) </t>
  </si>
  <si>
    <t>24.00.00 Dabas aizsardzība</t>
  </si>
  <si>
    <t>Turpmākajā laikposmā līdz pasākuma pabeigšanai
(ja pasākuma īstenošana ir terminēta)</t>
  </si>
  <si>
    <t>Pasākumu programma laba jūras vides stāvokļa panākšanai 2023.-2027.gadā</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</si>
</sst>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 #,##0.00_-;\-* #,##0.00_-;_-* &quot;-&quot;??_-;_-@_-"/>
    <numFmt numFmtId="165" formatCode="_(* #,##0.00_);_(* \(#,##0.00\);_(* &quot;-&quot;??_);_(@_)"/>
    <numFmt numFmtId="166" formatCode="#,##0.00\ _€"/>
    <numFmt numFmtId="167" formatCode="#,##0\ &quot;€&quot;"/>
    <numFmt numFmtId="168" formatCode="#,##0\ _€"/>
  </numFmts>
  <fonts count="26" x14ac:knownFonts="1">
    <font>
      <sz val="11"/>
      <color theme="1"/>
      <name val="Calibri"/>
      <family val="2"/>
      <charset val="186"/>
      <scheme val="minor"/>
    </font>
    <font>
      <b/>
      <sz val="11"/>
      <name val="Times New Roman"/>
      <family val="1"/>
      <charset val="186"/>
    </font>
    <font>
      <sz val="11"/>
      <name val="Times New Roman"/>
      <family val="1"/>
      <charset val="186"/>
    </font>
    <font>
      <sz val="10"/>
      <name val="Times New Roman"/>
      <family val="1"/>
      <charset val="186"/>
    </font>
    <font>
      <b/>
      <sz val="10"/>
      <name val="Times New Roman"/>
      <family val="1"/>
      <charset val="186"/>
    </font>
    <font>
      <b/>
      <sz val="12"/>
      <name val="Times New Roman"/>
      <family val="1"/>
      <charset val="186"/>
    </font>
    <font>
      <sz val="12"/>
      <name val="Times New Roman"/>
      <family val="1"/>
      <charset val="186"/>
    </font>
    <font>
      <sz val="11"/>
      <color theme="1"/>
      <name val="Calibri"/>
      <family val="2"/>
      <charset val="186"/>
      <scheme val="minor"/>
    </font>
    <font>
      <sz val="11"/>
      <color rgb="FFFF0000"/>
      <name val="Times New Roman"/>
      <family val="1"/>
      <charset val="186"/>
    </font>
    <font>
      <sz val="16"/>
      <name val="Times New Roman"/>
      <family val="1"/>
      <charset val="186"/>
    </font>
    <font>
      <b/>
      <sz val="14"/>
      <name val="Times New Roman"/>
      <family val="1"/>
      <charset val="186"/>
    </font>
    <font>
      <b/>
      <sz val="11"/>
      <color rgb="FFFF0000"/>
      <name val="Times New Roman"/>
      <family val="1"/>
      <charset val="186"/>
    </font>
    <font>
      <sz val="11"/>
      <color theme="1"/>
      <name val="Times New Roman"/>
      <family val="1"/>
      <charset val="186"/>
    </font>
    <font>
      <b/>
      <sz val="11"/>
      <color theme="1"/>
      <name val="Times New Roman"/>
      <family val="1"/>
      <charset val="186"/>
    </font>
    <font>
      <i/>
      <sz val="11"/>
      <name val="Times New Roman"/>
      <family val="1"/>
      <charset val="186"/>
    </font>
    <font>
      <strike/>
      <sz val="11"/>
      <name val="Times New Roman"/>
      <family val="1"/>
      <charset val="186"/>
    </font>
    <font>
      <sz val="10"/>
      <color rgb="FFFF0000"/>
      <name val="Times New Roman"/>
      <family val="1"/>
      <charset val="186"/>
    </font>
    <font>
      <sz val="14"/>
      <name val="Times New Roman"/>
      <family val="1"/>
      <charset val="186"/>
    </font>
    <font>
      <sz val="12"/>
      <color rgb="FFFF0000"/>
      <name val="Times New Roman"/>
      <family val="1"/>
      <charset val="186"/>
    </font>
    <font>
      <b/>
      <i/>
      <sz val="11"/>
      <color rgb="FFFF0000"/>
      <name val="Times New Roman"/>
      <family val="1"/>
      <charset val="186"/>
    </font>
    <font>
      <i/>
      <sz val="11"/>
      <color rgb="FFFF0000"/>
      <name val="Times New Roman"/>
      <family val="1"/>
      <charset val="186"/>
    </font>
    <font>
      <b/>
      <sz val="12"/>
      <color rgb="FFFF0000"/>
      <name val="Times New Roman"/>
      <family val="1"/>
      <charset val="186"/>
    </font>
    <font>
      <b/>
      <sz val="18"/>
      <name val="Times New Roman"/>
      <family val="1"/>
      <charset val="186"/>
    </font>
    <font>
      <i/>
      <sz val="12"/>
      <name val="Times New Roman"/>
      <family val="1"/>
      <charset val="186"/>
    </font>
    <font>
      <b/>
      <i/>
      <sz val="12"/>
      <name val="Times New Roman"/>
      <family val="1"/>
      <charset val="186"/>
    </font>
    <font>
      <b/>
      <i/>
      <sz val="11"/>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
      <patternFill patternType="solid">
        <fgColor theme="7" tint="0.79998168889431442"/>
        <bgColor indexed="64"/>
      </patternFill>
    </fill>
  </fills>
  <borders count="48">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medium">
        <color indexed="64"/>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4">
    <xf numFmtId="0" fontId="0" fillId="0" borderId="0"/>
    <xf numFmtId="165" fontId="7" fillId="0" borderId="0" applyFont="0" applyFill="0" applyBorder="0" applyAlignment="0" applyProtection="0"/>
    <xf numFmtId="164" fontId="7" fillId="0" borderId="0" applyFont="0" applyFill="0" applyBorder="0" applyAlignment="0" applyProtection="0"/>
    <xf numFmtId="0" fontId="7" fillId="0" borderId="0"/>
  </cellStyleXfs>
  <cellXfs count="258">
    <xf numFmtId="0" fontId="0" fillId="0" borderId="0" xfId="0"/>
    <xf numFmtId="0" fontId="2" fillId="0" borderId="0" xfId="0" applyFont="1" applyAlignment="1">
      <alignment wrapText="1"/>
    </xf>
    <xf numFmtId="0" fontId="2" fillId="3" borderId="0" xfId="0" applyFont="1" applyFill="1"/>
    <xf numFmtId="0" fontId="2" fillId="0" borderId="0" xfId="0" applyFont="1"/>
    <xf numFmtId="0" fontId="2" fillId="0" borderId="0" xfId="0" applyFont="1" applyAlignment="1">
      <alignment horizontal="center"/>
    </xf>
    <xf numFmtId="3" fontId="1" fillId="0" borderId="0" xfId="0" applyNumberFormat="1" applyFont="1"/>
    <xf numFmtId="3" fontId="2" fillId="0" borderId="0" xfId="0" applyNumberFormat="1" applyFont="1" applyAlignment="1">
      <alignment horizontal="center"/>
    </xf>
    <xf numFmtId="49" fontId="6" fillId="0" borderId="0" xfId="0" applyNumberFormat="1" applyFont="1" applyAlignment="1">
      <alignment horizontal="left" vertical="center"/>
    </xf>
    <xf numFmtId="0" fontId="5" fillId="5" borderId="22" xfId="0" applyFont="1" applyFill="1" applyBorder="1" applyAlignment="1">
      <alignment horizontal="center"/>
    </xf>
    <xf numFmtId="0" fontId="5" fillId="5" borderId="21" xfId="0" applyFont="1" applyFill="1" applyBorder="1" applyAlignment="1">
      <alignment horizontal="left"/>
    </xf>
    <xf numFmtId="0" fontId="6" fillId="5" borderId="21" xfId="0" applyFont="1" applyFill="1" applyBorder="1" applyAlignment="1">
      <alignment wrapText="1"/>
    </xf>
    <xf numFmtId="0" fontId="6" fillId="5" borderId="21" xfId="0" applyFont="1" applyFill="1" applyBorder="1" applyAlignment="1">
      <alignment horizontal="center"/>
    </xf>
    <xf numFmtId="0" fontId="6" fillId="5" borderId="21" xfId="0" applyFont="1" applyFill="1" applyBorder="1"/>
    <xf numFmtId="3" fontId="5" fillId="5" borderId="21" xfId="0" applyNumberFormat="1" applyFont="1" applyFill="1" applyBorder="1"/>
    <xf numFmtId="3" fontId="6" fillId="5" borderId="21" xfId="0" applyNumberFormat="1" applyFont="1" applyFill="1" applyBorder="1" applyAlignment="1">
      <alignment horizontal="center"/>
    </xf>
    <xf numFmtId="0" fontId="6" fillId="0" borderId="0" xfId="0" applyFont="1"/>
    <xf numFmtId="0" fontId="6" fillId="3" borderId="23" xfId="0" applyFont="1" applyFill="1" applyBorder="1" applyAlignment="1">
      <alignment horizontal="center"/>
    </xf>
    <xf numFmtId="0" fontId="2" fillId="2" borderId="0" xfId="0" applyFont="1" applyFill="1" applyAlignment="1">
      <alignment horizontal="center"/>
    </xf>
    <xf numFmtId="49" fontId="1" fillId="4" borderId="19" xfId="0" applyNumberFormat="1" applyFont="1" applyFill="1" applyBorder="1" applyAlignment="1">
      <alignment horizontal="left" vertical="center" wrapText="1"/>
    </xf>
    <xf numFmtId="3" fontId="1" fillId="4" borderId="7" xfId="0" applyNumberFormat="1" applyFont="1" applyFill="1" applyBorder="1" applyAlignment="1">
      <alignment horizontal="center" vertical="center" wrapText="1"/>
    </xf>
    <xf numFmtId="49" fontId="3" fillId="3" borderId="12" xfId="0" applyNumberFormat="1" applyFont="1" applyFill="1" applyBorder="1" applyAlignment="1">
      <alignment horizontal="left" vertical="center" wrapText="1"/>
    </xf>
    <xf numFmtId="3" fontId="1" fillId="0" borderId="12" xfId="0" applyNumberFormat="1" applyFont="1" applyBorder="1"/>
    <xf numFmtId="3" fontId="2" fillId="0" borderId="12" xfId="0" applyNumberFormat="1" applyFont="1" applyBorder="1" applyAlignment="1">
      <alignment horizontal="center"/>
    </xf>
    <xf numFmtId="49" fontId="3" fillId="3" borderId="10" xfId="0" applyNumberFormat="1" applyFont="1" applyFill="1" applyBorder="1" applyAlignment="1">
      <alignment horizontal="left" vertical="center" wrapText="1"/>
    </xf>
    <xf numFmtId="3" fontId="1" fillId="0" borderId="10" xfId="0" applyNumberFormat="1" applyFont="1" applyBorder="1"/>
    <xf numFmtId="3" fontId="2" fillId="0" borderId="10" xfId="0" applyNumberFormat="1" applyFont="1" applyBorder="1" applyAlignment="1">
      <alignment horizontal="center"/>
    </xf>
    <xf numFmtId="49" fontId="3" fillId="3" borderId="10" xfId="0" applyNumberFormat="1" applyFont="1" applyFill="1" applyBorder="1" applyAlignment="1">
      <alignment horizontal="left" vertical="center" wrapText="1" indent="5"/>
    </xf>
    <xf numFmtId="3" fontId="1" fillId="0" borderId="10" xfId="0" applyNumberFormat="1" applyFont="1" applyBorder="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49" fontId="4" fillId="2" borderId="10" xfId="0" applyNumberFormat="1" applyFont="1" applyFill="1" applyBorder="1" applyAlignment="1">
      <alignment vertical="center" wrapText="1"/>
    </xf>
    <xf numFmtId="3" fontId="1" fillId="2" borderId="10" xfId="0" applyNumberFormat="1" applyFont="1" applyFill="1" applyBorder="1" applyAlignment="1">
      <alignment horizontal="center"/>
    </xf>
    <xf numFmtId="3" fontId="2" fillId="2" borderId="10" xfId="0" applyNumberFormat="1" applyFont="1" applyFill="1" applyBorder="1" applyAlignment="1">
      <alignment horizontal="center"/>
    </xf>
    <xf numFmtId="0" fontId="2" fillId="0" borderId="0" xfId="0" applyFont="1" applyAlignment="1">
      <alignment vertical="center" wrapText="1"/>
    </xf>
    <xf numFmtId="0" fontId="2" fillId="6" borderId="0" xfId="0" applyFont="1" applyFill="1" applyAlignment="1">
      <alignment horizontal="center" vertical="center" wrapText="1"/>
    </xf>
    <xf numFmtId="0" fontId="6" fillId="3" borderId="23" xfId="0" applyFont="1" applyFill="1" applyBorder="1"/>
    <xf numFmtId="0" fontId="6" fillId="3" borderId="24" xfId="0" applyFont="1" applyFill="1" applyBorder="1"/>
    <xf numFmtId="0" fontId="2" fillId="0" borderId="4" xfId="0" applyFont="1" applyBorder="1"/>
    <xf numFmtId="0" fontId="2" fillId="0" borderId="4" xfId="0" applyFont="1" applyBorder="1" applyAlignment="1">
      <alignment wrapText="1"/>
    </xf>
    <xf numFmtId="0" fontId="2" fillId="2" borderId="4" xfId="0" applyFont="1" applyFill="1" applyBorder="1" applyAlignment="1">
      <alignment horizontal="center"/>
    </xf>
    <xf numFmtId="49" fontId="3" fillId="3" borderId="13" xfId="0" applyNumberFormat="1" applyFont="1" applyFill="1" applyBorder="1" applyAlignment="1">
      <alignment horizontal="left" vertical="center" wrapText="1" indent="5"/>
    </xf>
    <xf numFmtId="3" fontId="1" fillId="0" borderId="13" xfId="0" applyNumberFormat="1" applyFont="1" applyBorder="1" applyAlignment="1">
      <alignment horizontal="center"/>
    </xf>
    <xf numFmtId="3" fontId="2" fillId="0" borderId="13" xfId="0" applyNumberFormat="1" applyFont="1" applyBorder="1" applyAlignment="1">
      <alignment horizontal="center"/>
    </xf>
    <xf numFmtId="0" fontId="5" fillId="3" borderId="22" xfId="0" applyFont="1" applyFill="1" applyBorder="1" applyAlignment="1">
      <alignment horizontal="center"/>
    </xf>
    <xf numFmtId="0" fontId="2" fillId="2" borderId="0" xfId="0" applyFont="1" applyFill="1" applyAlignment="1">
      <alignment horizontal="center" wrapText="1"/>
    </xf>
    <xf numFmtId="0" fontId="5" fillId="5" borderId="21" xfId="0" applyFont="1" applyFill="1" applyBorder="1" applyAlignment="1">
      <alignment horizontal="left" wrapText="1"/>
    </xf>
    <xf numFmtId="3" fontId="5" fillId="5" borderId="21" xfId="0" applyNumberFormat="1" applyFont="1" applyFill="1" applyBorder="1" applyAlignment="1">
      <alignment horizontal="left"/>
    </xf>
    <xf numFmtId="0" fontId="2" fillId="5" borderId="21" xfId="0" applyFont="1" applyFill="1" applyBorder="1" applyAlignment="1">
      <alignment wrapText="1"/>
    </xf>
    <xf numFmtId="0" fontId="2" fillId="5" borderId="21" xfId="0" applyFont="1" applyFill="1" applyBorder="1" applyAlignment="1">
      <alignment horizontal="center"/>
    </xf>
    <xf numFmtId="0" fontId="2" fillId="5" borderId="21" xfId="0" applyFont="1" applyFill="1" applyBorder="1"/>
    <xf numFmtId="3" fontId="1" fillId="5" borderId="21" xfId="0" applyNumberFormat="1" applyFont="1" applyFill="1" applyBorder="1"/>
    <xf numFmtId="3" fontId="2" fillId="5" borderId="21" xfId="0" applyNumberFormat="1" applyFont="1" applyFill="1" applyBorder="1" applyAlignment="1">
      <alignment horizontal="center"/>
    </xf>
    <xf numFmtId="0" fontId="5" fillId="3" borderId="23" xfId="0" applyFont="1" applyFill="1" applyBorder="1" applyAlignment="1">
      <alignment horizontal="center"/>
    </xf>
    <xf numFmtId="0" fontId="5" fillId="5" borderId="0" xfId="0" applyFont="1" applyFill="1" applyAlignment="1">
      <alignment horizontal="left"/>
    </xf>
    <xf numFmtId="0" fontId="6" fillId="5" borderId="0" xfId="0" applyFont="1" applyFill="1" applyAlignment="1">
      <alignment wrapText="1"/>
    </xf>
    <xf numFmtId="0" fontId="6" fillId="5" borderId="0" xfId="0" applyFont="1" applyFill="1" applyAlignment="1">
      <alignment horizontal="center"/>
    </xf>
    <xf numFmtId="0" fontId="6" fillId="5" borderId="0" xfId="0" applyFont="1" applyFill="1"/>
    <xf numFmtId="3" fontId="5" fillId="5" borderId="0" xfId="0" applyNumberFormat="1" applyFont="1" applyFill="1"/>
    <xf numFmtId="3" fontId="6" fillId="5" borderId="0" xfId="0" applyNumberFormat="1" applyFont="1" applyFill="1" applyAlignment="1">
      <alignment horizontal="center"/>
    </xf>
    <xf numFmtId="0" fontId="6" fillId="0" borderId="0" xfId="0" applyFont="1" applyAlignment="1">
      <alignment wrapText="1"/>
    </xf>
    <xf numFmtId="0" fontId="6" fillId="2" borderId="0" xfId="0" applyFont="1" applyFill="1" applyAlignment="1">
      <alignment horizontal="center"/>
    </xf>
    <xf numFmtId="49" fontId="5" fillId="4" borderId="19" xfId="0" applyNumberFormat="1" applyFont="1" applyFill="1" applyBorder="1" applyAlignment="1">
      <alignment horizontal="left" vertical="center" wrapText="1"/>
    </xf>
    <xf numFmtId="3" fontId="5" fillId="4" borderId="10" xfId="0" applyNumberFormat="1" applyFont="1" applyFill="1" applyBorder="1" applyAlignment="1">
      <alignment horizontal="center" vertical="center" wrapText="1"/>
    </xf>
    <xf numFmtId="0" fontId="2" fillId="0" borderId="20" xfId="0" applyFont="1" applyBorder="1"/>
    <xf numFmtId="0" fontId="2" fillId="0" borderId="20" xfId="0" applyFont="1" applyBorder="1" applyAlignment="1">
      <alignment wrapText="1"/>
    </xf>
    <xf numFmtId="0" fontId="2" fillId="2" borderId="16" xfId="0" applyFont="1" applyFill="1" applyBorder="1" applyAlignment="1">
      <alignment horizontal="center"/>
    </xf>
    <xf numFmtId="0" fontId="6" fillId="0" borderId="13" xfId="2" applyNumberFormat="1" applyFont="1" applyFill="1" applyBorder="1" applyAlignment="1">
      <alignment horizontal="center" vertical="center" wrapText="1"/>
    </xf>
    <xf numFmtId="0" fontId="9" fillId="0" borderId="0" xfId="0" applyFont="1"/>
    <xf numFmtId="0" fontId="3" fillId="3" borderId="0" xfId="0" applyFont="1" applyFill="1" applyAlignment="1">
      <alignment vertical="center"/>
    </xf>
    <xf numFmtId="0" fontId="12" fillId="3" borderId="0" xfId="0" applyFont="1" applyFill="1"/>
    <xf numFmtId="0" fontId="12" fillId="3" borderId="0" xfId="0" applyFont="1" applyFill="1" applyAlignment="1">
      <alignment vertical="center"/>
    </xf>
    <xf numFmtId="0" fontId="12" fillId="3" borderId="0" xfId="0" applyFont="1" applyFill="1" applyAlignment="1">
      <alignment wrapText="1"/>
    </xf>
    <xf numFmtId="168" fontId="12" fillId="3" borderId="0" xfId="0" applyNumberFormat="1" applyFont="1" applyFill="1"/>
    <xf numFmtId="49" fontId="4" fillId="3" borderId="10" xfId="0" applyNumberFormat="1" applyFont="1" applyFill="1" applyBorder="1" applyAlignment="1">
      <alignment vertical="center" wrapText="1"/>
    </xf>
    <xf numFmtId="0" fontId="6" fillId="5" borderId="23" xfId="0" applyFont="1" applyFill="1" applyBorder="1" applyAlignment="1">
      <alignment horizontal="center"/>
    </xf>
    <xf numFmtId="0" fontId="2" fillId="0" borderId="0" xfId="0" applyFont="1" applyAlignment="1">
      <alignment horizontal="left" vertical="center" wrapText="1"/>
    </xf>
    <xf numFmtId="0" fontId="2" fillId="0" borderId="0" xfId="0" applyFont="1" applyAlignment="1">
      <alignment horizontal="center" wrapText="1"/>
    </xf>
    <xf numFmtId="0" fontId="2" fillId="0" borderId="0" xfId="0" applyFont="1" applyAlignment="1">
      <alignment horizontal="right" wrapText="1"/>
    </xf>
    <xf numFmtId="3" fontId="2" fillId="0" borderId="0" xfId="0" applyNumberFormat="1" applyFont="1"/>
    <xf numFmtId="0" fontId="6" fillId="0" borderId="23" xfId="0" applyFont="1" applyBorder="1"/>
    <xf numFmtId="49" fontId="3" fillId="0" borderId="10" xfId="0" applyNumberFormat="1" applyFont="1" applyBorder="1" applyAlignment="1">
      <alignment horizontal="left" vertical="center" wrapText="1" indent="5"/>
    </xf>
    <xf numFmtId="0" fontId="2" fillId="0" borderId="0" xfId="0" applyFont="1" applyAlignment="1">
      <alignment vertical="top" wrapText="1"/>
    </xf>
    <xf numFmtId="0" fontId="13" fillId="0" borderId="28" xfId="0" applyFont="1" applyBorder="1" applyAlignment="1">
      <alignment horizontal="center" vertical="center" wrapText="1"/>
    </xf>
    <xf numFmtId="0" fontId="13" fillId="0" borderId="14" xfId="0" applyFont="1" applyBorder="1" applyAlignment="1">
      <alignment horizontal="center" vertical="center"/>
    </xf>
    <xf numFmtId="0" fontId="13" fillId="0" borderId="9"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wrapText="1"/>
    </xf>
    <xf numFmtId="0" fontId="13" fillId="0" borderId="13" xfId="0" applyFont="1" applyBorder="1" applyAlignment="1">
      <alignment horizontal="center" vertical="center" wrapText="1"/>
    </xf>
    <xf numFmtId="0" fontId="12" fillId="0" borderId="30" xfId="0" applyFont="1" applyBorder="1" applyAlignment="1">
      <alignment horizontal="center" vertical="top"/>
    </xf>
    <xf numFmtId="0" fontId="13" fillId="0" borderId="30" xfId="0" applyFont="1" applyBorder="1" applyAlignment="1">
      <alignment horizontal="left" vertical="top" wrapText="1"/>
    </xf>
    <xf numFmtId="0" fontId="2" fillId="0" borderId="31" xfId="0" applyFont="1" applyBorder="1" applyAlignment="1">
      <alignment horizontal="center"/>
    </xf>
    <xf numFmtId="0" fontId="2" fillId="0" borderId="17" xfId="0" applyFont="1" applyBorder="1" applyAlignment="1">
      <alignment horizontal="center"/>
    </xf>
    <xf numFmtId="0" fontId="2" fillId="0" borderId="32" xfId="0" applyFont="1" applyBorder="1"/>
    <xf numFmtId="2" fontId="2" fillId="0" borderId="16" xfId="0" applyNumberFormat="1" applyFont="1" applyBorder="1" applyAlignment="1">
      <alignment horizontal="center" vertical="center"/>
    </xf>
    <xf numFmtId="166" fontId="2" fillId="0" borderId="17" xfId="0" applyNumberFormat="1" applyFont="1" applyBorder="1" applyAlignment="1">
      <alignment horizontal="center" vertical="center"/>
    </xf>
    <xf numFmtId="166" fontId="2" fillId="0" borderId="31" xfId="0" applyNumberFormat="1" applyFont="1" applyBorder="1" applyAlignment="1">
      <alignment horizontal="center" vertical="center" wrapText="1"/>
    </xf>
    <xf numFmtId="166" fontId="2" fillId="0" borderId="16" xfId="0" applyNumberFormat="1" applyFont="1" applyBorder="1" applyAlignment="1">
      <alignment horizontal="center" vertical="center"/>
    </xf>
    <xf numFmtId="166" fontId="2" fillId="0" borderId="12" xfId="0" applyNumberFormat="1" applyFont="1" applyBorder="1" applyAlignment="1">
      <alignment horizontal="center" vertical="center"/>
    </xf>
    <xf numFmtId="166" fontId="2" fillId="0" borderId="31" xfId="0" applyNumberFormat="1" applyFont="1" applyBorder="1" applyAlignment="1">
      <alignment horizontal="center" vertical="center"/>
    </xf>
    <xf numFmtId="0" fontId="3" fillId="0" borderId="11" xfId="0" applyFont="1" applyBorder="1" applyAlignment="1">
      <alignment horizontal="left" vertical="center" wrapText="1"/>
    </xf>
    <xf numFmtId="0" fontId="12" fillId="0" borderId="33" xfId="0" applyFont="1" applyBorder="1" applyAlignment="1">
      <alignment horizontal="center" vertical="top"/>
    </xf>
    <xf numFmtId="0" fontId="12" fillId="0" borderId="33" xfId="0" applyFont="1" applyBorder="1" applyAlignment="1">
      <alignment horizontal="left" vertical="top" wrapText="1"/>
    </xf>
    <xf numFmtId="0" fontId="2" fillId="0" borderId="34" xfId="0" applyFont="1" applyBorder="1" applyAlignment="1">
      <alignment horizontal="center"/>
    </xf>
    <xf numFmtId="0" fontId="2" fillId="0" borderId="18" xfId="0" applyFont="1" applyBorder="1" applyAlignment="1">
      <alignment horizontal="center"/>
    </xf>
    <xf numFmtId="0" fontId="2" fillId="0" borderId="8" xfId="0" applyFont="1" applyBorder="1" applyAlignment="1">
      <alignment vertical="center"/>
    </xf>
    <xf numFmtId="43" fontId="6" fillId="0" borderId="11" xfId="0" applyNumberFormat="1" applyFont="1" applyBorder="1" applyAlignment="1">
      <alignment horizontal="center" vertical="center"/>
    </xf>
    <xf numFmtId="166" fontId="6" fillId="0" borderId="18" xfId="0" applyNumberFormat="1" applyFont="1" applyBorder="1" applyAlignment="1">
      <alignment horizontal="center" vertical="center"/>
    </xf>
    <xf numFmtId="166" fontId="2" fillId="0" borderId="34" xfId="0" applyNumberFormat="1" applyFont="1" applyBorder="1" applyAlignment="1">
      <alignment horizontal="center" vertical="center" wrapText="1"/>
    </xf>
    <xf numFmtId="166" fontId="2" fillId="0" borderId="18" xfId="0" applyNumberFormat="1" applyFont="1" applyBorder="1" applyAlignment="1">
      <alignment horizontal="center" vertical="center"/>
    </xf>
    <xf numFmtId="166" fontId="2" fillId="0" borderId="11" xfId="0" applyNumberFormat="1" applyFont="1" applyBorder="1" applyAlignment="1">
      <alignment horizontal="center" vertical="center"/>
    </xf>
    <xf numFmtId="166" fontId="2" fillId="0" borderId="10" xfId="0" applyNumberFormat="1" applyFont="1" applyBorder="1" applyAlignment="1">
      <alignment horizontal="center" vertical="center"/>
    </xf>
    <xf numFmtId="166" fontId="2" fillId="0" borderId="34" xfId="0" applyNumberFormat="1" applyFont="1" applyBorder="1" applyAlignment="1">
      <alignment horizontal="center" vertical="center"/>
    </xf>
    <xf numFmtId="0" fontId="2" fillId="0" borderId="33" xfId="0" applyFont="1" applyBorder="1" applyAlignment="1">
      <alignment horizontal="left" vertical="top" wrapText="1"/>
    </xf>
    <xf numFmtId="0" fontId="2" fillId="0" borderId="34" xfId="0" applyFont="1" applyBorder="1" applyAlignment="1">
      <alignment horizontal="center" vertical="center"/>
    </xf>
    <xf numFmtId="0" fontId="2" fillId="0" borderId="18" xfId="0" applyFont="1" applyBorder="1" applyAlignment="1">
      <alignment horizontal="center" vertical="center"/>
    </xf>
    <xf numFmtId="0" fontId="13" fillId="0" borderId="33" xfId="0" applyFont="1" applyBorder="1" applyAlignment="1">
      <alignment horizontal="left" vertical="top" wrapText="1"/>
    </xf>
    <xf numFmtId="0" fontId="14" fillId="0" borderId="8" xfId="0" applyFont="1" applyBorder="1" applyAlignment="1">
      <alignment vertical="center"/>
    </xf>
    <xf numFmtId="0" fontId="14" fillId="0" borderId="8" xfId="0" applyFont="1" applyBorder="1" applyAlignment="1">
      <alignment vertical="center" wrapText="1"/>
    </xf>
    <xf numFmtId="0" fontId="2" fillId="0" borderId="8" xfId="0" applyFont="1" applyBorder="1" applyAlignment="1">
      <alignment vertical="center" wrapText="1"/>
    </xf>
    <xf numFmtId="0" fontId="2" fillId="0" borderId="34" xfId="0" applyFont="1" applyBorder="1" applyAlignment="1">
      <alignment horizont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166" fontId="12" fillId="0" borderId="33" xfId="0" applyNumberFormat="1" applyFont="1" applyBorder="1" applyAlignment="1">
      <alignment vertical="top"/>
    </xf>
    <xf numFmtId="166" fontId="12" fillId="0" borderId="33" xfId="0" applyNumberFormat="1" applyFont="1" applyBorder="1" applyAlignment="1">
      <alignment horizontal="left" vertical="top" wrapText="1"/>
    </xf>
    <xf numFmtId="166" fontId="2" fillId="0" borderId="18" xfId="0" applyNumberFormat="1" applyFont="1" applyBorder="1" applyAlignment="1">
      <alignment horizontal="center" vertical="center" wrapText="1"/>
    </xf>
    <xf numFmtId="166" fontId="2" fillId="0" borderId="8" xfId="0" applyNumberFormat="1" applyFont="1" applyBorder="1" applyAlignment="1">
      <alignment vertical="center"/>
    </xf>
    <xf numFmtId="166" fontId="6" fillId="0" borderId="11" xfId="0" applyNumberFormat="1" applyFont="1" applyBorder="1" applyAlignment="1">
      <alignment horizontal="center" vertical="center"/>
    </xf>
    <xf numFmtId="166" fontId="12" fillId="0" borderId="33" xfId="0" applyNumberFormat="1" applyFont="1" applyBorder="1" applyAlignment="1">
      <alignment horizontal="left" vertical="top"/>
    </xf>
    <xf numFmtId="166" fontId="2" fillId="0" borderId="34" xfId="0" applyNumberFormat="1" applyFont="1" applyBorder="1"/>
    <xf numFmtId="0" fontId="2" fillId="0" borderId="8" xfId="0" applyFont="1" applyBorder="1" applyAlignment="1">
      <alignment horizontal="center" vertical="center"/>
    </xf>
    <xf numFmtId="0" fontId="12" fillId="0" borderId="33" xfId="0" applyFont="1" applyBorder="1" applyAlignment="1">
      <alignment vertical="top"/>
    </xf>
    <xf numFmtId="166" fontId="6" fillId="0" borderId="18" xfId="0" applyNumberFormat="1" applyFont="1" applyBorder="1" applyAlignment="1">
      <alignment horizontal="center" vertical="center" wrapText="1"/>
    </xf>
    <xf numFmtId="0" fontId="12" fillId="0" borderId="33" xfId="0" applyFont="1" applyBorder="1" applyAlignment="1">
      <alignment horizontal="left" vertical="top"/>
    </xf>
    <xf numFmtId="14" fontId="2" fillId="0" borderId="18" xfId="0" applyNumberFormat="1" applyFont="1" applyBorder="1" applyAlignment="1">
      <alignment horizontal="center"/>
    </xf>
    <xf numFmtId="0" fontId="13" fillId="0" borderId="33" xfId="0" applyFont="1" applyBorder="1" applyAlignment="1">
      <alignment horizontal="left" vertical="top"/>
    </xf>
    <xf numFmtId="14" fontId="15" fillId="0" borderId="18" xfId="0" applyNumberFormat="1" applyFont="1" applyBorder="1" applyAlignment="1">
      <alignment horizontal="center"/>
    </xf>
    <xf numFmtId="0" fontId="2" fillId="0" borderId="18" xfId="0" applyFont="1" applyBorder="1" applyAlignment="1">
      <alignment horizontal="center" wrapText="1"/>
    </xf>
    <xf numFmtId="0" fontId="16" fillId="0" borderId="11" xfId="0" applyFont="1" applyBorder="1" applyAlignment="1">
      <alignment horizontal="left" vertical="center" wrapText="1"/>
    </xf>
    <xf numFmtId="0" fontId="12" fillId="0" borderId="33" xfId="0" applyFont="1" applyBorder="1" applyAlignment="1">
      <alignment vertical="top" wrapText="1"/>
    </xf>
    <xf numFmtId="16" fontId="12" fillId="0" borderId="33" xfId="0" applyNumberFormat="1" applyFont="1" applyBorder="1" applyAlignment="1">
      <alignment vertical="top" wrapText="1"/>
    </xf>
    <xf numFmtId="166" fontId="2" fillId="0" borderId="10" xfId="0" applyNumberFormat="1" applyFont="1" applyBorder="1" applyAlignment="1">
      <alignment horizontal="center" vertical="center" wrapText="1"/>
    </xf>
    <xf numFmtId="0" fontId="17" fillId="0" borderId="8" xfId="0" applyFont="1" applyBorder="1" applyAlignment="1">
      <alignment horizontal="left" vertical="center"/>
    </xf>
    <xf numFmtId="43" fontId="18" fillId="0" borderId="11" xfId="0" applyNumberFormat="1" applyFont="1" applyBorder="1" applyAlignment="1">
      <alignment horizontal="center" vertical="center"/>
    </xf>
    <xf numFmtId="166" fontId="18" fillId="0" borderId="18" xfId="0" applyNumberFormat="1" applyFont="1" applyBorder="1" applyAlignment="1">
      <alignment horizontal="center" vertical="center"/>
    </xf>
    <xf numFmtId="166" fontId="8" fillId="0" borderId="34" xfId="0" applyNumberFormat="1" applyFont="1" applyBorder="1" applyAlignment="1">
      <alignment horizontal="center" vertical="center"/>
    </xf>
    <xf numFmtId="166" fontId="8" fillId="0" borderId="18" xfId="0" applyNumberFormat="1" applyFont="1" applyBorder="1" applyAlignment="1">
      <alignment horizontal="center" vertical="center"/>
    </xf>
    <xf numFmtId="166" fontId="8" fillId="0" borderId="11" xfId="0" applyNumberFormat="1" applyFont="1" applyBorder="1" applyAlignment="1">
      <alignment horizontal="center" vertical="center"/>
    </xf>
    <xf numFmtId="166" fontId="8" fillId="0" borderId="10" xfId="0" applyNumberFormat="1" applyFont="1" applyBorder="1" applyAlignment="1">
      <alignment horizontal="center" vertical="center"/>
    </xf>
    <xf numFmtId="0" fontId="1" fillId="0" borderId="33" xfId="0" applyFont="1" applyBorder="1" applyAlignment="1">
      <alignment horizontal="left" vertical="top"/>
    </xf>
    <xf numFmtId="0" fontId="6" fillId="0" borderId="11" xfId="0" applyFont="1" applyBorder="1" applyAlignment="1">
      <alignment horizontal="center" vertical="center"/>
    </xf>
    <xf numFmtId="0" fontId="13" fillId="0" borderId="27" xfId="0" applyFont="1" applyBorder="1"/>
    <xf numFmtId="0" fontId="5" fillId="0" borderId="27" xfId="0" applyFont="1" applyBorder="1" applyAlignment="1">
      <alignment horizontal="right" vertical="center"/>
    </xf>
    <xf numFmtId="0" fontId="5" fillId="0" borderId="28" xfId="0" applyFont="1" applyBorder="1" applyAlignment="1">
      <alignment horizontal="center" vertical="center"/>
    </xf>
    <xf numFmtId="0" fontId="5" fillId="0" borderId="14" xfId="0" applyFont="1" applyBorder="1" applyAlignment="1">
      <alignment horizontal="center" vertical="center"/>
    </xf>
    <xf numFmtId="0" fontId="5" fillId="0" borderId="29" xfId="0" applyFont="1" applyBorder="1" applyAlignment="1">
      <alignment horizontal="center" vertical="center"/>
    </xf>
    <xf numFmtId="167" fontId="5" fillId="0" borderId="9" xfId="0" applyNumberFormat="1" applyFont="1" applyBorder="1" applyAlignment="1">
      <alignment horizontal="center" vertical="center"/>
    </xf>
    <xf numFmtId="167" fontId="5" fillId="0" borderId="14" xfId="0" applyNumberFormat="1" applyFont="1" applyBorder="1" applyAlignment="1">
      <alignment horizontal="center" vertical="center"/>
    </xf>
    <xf numFmtId="167" fontId="5" fillId="0" borderId="28" xfId="0" applyNumberFormat="1" applyFont="1" applyBorder="1" applyAlignment="1">
      <alignment horizontal="center" vertical="center" wrapText="1"/>
    </xf>
    <xf numFmtId="167" fontId="5" fillId="0" borderId="13" xfId="0" applyNumberFormat="1" applyFont="1" applyBorder="1" applyAlignment="1">
      <alignment horizontal="center" vertical="center"/>
    </xf>
    <xf numFmtId="167" fontId="5" fillId="0" borderId="28" xfId="0" applyNumberFormat="1" applyFont="1" applyBorder="1" applyAlignment="1">
      <alignment horizontal="center" vertical="center"/>
    </xf>
    <xf numFmtId="0" fontId="12" fillId="0" borderId="0" xfId="0" applyFont="1" applyAlignment="1">
      <alignment vertical="center"/>
    </xf>
    <xf numFmtId="0" fontId="12" fillId="0" borderId="0" xfId="0" applyFont="1"/>
    <xf numFmtId="2" fontId="12" fillId="0" borderId="0" xfId="0" applyNumberFormat="1" applyFont="1" applyAlignment="1">
      <alignment horizontal="right"/>
    </xf>
    <xf numFmtId="167" fontId="12" fillId="0" borderId="0" xfId="0" applyNumberFormat="1" applyFont="1"/>
    <xf numFmtId="0" fontId="12" fillId="0" borderId="0" xfId="0" applyFont="1" applyAlignment="1">
      <alignment wrapText="1"/>
    </xf>
    <xf numFmtId="0" fontId="3" fillId="0" borderId="0" xfId="0" applyFont="1" applyAlignment="1">
      <alignment vertical="center"/>
    </xf>
    <xf numFmtId="0" fontId="19" fillId="0" borderId="0" xfId="0" applyFont="1"/>
    <xf numFmtId="43" fontId="20" fillId="0" borderId="0" xfId="0" applyNumberFormat="1" applyFont="1" applyAlignment="1">
      <alignment vertical="center"/>
    </xf>
    <xf numFmtId="0" fontId="8" fillId="0" borderId="0" xfId="0" applyFont="1"/>
    <xf numFmtId="2" fontId="20" fillId="0" borderId="0" xfId="0" applyNumberFormat="1" applyFont="1" applyAlignment="1">
      <alignment horizontal="center"/>
    </xf>
    <xf numFmtId="43" fontId="11" fillId="0" borderId="0" xfId="0" applyNumberFormat="1" applyFont="1"/>
    <xf numFmtId="43" fontId="12" fillId="0" borderId="0" xfId="0" applyNumberFormat="1" applyFont="1"/>
    <xf numFmtId="0" fontId="13" fillId="0" borderId="0" xfId="0" applyFont="1"/>
    <xf numFmtId="168" fontId="12" fillId="0" borderId="0" xfId="0" applyNumberFormat="1" applyFont="1"/>
    <xf numFmtId="168" fontId="21" fillId="0" borderId="0" xfId="0" applyNumberFormat="1" applyFont="1"/>
    <xf numFmtId="49" fontId="10" fillId="0" borderId="4" xfId="0" applyNumberFormat="1" applyFont="1" applyBorder="1" applyAlignment="1">
      <alignment horizontal="center" vertical="center"/>
    </xf>
    <xf numFmtId="49" fontId="1" fillId="4" borderId="7" xfId="0" applyNumberFormat="1" applyFont="1" applyFill="1" applyBorder="1" applyAlignment="1">
      <alignment horizontal="left" vertical="center" wrapText="1"/>
    </xf>
    <xf numFmtId="49" fontId="3" fillId="3" borderId="36" xfId="0" applyNumberFormat="1" applyFont="1" applyFill="1" applyBorder="1" applyAlignment="1">
      <alignment horizontal="left" vertical="center" wrapText="1" indent="5"/>
    </xf>
    <xf numFmtId="3" fontId="5" fillId="0" borderId="1" xfId="2" applyNumberFormat="1" applyFont="1" applyFill="1" applyBorder="1" applyAlignment="1">
      <alignment vertical="center" wrapText="1"/>
    </xf>
    <xf numFmtId="3" fontId="2" fillId="5" borderId="0" xfId="0" applyNumberFormat="1" applyFont="1" applyFill="1" applyAlignment="1">
      <alignment horizontal="center"/>
    </xf>
    <xf numFmtId="49" fontId="2" fillId="0" borderId="0" xfId="0" applyNumberFormat="1" applyFont="1" applyAlignment="1">
      <alignment horizontal="center"/>
    </xf>
    <xf numFmtId="49" fontId="23" fillId="7" borderId="0" xfId="0" applyNumberFormat="1" applyFont="1" applyFill="1" applyAlignment="1">
      <alignment horizontal="left" vertical="top" wrapText="1"/>
    </xf>
    <xf numFmtId="49" fontId="2" fillId="0" borderId="12" xfId="0" applyNumberFormat="1" applyFont="1" applyBorder="1" applyAlignment="1">
      <alignment horizontal="center"/>
    </xf>
    <xf numFmtId="49" fontId="1" fillId="4" borderId="42" xfId="0" applyNumberFormat="1" applyFont="1" applyFill="1" applyBorder="1" applyAlignment="1">
      <alignment horizontal="center" vertical="center" wrapText="1"/>
    </xf>
    <xf numFmtId="3" fontId="1" fillId="4" borderId="20" xfId="0" applyNumberFormat="1" applyFont="1" applyFill="1" applyBorder="1" applyAlignment="1">
      <alignment horizontal="center" vertical="center" wrapText="1"/>
    </xf>
    <xf numFmtId="3" fontId="6" fillId="5" borderId="40" xfId="0" applyNumberFormat="1" applyFont="1" applyFill="1" applyBorder="1" applyAlignment="1">
      <alignment horizontal="center"/>
    </xf>
    <xf numFmtId="49" fontId="2" fillId="0" borderId="10" xfId="0" applyNumberFormat="1" applyFont="1" applyBorder="1" applyAlignment="1">
      <alignment horizontal="center"/>
    </xf>
    <xf numFmtId="0" fontId="6" fillId="0" borderId="36" xfId="2" applyNumberFormat="1" applyFont="1" applyFill="1" applyBorder="1" applyAlignment="1">
      <alignment horizontal="center" vertical="center" wrapText="1"/>
    </xf>
    <xf numFmtId="49" fontId="6" fillId="5" borderId="15" xfId="0" applyNumberFormat="1" applyFont="1" applyFill="1" applyBorder="1" applyAlignment="1">
      <alignment horizontal="center"/>
    </xf>
    <xf numFmtId="49" fontId="2" fillId="2" borderId="10" xfId="0" applyNumberFormat="1" applyFont="1" applyFill="1" applyBorder="1" applyAlignment="1">
      <alignment horizontal="center"/>
    </xf>
    <xf numFmtId="49" fontId="6" fillId="5" borderId="16" xfId="0" applyNumberFormat="1" applyFont="1" applyFill="1" applyBorder="1" applyAlignment="1">
      <alignment horizontal="center"/>
    </xf>
    <xf numFmtId="49" fontId="2" fillId="0" borderId="13" xfId="0" applyNumberFormat="1" applyFont="1" applyBorder="1" applyAlignment="1">
      <alignment horizontal="center"/>
    </xf>
    <xf numFmtId="49" fontId="1" fillId="4" borderId="11" xfId="0" applyNumberFormat="1" applyFont="1" applyFill="1" applyBorder="1" applyAlignment="1">
      <alignment horizontal="center" vertical="center" wrapText="1"/>
    </xf>
    <xf numFmtId="49" fontId="2" fillId="5" borderId="15" xfId="0" applyNumberFormat="1" applyFont="1" applyFill="1" applyBorder="1" applyAlignment="1">
      <alignment horizontal="center"/>
    </xf>
    <xf numFmtId="49" fontId="1" fillId="0" borderId="10" xfId="0" applyNumberFormat="1" applyFont="1" applyBorder="1" applyAlignment="1">
      <alignment horizontal="center"/>
    </xf>
    <xf numFmtId="3" fontId="1" fillId="0" borderId="38" xfId="0" applyNumberFormat="1" applyFont="1" applyBorder="1" applyAlignment="1">
      <alignment horizontal="center"/>
    </xf>
    <xf numFmtId="49" fontId="1" fillId="4" borderId="16" xfId="0" applyNumberFormat="1" applyFont="1" applyFill="1" applyBorder="1" applyAlignment="1">
      <alignment horizontal="center" vertical="center" wrapText="1"/>
    </xf>
    <xf numFmtId="49" fontId="5" fillId="4" borderId="10" xfId="0" applyNumberFormat="1" applyFont="1" applyFill="1" applyBorder="1" applyAlignment="1">
      <alignment horizontal="center" vertical="center" wrapText="1"/>
    </xf>
    <xf numFmtId="0" fontId="1" fillId="3" borderId="43" xfId="0" applyFont="1" applyFill="1" applyBorder="1"/>
    <xf numFmtId="0" fontId="2" fillId="3" borderId="43" xfId="0" applyFont="1" applyFill="1" applyBorder="1"/>
    <xf numFmtId="0" fontId="2" fillId="0" borderId="44" xfId="0" applyFont="1" applyBorder="1"/>
    <xf numFmtId="49" fontId="3" fillId="3" borderId="45" xfId="0" applyNumberFormat="1" applyFont="1" applyFill="1" applyBorder="1" applyAlignment="1">
      <alignment horizontal="left" vertical="center" wrapText="1" indent="5"/>
    </xf>
    <xf numFmtId="3" fontId="2" fillId="0" borderId="11" xfId="0" applyNumberFormat="1" applyFont="1" applyBorder="1" applyAlignment="1">
      <alignment horizontal="center"/>
    </xf>
    <xf numFmtId="3" fontId="1" fillId="0" borderId="36" xfId="0" applyNumberFormat="1" applyFont="1" applyBorder="1" applyAlignment="1">
      <alignment horizontal="center"/>
    </xf>
    <xf numFmtId="49" fontId="4" fillId="2" borderId="12" xfId="0" applyNumberFormat="1" applyFont="1" applyFill="1" applyBorder="1" applyAlignment="1">
      <alignment vertical="center" wrapText="1"/>
    </xf>
    <xf numFmtId="0" fontId="23" fillId="7" borderId="0" xfId="0" applyFont="1" applyFill="1" applyAlignment="1">
      <alignment horizontal="left" vertical="top" wrapText="1"/>
    </xf>
    <xf numFmtId="3" fontId="6" fillId="5" borderId="0" xfId="0" applyNumberFormat="1" applyFont="1" applyFill="1" applyBorder="1" applyAlignment="1">
      <alignment horizontal="center"/>
    </xf>
    <xf numFmtId="3" fontId="2" fillId="0" borderId="36" xfId="0" applyNumberFormat="1" applyFont="1" applyBorder="1" applyAlignment="1">
      <alignment horizontal="center"/>
    </xf>
    <xf numFmtId="3" fontId="2" fillId="5" borderId="40" xfId="0" applyNumberFormat="1" applyFont="1" applyFill="1" applyBorder="1" applyAlignment="1">
      <alignment horizontal="center"/>
    </xf>
    <xf numFmtId="3" fontId="2" fillId="0" borderId="10" xfId="0" applyNumberFormat="1" applyFont="1" applyFill="1" applyBorder="1" applyAlignment="1">
      <alignment horizontal="center"/>
    </xf>
    <xf numFmtId="3" fontId="1" fillId="4" borderId="19" xfId="0" applyNumberFormat="1" applyFont="1" applyFill="1" applyBorder="1" applyAlignment="1">
      <alignment horizontal="center" vertical="center" wrapText="1"/>
    </xf>
    <xf numFmtId="3" fontId="1" fillId="4" borderId="7" xfId="0" applyNumberFormat="1" applyFont="1" applyFill="1" applyBorder="1" applyAlignment="1">
      <alignment horizontal="center"/>
    </xf>
    <xf numFmtId="49" fontId="5" fillId="5" borderId="47" xfId="0" applyNumberFormat="1" applyFont="1" applyFill="1" applyBorder="1" applyAlignment="1">
      <alignment horizontal="left"/>
    </xf>
    <xf numFmtId="3" fontId="6" fillId="0" borderId="0" xfId="0" applyNumberFormat="1" applyFont="1" applyAlignment="1">
      <alignment horizontal="right"/>
    </xf>
    <xf numFmtId="3" fontId="6" fillId="0" borderId="0" xfId="0" applyNumberFormat="1" applyFont="1" applyAlignment="1">
      <alignment horizontal="right" wrapText="1"/>
    </xf>
    <xf numFmtId="49" fontId="6" fillId="0" borderId="41" xfId="2" applyNumberFormat="1" applyFont="1" applyFill="1" applyBorder="1" applyAlignment="1">
      <alignment horizontal="center" vertical="center" wrapText="1"/>
    </xf>
    <xf numFmtId="0" fontId="23" fillId="8" borderId="0" xfId="0" applyFont="1" applyFill="1" applyAlignment="1">
      <alignment horizontal="left" vertical="top" wrapText="1"/>
    </xf>
    <xf numFmtId="49" fontId="10" fillId="0" borderId="4" xfId="0" applyNumberFormat="1" applyFont="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 fillId="3" borderId="1" xfId="0" applyFont="1" applyFill="1" applyBorder="1" applyAlignment="1">
      <alignment horizontal="center" wrapText="1"/>
    </xf>
    <xf numFmtId="0" fontId="2" fillId="3" borderId="13" xfId="0" applyFont="1" applyFill="1" applyBorder="1" applyAlignment="1">
      <alignment horizontal="center" wrapText="1"/>
    </xf>
    <xf numFmtId="3" fontId="5" fillId="0" borderId="1" xfId="0" applyNumberFormat="1" applyFont="1" applyBorder="1" applyAlignment="1">
      <alignment horizontal="center" vertical="center" wrapText="1"/>
    </xf>
    <xf numFmtId="3" fontId="5" fillId="0" borderId="13" xfId="0" applyNumberFormat="1" applyFont="1" applyBorder="1" applyAlignment="1">
      <alignment horizontal="center" vertical="center" wrapText="1"/>
    </xf>
    <xf numFmtId="0" fontId="2" fillId="0" borderId="35" xfId="0" applyFont="1" applyBorder="1" applyAlignment="1">
      <alignment vertical="top" wrapText="1"/>
    </xf>
    <xf numFmtId="0" fontId="0" fillId="0" borderId="35" xfId="0" applyBorder="1"/>
    <xf numFmtId="3" fontId="5" fillId="0" borderId="37" xfId="0" applyNumberFormat="1" applyFont="1" applyBorder="1" applyAlignment="1">
      <alignment horizontal="center" vertical="center" wrapText="1"/>
    </xf>
    <xf numFmtId="3" fontId="5" fillId="0" borderId="38" xfId="0" applyNumberFormat="1" applyFont="1" applyBorder="1" applyAlignment="1">
      <alignment horizontal="center" vertical="center" wrapText="1"/>
    </xf>
    <xf numFmtId="3" fontId="5" fillId="0" borderId="39" xfId="2" applyNumberFormat="1" applyFont="1" applyFill="1" applyBorder="1" applyAlignment="1">
      <alignment horizontal="center" vertical="center" wrapText="1"/>
    </xf>
    <xf numFmtId="3" fontId="5" fillId="0" borderId="40" xfId="2" applyNumberFormat="1" applyFont="1" applyFill="1" applyBorder="1" applyAlignment="1">
      <alignment horizontal="center" vertical="center" wrapText="1"/>
    </xf>
    <xf numFmtId="3" fontId="5" fillId="0" borderId="15" xfId="2" applyNumberFormat="1" applyFont="1" applyFill="1" applyBorder="1" applyAlignment="1">
      <alignment horizontal="center" vertical="center" wrapText="1"/>
    </xf>
    <xf numFmtId="3" fontId="5" fillId="0" borderId="46" xfId="2" applyNumberFormat="1" applyFont="1" applyFill="1" applyBorder="1" applyAlignment="1">
      <alignment horizontal="center" vertical="center"/>
    </xf>
    <xf numFmtId="3" fontId="5" fillId="0" borderId="21" xfId="2" applyNumberFormat="1" applyFont="1" applyFill="1" applyBorder="1" applyAlignment="1">
      <alignment horizontal="center" vertical="center"/>
    </xf>
    <xf numFmtId="0" fontId="13" fillId="0" borderId="1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6" xfId="0" applyFont="1" applyBorder="1" applyAlignment="1">
      <alignment horizontal="center" vertical="center" wrapText="1"/>
    </xf>
    <xf numFmtId="0" fontId="4" fillId="0" borderId="11" xfId="0" applyFont="1" applyBorder="1" applyAlignment="1">
      <alignment horizontal="center" vertical="center" wrapText="1"/>
    </xf>
    <xf numFmtId="168" fontId="13" fillId="0" borderId="0" xfId="0" applyNumberFormat="1" applyFont="1" applyAlignment="1">
      <alignment horizontal="center"/>
    </xf>
    <xf numFmtId="0" fontId="22" fillId="3" borderId="0" xfId="0" applyFont="1" applyFill="1" applyAlignment="1">
      <alignment horizontal="center" vertical="top" wrapText="1"/>
    </xf>
    <xf numFmtId="0" fontId="10" fillId="3" borderId="0" xfId="0" applyFont="1" applyFill="1" applyAlignment="1">
      <alignment horizontal="center" vertical="top" wrapText="1"/>
    </xf>
    <xf numFmtId="0" fontId="11" fillId="3" borderId="0" xfId="0" applyFont="1" applyFill="1" applyAlignment="1">
      <alignment horizontal="center"/>
    </xf>
    <xf numFmtId="0" fontId="13" fillId="0" borderId="25"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5"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9" xfId="0" applyFont="1" applyBorder="1" applyAlignment="1">
      <alignment horizontal="center" vertical="center" wrapText="1"/>
    </xf>
  </cellXfs>
  <cellStyles count="4">
    <cellStyle name="Comma" xfId="2" builtinId="3"/>
    <cellStyle name="Comma 2" xfId="1"/>
    <cellStyle name="Normal" xfId="0" builtinId="0"/>
    <cellStyle name="Normal 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52"/>
  <sheetViews>
    <sheetView tabSelected="1" zoomScale="81" zoomScaleNormal="81" workbookViewId="0">
      <pane ySplit="6" topLeftCell="A7" activePane="bottomLeft" state="frozen"/>
      <selection pane="bottomLeft" sqref="A1:Q2"/>
    </sheetView>
  </sheetViews>
  <sheetFormatPr defaultColWidth="9.1328125" defaultRowHeight="14" outlineLevelRow="2" x14ac:dyDescent="0.6"/>
  <cols>
    <col min="1" max="1" width="9" style="2" customWidth="1"/>
    <col min="2" max="2" width="11.40625" style="3" customWidth="1"/>
    <col min="3" max="3" width="18.40625" style="1" customWidth="1"/>
    <col min="4" max="4" width="12.40625" style="4" customWidth="1"/>
    <col min="5" max="6" width="48.1328125" style="3" customWidth="1"/>
    <col min="7" max="7" width="14.26953125" style="5" customWidth="1"/>
    <col min="8" max="8" width="12.7265625" style="6" customWidth="1"/>
    <col min="9" max="9" width="10.7265625" style="6" bestFit="1" customWidth="1"/>
    <col min="10" max="11" width="9.1328125" style="6"/>
    <col min="12" max="12" width="13.86328125" style="6" customWidth="1"/>
    <col min="13" max="13" width="14.26953125" style="6" customWidth="1"/>
    <col min="14" max="14" width="13.86328125" style="6" customWidth="1"/>
    <col min="15" max="16" width="13" style="6" customWidth="1"/>
    <col min="17" max="17" width="13" style="180" customWidth="1"/>
    <col min="18" max="16384" width="9.1328125" style="3"/>
  </cols>
  <sheetData>
    <row r="1" spans="1:17" ht="15.75" customHeight="1" x14ac:dyDescent="0.6">
      <c r="A1" s="213" t="s">
        <v>104</v>
      </c>
      <c r="B1" s="213"/>
      <c r="C1" s="213"/>
      <c r="D1" s="213"/>
      <c r="E1" s="213"/>
      <c r="F1" s="213"/>
      <c r="G1" s="213"/>
      <c r="H1" s="213"/>
      <c r="I1" s="213"/>
      <c r="J1" s="213"/>
      <c r="K1" s="213"/>
      <c r="L1" s="213"/>
      <c r="M1" s="213"/>
      <c r="N1" s="213"/>
      <c r="O1" s="213"/>
      <c r="P1" s="213"/>
      <c r="Q1" s="213"/>
    </row>
    <row r="2" spans="1:17" ht="15.75" customHeight="1" x14ac:dyDescent="0.6">
      <c r="A2" s="213"/>
      <c r="B2" s="213"/>
      <c r="C2" s="213"/>
      <c r="D2" s="213"/>
      <c r="E2" s="213"/>
      <c r="F2" s="213"/>
      <c r="G2" s="213"/>
      <c r="H2" s="213"/>
      <c r="I2" s="213"/>
      <c r="J2" s="213"/>
      <c r="K2" s="213"/>
      <c r="L2" s="213"/>
      <c r="M2" s="213"/>
      <c r="N2" s="213"/>
      <c r="O2" s="213"/>
      <c r="P2" s="213"/>
      <c r="Q2" s="213"/>
    </row>
    <row r="3" spans="1:17" ht="15.75" customHeight="1" x14ac:dyDescent="0.65">
      <c r="A3" s="214" t="s">
        <v>19</v>
      </c>
      <c r="B3" s="214"/>
      <c r="C3" s="214"/>
      <c r="D3" s="214"/>
      <c r="E3" s="214"/>
      <c r="F3" s="214"/>
      <c r="G3" s="214"/>
      <c r="H3" s="214"/>
      <c r="I3" s="214"/>
      <c r="J3" s="214"/>
      <c r="K3" s="214"/>
      <c r="L3" s="214"/>
      <c r="M3" s="214"/>
      <c r="N3" s="214"/>
      <c r="O3" s="214"/>
      <c r="P3" s="214"/>
      <c r="Q3" s="214"/>
    </row>
    <row r="4" spans="1:17" s="7" customFormat="1" ht="17.5" thickBot="1" x14ac:dyDescent="0.7">
      <c r="A4" s="217" t="s">
        <v>17</v>
      </c>
      <c r="B4" s="217"/>
      <c r="C4" s="217"/>
      <c r="D4" s="217"/>
      <c r="E4" s="217"/>
      <c r="F4" s="217"/>
      <c r="G4" s="217"/>
      <c r="H4" s="217"/>
      <c r="I4" s="217"/>
      <c r="J4" s="217"/>
      <c r="K4" s="217"/>
      <c r="L4" s="217"/>
      <c r="M4" s="217"/>
      <c r="N4" s="217"/>
      <c r="O4" s="217"/>
      <c r="P4" s="175"/>
      <c r="Q4" s="175"/>
    </row>
    <row r="5" spans="1:17" s="1" customFormat="1" ht="67.5" customHeight="1" x14ac:dyDescent="0.6">
      <c r="A5" s="218" t="s">
        <v>16</v>
      </c>
      <c r="B5" s="220" t="s">
        <v>9</v>
      </c>
      <c r="C5" s="222"/>
      <c r="D5" s="224" t="s">
        <v>74</v>
      </c>
      <c r="E5" s="226"/>
      <c r="F5" s="232" t="s">
        <v>84</v>
      </c>
      <c r="G5" s="228" t="s">
        <v>6</v>
      </c>
      <c r="H5" s="178" t="s">
        <v>77</v>
      </c>
      <c r="I5" s="234" t="s">
        <v>76</v>
      </c>
      <c r="J5" s="235"/>
      <c r="K5" s="236"/>
      <c r="L5" s="237" t="s">
        <v>18</v>
      </c>
      <c r="M5" s="238"/>
      <c r="N5" s="238"/>
      <c r="O5" s="238"/>
      <c r="P5" s="238"/>
      <c r="Q5" s="215" t="s">
        <v>83</v>
      </c>
    </row>
    <row r="6" spans="1:17" s="1" customFormat="1" ht="122.25" thickBot="1" x14ac:dyDescent="0.65">
      <c r="A6" s="219"/>
      <c r="B6" s="221"/>
      <c r="C6" s="223"/>
      <c r="D6" s="225"/>
      <c r="E6" s="227"/>
      <c r="F6" s="233"/>
      <c r="G6" s="229"/>
      <c r="H6" s="66">
        <v>2022</v>
      </c>
      <c r="I6" s="66">
        <v>2023</v>
      </c>
      <c r="J6" s="66">
        <v>2024</v>
      </c>
      <c r="K6" s="66">
        <v>2025</v>
      </c>
      <c r="L6" s="66">
        <v>2024</v>
      </c>
      <c r="M6" s="66">
        <v>2025</v>
      </c>
      <c r="N6" s="66">
        <v>2026</v>
      </c>
      <c r="O6" s="187">
        <v>2027</v>
      </c>
      <c r="P6" s="66" t="s">
        <v>103</v>
      </c>
      <c r="Q6" s="215"/>
    </row>
    <row r="7" spans="1:17" s="15" customFormat="1" ht="28.5" customHeight="1" x14ac:dyDescent="0.65">
      <c r="A7" s="8">
        <v>1</v>
      </c>
      <c r="B7" s="9" t="s">
        <v>20</v>
      </c>
      <c r="C7" s="10"/>
      <c r="D7" s="11"/>
      <c r="E7" s="12"/>
      <c r="F7" s="12"/>
      <c r="G7" s="13"/>
      <c r="H7" s="14"/>
      <c r="I7" s="14"/>
      <c r="J7" s="14"/>
      <c r="K7" s="14"/>
      <c r="L7" s="14"/>
      <c r="M7" s="14"/>
      <c r="N7" s="14"/>
      <c r="O7" s="185"/>
      <c r="P7" s="185"/>
      <c r="Q7" s="188"/>
    </row>
    <row r="8" spans="1:17" ht="15.25" x14ac:dyDescent="0.65">
      <c r="A8" s="16"/>
      <c r="D8" s="17"/>
      <c r="E8" s="18" t="s">
        <v>7</v>
      </c>
      <c r="F8" s="176"/>
      <c r="G8" s="19">
        <f>SUM(G13+G14)</f>
        <v>908000</v>
      </c>
      <c r="H8" s="19">
        <f>SUM(H13+H14)</f>
        <v>148000</v>
      </c>
      <c r="I8" s="19">
        <f>SUM(I13+I14)</f>
        <v>148000</v>
      </c>
      <c r="J8" s="19"/>
      <c r="K8" s="19"/>
      <c r="L8" s="19">
        <f>SUM(L13+L14)</f>
        <v>150500</v>
      </c>
      <c r="M8" s="19">
        <f>SUM(M13+M14)</f>
        <v>160500</v>
      </c>
      <c r="N8" s="19">
        <f>SUM(N13+N14)</f>
        <v>150500</v>
      </c>
      <c r="O8" s="184">
        <f>SUM(O13+O14)</f>
        <v>150500</v>
      </c>
      <c r="P8" s="184">
        <f t="shared" ref="P8" si="0">SUM(P13+P14)</f>
        <v>0</v>
      </c>
      <c r="Q8" s="183"/>
    </row>
    <row r="9" spans="1:17" ht="15.25" x14ac:dyDescent="0.65">
      <c r="A9" s="16"/>
      <c r="D9" s="17"/>
      <c r="E9" s="20" t="s">
        <v>2</v>
      </c>
      <c r="F9" s="20"/>
      <c r="G9" s="21"/>
      <c r="H9" s="22"/>
      <c r="I9" s="22"/>
      <c r="J9" s="22"/>
      <c r="K9" s="22"/>
      <c r="L9" s="22"/>
      <c r="M9" s="22"/>
      <c r="N9" s="22"/>
      <c r="O9" s="22"/>
      <c r="P9" s="22"/>
      <c r="Q9" s="186"/>
    </row>
    <row r="10" spans="1:17" ht="15.25" x14ac:dyDescent="0.65">
      <c r="A10" s="16"/>
      <c r="D10" s="17"/>
      <c r="E10" s="23" t="s">
        <v>3</v>
      </c>
      <c r="F10" s="23"/>
      <c r="G10" s="24"/>
      <c r="H10" s="25"/>
      <c r="I10" s="25"/>
      <c r="J10" s="25"/>
      <c r="K10" s="25"/>
      <c r="L10" s="25"/>
      <c r="M10" s="25"/>
      <c r="N10" s="25"/>
      <c r="O10" s="25"/>
      <c r="P10" s="25"/>
      <c r="Q10" s="186"/>
    </row>
    <row r="11" spans="1:17" ht="15.25" x14ac:dyDescent="0.65">
      <c r="A11" s="16"/>
      <c r="D11" s="17"/>
      <c r="E11" s="23" t="s">
        <v>4</v>
      </c>
      <c r="F11" s="23"/>
      <c r="G11" s="24"/>
      <c r="H11" s="25"/>
      <c r="I11" s="25"/>
      <c r="J11" s="25"/>
      <c r="K11" s="25"/>
      <c r="L11" s="25"/>
      <c r="M11" s="25"/>
      <c r="N11" s="25"/>
      <c r="O11" s="25"/>
      <c r="P11" s="25"/>
      <c r="Q11" s="186"/>
    </row>
    <row r="12" spans="1:17" ht="15.25" x14ac:dyDescent="0.65">
      <c r="A12" s="16"/>
      <c r="D12" s="17"/>
      <c r="E12" s="23" t="s">
        <v>8</v>
      </c>
      <c r="F12" s="23"/>
      <c r="G12" s="24"/>
      <c r="H12" s="25"/>
      <c r="I12" s="25"/>
      <c r="J12" s="25"/>
      <c r="K12" s="25"/>
      <c r="L12" s="25"/>
      <c r="M12" s="25"/>
      <c r="N12" s="25"/>
      <c r="O12" s="25"/>
      <c r="P12" s="25"/>
      <c r="Q12" s="186"/>
    </row>
    <row r="13" spans="1:17" ht="15.25" x14ac:dyDescent="0.65">
      <c r="A13" s="16"/>
      <c r="D13" s="17"/>
      <c r="E13" s="26" t="s">
        <v>5</v>
      </c>
      <c r="F13" s="26"/>
      <c r="G13" s="27">
        <f t="shared" ref="G13:I14" si="1">G16</f>
        <v>38000</v>
      </c>
      <c r="H13" s="25">
        <f t="shared" si="1"/>
        <v>3000</v>
      </c>
      <c r="I13" s="25">
        <f t="shared" si="1"/>
        <v>3000</v>
      </c>
      <c r="J13" s="25"/>
      <c r="K13" s="25"/>
      <c r="L13" s="25">
        <f>L16</f>
        <v>5500</v>
      </c>
      <c r="M13" s="25">
        <f>M16</f>
        <v>15500</v>
      </c>
      <c r="N13" s="25">
        <f t="shared" ref="N13" si="2">N16</f>
        <v>5500</v>
      </c>
      <c r="O13" s="25">
        <f>O16</f>
        <v>5500</v>
      </c>
      <c r="P13" s="25">
        <f t="shared" ref="P13" si="3">P16</f>
        <v>0</v>
      </c>
      <c r="Q13" s="186"/>
    </row>
    <row r="14" spans="1:17" ht="38.25" x14ac:dyDescent="0.65">
      <c r="A14" s="16"/>
      <c r="D14" s="17"/>
      <c r="E14" s="26" t="s">
        <v>13</v>
      </c>
      <c r="F14" s="26"/>
      <c r="G14" s="27">
        <f t="shared" si="1"/>
        <v>870000</v>
      </c>
      <c r="H14" s="25">
        <f t="shared" si="1"/>
        <v>145000</v>
      </c>
      <c r="I14" s="25">
        <f t="shared" si="1"/>
        <v>145000</v>
      </c>
      <c r="J14" s="25"/>
      <c r="K14" s="25"/>
      <c r="L14" s="25">
        <f t="shared" ref="L14:N14" si="4">L17</f>
        <v>145000</v>
      </c>
      <c r="M14" s="25">
        <f t="shared" si="4"/>
        <v>145000</v>
      </c>
      <c r="N14" s="25">
        <f t="shared" si="4"/>
        <v>145000</v>
      </c>
      <c r="O14" s="25">
        <f>O17</f>
        <v>145000</v>
      </c>
      <c r="P14" s="25">
        <f t="shared" ref="P14" si="5">P17</f>
        <v>0</v>
      </c>
      <c r="Q14" s="186"/>
    </row>
    <row r="15" spans="1:17" ht="30" customHeight="1" x14ac:dyDescent="0.65">
      <c r="A15" s="16"/>
      <c r="C15" s="28" t="s">
        <v>0</v>
      </c>
      <c r="D15" s="29"/>
      <c r="E15" s="30" t="s">
        <v>10</v>
      </c>
      <c r="F15" s="30"/>
      <c r="G15" s="31">
        <f>G16+G17</f>
        <v>908000</v>
      </c>
      <c r="H15" s="32">
        <f>H16+H17</f>
        <v>148000</v>
      </c>
      <c r="I15" s="32">
        <f>I16+I17</f>
        <v>148000</v>
      </c>
      <c r="J15" s="32"/>
      <c r="K15" s="32"/>
      <c r="L15" s="32">
        <f>L16+L17</f>
        <v>150500</v>
      </c>
      <c r="M15" s="32">
        <f>M16+M17</f>
        <v>160500</v>
      </c>
      <c r="N15" s="32">
        <f>N16+N17</f>
        <v>150500</v>
      </c>
      <c r="O15" s="32">
        <f>O16+O17</f>
        <v>150500</v>
      </c>
      <c r="P15" s="32">
        <f>P16+P17</f>
        <v>0</v>
      </c>
      <c r="Q15" s="189"/>
    </row>
    <row r="16" spans="1:17" ht="15.25" x14ac:dyDescent="0.65">
      <c r="A16" s="16"/>
      <c r="D16" s="17"/>
      <c r="E16" s="26" t="s">
        <v>5</v>
      </c>
      <c r="F16" s="26"/>
      <c r="G16" s="27">
        <f>SUM(H16:O16)</f>
        <v>38000</v>
      </c>
      <c r="H16" s="25">
        <f>H19+H22+H25+H28+H31+H34+H37+H40+H43+H46+H49+H52+H55+H58+H61</f>
        <v>3000</v>
      </c>
      <c r="I16" s="25">
        <f t="shared" ref="I16" si="6">I19+I22+I25+I28+I31+I34+I37+I40+I43+I46+I49+I52+I55+I58+I61</f>
        <v>3000</v>
      </c>
      <c r="J16" s="25"/>
      <c r="K16" s="25"/>
      <c r="L16" s="25">
        <f t="shared" ref="L16:N16" si="7">L19+L22+L25+L28+L31+L34+L37+L40+L43+L46+L49+L52+L55+L58+L61</f>
        <v>5500</v>
      </c>
      <c r="M16" s="25">
        <f t="shared" si="7"/>
        <v>15500</v>
      </c>
      <c r="N16" s="25">
        <f t="shared" si="7"/>
        <v>5500</v>
      </c>
      <c r="O16" s="25">
        <f>O19+O22+O25+O28+O31+O34+O37+O40+O43+O46+O49+O52+O55+O58+O61</f>
        <v>5500</v>
      </c>
      <c r="P16" s="25">
        <f>P19+P22+P25+P28+P31+P34+P37+P40+P43+P46+P49+P52+P55+P58+P61</f>
        <v>0</v>
      </c>
      <c r="Q16" s="186"/>
    </row>
    <row r="17" spans="1:17" ht="38.25" x14ac:dyDescent="0.65">
      <c r="A17" s="16"/>
      <c r="D17" s="17"/>
      <c r="E17" s="26" t="s">
        <v>13</v>
      </c>
      <c r="F17" s="26"/>
      <c r="G17" s="27">
        <f>SUM(G20+G23+G26+G29+G32+G35+G38+G41+G44+G47+G50+G53+G56+G59+G62)</f>
        <v>870000</v>
      </c>
      <c r="H17" s="25">
        <f>$G$17/6</f>
        <v>145000</v>
      </c>
      <c r="I17" s="25">
        <f>$G$17/6</f>
        <v>145000</v>
      </c>
      <c r="J17" s="25"/>
      <c r="K17" s="25"/>
      <c r="L17" s="25">
        <f t="shared" ref="L17:O17" si="8">$G$17/6</f>
        <v>145000</v>
      </c>
      <c r="M17" s="25">
        <f t="shared" si="8"/>
        <v>145000</v>
      </c>
      <c r="N17" s="25">
        <f t="shared" si="8"/>
        <v>145000</v>
      </c>
      <c r="O17" s="25">
        <f t="shared" si="8"/>
        <v>145000</v>
      </c>
      <c r="P17" s="209">
        <v>0</v>
      </c>
      <c r="Q17" s="186"/>
    </row>
    <row r="18" spans="1:17" s="4" customFormat="1" ht="28" outlineLevel="1" x14ac:dyDescent="0.65">
      <c r="A18" s="16"/>
      <c r="B18" s="33"/>
      <c r="C18" s="34" t="s">
        <v>21</v>
      </c>
      <c r="D18" s="17" t="s">
        <v>22</v>
      </c>
      <c r="E18" s="30" t="s">
        <v>10</v>
      </c>
      <c r="F18" s="30"/>
      <c r="G18" s="27">
        <f>G19+G20</f>
        <v>0</v>
      </c>
      <c r="H18" s="25">
        <f>H19+H20</f>
        <v>0</v>
      </c>
      <c r="I18" s="25">
        <f>I19+I20</f>
        <v>0</v>
      </c>
      <c r="J18" s="25"/>
      <c r="K18" s="25"/>
      <c r="L18" s="25">
        <f>L19+L20</f>
        <v>0</v>
      </c>
      <c r="M18" s="25">
        <f>M19+M20</f>
        <v>0</v>
      </c>
      <c r="N18" s="25">
        <f>N19+N20</f>
        <v>0</v>
      </c>
      <c r="O18" s="25">
        <f>O19+O20</f>
        <v>0</v>
      </c>
      <c r="P18" s="25">
        <f>P19+P20</f>
        <v>0</v>
      </c>
      <c r="Q18" s="186" t="s">
        <v>78</v>
      </c>
    </row>
    <row r="19" spans="1:17" s="4" customFormat="1" ht="15.25" outlineLevel="1" x14ac:dyDescent="0.65">
      <c r="A19" s="16"/>
      <c r="B19" s="33"/>
      <c r="C19" s="33"/>
      <c r="D19" s="17"/>
      <c r="E19" s="26" t="s">
        <v>5</v>
      </c>
      <c r="F19" s="26"/>
      <c r="G19" s="27">
        <f>SUM(H19:O19)</f>
        <v>0</v>
      </c>
      <c r="H19" s="25">
        <v>0</v>
      </c>
      <c r="I19" s="25">
        <v>0</v>
      </c>
      <c r="J19" s="25"/>
      <c r="K19" s="25"/>
      <c r="L19" s="25">
        <v>0</v>
      </c>
      <c r="M19" s="25">
        <v>0</v>
      </c>
      <c r="N19" s="25">
        <v>0</v>
      </c>
      <c r="O19" s="25">
        <v>0</v>
      </c>
      <c r="P19" s="25">
        <v>0</v>
      </c>
      <c r="Q19" s="186"/>
    </row>
    <row r="20" spans="1:17" s="4" customFormat="1" ht="38.25" outlineLevel="1" x14ac:dyDescent="0.65">
      <c r="A20" s="35"/>
      <c r="B20" s="3"/>
      <c r="C20" s="1" t="s">
        <v>71</v>
      </c>
      <c r="D20" s="17"/>
      <c r="E20" s="26" t="s">
        <v>13</v>
      </c>
      <c r="F20" s="26"/>
      <c r="G20" s="27">
        <f>SUM(H20:O20)</f>
        <v>0</v>
      </c>
      <c r="H20" s="25">
        <v>0</v>
      </c>
      <c r="I20" s="25">
        <v>0</v>
      </c>
      <c r="J20" s="25"/>
      <c r="K20" s="25"/>
      <c r="L20" s="25">
        <v>0</v>
      </c>
      <c r="M20" s="25">
        <v>0</v>
      </c>
      <c r="N20" s="25">
        <v>0</v>
      </c>
      <c r="O20" s="25">
        <v>0</v>
      </c>
      <c r="P20" s="25">
        <v>0</v>
      </c>
      <c r="Q20" s="186"/>
    </row>
    <row r="21" spans="1:17" s="4" customFormat="1" ht="30" customHeight="1" outlineLevel="1" x14ac:dyDescent="0.65">
      <c r="A21" s="35"/>
      <c r="B21" s="3"/>
      <c r="C21" s="1"/>
      <c r="D21" s="17" t="s">
        <v>23</v>
      </c>
      <c r="E21" s="30" t="s">
        <v>10</v>
      </c>
      <c r="F21" s="30"/>
      <c r="G21" s="27">
        <f>G22+G23</f>
        <v>0</v>
      </c>
      <c r="H21" s="25">
        <f>H22+H23</f>
        <v>0</v>
      </c>
      <c r="I21" s="25">
        <f>I22+I23</f>
        <v>0</v>
      </c>
      <c r="J21" s="25"/>
      <c r="K21" s="25"/>
      <c r="L21" s="25">
        <f>L22+L23</f>
        <v>0</v>
      </c>
      <c r="M21" s="25">
        <f t="shared" ref="M21:P21" si="9">M22+M23</f>
        <v>0</v>
      </c>
      <c r="N21" s="25">
        <f t="shared" si="9"/>
        <v>0</v>
      </c>
      <c r="O21" s="25">
        <f t="shared" si="9"/>
        <v>0</v>
      </c>
      <c r="P21" s="25">
        <f t="shared" si="9"/>
        <v>0</v>
      </c>
      <c r="Q21" s="186" t="s">
        <v>78</v>
      </c>
    </row>
    <row r="22" spans="1:17" s="4" customFormat="1" ht="15.25" outlineLevel="1" x14ac:dyDescent="0.65">
      <c r="A22" s="35"/>
      <c r="B22" s="3"/>
      <c r="C22" s="1"/>
      <c r="D22" s="17"/>
      <c r="E22" s="26" t="s">
        <v>5</v>
      </c>
      <c r="F22" s="26"/>
      <c r="G22" s="27">
        <f>SUM(H22:O22)</f>
        <v>0</v>
      </c>
      <c r="H22" s="25">
        <v>0</v>
      </c>
      <c r="I22" s="25">
        <v>0</v>
      </c>
      <c r="J22" s="25"/>
      <c r="K22" s="25"/>
      <c r="L22" s="25">
        <v>0</v>
      </c>
      <c r="M22" s="25">
        <v>0</v>
      </c>
      <c r="N22" s="25">
        <v>0</v>
      </c>
      <c r="O22" s="25">
        <v>0</v>
      </c>
      <c r="P22" s="25">
        <v>0</v>
      </c>
      <c r="Q22" s="186"/>
    </row>
    <row r="23" spans="1:17" s="4" customFormat="1" ht="38.25" outlineLevel="1" x14ac:dyDescent="0.65">
      <c r="A23" s="35"/>
      <c r="B23" s="3"/>
      <c r="C23" s="1"/>
      <c r="D23" s="17"/>
      <c r="E23" s="26" t="s">
        <v>13</v>
      </c>
      <c r="F23" s="26"/>
      <c r="G23" s="27">
        <f>SUM(H23:O23)</f>
        <v>0</v>
      </c>
      <c r="H23" s="25">
        <v>0</v>
      </c>
      <c r="I23" s="25">
        <v>0</v>
      </c>
      <c r="J23" s="25"/>
      <c r="K23" s="25"/>
      <c r="L23" s="25">
        <v>0</v>
      </c>
      <c r="M23" s="25">
        <v>0</v>
      </c>
      <c r="N23" s="25">
        <v>0</v>
      </c>
      <c r="O23" s="25">
        <v>0</v>
      </c>
      <c r="P23" s="25">
        <v>0</v>
      </c>
      <c r="Q23" s="186"/>
    </row>
    <row r="24" spans="1:17" s="4" customFormat="1" ht="30" customHeight="1" outlineLevel="1" x14ac:dyDescent="0.65">
      <c r="A24" s="35"/>
      <c r="B24" s="3"/>
      <c r="C24" s="1"/>
      <c r="D24" s="17" t="s">
        <v>24</v>
      </c>
      <c r="E24" s="30" t="s">
        <v>10</v>
      </c>
      <c r="F24" s="30"/>
      <c r="G24" s="27">
        <f>G25+G26</f>
        <v>0</v>
      </c>
      <c r="H24" s="25">
        <f>H25+H26</f>
        <v>0</v>
      </c>
      <c r="I24" s="25">
        <f>I25+I26</f>
        <v>0</v>
      </c>
      <c r="J24" s="25"/>
      <c r="K24" s="25"/>
      <c r="L24" s="25">
        <f>L25+L26</f>
        <v>0</v>
      </c>
      <c r="M24" s="25">
        <f t="shared" ref="M24:P24" si="10">M25+M26</f>
        <v>0</v>
      </c>
      <c r="N24" s="25">
        <f t="shared" si="10"/>
        <v>0</v>
      </c>
      <c r="O24" s="25">
        <f>O25+O26</f>
        <v>0</v>
      </c>
      <c r="P24" s="25">
        <f t="shared" si="10"/>
        <v>0</v>
      </c>
      <c r="Q24" s="186" t="s">
        <v>78</v>
      </c>
    </row>
    <row r="25" spans="1:17" s="4" customFormat="1" ht="15.25" outlineLevel="1" x14ac:dyDescent="0.65">
      <c r="A25" s="35"/>
      <c r="B25" s="3"/>
      <c r="C25" s="1"/>
      <c r="D25" s="17"/>
      <c r="E25" s="26" t="s">
        <v>5</v>
      </c>
      <c r="F25" s="26"/>
      <c r="G25" s="27">
        <f>SUM(H25:O25)</f>
        <v>0</v>
      </c>
      <c r="H25" s="25">
        <v>0</v>
      </c>
      <c r="I25" s="25">
        <v>0</v>
      </c>
      <c r="J25" s="25"/>
      <c r="K25" s="25"/>
      <c r="L25" s="25">
        <v>0</v>
      </c>
      <c r="M25" s="25">
        <v>0</v>
      </c>
      <c r="N25" s="25">
        <v>0</v>
      </c>
      <c r="O25" s="25">
        <v>0</v>
      </c>
      <c r="P25" s="25">
        <v>0</v>
      </c>
      <c r="Q25" s="186"/>
    </row>
    <row r="26" spans="1:17" s="4" customFormat="1" ht="38.25" outlineLevel="1" x14ac:dyDescent="0.65">
      <c r="A26" s="35"/>
      <c r="B26" s="3"/>
      <c r="C26" s="1"/>
      <c r="D26" s="17"/>
      <c r="E26" s="26" t="s">
        <v>13</v>
      </c>
      <c r="F26" s="26"/>
      <c r="G26" s="27">
        <f>SUM(H26:O26)</f>
        <v>0</v>
      </c>
      <c r="H26" s="25">
        <v>0</v>
      </c>
      <c r="I26" s="25">
        <v>0</v>
      </c>
      <c r="J26" s="25"/>
      <c r="K26" s="25"/>
      <c r="L26" s="25">
        <v>0</v>
      </c>
      <c r="M26" s="25">
        <v>0</v>
      </c>
      <c r="N26" s="25">
        <v>0</v>
      </c>
      <c r="O26" s="25">
        <v>0</v>
      </c>
      <c r="P26" s="25">
        <v>0</v>
      </c>
      <c r="Q26" s="186"/>
    </row>
    <row r="27" spans="1:17" ht="30" customHeight="1" outlineLevel="1" x14ac:dyDescent="0.65">
      <c r="A27" s="35"/>
      <c r="D27" s="17" t="s">
        <v>25</v>
      </c>
      <c r="E27" s="30" t="s">
        <v>10</v>
      </c>
      <c r="F27" s="30"/>
      <c r="G27" s="27">
        <f>G28+G29</f>
        <v>0</v>
      </c>
      <c r="H27" s="25">
        <f>H28+H29</f>
        <v>0</v>
      </c>
      <c r="I27" s="25">
        <f>I28+I29</f>
        <v>0</v>
      </c>
      <c r="J27" s="25"/>
      <c r="K27" s="25"/>
      <c r="L27" s="25">
        <f t="shared" ref="L27:P27" si="11">L28+L29</f>
        <v>0</v>
      </c>
      <c r="M27" s="25">
        <f t="shared" si="11"/>
        <v>0</v>
      </c>
      <c r="N27" s="25">
        <f t="shared" si="11"/>
        <v>0</v>
      </c>
      <c r="O27" s="25">
        <f t="shared" si="11"/>
        <v>0</v>
      </c>
      <c r="P27" s="25">
        <f t="shared" si="11"/>
        <v>0</v>
      </c>
      <c r="Q27" s="186" t="s">
        <v>78</v>
      </c>
    </row>
    <row r="28" spans="1:17" ht="15.25" outlineLevel="1" x14ac:dyDescent="0.65">
      <c r="A28" s="35"/>
      <c r="D28" s="17"/>
      <c r="E28" s="26" t="s">
        <v>5</v>
      </c>
      <c r="F28" s="26"/>
      <c r="G28" s="27">
        <f>SUM(H28:O28)</f>
        <v>0</v>
      </c>
      <c r="H28" s="25">
        <v>0</v>
      </c>
      <c r="I28" s="25">
        <v>0</v>
      </c>
      <c r="J28" s="25"/>
      <c r="K28" s="25"/>
      <c r="L28" s="25">
        <v>0</v>
      </c>
      <c r="M28" s="25">
        <v>0</v>
      </c>
      <c r="N28" s="25">
        <v>0</v>
      </c>
      <c r="O28" s="25">
        <v>0</v>
      </c>
      <c r="P28" s="25">
        <v>0</v>
      </c>
      <c r="Q28" s="186"/>
    </row>
    <row r="29" spans="1:17" ht="38.25" outlineLevel="1" x14ac:dyDescent="0.65">
      <c r="A29" s="35"/>
      <c r="D29" s="17"/>
      <c r="E29" s="26" t="s">
        <v>13</v>
      </c>
      <c r="F29" s="26"/>
      <c r="G29" s="27">
        <f>SUM(H29:O29)</f>
        <v>0</v>
      </c>
      <c r="H29" s="25">
        <v>0</v>
      </c>
      <c r="I29" s="25">
        <v>0</v>
      </c>
      <c r="J29" s="25"/>
      <c r="K29" s="25"/>
      <c r="L29" s="25">
        <v>0</v>
      </c>
      <c r="M29" s="25">
        <v>0</v>
      </c>
      <c r="N29" s="25">
        <v>0</v>
      </c>
      <c r="O29" s="25">
        <v>0</v>
      </c>
      <c r="P29" s="25">
        <v>0</v>
      </c>
      <c r="Q29" s="186"/>
    </row>
    <row r="30" spans="1:17" ht="30" customHeight="1" outlineLevel="1" x14ac:dyDescent="0.65">
      <c r="A30" s="35"/>
      <c r="D30" s="17" t="s">
        <v>26</v>
      </c>
      <c r="E30" s="30" t="s">
        <v>10</v>
      </c>
      <c r="F30" s="30"/>
      <c r="G30" s="27">
        <f>G31+G32</f>
        <v>0</v>
      </c>
      <c r="H30" s="25">
        <f>H31+H32</f>
        <v>0</v>
      </c>
      <c r="I30" s="25">
        <f>I31+I32</f>
        <v>0</v>
      </c>
      <c r="J30" s="25"/>
      <c r="K30" s="25"/>
      <c r="L30" s="25">
        <f>L31+L32</f>
        <v>0</v>
      </c>
      <c r="M30" s="25">
        <f t="shared" ref="M30:P30" si="12">M31+M32</f>
        <v>0</v>
      </c>
      <c r="N30" s="25">
        <f>N31+N32</f>
        <v>0</v>
      </c>
      <c r="O30" s="25">
        <f t="shared" si="12"/>
        <v>0</v>
      </c>
      <c r="P30" s="25">
        <f t="shared" si="12"/>
        <v>0</v>
      </c>
      <c r="Q30" s="186" t="s">
        <v>78</v>
      </c>
    </row>
    <row r="31" spans="1:17" ht="15.25" outlineLevel="1" x14ac:dyDescent="0.65">
      <c r="A31" s="35"/>
      <c r="D31" s="17"/>
      <c r="E31" s="26" t="s">
        <v>5</v>
      </c>
      <c r="F31" s="26"/>
      <c r="G31" s="27">
        <f>SUM(H31:O31)</f>
        <v>0</v>
      </c>
      <c r="H31" s="25">
        <v>0</v>
      </c>
      <c r="I31" s="25">
        <v>0</v>
      </c>
      <c r="J31" s="25"/>
      <c r="K31" s="25"/>
      <c r="L31" s="25">
        <v>0</v>
      </c>
      <c r="M31" s="25">
        <v>0</v>
      </c>
      <c r="N31" s="25">
        <v>0</v>
      </c>
      <c r="O31" s="25">
        <v>0</v>
      </c>
      <c r="P31" s="25">
        <v>0</v>
      </c>
      <c r="Q31" s="186"/>
    </row>
    <row r="32" spans="1:17" ht="38.25" outlineLevel="1" x14ac:dyDescent="0.65">
      <c r="A32" s="35"/>
      <c r="D32" s="17"/>
      <c r="E32" s="26" t="s">
        <v>13</v>
      </c>
      <c r="F32" s="26"/>
      <c r="G32" s="27">
        <f>SUM(H32:O32)</f>
        <v>0</v>
      </c>
      <c r="H32" s="25">
        <v>0</v>
      </c>
      <c r="I32" s="25">
        <v>0</v>
      </c>
      <c r="J32" s="25"/>
      <c r="K32" s="25"/>
      <c r="L32" s="25">
        <v>0</v>
      </c>
      <c r="M32" s="25">
        <v>0</v>
      </c>
      <c r="N32" s="25">
        <v>0</v>
      </c>
      <c r="O32" s="25">
        <v>0</v>
      </c>
      <c r="P32" s="25">
        <v>0</v>
      </c>
      <c r="Q32" s="186"/>
    </row>
    <row r="33" spans="1:17" ht="30" customHeight="1" outlineLevel="1" x14ac:dyDescent="0.65">
      <c r="A33" s="35"/>
      <c r="C33" s="1" t="s">
        <v>70</v>
      </c>
      <c r="D33" s="17" t="s">
        <v>27</v>
      </c>
      <c r="E33" s="30" t="s">
        <v>10</v>
      </c>
      <c r="F33" s="30"/>
      <c r="G33" s="27">
        <f>G34+G35</f>
        <v>150000</v>
      </c>
      <c r="H33" s="25">
        <f>H34+H35</f>
        <v>0</v>
      </c>
      <c r="I33" s="25">
        <f>I34+I35</f>
        <v>0</v>
      </c>
      <c r="J33" s="25"/>
      <c r="K33" s="25"/>
      <c r="L33" s="25">
        <f>L34+L35</f>
        <v>0</v>
      </c>
      <c r="M33" s="25">
        <f t="shared" ref="M33:P33" si="13">M34+M35</f>
        <v>50000</v>
      </c>
      <c r="N33" s="25">
        <f t="shared" si="13"/>
        <v>50000</v>
      </c>
      <c r="O33" s="25">
        <f t="shared" si="13"/>
        <v>50000</v>
      </c>
      <c r="P33" s="25">
        <f t="shared" si="13"/>
        <v>50000</v>
      </c>
      <c r="Q33" s="186" t="s">
        <v>78</v>
      </c>
    </row>
    <row r="34" spans="1:17" ht="15.25" outlineLevel="1" x14ac:dyDescent="0.65">
      <c r="A34" s="35"/>
      <c r="D34" s="17"/>
      <c r="E34" s="26" t="s">
        <v>5</v>
      </c>
      <c r="F34" s="26"/>
      <c r="G34" s="27">
        <f>SUM(H34:O34)</f>
        <v>0</v>
      </c>
      <c r="H34" s="25">
        <v>0</v>
      </c>
      <c r="I34" s="25">
        <v>0</v>
      </c>
      <c r="J34" s="25"/>
      <c r="K34" s="25"/>
      <c r="L34" s="25">
        <v>0</v>
      </c>
      <c r="M34" s="25">
        <v>0</v>
      </c>
      <c r="N34" s="25">
        <v>0</v>
      </c>
      <c r="O34" s="25">
        <v>0</v>
      </c>
      <c r="P34" s="25">
        <v>0</v>
      </c>
      <c r="Q34" s="186"/>
    </row>
    <row r="35" spans="1:17" ht="51" outlineLevel="1" x14ac:dyDescent="0.65">
      <c r="A35" s="35"/>
      <c r="D35" s="17"/>
      <c r="E35" s="26" t="s">
        <v>13</v>
      </c>
      <c r="F35" s="26" t="s">
        <v>86</v>
      </c>
      <c r="G35" s="27">
        <f>SUM(H35:O35)</f>
        <v>150000</v>
      </c>
      <c r="H35" s="25">
        <v>0</v>
      </c>
      <c r="I35" s="25">
        <v>0</v>
      </c>
      <c r="J35" s="25"/>
      <c r="K35" s="25"/>
      <c r="L35" s="25">
        <v>0</v>
      </c>
      <c r="M35" s="25">
        <v>50000</v>
      </c>
      <c r="N35" s="25">
        <v>50000</v>
      </c>
      <c r="O35" s="25">
        <v>50000</v>
      </c>
      <c r="P35" s="25">
        <v>50000</v>
      </c>
      <c r="Q35" s="186"/>
    </row>
    <row r="36" spans="1:17" s="4" customFormat="1" ht="30" customHeight="1" outlineLevel="1" x14ac:dyDescent="0.65">
      <c r="A36" s="35"/>
      <c r="B36" s="3"/>
      <c r="C36" s="1" t="s">
        <v>70</v>
      </c>
      <c r="D36" s="17" t="s">
        <v>28</v>
      </c>
      <c r="E36" s="30" t="s">
        <v>10</v>
      </c>
      <c r="F36" s="30"/>
      <c r="G36" s="27">
        <f>G37+G38</f>
        <v>50000</v>
      </c>
      <c r="H36" s="25">
        <f>H37+H38</f>
        <v>0</v>
      </c>
      <c r="I36" s="25">
        <f>I37+I38</f>
        <v>0</v>
      </c>
      <c r="J36" s="25"/>
      <c r="K36" s="25"/>
      <c r="L36" s="25">
        <f>L37+L38</f>
        <v>25000</v>
      </c>
      <c r="M36" s="25">
        <f>M37+M38</f>
        <v>25000</v>
      </c>
      <c r="N36" s="25">
        <f>N37+N38</f>
        <v>0</v>
      </c>
      <c r="O36" s="25">
        <f>O37+O38</f>
        <v>0</v>
      </c>
      <c r="P36" s="25">
        <f t="shared" ref="P36" si="14">P37+P38</f>
        <v>0</v>
      </c>
      <c r="Q36" s="186" t="s">
        <v>79</v>
      </c>
    </row>
    <row r="37" spans="1:17" s="4" customFormat="1" ht="15.25" outlineLevel="1" x14ac:dyDescent="0.65">
      <c r="A37" s="35"/>
      <c r="B37" s="3"/>
      <c r="C37" s="1"/>
      <c r="D37" s="17"/>
      <c r="E37" s="26" t="s">
        <v>5</v>
      </c>
      <c r="F37" s="26"/>
      <c r="G37" s="27">
        <f>SUM(H37:O37)</f>
        <v>0</v>
      </c>
      <c r="H37" s="25">
        <v>0</v>
      </c>
      <c r="I37" s="25">
        <v>0</v>
      </c>
      <c r="J37" s="25"/>
      <c r="K37" s="25"/>
      <c r="L37" s="25">
        <v>0</v>
      </c>
      <c r="M37" s="25">
        <v>0</v>
      </c>
      <c r="N37" s="25">
        <v>0</v>
      </c>
      <c r="O37" s="25">
        <v>0</v>
      </c>
      <c r="P37" s="25">
        <v>0</v>
      </c>
      <c r="Q37" s="186"/>
    </row>
    <row r="38" spans="1:17" s="4" customFormat="1" ht="38.25" outlineLevel="1" x14ac:dyDescent="0.65">
      <c r="A38" s="35"/>
      <c r="B38" s="3"/>
      <c r="C38" s="1"/>
      <c r="D38" s="17"/>
      <c r="E38" s="26" t="s">
        <v>13</v>
      </c>
      <c r="F38" s="26" t="s">
        <v>87</v>
      </c>
      <c r="G38" s="27">
        <f>SUM(H38:O38)</f>
        <v>50000</v>
      </c>
      <c r="H38" s="25">
        <v>0</v>
      </c>
      <c r="I38" s="25">
        <v>0</v>
      </c>
      <c r="J38" s="25"/>
      <c r="K38" s="25"/>
      <c r="L38" s="25">
        <v>25000</v>
      </c>
      <c r="M38" s="25">
        <v>25000</v>
      </c>
      <c r="N38" s="25">
        <v>0</v>
      </c>
      <c r="O38" s="25">
        <v>0</v>
      </c>
      <c r="P38" s="25">
        <v>0</v>
      </c>
      <c r="Q38" s="186"/>
    </row>
    <row r="39" spans="1:17" s="4" customFormat="1" ht="30" customHeight="1" outlineLevel="1" x14ac:dyDescent="0.65">
      <c r="A39" s="35"/>
      <c r="B39" s="3"/>
      <c r="C39" s="1" t="s">
        <v>70</v>
      </c>
      <c r="D39" s="17" t="s">
        <v>29</v>
      </c>
      <c r="E39" s="30" t="s">
        <v>10</v>
      </c>
      <c r="F39" s="30"/>
      <c r="G39" s="27">
        <f>G40+G41</f>
        <v>60000</v>
      </c>
      <c r="H39" s="25">
        <f>H40+H41</f>
        <v>0</v>
      </c>
      <c r="I39" s="25">
        <f>I40+I41</f>
        <v>0</v>
      </c>
      <c r="J39" s="25"/>
      <c r="K39" s="25"/>
      <c r="L39" s="25">
        <f>L40+L41</f>
        <v>50000</v>
      </c>
      <c r="M39" s="25">
        <f>M40+M41</f>
        <v>10000</v>
      </c>
      <c r="N39" s="25">
        <f t="shared" ref="N39" si="15">N40+N41</f>
        <v>0</v>
      </c>
      <c r="O39" s="25">
        <f t="shared" ref="O39:P39" si="16">O40+O41</f>
        <v>0</v>
      </c>
      <c r="P39" s="25">
        <f t="shared" si="16"/>
        <v>0</v>
      </c>
      <c r="Q39" s="186" t="s">
        <v>79</v>
      </c>
    </row>
    <row r="40" spans="1:17" s="4" customFormat="1" ht="15.25" outlineLevel="1" x14ac:dyDescent="0.65">
      <c r="A40" s="35"/>
      <c r="B40" s="3"/>
      <c r="C40" s="1"/>
      <c r="D40" s="17"/>
      <c r="E40" s="26" t="s">
        <v>5</v>
      </c>
      <c r="F40" s="26" t="s">
        <v>90</v>
      </c>
      <c r="G40" s="27">
        <f>SUM(H40:O40)</f>
        <v>10000</v>
      </c>
      <c r="H40" s="25">
        <v>0</v>
      </c>
      <c r="I40" s="25">
        <v>0</v>
      </c>
      <c r="J40" s="25"/>
      <c r="K40" s="25"/>
      <c r="L40" s="25">
        <v>0</v>
      </c>
      <c r="M40" s="25">
        <v>10000</v>
      </c>
      <c r="N40" s="25">
        <v>0</v>
      </c>
      <c r="O40" s="25">
        <v>0</v>
      </c>
      <c r="P40" s="25">
        <v>0</v>
      </c>
      <c r="Q40" s="186"/>
    </row>
    <row r="41" spans="1:17" s="4" customFormat="1" ht="38.25" outlineLevel="1" x14ac:dyDescent="0.65">
      <c r="A41" s="35"/>
      <c r="B41" s="3"/>
      <c r="C41" s="1"/>
      <c r="D41" s="17"/>
      <c r="E41" s="26" t="s">
        <v>13</v>
      </c>
      <c r="F41" s="26" t="s">
        <v>87</v>
      </c>
      <c r="G41" s="27">
        <f>SUM(H41:O41)</f>
        <v>50000</v>
      </c>
      <c r="H41" s="25">
        <v>0</v>
      </c>
      <c r="I41" s="25">
        <v>0</v>
      </c>
      <c r="J41" s="25"/>
      <c r="K41" s="25"/>
      <c r="L41" s="25">
        <v>50000</v>
      </c>
      <c r="M41" s="25">
        <v>0</v>
      </c>
      <c r="N41" s="25">
        <v>0</v>
      </c>
      <c r="O41" s="25">
        <v>0</v>
      </c>
      <c r="P41" s="25">
        <v>0</v>
      </c>
      <c r="Q41" s="186"/>
    </row>
    <row r="42" spans="1:17" s="4" customFormat="1" ht="30" customHeight="1" outlineLevel="1" x14ac:dyDescent="0.65">
      <c r="A42" s="35"/>
      <c r="B42" s="3"/>
      <c r="C42" s="1" t="s">
        <v>70</v>
      </c>
      <c r="D42" s="17" t="s">
        <v>30</v>
      </c>
      <c r="E42" s="30" t="s">
        <v>10</v>
      </c>
      <c r="F42" s="30"/>
      <c r="G42" s="27">
        <f>G43+G44</f>
        <v>120000</v>
      </c>
      <c r="H42" s="25">
        <f>H43+H60</f>
        <v>0</v>
      </c>
      <c r="I42" s="25">
        <f>I43+I44</f>
        <v>0</v>
      </c>
      <c r="J42" s="25"/>
      <c r="K42" s="25"/>
      <c r="L42" s="25">
        <f>L43+L44</f>
        <v>30000</v>
      </c>
      <c r="M42" s="25">
        <f>M43+M44</f>
        <v>30000</v>
      </c>
      <c r="N42" s="25">
        <f>N43+N44</f>
        <v>30000</v>
      </c>
      <c r="O42" s="25">
        <f>O43+O44</f>
        <v>30000</v>
      </c>
      <c r="P42" s="25">
        <f>P43+P44</f>
        <v>0</v>
      </c>
      <c r="Q42" s="186" t="s">
        <v>78</v>
      </c>
    </row>
    <row r="43" spans="1:17" s="4" customFormat="1" ht="15.25" outlineLevel="1" x14ac:dyDescent="0.65">
      <c r="A43" s="35"/>
      <c r="B43" s="3"/>
      <c r="C43" s="1"/>
      <c r="D43" s="17"/>
      <c r="E43" s="26" t="s">
        <v>5</v>
      </c>
      <c r="F43" s="26" t="s">
        <v>102</v>
      </c>
      <c r="G43" s="27">
        <f>SUM(H43:O43)</f>
        <v>10000</v>
      </c>
      <c r="H43" s="25">
        <v>0</v>
      </c>
      <c r="I43" s="25">
        <v>0</v>
      </c>
      <c r="J43" s="25"/>
      <c r="K43" s="25"/>
      <c r="L43" s="25">
        <v>2500</v>
      </c>
      <c r="M43" s="25">
        <v>2500</v>
      </c>
      <c r="N43" s="25">
        <v>2500</v>
      </c>
      <c r="O43" s="25">
        <v>2500</v>
      </c>
      <c r="P43" s="209">
        <v>0</v>
      </c>
      <c r="Q43" s="186"/>
    </row>
    <row r="44" spans="1:17" s="4" customFormat="1" ht="38.25" outlineLevel="1" x14ac:dyDescent="0.65">
      <c r="A44" s="35"/>
      <c r="B44" s="3"/>
      <c r="C44" s="1"/>
      <c r="D44" s="17"/>
      <c r="E44" s="26" t="s">
        <v>13</v>
      </c>
      <c r="F44" s="26" t="s">
        <v>88</v>
      </c>
      <c r="G44" s="27">
        <f>SUM(H44:O44)</f>
        <v>110000</v>
      </c>
      <c r="H44" s="25">
        <v>0</v>
      </c>
      <c r="I44" s="25">
        <v>0</v>
      </c>
      <c r="J44" s="25"/>
      <c r="K44" s="25"/>
      <c r="L44" s="25">
        <v>27500</v>
      </c>
      <c r="M44" s="25">
        <v>27500</v>
      </c>
      <c r="N44" s="25">
        <v>27500</v>
      </c>
      <c r="O44" s="25">
        <v>27500</v>
      </c>
      <c r="P44" s="25">
        <v>0</v>
      </c>
      <c r="Q44" s="186"/>
    </row>
    <row r="45" spans="1:17" s="4" customFormat="1" ht="30" customHeight="1" outlineLevel="1" x14ac:dyDescent="0.65">
      <c r="A45" s="35"/>
      <c r="B45" s="3"/>
      <c r="C45" s="1" t="s">
        <v>70</v>
      </c>
      <c r="D45" s="17" t="s">
        <v>31</v>
      </c>
      <c r="E45" s="73" t="s">
        <v>10</v>
      </c>
      <c r="F45" s="73"/>
      <c r="G45" s="27">
        <f>G46+G47</f>
        <v>80000</v>
      </c>
      <c r="H45" s="25">
        <f>H46+H47</f>
        <v>0</v>
      </c>
      <c r="I45" s="25">
        <f>I46+I47</f>
        <v>0</v>
      </c>
      <c r="J45" s="25"/>
      <c r="K45" s="25"/>
      <c r="L45" s="25">
        <f>L46+L47</f>
        <v>0</v>
      </c>
      <c r="M45" s="25">
        <f>M46+M47</f>
        <v>80000</v>
      </c>
      <c r="N45" s="25">
        <f t="shared" ref="N45:P45" si="17">N46+N47</f>
        <v>0</v>
      </c>
      <c r="O45" s="25">
        <f>O46+O47</f>
        <v>0</v>
      </c>
      <c r="P45" s="25">
        <f t="shared" si="17"/>
        <v>0</v>
      </c>
      <c r="Q45" s="186" t="s">
        <v>79</v>
      </c>
    </row>
    <row r="46" spans="1:17" s="4" customFormat="1" ht="15.25" outlineLevel="1" x14ac:dyDescent="0.65">
      <c r="A46" s="35"/>
      <c r="B46" s="3"/>
      <c r="C46" s="1"/>
      <c r="D46" s="17"/>
      <c r="E46" s="26" t="s">
        <v>5</v>
      </c>
      <c r="F46" s="26"/>
      <c r="G46" s="27">
        <f>SUM(H46:O46)</f>
        <v>0</v>
      </c>
      <c r="H46" s="25">
        <v>0</v>
      </c>
      <c r="I46" s="25">
        <v>0</v>
      </c>
      <c r="J46" s="25"/>
      <c r="K46" s="25"/>
      <c r="L46" s="25">
        <v>0</v>
      </c>
      <c r="M46" s="25">
        <v>0</v>
      </c>
      <c r="N46" s="25">
        <v>0</v>
      </c>
      <c r="O46" s="25">
        <v>0</v>
      </c>
      <c r="P46" s="25">
        <v>0</v>
      </c>
      <c r="Q46" s="186"/>
    </row>
    <row r="47" spans="1:17" ht="38.5" outlineLevel="1" thickBot="1" x14ac:dyDescent="0.7">
      <c r="A47" s="36"/>
      <c r="D47" s="17"/>
      <c r="E47" s="26" t="s">
        <v>13</v>
      </c>
      <c r="F47" s="26" t="s">
        <v>87</v>
      </c>
      <c r="G47" s="27">
        <f>SUM(H47:O47)</f>
        <v>80000</v>
      </c>
      <c r="H47" s="25">
        <v>0</v>
      </c>
      <c r="I47" s="25">
        <v>0</v>
      </c>
      <c r="J47" s="25"/>
      <c r="K47" s="25"/>
      <c r="L47" s="25">
        <v>0</v>
      </c>
      <c r="M47" s="25">
        <v>80000</v>
      </c>
      <c r="N47" s="25">
        <v>0</v>
      </c>
      <c r="O47" s="25">
        <v>0</v>
      </c>
      <c r="P47" s="25">
        <v>0</v>
      </c>
      <c r="Q47" s="186"/>
    </row>
    <row r="48" spans="1:17" s="15" customFormat="1" ht="30" customHeight="1" x14ac:dyDescent="0.65">
      <c r="A48" s="43"/>
      <c r="B48" s="3"/>
      <c r="C48" s="1" t="s">
        <v>70</v>
      </c>
      <c r="D48" s="17" t="s">
        <v>32</v>
      </c>
      <c r="E48" s="73" t="s">
        <v>10</v>
      </c>
      <c r="F48" s="73"/>
      <c r="G48" s="27">
        <f>G49+G50</f>
        <v>30000</v>
      </c>
      <c r="H48" s="25">
        <f t="shared" ref="H48:N48" si="18">H49+H50</f>
        <v>0</v>
      </c>
      <c r="I48" s="25">
        <f>I49+I50</f>
        <v>6000</v>
      </c>
      <c r="J48" s="25"/>
      <c r="K48" s="25"/>
      <c r="L48" s="25">
        <f t="shared" si="18"/>
        <v>6000</v>
      </c>
      <c r="M48" s="25">
        <f t="shared" si="18"/>
        <v>6000</v>
      </c>
      <c r="N48" s="25">
        <f t="shared" si="18"/>
        <v>6000</v>
      </c>
      <c r="O48" s="25">
        <f>O49+O50</f>
        <v>6000</v>
      </c>
      <c r="P48" s="25">
        <f>P49+P50</f>
        <v>0</v>
      </c>
      <c r="Q48" s="186" t="s">
        <v>78</v>
      </c>
    </row>
    <row r="49" spans="1:17" ht="15.25" x14ac:dyDescent="0.65">
      <c r="A49" s="35"/>
      <c r="D49" s="17"/>
      <c r="E49" s="26" t="s">
        <v>5</v>
      </c>
      <c r="F49" s="26"/>
      <c r="G49" s="27">
        <f>SUM(H49:O49)</f>
        <v>0</v>
      </c>
      <c r="H49" s="25"/>
      <c r="I49" s="25">
        <v>0</v>
      </c>
      <c r="J49" s="25"/>
      <c r="K49" s="25"/>
      <c r="L49" s="25">
        <v>0</v>
      </c>
      <c r="M49" s="25">
        <v>0</v>
      </c>
      <c r="N49" s="25">
        <v>0</v>
      </c>
      <c r="O49" s="25">
        <v>0</v>
      </c>
      <c r="P49" s="25">
        <v>0</v>
      </c>
      <c r="Q49" s="186"/>
    </row>
    <row r="50" spans="1:17" ht="89.25" x14ac:dyDescent="0.65">
      <c r="A50" s="35"/>
      <c r="D50" s="17"/>
      <c r="E50" s="26" t="s">
        <v>13</v>
      </c>
      <c r="F50" s="26" t="s">
        <v>89</v>
      </c>
      <c r="G50" s="27">
        <f>SUM(H50:O50)</f>
        <v>30000</v>
      </c>
      <c r="H50" s="25">
        <v>0</v>
      </c>
      <c r="I50" s="25">
        <v>6000</v>
      </c>
      <c r="J50" s="25"/>
      <c r="K50" s="25"/>
      <c r="L50" s="25">
        <v>6000</v>
      </c>
      <c r="M50" s="25">
        <v>6000</v>
      </c>
      <c r="N50" s="25">
        <v>6000</v>
      </c>
      <c r="O50" s="25">
        <v>6000</v>
      </c>
      <c r="P50" s="25">
        <v>0</v>
      </c>
      <c r="Q50" s="186"/>
    </row>
    <row r="51" spans="1:17" ht="30" customHeight="1" x14ac:dyDescent="0.65">
      <c r="A51" s="35"/>
      <c r="C51" s="1" t="s">
        <v>70</v>
      </c>
      <c r="D51" s="17" t="s">
        <v>33</v>
      </c>
      <c r="E51" s="73" t="s">
        <v>10</v>
      </c>
      <c r="F51" s="73"/>
      <c r="G51" s="27">
        <f>G52+G53</f>
        <v>50000</v>
      </c>
      <c r="H51" s="25">
        <f t="shared" ref="H51" si="19">H52+H53</f>
        <v>0</v>
      </c>
      <c r="I51" s="25">
        <f>I52+I53</f>
        <v>0</v>
      </c>
      <c r="J51" s="25"/>
      <c r="K51" s="25"/>
      <c r="L51" s="25">
        <f>L52+L53</f>
        <v>0</v>
      </c>
      <c r="M51" s="25">
        <f>M52+M53</f>
        <v>16665</v>
      </c>
      <c r="N51" s="25">
        <f>N52+N53</f>
        <v>16665</v>
      </c>
      <c r="O51" s="25">
        <f>O52+O53</f>
        <v>16670</v>
      </c>
      <c r="P51" s="25">
        <f>P52+P53</f>
        <v>0</v>
      </c>
      <c r="Q51" s="186" t="s">
        <v>78</v>
      </c>
    </row>
    <row r="52" spans="1:17" ht="15.25" x14ac:dyDescent="0.65">
      <c r="A52" s="35"/>
      <c r="D52" s="17"/>
      <c r="E52" s="26" t="s">
        <v>5</v>
      </c>
      <c r="F52" s="26"/>
      <c r="G52" s="27">
        <f>SUM(H52:O52)</f>
        <v>0</v>
      </c>
      <c r="H52" s="25"/>
      <c r="I52" s="25">
        <v>0</v>
      </c>
      <c r="J52" s="25"/>
      <c r="K52" s="25"/>
      <c r="L52" s="25">
        <v>0</v>
      </c>
      <c r="M52" s="25">
        <v>0</v>
      </c>
      <c r="N52" s="25">
        <v>0</v>
      </c>
      <c r="O52" s="25">
        <v>0</v>
      </c>
      <c r="P52" s="25">
        <v>0</v>
      </c>
      <c r="Q52" s="186"/>
    </row>
    <row r="53" spans="1:17" ht="38.25" x14ac:dyDescent="0.65">
      <c r="A53" s="35"/>
      <c r="D53" s="17"/>
      <c r="E53" s="26" t="s">
        <v>13</v>
      </c>
      <c r="F53" s="26" t="s">
        <v>87</v>
      </c>
      <c r="G53" s="27">
        <f>SUM(H53:O53)</f>
        <v>50000</v>
      </c>
      <c r="H53" s="25"/>
      <c r="I53" s="25">
        <v>0</v>
      </c>
      <c r="J53" s="25"/>
      <c r="K53" s="25"/>
      <c r="L53" s="25">
        <v>0</v>
      </c>
      <c r="M53" s="25">
        <v>16665</v>
      </c>
      <c r="N53" s="25">
        <v>16665</v>
      </c>
      <c r="O53" s="25">
        <v>16670</v>
      </c>
      <c r="P53" s="25">
        <v>0</v>
      </c>
      <c r="Q53" s="186"/>
    </row>
    <row r="54" spans="1:17" ht="30" customHeight="1" x14ac:dyDescent="0.65">
      <c r="A54" s="35"/>
      <c r="C54" s="1" t="s">
        <v>70</v>
      </c>
      <c r="D54" s="17" t="s">
        <v>34</v>
      </c>
      <c r="E54" s="73" t="s">
        <v>10</v>
      </c>
      <c r="F54" s="73"/>
      <c r="G54" s="27">
        <f>G55+G56</f>
        <v>18000</v>
      </c>
      <c r="H54" s="25">
        <f t="shared" ref="H54:P54" si="20">H55+H56</f>
        <v>3000</v>
      </c>
      <c r="I54" s="25">
        <f>I55+I56</f>
        <v>3000</v>
      </c>
      <c r="J54" s="25"/>
      <c r="K54" s="25"/>
      <c r="L54" s="25">
        <f t="shared" si="20"/>
        <v>3000</v>
      </c>
      <c r="M54" s="25">
        <f t="shared" si="20"/>
        <v>3000</v>
      </c>
      <c r="N54" s="25">
        <f t="shared" si="20"/>
        <v>3000</v>
      </c>
      <c r="O54" s="25">
        <f t="shared" si="20"/>
        <v>3000</v>
      </c>
      <c r="P54" s="25">
        <f t="shared" si="20"/>
        <v>0</v>
      </c>
      <c r="Q54" s="186" t="s">
        <v>78</v>
      </c>
    </row>
    <row r="55" spans="1:17" ht="15.25" x14ac:dyDescent="0.65">
      <c r="A55" s="35"/>
      <c r="D55" s="17"/>
      <c r="E55" s="26" t="s">
        <v>5</v>
      </c>
      <c r="F55" s="26" t="s">
        <v>90</v>
      </c>
      <c r="G55" s="27">
        <f>SUM(H55:O55)</f>
        <v>18000</v>
      </c>
      <c r="H55" s="25">
        <v>3000</v>
      </c>
      <c r="I55" s="25">
        <v>3000</v>
      </c>
      <c r="J55" s="25"/>
      <c r="K55" s="25"/>
      <c r="L55" s="25">
        <v>3000</v>
      </c>
      <c r="M55" s="25">
        <v>3000</v>
      </c>
      <c r="N55" s="25">
        <v>3000</v>
      </c>
      <c r="O55" s="25">
        <v>3000</v>
      </c>
      <c r="P55" s="25">
        <v>0</v>
      </c>
      <c r="Q55" s="186"/>
    </row>
    <row r="56" spans="1:17" ht="38.25" x14ac:dyDescent="0.65">
      <c r="A56" s="35"/>
      <c r="D56" s="17"/>
      <c r="E56" s="26" t="s">
        <v>13</v>
      </c>
      <c r="F56" s="26"/>
      <c r="G56" s="27">
        <f>SUM(H56:O56)</f>
        <v>0</v>
      </c>
      <c r="H56" s="25">
        <v>0</v>
      </c>
      <c r="I56" s="25">
        <v>0</v>
      </c>
      <c r="J56" s="25"/>
      <c r="K56" s="25"/>
      <c r="L56" s="25">
        <v>0</v>
      </c>
      <c r="M56" s="25">
        <v>0</v>
      </c>
      <c r="N56" s="25">
        <v>0</v>
      </c>
      <c r="O56" s="25">
        <v>0</v>
      </c>
      <c r="P56" s="25">
        <v>0</v>
      </c>
      <c r="Q56" s="186"/>
    </row>
    <row r="57" spans="1:17" ht="30" customHeight="1" x14ac:dyDescent="0.65">
      <c r="A57" s="35"/>
      <c r="C57" s="1" t="s">
        <v>70</v>
      </c>
      <c r="D57" s="17" t="s">
        <v>36</v>
      </c>
      <c r="E57" s="73" t="s">
        <v>10</v>
      </c>
      <c r="F57" s="73"/>
      <c r="G57" s="27">
        <f>G58+G59</f>
        <v>50000</v>
      </c>
      <c r="H57" s="25">
        <f t="shared" ref="H57:P57" si="21">H58+H59</f>
        <v>0</v>
      </c>
      <c r="I57" s="25">
        <f t="shared" ref="I57" si="22">I58+I59</f>
        <v>0</v>
      </c>
      <c r="J57" s="25"/>
      <c r="K57" s="25"/>
      <c r="L57" s="25">
        <f t="shared" si="21"/>
        <v>0</v>
      </c>
      <c r="M57" s="25">
        <f t="shared" si="21"/>
        <v>0</v>
      </c>
      <c r="N57" s="25">
        <f t="shared" si="21"/>
        <v>0</v>
      </c>
      <c r="O57" s="25">
        <f t="shared" si="21"/>
        <v>50000</v>
      </c>
      <c r="P57" s="25">
        <f t="shared" si="21"/>
        <v>0</v>
      </c>
      <c r="Q57" s="186" t="s">
        <v>78</v>
      </c>
    </row>
    <row r="58" spans="1:17" ht="15.25" x14ac:dyDescent="0.65">
      <c r="A58" s="35"/>
      <c r="D58" s="17"/>
      <c r="E58" s="26" t="s">
        <v>5</v>
      </c>
      <c r="F58" s="26"/>
      <c r="G58" s="27">
        <f>SUM(H58:O58)</f>
        <v>0</v>
      </c>
      <c r="H58" s="25"/>
      <c r="I58" s="25">
        <v>0</v>
      </c>
      <c r="J58" s="25"/>
      <c r="K58" s="25"/>
      <c r="L58" s="25">
        <v>0</v>
      </c>
      <c r="M58" s="25">
        <v>0</v>
      </c>
      <c r="N58" s="25">
        <v>0</v>
      </c>
      <c r="O58" s="25">
        <v>0</v>
      </c>
      <c r="P58" s="25">
        <v>0</v>
      </c>
      <c r="Q58" s="186"/>
    </row>
    <row r="59" spans="1:17" ht="51" outlineLevel="1" x14ac:dyDescent="0.65">
      <c r="A59" s="35"/>
      <c r="D59" s="17"/>
      <c r="E59" s="26" t="s">
        <v>13</v>
      </c>
      <c r="F59" s="26" t="s">
        <v>91</v>
      </c>
      <c r="G59" s="27">
        <f>SUM(H59:O59)</f>
        <v>50000</v>
      </c>
      <c r="H59" s="25"/>
      <c r="I59" s="25">
        <v>0</v>
      </c>
      <c r="J59" s="25"/>
      <c r="K59" s="25"/>
      <c r="L59" s="25">
        <v>0</v>
      </c>
      <c r="M59" s="25">
        <v>0</v>
      </c>
      <c r="N59" s="25">
        <v>0</v>
      </c>
      <c r="O59" s="25">
        <v>50000</v>
      </c>
      <c r="P59" s="25">
        <v>0</v>
      </c>
      <c r="Q59" s="186"/>
    </row>
    <row r="60" spans="1:17" ht="30" customHeight="1" outlineLevel="1" x14ac:dyDescent="0.65">
      <c r="A60" s="35"/>
      <c r="B60" s="4"/>
      <c r="C60" s="1" t="s">
        <v>70</v>
      </c>
      <c r="D60" s="17" t="s">
        <v>37</v>
      </c>
      <c r="E60" s="30" t="s">
        <v>10</v>
      </c>
      <c r="F60" s="30"/>
      <c r="G60" s="27">
        <f>G61+G62</f>
        <v>300000</v>
      </c>
      <c r="H60" s="25">
        <f>H61+H62</f>
        <v>0</v>
      </c>
      <c r="I60" s="25">
        <f>I61+I62</f>
        <v>60000</v>
      </c>
      <c r="J60" s="25"/>
      <c r="K60" s="25"/>
      <c r="L60" s="25">
        <f>L61+L62</f>
        <v>60000</v>
      </c>
      <c r="M60" s="25">
        <f>M61+M62</f>
        <v>60000</v>
      </c>
      <c r="N60" s="25">
        <f>N61+N62</f>
        <v>60000</v>
      </c>
      <c r="O60" s="25">
        <f>O61+O62</f>
        <v>60000</v>
      </c>
      <c r="P60" s="25">
        <f t="shared" ref="P60" si="23">P61+P62</f>
        <v>0</v>
      </c>
      <c r="Q60" s="186" t="s">
        <v>78</v>
      </c>
    </row>
    <row r="61" spans="1:17" ht="15.25" outlineLevel="1" x14ac:dyDescent="0.65">
      <c r="A61" s="35"/>
      <c r="C61" s="3"/>
      <c r="D61" s="17"/>
      <c r="E61" s="26" t="s">
        <v>5</v>
      </c>
      <c r="F61" s="26"/>
      <c r="G61" s="27">
        <f>SUM(H61:O61)</f>
        <v>0</v>
      </c>
      <c r="H61" s="25">
        <v>0</v>
      </c>
      <c r="I61" s="25">
        <v>0</v>
      </c>
      <c r="J61" s="25"/>
      <c r="K61" s="25"/>
      <c r="L61" s="25">
        <v>0</v>
      </c>
      <c r="M61" s="25">
        <v>0</v>
      </c>
      <c r="N61" s="25">
        <v>0</v>
      </c>
      <c r="O61" s="25">
        <v>0</v>
      </c>
      <c r="P61" s="25">
        <v>0</v>
      </c>
      <c r="Q61" s="186"/>
    </row>
    <row r="62" spans="1:17" ht="76.75" outlineLevel="1" thickBot="1" x14ac:dyDescent="0.7">
      <c r="A62" s="35"/>
      <c r="B62" s="37"/>
      <c r="C62" s="38"/>
      <c r="D62" s="39"/>
      <c r="E62" s="40" t="s">
        <v>13</v>
      </c>
      <c r="F62" s="40" t="s">
        <v>92</v>
      </c>
      <c r="G62" s="41">
        <f>SUM(H62:O62)</f>
        <v>300000</v>
      </c>
      <c r="H62" s="42">
        <v>0</v>
      </c>
      <c r="I62" s="42">
        <v>60000</v>
      </c>
      <c r="J62" s="42"/>
      <c r="K62" s="42"/>
      <c r="L62" s="42">
        <v>60000</v>
      </c>
      <c r="M62" s="42">
        <v>60000</v>
      </c>
      <c r="N62" s="42">
        <v>60000</v>
      </c>
      <c r="O62" s="42">
        <v>60000</v>
      </c>
      <c r="P62" s="42">
        <v>0</v>
      </c>
      <c r="Q62" s="191"/>
    </row>
    <row r="63" spans="1:17" ht="15.25" outlineLevel="1" x14ac:dyDescent="0.65">
      <c r="A63" s="74">
        <v>2</v>
      </c>
      <c r="B63" s="9" t="s">
        <v>38</v>
      </c>
      <c r="C63" s="10"/>
      <c r="D63" s="11"/>
      <c r="E63" s="12"/>
      <c r="F63" s="12"/>
      <c r="G63" s="13"/>
      <c r="H63" s="14"/>
      <c r="I63" s="14"/>
      <c r="J63" s="14"/>
      <c r="K63" s="14"/>
      <c r="L63" s="14"/>
      <c r="M63" s="14"/>
      <c r="N63" s="14"/>
      <c r="O63" s="14"/>
      <c r="P63" s="206"/>
      <c r="Q63" s="190"/>
    </row>
    <row r="64" spans="1:17" ht="15.25" outlineLevel="1" x14ac:dyDescent="0.65">
      <c r="A64" s="35"/>
      <c r="D64" s="17"/>
      <c r="E64" s="18" t="s">
        <v>1</v>
      </c>
      <c r="F64" s="176"/>
      <c r="G64" s="19">
        <f>G69+G70</f>
        <v>465000</v>
      </c>
      <c r="H64" s="19">
        <f t="shared" ref="H64" si="24">H69+H70</f>
        <v>0</v>
      </c>
      <c r="I64" s="19">
        <f>I69+I70</f>
        <v>44000</v>
      </c>
      <c r="J64" s="19"/>
      <c r="K64" s="19"/>
      <c r="L64" s="19">
        <f>L69+L70</f>
        <v>161500</v>
      </c>
      <c r="M64" s="19">
        <f>M69+M70</f>
        <v>171500</v>
      </c>
      <c r="N64" s="19">
        <f>N69+N70</f>
        <v>44000</v>
      </c>
      <c r="O64" s="19">
        <f>O69+O70</f>
        <v>44000</v>
      </c>
      <c r="P64" s="19">
        <f t="shared" ref="P64" si="25">P69+P70</f>
        <v>0</v>
      </c>
      <c r="Q64" s="192"/>
    </row>
    <row r="65" spans="1:17" ht="15.25" outlineLevel="1" x14ac:dyDescent="0.65">
      <c r="A65" s="35"/>
      <c r="D65" s="17"/>
      <c r="E65" s="20" t="s">
        <v>2</v>
      </c>
      <c r="F65" s="20"/>
      <c r="G65" s="21"/>
      <c r="H65" s="22"/>
      <c r="I65" s="22"/>
      <c r="J65" s="22"/>
      <c r="K65" s="22"/>
      <c r="L65" s="22"/>
      <c r="M65" s="22"/>
      <c r="N65" s="22"/>
      <c r="O65" s="22"/>
      <c r="P65" s="22"/>
      <c r="Q65" s="186"/>
    </row>
    <row r="66" spans="1:17" ht="15.25" outlineLevel="1" x14ac:dyDescent="0.65">
      <c r="A66" s="35"/>
      <c r="D66" s="17"/>
      <c r="E66" s="23" t="s">
        <v>3</v>
      </c>
      <c r="F66" s="23"/>
      <c r="G66" s="24"/>
      <c r="H66" s="25"/>
      <c r="I66" s="25"/>
      <c r="J66" s="25"/>
      <c r="K66" s="25"/>
      <c r="L66" s="25"/>
      <c r="M66" s="25"/>
      <c r="N66" s="25"/>
      <c r="O66" s="25"/>
      <c r="P66" s="25"/>
      <c r="Q66" s="186"/>
    </row>
    <row r="67" spans="1:17" ht="15.25" outlineLevel="1" x14ac:dyDescent="0.65">
      <c r="A67" s="35"/>
      <c r="D67" s="17"/>
      <c r="E67" s="23" t="s">
        <v>4</v>
      </c>
      <c r="F67" s="23"/>
      <c r="G67" s="24"/>
      <c r="H67" s="25"/>
      <c r="I67" s="25"/>
      <c r="J67" s="25"/>
      <c r="K67" s="25"/>
      <c r="L67" s="25"/>
      <c r="M67" s="25"/>
      <c r="N67" s="25"/>
      <c r="O67" s="25"/>
      <c r="P67" s="25"/>
      <c r="Q67" s="186"/>
    </row>
    <row r="68" spans="1:17" ht="15.25" outlineLevel="1" x14ac:dyDescent="0.65">
      <c r="A68" s="35"/>
      <c r="D68" s="17"/>
      <c r="E68" s="23" t="s">
        <v>8</v>
      </c>
      <c r="F68" s="23"/>
      <c r="G68" s="24"/>
      <c r="H68" s="25"/>
      <c r="I68" s="25"/>
      <c r="J68" s="25"/>
      <c r="K68" s="25"/>
      <c r="L68" s="25"/>
      <c r="M68" s="25"/>
      <c r="N68" s="25"/>
      <c r="O68" s="25"/>
      <c r="P68" s="25"/>
      <c r="Q68" s="186"/>
    </row>
    <row r="69" spans="1:17" ht="15.25" outlineLevel="1" x14ac:dyDescent="0.65">
      <c r="A69" s="35"/>
      <c r="D69" s="17"/>
      <c r="E69" s="26" t="s">
        <v>5</v>
      </c>
      <c r="F69" s="26"/>
      <c r="G69" s="27">
        <f>G72</f>
        <v>245000</v>
      </c>
      <c r="H69" s="25">
        <f>H72</f>
        <v>0</v>
      </c>
      <c r="I69" s="25">
        <f>I72</f>
        <v>2000</v>
      </c>
      <c r="J69" s="25"/>
      <c r="K69" s="25"/>
      <c r="L69" s="25">
        <f>L72</f>
        <v>119500</v>
      </c>
      <c r="M69" s="25">
        <f t="shared" ref="M69:P69" si="26">M72</f>
        <v>119500</v>
      </c>
      <c r="N69" s="25">
        <f t="shared" si="26"/>
        <v>2000</v>
      </c>
      <c r="O69" s="25">
        <f t="shared" si="26"/>
        <v>2000</v>
      </c>
      <c r="P69" s="25">
        <f t="shared" si="26"/>
        <v>0</v>
      </c>
      <c r="Q69" s="186"/>
    </row>
    <row r="70" spans="1:17" ht="38.25" outlineLevel="1" x14ac:dyDescent="0.65">
      <c r="A70" s="35"/>
      <c r="D70" s="17"/>
      <c r="E70" s="26" t="s">
        <v>13</v>
      </c>
      <c r="F70" s="26"/>
      <c r="G70" s="27">
        <f>G73</f>
        <v>220000</v>
      </c>
      <c r="H70" s="25">
        <v>0</v>
      </c>
      <c r="I70" s="25">
        <f t="shared" ref="I70" si="27">I73</f>
        <v>42000</v>
      </c>
      <c r="J70" s="25"/>
      <c r="K70" s="25"/>
      <c r="L70" s="25">
        <f t="shared" ref="L70" si="28">L73</f>
        <v>42000</v>
      </c>
      <c r="M70" s="25">
        <f>M73</f>
        <v>52000</v>
      </c>
      <c r="N70" s="25">
        <f t="shared" ref="N70" si="29">N73</f>
        <v>42000</v>
      </c>
      <c r="O70" s="25">
        <f>O73</f>
        <v>42000</v>
      </c>
      <c r="P70" s="25">
        <f t="shared" ref="P70" si="30">P73</f>
        <v>0</v>
      </c>
      <c r="Q70" s="186"/>
    </row>
    <row r="71" spans="1:17" ht="30" customHeight="1" outlineLevel="1" x14ac:dyDescent="0.65">
      <c r="A71" s="35"/>
      <c r="C71" s="28" t="s">
        <v>0</v>
      </c>
      <c r="D71" s="29" t="s">
        <v>11</v>
      </c>
      <c r="E71" s="30" t="s">
        <v>10</v>
      </c>
      <c r="F71" s="30"/>
      <c r="G71" s="31">
        <f>G72+G73</f>
        <v>465000</v>
      </c>
      <c r="H71" s="32">
        <f t="shared" ref="H71:N71" si="31">H72+H73</f>
        <v>0</v>
      </c>
      <c r="I71" s="32">
        <f>I72+I73</f>
        <v>44000</v>
      </c>
      <c r="J71" s="32"/>
      <c r="K71" s="32"/>
      <c r="L71" s="32">
        <f>L72+L73</f>
        <v>161500</v>
      </c>
      <c r="M71" s="32">
        <f t="shared" si="31"/>
        <v>171500</v>
      </c>
      <c r="N71" s="32">
        <f t="shared" si="31"/>
        <v>44000</v>
      </c>
      <c r="O71" s="32">
        <f>O72+O73</f>
        <v>44000</v>
      </c>
      <c r="P71" s="32">
        <f t="shared" ref="P71" si="32">P72+P73</f>
        <v>0</v>
      </c>
      <c r="Q71" s="189"/>
    </row>
    <row r="72" spans="1:17" ht="15.25" outlineLevel="1" x14ac:dyDescent="0.65">
      <c r="A72" s="35"/>
      <c r="D72" s="17"/>
      <c r="E72" s="26" t="s">
        <v>5</v>
      </c>
      <c r="F72" s="26"/>
      <c r="G72" s="27">
        <f>SUM(H72:O72)</f>
        <v>245000</v>
      </c>
      <c r="H72" s="25">
        <f t="shared" ref="H72:I72" si="33">H75+H78+H81+H84+H87</f>
        <v>0</v>
      </c>
      <c r="I72" s="25">
        <f t="shared" si="33"/>
        <v>2000</v>
      </c>
      <c r="J72" s="25"/>
      <c r="K72" s="25"/>
      <c r="L72" s="25">
        <f>L75+L78+L81+L84+L87</f>
        <v>119500</v>
      </c>
      <c r="M72" s="25">
        <f t="shared" ref="M72:M73" si="34">M75+M78+M81+M84+M87</f>
        <v>119500</v>
      </c>
      <c r="N72" s="25">
        <f t="shared" ref="N72" si="35">N75+N78+N81+N84+N87</f>
        <v>2000</v>
      </c>
      <c r="O72" s="25">
        <f>O75+O78+O81+O84+O87</f>
        <v>2000</v>
      </c>
      <c r="P72" s="25">
        <f t="shared" ref="P72" si="36">P75+P78+P81+P84+P87</f>
        <v>0</v>
      </c>
      <c r="Q72" s="186"/>
    </row>
    <row r="73" spans="1:17" ht="38.25" outlineLevel="1" x14ac:dyDescent="0.65">
      <c r="A73" s="35"/>
      <c r="D73" s="17"/>
      <c r="E73" s="26" t="s">
        <v>13</v>
      </c>
      <c r="F73" s="26"/>
      <c r="G73" s="27">
        <f>G76+G79+G82+G85+G88</f>
        <v>220000</v>
      </c>
      <c r="H73" s="25">
        <f t="shared" ref="H73:I73" si="37">H76+H79+H82+H85+H88</f>
        <v>0</v>
      </c>
      <c r="I73" s="25">
        <f t="shared" si="37"/>
        <v>42000</v>
      </c>
      <c r="J73" s="25"/>
      <c r="K73" s="25"/>
      <c r="L73" s="25">
        <f>L76+L79+L82+L85+L88</f>
        <v>42000</v>
      </c>
      <c r="M73" s="25">
        <f t="shared" si="34"/>
        <v>52000</v>
      </c>
      <c r="N73" s="25">
        <f>N76+N79+N82+N85+N88</f>
        <v>42000</v>
      </c>
      <c r="O73" s="25">
        <f>O76+O79+O82+O85+O88</f>
        <v>42000</v>
      </c>
      <c r="P73" s="25">
        <f>P76+P79+P82+P85+P88</f>
        <v>0</v>
      </c>
      <c r="Q73" s="186"/>
    </row>
    <row r="74" spans="1:17" ht="28" outlineLevel="1" x14ac:dyDescent="0.65">
      <c r="A74" s="35"/>
      <c r="C74" s="34" t="s">
        <v>14</v>
      </c>
      <c r="D74" s="17" t="s">
        <v>39</v>
      </c>
      <c r="E74" s="30" t="s">
        <v>10</v>
      </c>
      <c r="F74" s="30"/>
      <c r="G74" s="27">
        <f>G75+G76</f>
        <v>0</v>
      </c>
      <c r="H74" s="25">
        <f t="shared" ref="H74:N74" si="38">H75+H76</f>
        <v>0</v>
      </c>
      <c r="I74" s="25">
        <f>I75+I76</f>
        <v>0</v>
      </c>
      <c r="J74" s="25"/>
      <c r="K74" s="25"/>
      <c r="L74" s="25">
        <f>L75+L76</f>
        <v>0</v>
      </c>
      <c r="M74" s="25">
        <f t="shared" si="38"/>
        <v>0</v>
      </c>
      <c r="N74" s="25">
        <f t="shared" si="38"/>
        <v>0</v>
      </c>
      <c r="O74" s="25">
        <f>O75+O76</f>
        <v>0</v>
      </c>
      <c r="P74" s="25">
        <f t="shared" ref="P74" si="39">P75+P76</f>
        <v>0</v>
      </c>
      <c r="Q74" s="186" t="s">
        <v>78</v>
      </c>
    </row>
    <row r="75" spans="1:17" ht="15.25" outlineLevel="1" x14ac:dyDescent="0.65">
      <c r="A75" s="35"/>
      <c r="D75" s="17"/>
      <c r="E75" s="26" t="s">
        <v>5</v>
      </c>
      <c r="F75" s="26"/>
      <c r="G75" s="27">
        <f>SUM(H75:O75)</f>
        <v>0</v>
      </c>
      <c r="H75" s="25">
        <v>0</v>
      </c>
      <c r="I75" s="25">
        <v>0</v>
      </c>
      <c r="J75" s="25"/>
      <c r="K75" s="25"/>
      <c r="L75" s="25">
        <v>0</v>
      </c>
      <c r="M75" s="25">
        <v>0</v>
      </c>
      <c r="N75" s="25">
        <v>0</v>
      </c>
      <c r="O75" s="25">
        <v>0</v>
      </c>
      <c r="P75" s="25">
        <v>0</v>
      </c>
      <c r="Q75" s="186"/>
    </row>
    <row r="76" spans="1:17" ht="38.25" outlineLevel="1" x14ac:dyDescent="0.65">
      <c r="A76" s="35"/>
      <c r="C76" s="81" t="s">
        <v>69</v>
      </c>
      <c r="D76" s="17"/>
      <c r="E76" s="26" t="s">
        <v>13</v>
      </c>
      <c r="F76" s="26"/>
      <c r="G76" s="27">
        <f>SUM(H76:O76)</f>
        <v>0</v>
      </c>
      <c r="H76" s="25">
        <v>0</v>
      </c>
      <c r="I76" s="25">
        <v>0</v>
      </c>
      <c r="J76" s="25"/>
      <c r="K76" s="25"/>
      <c r="L76" s="25">
        <v>0</v>
      </c>
      <c r="M76" s="25">
        <v>0</v>
      </c>
      <c r="N76" s="25">
        <v>0</v>
      </c>
      <c r="O76" s="25">
        <v>0</v>
      </c>
      <c r="P76" s="25">
        <v>0</v>
      </c>
      <c r="Q76" s="186"/>
    </row>
    <row r="77" spans="1:17" ht="30" customHeight="1" outlineLevel="1" x14ac:dyDescent="0.65">
      <c r="A77" s="35"/>
      <c r="C77" s="1" t="s">
        <v>70</v>
      </c>
      <c r="D77" s="17" t="s">
        <v>35</v>
      </c>
      <c r="E77" s="30" t="s">
        <v>10</v>
      </c>
      <c r="F77" s="30"/>
      <c r="G77" s="27">
        <f>G78+G79</f>
        <v>235000</v>
      </c>
      <c r="H77" s="25">
        <f t="shared" ref="H77:P77" si="40">H78+H79</f>
        <v>0</v>
      </c>
      <c r="I77" s="25">
        <f t="shared" ref="I77" si="41">I78+I79</f>
        <v>0</v>
      </c>
      <c r="J77" s="25"/>
      <c r="K77" s="25"/>
      <c r="L77" s="25">
        <f t="shared" si="40"/>
        <v>117500</v>
      </c>
      <c r="M77" s="25">
        <f t="shared" si="40"/>
        <v>117500</v>
      </c>
      <c r="N77" s="25">
        <f>N78+N79</f>
        <v>0</v>
      </c>
      <c r="O77" s="25">
        <f t="shared" si="40"/>
        <v>0</v>
      </c>
      <c r="P77" s="25">
        <f t="shared" si="40"/>
        <v>0</v>
      </c>
      <c r="Q77" s="186" t="s">
        <v>79</v>
      </c>
    </row>
    <row r="78" spans="1:17" ht="25.5" outlineLevel="1" x14ac:dyDescent="0.65">
      <c r="A78" s="35"/>
      <c r="D78" s="17"/>
      <c r="E78" s="26" t="s">
        <v>5</v>
      </c>
      <c r="F78" s="26" t="s">
        <v>93</v>
      </c>
      <c r="G78" s="27">
        <f>SUM(H78:O78)</f>
        <v>235000</v>
      </c>
      <c r="H78" s="25">
        <v>0</v>
      </c>
      <c r="I78" s="25">
        <v>0</v>
      </c>
      <c r="J78" s="25"/>
      <c r="K78" s="25"/>
      <c r="L78" s="25">
        <v>117500</v>
      </c>
      <c r="M78" s="25">
        <v>117500</v>
      </c>
      <c r="N78" s="25">
        <v>0</v>
      </c>
      <c r="O78" s="25">
        <v>0</v>
      </c>
      <c r="P78" s="25">
        <v>0</v>
      </c>
      <c r="Q78" s="186"/>
    </row>
    <row r="79" spans="1:17" ht="38.25" outlineLevel="1" x14ac:dyDescent="0.65">
      <c r="A79" s="35"/>
      <c r="D79" s="17"/>
      <c r="E79" s="26" t="s">
        <v>13</v>
      </c>
      <c r="F79" s="26"/>
      <c r="G79" s="27">
        <v>0</v>
      </c>
      <c r="H79" s="25">
        <f>$G$79/3</f>
        <v>0</v>
      </c>
      <c r="I79" s="25">
        <f>$G$79/3</f>
        <v>0</v>
      </c>
      <c r="J79" s="25"/>
      <c r="K79" s="25"/>
      <c r="L79" s="25">
        <v>0</v>
      </c>
      <c r="M79" s="25">
        <v>0</v>
      </c>
      <c r="N79" s="25">
        <v>0</v>
      </c>
      <c r="O79" s="25">
        <v>0</v>
      </c>
      <c r="P79" s="25">
        <v>0</v>
      </c>
      <c r="Q79" s="186"/>
    </row>
    <row r="80" spans="1:17" ht="30" customHeight="1" outlineLevel="1" x14ac:dyDescent="0.65">
      <c r="A80" s="35"/>
      <c r="C80" s="1" t="s">
        <v>70</v>
      </c>
      <c r="D80" s="17" t="s">
        <v>40</v>
      </c>
      <c r="E80" s="30" t="s">
        <v>10</v>
      </c>
      <c r="F80" s="30"/>
      <c r="G80" s="27">
        <f>G81+G82</f>
        <v>10000</v>
      </c>
      <c r="H80" s="25">
        <f>H81+H82</f>
        <v>0</v>
      </c>
      <c r="I80" s="25">
        <f>I81+I82</f>
        <v>0</v>
      </c>
      <c r="J80" s="25"/>
      <c r="K80" s="25"/>
      <c r="L80" s="25">
        <f>L81+L82</f>
        <v>0</v>
      </c>
      <c r="M80" s="25">
        <f>M81+M82</f>
        <v>10000</v>
      </c>
      <c r="N80" s="25">
        <f t="shared" ref="N80" si="42">N81+N82</f>
        <v>0</v>
      </c>
      <c r="O80" s="25">
        <f t="shared" ref="O80:P80" si="43">O81+O82</f>
        <v>0</v>
      </c>
      <c r="P80" s="25">
        <f t="shared" si="43"/>
        <v>0</v>
      </c>
      <c r="Q80" s="186" t="s">
        <v>79</v>
      </c>
    </row>
    <row r="81" spans="1:17" ht="15.25" outlineLevel="1" x14ac:dyDescent="0.65">
      <c r="A81" s="35"/>
      <c r="D81" s="17"/>
      <c r="E81" s="26" t="s">
        <v>5</v>
      </c>
      <c r="F81" s="26"/>
      <c r="G81" s="27">
        <f>SUM(H81:O81)</f>
        <v>0</v>
      </c>
      <c r="H81" s="25">
        <v>0</v>
      </c>
      <c r="I81" s="25">
        <v>0</v>
      </c>
      <c r="J81" s="25"/>
      <c r="K81" s="25"/>
      <c r="L81" s="25">
        <v>0</v>
      </c>
      <c r="M81" s="25">
        <v>0</v>
      </c>
      <c r="N81" s="25">
        <v>0</v>
      </c>
      <c r="O81" s="25">
        <v>0</v>
      </c>
      <c r="P81" s="25">
        <v>0</v>
      </c>
      <c r="Q81" s="186"/>
    </row>
    <row r="82" spans="1:17" ht="38.25" outlineLevel="1" x14ac:dyDescent="0.65">
      <c r="A82" s="35"/>
      <c r="D82" s="17"/>
      <c r="E82" s="26" t="s">
        <v>13</v>
      </c>
      <c r="F82" s="26" t="s">
        <v>87</v>
      </c>
      <c r="G82" s="27">
        <f>SUM(H82:O82)</f>
        <v>10000</v>
      </c>
      <c r="H82" s="25">
        <v>0</v>
      </c>
      <c r="I82" s="25">
        <v>0</v>
      </c>
      <c r="J82" s="25"/>
      <c r="K82" s="25"/>
      <c r="L82" s="25">
        <v>0</v>
      </c>
      <c r="M82" s="25">
        <v>10000</v>
      </c>
      <c r="N82" s="25">
        <v>0</v>
      </c>
      <c r="O82" s="25">
        <v>0</v>
      </c>
      <c r="P82" s="25">
        <v>0</v>
      </c>
      <c r="Q82" s="186"/>
    </row>
    <row r="83" spans="1:17" ht="30" customHeight="1" outlineLevel="1" x14ac:dyDescent="0.65">
      <c r="A83" s="35"/>
      <c r="C83" s="1" t="s">
        <v>70</v>
      </c>
      <c r="D83" s="17" t="s">
        <v>41</v>
      </c>
      <c r="E83" s="30" t="s">
        <v>10</v>
      </c>
      <c r="F83" s="30"/>
      <c r="G83" s="27">
        <f>G84+G85</f>
        <v>20000</v>
      </c>
      <c r="H83" s="25">
        <f t="shared" ref="H83:N83" si="44">H84+H85</f>
        <v>0</v>
      </c>
      <c r="I83" s="25">
        <f t="shared" ref="I83" si="45">I84+I85</f>
        <v>4000</v>
      </c>
      <c r="J83" s="25"/>
      <c r="K83" s="25"/>
      <c r="L83" s="25">
        <f t="shared" si="44"/>
        <v>4000</v>
      </c>
      <c r="M83" s="25">
        <f t="shared" si="44"/>
        <v>4000</v>
      </c>
      <c r="N83" s="25">
        <f t="shared" si="44"/>
        <v>4000</v>
      </c>
      <c r="O83" s="25">
        <f>O84+O85</f>
        <v>4000</v>
      </c>
      <c r="P83" s="25">
        <f>P84+P85</f>
        <v>0</v>
      </c>
      <c r="Q83" s="186" t="s">
        <v>78</v>
      </c>
    </row>
    <row r="84" spans="1:17" ht="15.25" outlineLevel="1" x14ac:dyDescent="0.65">
      <c r="A84" s="35"/>
      <c r="D84" s="17"/>
      <c r="E84" s="26" t="s">
        <v>5</v>
      </c>
      <c r="F84" s="26" t="s">
        <v>94</v>
      </c>
      <c r="G84" s="27">
        <f>SUM(H84:O84)</f>
        <v>10000</v>
      </c>
      <c r="H84" s="25">
        <v>0</v>
      </c>
      <c r="I84" s="25">
        <v>2000</v>
      </c>
      <c r="J84" s="25"/>
      <c r="K84" s="25"/>
      <c r="L84" s="25">
        <v>2000</v>
      </c>
      <c r="M84" s="25">
        <v>2000</v>
      </c>
      <c r="N84" s="25">
        <v>2000</v>
      </c>
      <c r="O84" s="25">
        <v>2000</v>
      </c>
      <c r="P84" s="25">
        <v>0</v>
      </c>
      <c r="Q84" s="186"/>
    </row>
    <row r="85" spans="1:17" ht="51" outlineLevel="1" x14ac:dyDescent="0.65">
      <c r="A85" s="35"/>
      <c r="D85" s="17"/>
      <c r="E85" s="26" t="s">
        <v>13</v>
      </c>
      <c r="F85" s="26" t="s">
        <v>91</v>
      </c>
      <c r="G85" s="27">
        <f>SUM(H85:O85)</f>
        <v>10000</v>
      </c>
      <c r="H85" s="25">
        <v>0</v>
      </c>
      <c r="I85" s="25">
        <v>2000</v>
      </c>
      <c r="J85" s="25"/>
      <c r="K85" s="25"/>
      <c r="L85" s="25">
        <v>2000</v>
      </c>
      <c r="M85" s="25">
        <v>2000</v>
      </c>
      <c r="N85" s="25">
        <v>2000</v>
      </c>
      <c r="O85" s="25">
        <v>2000</v>
      </c>
      <c r="P85" s="25">
        <v>0</v>
      </c>
      <c r="Q85" s="186"/>
    </row>
    <row r="86" spans="1:17" ht="30" customHeight="1" outlineLevel="1" x14ac:dyDescent="0.65">
      <c r="A86" s="35"/>
      <c r="C86" s="1" t="s">
        <v>72</v>
      </c>
      <c r="D86" s="17" t="s">
        <v>42</v>
      </c>
      <c r="E86" s="30" t="s">
        <v>10</v>
      </c>
      <c r="F86" s="30"/>
      <c r="G86" s="27">
        <f>G87+G88</f>
        <v>200000</v>
      </c>
      <c r="H86" s="25">
        <f t="shared" ref="H86" si="46">H87+H88</f>
        <v>0</v>
      </c>
      <c r="I86" s="25">
        <f>I87+I88</f>
        <v>40000</v>
      </c>
      <c r="J86" s="25"/>
      <c r="K86" s="25"/>
      <c r="L86" s="25">
        <f>L87+L88</f>
        <v>40000</v>
      </c>
      <c r="M86" s="25">
        <f t="shared" ref="M86" si="47">M87+M88</f>
        <v>40000</v>
      </c>
      <c r="N86" s="25">
        <f t="shared" ref="N86" si="48">N87+N88</f>
        <v>40000</v>
      </c>
      <c r="O86" s="25">
        <f>O87+O88</f>
        <v>40000</v>
      </c>
      <c r="P86" s="25">
        <f>P87+P88</f>
        <v>0</v>
      </c>
      <c r="Q86" s="186" t="s">
        <v>78</v>
      </c>
    </row>
    <row r="87" spans="1:17" ht="15.25" outlineLevel="1" x14ac:dyDescent="0.65">
      <c r="A87" s="35"/>
      <c r="D87" s="17"/>
      <c r="E87" s="26" t="s">
        <v>5</v>
      </c>
      <c r="F87" s="26"/>
      <c r="G87" s="27">
        <f>SUM(H87:O87)</f>
        <v>0</v>
      </c>
      <c r="H87" s="25">
        <v>0</v>
      </c>
      <c r="I87" s="25">
        <v>0</v>
      </c>
      <c r="J87" s="25"/>
      <c r="K87" s="25"/>
      <c r="L87" s="25">
        <v>0</v>
      </c>
      <c r="M87" s="25">
        <v>0</v>
      </c>
      <c r="N87" s="25">
        <v>0</v>
      </c>
      <c r="O87" s="25">
        <v>0</v>
      </c>
      <c r="P87" s="25">
        <v>0</v>
      </c>
      <c r="Q87" s="186"/>
    </row>
    <row r="88" spans="1:17" ht="51.25" outlineLevel="1" thickBot="1" x14ac:dyDescent="0.7">
      <c r="A88" s="35"/>
      <c r="D88" s="17"/>
      <c r="E88" s="26" t="s">
        <v>13</v>
      </c>
      <c r="F88" s="26" t="s">
        <v>91</v>
      </c>
      <c r="G88" s="27">
        <f>SUM(H88:O88)</f>
        <v>200000</v>
      </c>
      <c r="H88" s="25">
        <v>0</v>
      </c>
      <c r="I88" s="25">
        <v>40000</v>
      </c>
      <c r="J88" s="25"/>
      <c r="K88" s="25"/>
      <c r="L88" s="25">
        <v>40000</v>
      </c>
      <c r="M88" s="25">
        <v>40000</v>
      </c>
      <c r="N88" s="25">
        <v>40000</v>
      </c>
      <c r="O88" s="25">
        <v>40000</v>
      </c>
      <c r="P88" s="207">
        <v>0</v>
      </c>
      <c r="Q88" s="191"/>
    </row>
    <row r="89" spans="1:17" ht="15" x14ac:dyDescent="0.6">
      <c r="A89" s="52">
        <v>3</v>
      </c>
      <c r="B89" s="9" t="s">
        <v>43</v>
      </c>
      <c r="C89" s="45"/>
      <c r="D89" s="9"/>
      <c r="E89" s="9"/>
      <c r="F89" s="9"/>
      <c r="G89" s="46"/>
      <c r="H89" s="46"/>
      <c r="I89" s="46"/>
      <c r="J89" s="46"/>
      <c r="K89" s="46"/>
      <c r="L89" s="46"/>
      <c r="M89" s="46"/>
      <c r="N89" s="46"/>
      <c r="O89" s="46"/>
      <c r="P89" s="46"/>
      <c r="Q89" s="212"/>
    </row>
    <row r="90" spans="1:17" ht="15.25" x14ac:dyDescent="0.65">
      <c r="A90" s="35"/>
      <c r="D90" s="17"/>
      <c r="E90" s="18" t="s">
        <v>7</v>
      </c>
      <c r="F90" s="176"/>
      <c r="G90" s="19">
        <f>SUM(G95+G96)</f>
        <v>270000</v>
      </c>
      <c r="H90" s="19">
        <f>SUM(H95+H96)</f>
        <v>0</v>
      </c>
      <c r="I90" s="19">
        <f>SUM(I95+I96)</f>
        <v>66667</v>
      </c>
      <c r="J90" s="19"/>
      <c r="K90" s="19"/>
      <c r="L90" s="210">
        <f>SUM(L95+L96)</f>
        <v>111666</v>
      </c>
      <c r="M90" s="211">
        <v>91667</v>
      </c>
      <c r="N90" s="19">
        <f t="shared" ref="N90:P90" si="49">SUM(N95+N96)</f>
        <v>0</v>
      </c>
      <c r="O90" s="19">
        <f t="shared" si="49"/>
        <v>0</v>
      </c>
      <c r="P90" s="19">
        <f t="shared" si="49"/>
        <v>0</v>
      </c>
      <c r="Q90" s="192"/>
    </row>
    <row r="91" spans="1:17" ht="15.25" x14ac:dyDescent="0.65">
      <c r="A91" s="35"/>
      <c r="D91" s="17"/>
      <c r="E91" s="20" t="s">
        <v>2</v>
      </c>
      <c r="F91" s="20"/>
      <c r="G91" s="21"/>
      <c r="H91" s="22"/>
      <c r="I91" s="22"/>
      <c r="J91" s="22"/>
      <c r="K91" s="22"/>
      <c r="L91" s="22"/>
      <c r="M91" s="22"/>
      <c r="N91" s="22"/>
      <c r="O91" s="22"/>
      <c r="P91" s="22"/>
      <c r="Q91" s="182"/>
    </row>
    <row r="92" spans="1:17" ht="15.25" x14ac:dyDescent="0.65">
      <c r="A92" s="35"/>
      <c r="D92" s="17"/>
      <c r="E92" s="23" t="s">
        <v>3</v>
      </c>
      <c r="F92" s="23"/>
      <c r="G92" s="24"/>
      <c r="H92" s="25"/>
      <c r="I92" s="25"/>
      <c r="J92" s="25"/>
      <c r="K92" s="25"/>
      <c r="L92" s="25"/>
      <c r="M92" s="25"/>
      <c r="N92" s="25"/>
      <c r="O92" s="25"/>
      <c r="P92" s="25"/>
      <c r="Q92" s="186"/>
    </row>
    <row r="93" spans="1:17" ht="15.25" x14ac:dyDescent="0.65">
      <c r="A93" s="35"/>
      <c r="D93" s="17"/>
      <c r="E93" s="23" t="s">
        <v>4</v>
      </c>
      <c r="F93" s="23"/>
      <c r="G93" s="24"/>
      <c r="H93" s="25"/>
      <c r="I93" s="25"/>
      <c r="J93" s="25"/>
      <c r="K93" s="25"/>
      <c r="L93" s="25"/>
      <c r="M93" s="25"/>
      <c r="N93" s="25"/>
      <c r="O93" s="25"/>
      <c r="P93" s="25"/>
      <c r="Q93" s="186"/>
    </row>
    <row r="94" spans="1:17" ht="15.25" x14ac:dyDescent="0.65">
      <c r="A94" s="35"/>
      <c r="D94" s="17"/>
      <c r="E94" s="23" t="s">
        <v>8</v>
      </c>
      <c r="F94" s="23"/>
      <c r="G94" s="24"/>
      <c r="H94" s="25"/>
      <c r="I94" s="25"/>
      <c r="J94" s="25"/>
      <c r="K94" s="25"/>
      <c r="L94" s="25"/>
      <c r="M94" s="25"/>
      <c r="N94" s="25"/>
      <c r="O94" s="25"/>
      <c r="P94" s="25"/>
      <c r="Q94" s="186"/>
    </row>
    <row r="95" spans="1:17" ht="15.25" x14ac:dyDescent="0.65">
      <c r="A95" s="35"/>
      <c r="D95" s="17"/>
      <c r="E95" s="26" t="s">
        <v>5</v>
      </c>
      <c r="F95" s="26"/>
      <c r="G95" s="27">
        <f t="shared" ref="G95:I96" si="50">G98</f>
        <v>60000</v>
      </c>
      <c r="H95" s="25">
        <f t="shared" si="50"/>
        <v>0</v>
      </c>
      <c r="I95" s="25">
        <f t="shared" si="50"/>
        <v>0</v>
      </c>
      <c r="J95" s="25"/>
      <c r="K95" s="25"/>
      <c r="L95" s="25">
        <f t="shared" ref="L95:N95" si="51">L98</f>
        <v>35000</v>
      </c>
      <c r="M95" s="25">
        <f t="shared" si="51"/>
        <v>25000</v>
      </c>
      <c r="N95" s="25">
        <f t="shared" si="51"/>
        <v>0</v>
      </c>
      <c r="O95" s="25">
        <f>O98</f>
        <v>0</v>
      </c>
      <c r="P95" s="25">
        <f>P98</f>
        <v>0</v>
      </c>
      <c r="Q95" s="186"/>
    </row>
    <row r="96" spans="1:17" ht="38.25" outlineLevel="1" x14ac:dyDescent="0.65">
      <c r="A96" s="35"/>
      <c r="D96" s="17"/>
      <c r="E96" s="26" t="s">
        <v>13</v>
      </c>
      <c r="F96" s="26"/>
      <c r="G96" s="27">
        <f t="shared" si="50"/>
        <v>210000</v>
      </c>
      <c r="H96" s="25">
        <f t="shared" si="50"/>
        <v>0</v>
      </c>
      <c r="I96" s="25">
        <f t="shared" si="50"/>
        <v>66667</v>
      </c>
      <c r="J96" s="25"/>
      <c r="K96" s="25"/>
      <c r="L96" s="25">
        <f>L99</f>
        <v>76666</v>
      </c>
      <c r="M96" s="25">
        <f>M99</f>
        <v>66667</v>
      </c>
      <c r="N96" s="25">
        <f t="shared" ref="N96" si="52">N99</f>
        <v>0</v>
      </c>
      <c r="O96" s="25">
        <f>O99</f>
        <v>0</v>
      </c>
      <c r="P96" s="25">
        <f>P99</f>
        <v>0</v>
      </c>
      <c r="Q96" s="186"/>
    </row>
    <row r="97" spans="1:17" ht="30" customHeight="1" outlineLevel="1" x14ac:dyDescent="0.65">
      <c r="A97" s="35"/>
      <c r="C97" s="28" t="s">
        <v>0</v>
      </c>
      <c r="D97" s="29" t="s">
        <v>11</v>
      </c>
      <c r="E97" s="30" t="s">
        <v>10</v>
      </c>
      <c r="F97" s="30"/>
      <c r="G97" s="27">
        <f>G98+G99</f>
        <v>270000</v>
      </c>
      <c r="H97" s="25">
        <v>0</v>
      </c>
      <c r="I97" s="25">
        <v>66667</v>
      </c>
      <c r="J97" s="25"/>
      <c r="K97" s="25"/>
      <c r="L97" s="25">
        <f>L98+L99</f>
        <v>111666</v>
      </c>
      <c r="M97" s="25">
        <v>91667</v>
      </c>
      <c r="N97" s="25">
        <v>0</v>
      </c>
      <c r="O97" s="25">
        <v>0</v>
      </c>
      <c r="P97" s="25">
        <v>0</v>
      </c>
      <c r="Q97" s="186"/>
    </row>
    <row r="98" spans="1:17" ht="15.25" outlineLevel="1" x14ac:dyDescent="0.65">
      <c r="A98" s="35"/>
      <c r="D98" s="17"/>
      <c r="E98" s="26" t="s">
        <v>5</v>
      </c>
      <c r="F98" s="26"/>
      <c r="G98" s="27">
        <f>SUM(H98:O98)</f>
        <v>60000</v>
      </c>
      <c r="H98" s="25">
        <f>H101+H104+H107+H110+H113+H116</f>
        <v>0</v>
      </c>
      <c r="I98" s="25">
        <f>I101+I104+I107+I110+I113+I116</f>
        <v>0</v>
      </c>
      <c r="J98" s="25"/>
      <c r="K98" s="25"/>
      <c r="L98" s="25">
        <f t="shared" ref="L98:P98" si="53">L101+L104+L107+L110+L113+L116</f>
        <v>35000</v>
      </c>
      <c r="M98" s="25">
        <f>M101+M104+M107+M110+M113+M116</f>
        <v>25000</v>
      </c>
      <c r="N98" s="25">
        <f t="shared" si="53"/>
        <v>0</v>
      </c>
      <c r="O98" s="25">
        <f t="shared" si="53"/>
        <v>0</v>
      </c>
      <c r="P98" s="25">
        <f t="shared" si="53"/>
        <v>0</v>
      </c>
      <c r="Q98" s="186"/>
    </row>
    <row r="99" spans="1:17" ht="38.25" outlineLevel="1" x14ac:dyDescent="0.65">
      <c r="A99" s="35"/>
      <c r="D99" s="17"/>
      <c r="E99" s="26" t="s">
        <v>13</v>
      </c>
      <c r="F99" s="26"/>
      <c r="G99" s="27">
        <v>210000</v>
      </c>
      <c r="H99" s="25">
        <v>0</v>
      </c>
      <c r="I99" s="25">
        <v>66667</v>
      </c>
      <c r="J99" s="25"/>
      <c r="K99" s="25"/>
      <c r="L99" s="25">
        <v>76666</v>
      </c>
      <c r="M99" s="25">
        <v>66667</v>
      </c>
      <c r="N99" s="25">
        <v>0</v>
      </c>
      <c r="O99" s="25">
        <v>0</v>
      </c>
      <c r="P99" s="25">
        <v>0</v>
      </c>
      <c r="Q99" s="186"/>
    </row>
    <row r="100" spans="1:17" ht="28" outlineLevel="1" x14ac:dyDescent="0.65">
      <c r="A100" s="35"/>
      <c r="C100" s="34" t="s">
        <v>14</v>
      </c>
      <c r="D100" s="17" t="s">
        <v>44</v>
      </c>
      <c r="E100" s="30" t="s">
        <v>10</v>
      </c>
      <c r="F100" s="30"/>
      <c r="G100" s="27">
        <f>G101+G102</f>
        <v>0</v>
      </c>
      <c r="H100" s="25">
        <f>$G$100/6</f>
        <v>0</v>
      </c>
      <c r="I100" s="25">
        <f t="shared" ref="I100" si="54">$G$100/6</f>
        <v>0</v>
      </c>
      <c r="J100" s="25"/>
      <c r="K100" s="25"/>
      <c r="L100" s="25">
        <f t="shared" ref="L100:P100" si="55">$G$100/6</f>
        <v>0</v>
      </c>
      <c r="M100" s="25">
        <f t="shared" si="55"/>
        <v>0</v>
      </c>
      <c r="N100" s="25">
        <f t="shared" si="55"/>
        <v>0</v>
      </c>
      <c r="O100" s="25">
        <f t="shared" si="55"/>
        <v>0</v>
      </c>
      <c r="P100" s="25">
        <f t="shared" si="55"/>
        <v>0</v>
      </c>
      <c r="Q100" s="186" t="s">
        <v>78</v>
      </c>
    </row>
    <row r="101" spans="1:17" ht="15.25" outlineLevel="1" x14ac:dyDescent="0.65">
      <c r="A101" s="35"/>
      <c r="D101" s="17"/>
      <c r="E101" s="26" t="s">
        <v>5</v>
      </c>
      <c r="F101" s="26"/>
      <c r="G101" s="27">
        <f>SUM(H101:O101)</f>
        <v>0</v>
      </c>
      <c r="H101" s="25">
        <v>0</v>
      </c>
      <c r="I101" s="25">
        <v>0</v>
      </c>
      <c r="J101" s="25"/>
      <c r="K101" s="25"/>
      <c r="L101" s="25">
        <v>0</v>
      </c>
      <c r="M101" s="25">
        <v>0</v>
      </c>
      <c r="N101" s="25">
        <v>0</v>
      </c>
      <c r="O101" s="25">
        <v>0</v>
      </c>
      <c r="P101" s="25">
        <v>0</v>
      </c>
      <c r="Q101" s="186"/>
    </row>
    <row r="102" spans="1:17" ht="38.25" outlineLevel="1" x14ac:dyDescent="0.65">
      <c r="A102" s="35"/>
      <c r="C102" s="1" t="s">
        <v>69</v>
      </c>
      <c r="D102" s="17"/>
      <c r="E102" s="26" t="s">
        <v>13</v>
      </c>
      <c r="F102" s="26"/>
      <c r="G102" s="27">
        <v>0</v>
      </c>
      <c r="H102" s="25">
        <f>$G$102/6</f>
        <v>0</v>
      </c>
      <c r="I102" s="25">
        <f t="shared" ref="I102" si="56">$G$102/6</f>
        <v>0</v>
      </c>
      <c r="J102" s="25"/>
      <c r="K102" s="25"/>
      <c r="L102" s="25">
        <f>$G$102/6</f>
        <v>0</v>
      </c>
      <c r="M102" s="25">
        <f t="shared" ref="M102:P102" si="57">$G$102/6</f>
        <v>0</v>
      </c>
      <c r="N102" s="25">
        <f t="shared" si="57"/>
        <v>0</v>
      </c>
      <c r="O102" s="25">
        <f t="shared" si="57"/>
        <v>0</v>
      </c>
      <c r="P102" s="25">
        <f t="shared" si="57"/>
        <v>0</v>
      </c>
      <c r="Q102" s="186"/>
    </row>
    <row r="103" spans="1:17" ht="30" customHeight="1" outlineLevel="1" x14ac:dyDescent="0.65">
      <c r="A103" s="35"/>
      <c r="D103" s="17" t="s">
        <v>45</v>
      </c>
      <c r="E103" s="30" t="s">
        <v>10</v>
      </c>
      <c r="F103" s="30"/>
      <c r="G103" s="27">
        <f>G104+G105</f>
        <v>0</v>
      </c>
      <c r="H103" s="25">
        <f t="shared" ref="H103:I103" si="58">H104+H105</f>
        <v>0</v>
      </c>
      <c r="I103" s="25">
        <f t="shared" si="58"/>
        <v>0</v>
      </c>
      <c r="J103" s="25"/>
      <c r="K103" s="25"/>
      <c r="L103" s="25">
        <f t="shared" ref="L103" si="59">L104+L105</f>
        <v>0</v>
      </c>
      <c r="M103" s="25">
        <f t="shared" ref="M103:P103" si="60">M104+M105</f>
        <v>0</v>
      </c>
      <c r="N103" s="25">
        <f t="shared" si="60"/>
        <v>0</v>
      </c>
      <c r="O103" s="25">
        <f t="shared" si="60"/>
        <v>0</v>
      </c>
      <c r="P103" s="25">
        <f t="shared" si="60"/>
        <v>0</v>
      </c>
      <c r="Q103" s="186" t="s">
        <v>78</v>
      </c>
    </row>
    <row r="104" spans="1:17" ht="15.25" outlineLevel="1" x14ac:dyDescent="0.65">
      <c r="A104" s="35"/>
      <c r="D104" s="17"/>
      <c r="E104" s="26" t="s">
        <v>5</v>
      </c>
      <c r="F104" s="26"/>
      <c r="G104" s="27">
        <f>SUM(H104:O104)</f>
        <v>0</v>
      </c>
      <c r="H104" s="25">
        <v>0</v>
      </c>
      <c r="I104" s="25">
        <v>0</v>
      </c>
      <c r="J104" s="25"/>
      <c r="K104" s="25"/>
      <c r="L104" s="25">
        <v>0</v>
      </c>
      <c r="M104" s="25">
        <v>0</v>
      </c>
      <c r="N104" s="25">
        <v>0</v>
      </c>
      <c r="O104" s="25">
        <v>0</v>
      </c>
      <c r="P104" s="25">
        <v>0</v>
      </c>
      <c r="Q104" s="186"/>
    </row>
    <row r="105" spans="1:17" ht="38.25" outlineLevel="1" x14ac:dyDescent="0.65">
      <c r="A105" s="35"/>
      <c r="D105" s="17"/>
      <c r="E105" s="26" t="s">
        <v>13</v>
      </c>
      <c r="F105" s="26"/>
      <c r="G105" s="27">
        <f>SUM(H105:O105)</f>
        <v>0</v>
      </c>
      <c r="H105" s="25">
        <v>0</v>
      </c>
      <c r="I105" s="25">
        <v>0</v>
      </c>
      <c r="J105" s="25"/>
      <c r="K105" s="25"/>
      <c r="L105" s="25">
        <v>0</v>
      </c>
      <c r="M105" s="25">
        <v>0</v>
      </c>
      <c r="N105" s="25">
        <v>0</v>
      </c>
      <c r="O105" s="25">
        <v>0</v>
      </c>
      <c r="P105" s="25">
        <v>0</v>
      </c>
      <c r="Q105" s="186"/>
    </row>
    <row r="106" spans="1:17" ht="30" customHeight="1" outlineLevel="1" x14ac:dyDescent="0.65">
      <c r="A106" s="35"/>
      <c r="C106" s="1" t="s">
        <v>72</v>
      </c>
      <c r="D106" s="17" t="s">
        <v>46</v>
      </c>
      <c r="E106" s="30" t="s">
        <v>10</v>
      </c>
      <c r="F106" s="30"/>
      <c r="G106" s="27">
        <f>G107+G108</f>
        <v>20000</v>
      </c>
      <c r="H106" s="25">
        <f t="shared" ref="H106" si="61">H107+H108</f>
        <v>0</v>
      </c>
      <c r="I106" s="25">
        <f>I107+I108</f>
        <v>0</v>
      </c>
      <c r="J106" s="25"/>
      <c r="K106" s="25"/>
      <c r="L106" s="25">
        <f>L107+L108</f>
        <v>20000</v>
      </c>
      <c r="M106" s="25">
        <f>M107+M108</f>
        <v>0</v>
      </c>
      <c r="N106" s="25">
        <f>N107+N108</f>
        <v>0</v>
      </c>
      <c r="O106" s="25">
        <f>O107+O108</f>
        <v>0</v>
      </c>
      <c r="P106" s="25">
        <f t="shared" ref="P106" si="62">P107+P108</f>
        <v>0</v>
      </c>
      <c r="Q106" s="186" t="s">
        <v>80</v>
      </c>
    </row>
    <row r="107" spans="1:17" ht="15.25" outlineLevel="1" x14ac:dyDescent="0.65">
      <c r="A107" s="35"/>
      <c r="D107" s="17"/>
      <c r="E107" s="26" t="s">
        <v>5</v>
      </c>
      <c r="F107" s="26" t="s">
        <v>90</v>
      </c>
      <c r="G107" s="27">
        <f>SUM(H107:O107)</f>
        <v>10000</v>
      </c>
      <c r="H107" s="25">
        <v>0</v>
      </c>
      <c r="I107" s="25">
        <v>0</v>
      </c>
      <c r="J107" s="25"/>
      <c r="K107" s="25"/>
      <c r="L107" s="25">
        <v>10000</v>
      </c>
      <c r="M107" s="25">
        <v>0</v>
      </c>
      <c r="N107" s="25">
        <v>0</v>
      </c>
      <c r="O107" s="25">
        <v>0</v>
      </c>
      <c r="P107" s="25">
        <v>0</v>
      </c>
      <c r="Q107" s="186"/>
    </row>
    <row r="108" spans="1:17" ht="51" outlineLevel="1" x14ac:dyDescent="0.65">
      <c r="A108" s="35"/>
      <c r="D108" s="17"/>
      <c r="E108" s="26" t="s">
        <v>13</v>
      </c>
      <c r="F108" s="26" t="s">
        <v>100</v>
      </c>
      <c r="G108" s="27">
        <f>SUM(H108:O108)</f>
        <v>10000</v>
      </c>
      <c r="H108" s="25">
        <v>0</v>
      </c>
      <c r="I108" s="25">
        <v>0</v>
      </c>
      <c r="J108" s="25"/>
      <c r="K108" s="25"/>
      <c r="L108" s="25">
        <v>10000</v>
      </c>
      <c r="M108" s="25">
        <v>0</v>
      </c>
      <c r="N108" s="25">
        <v>0</v>
      </c>
      <c r="O108" s="25">
        <v>0</v>
      </c>
      <c r="P108" s="25">
        <v>0</v>
      </c>
      <c r="Q108" s="186"/>
    </row>
    <row r="109" spans="1:17" ht="15.25" outlineLevel="1" x14ac:dyDescent="0.65">
      <c r="A109" s="35"/>
      <c r="C109" s="1" t="s">
        <v>72</v>
      </c>
      <c r="D109" s="17" t="s">
        <v>47</v>
      </c>
      <c r="E109" s="30" t="s">
        <v>10</v>
      </c>
      <c r="F109" s="30"/>
      <c r="G109" s="27">
        <f>G110+G111</f>
        <v>200000</v>
      </c>
      <c r="H109" s="25">
        <v>0</v>
      </c>
      <c r="I109" s="25">
        <f>$G$109/3</f>
        <v>66666.666666666672</v>
      </c>
      <c r="J109" s="25"/>
      <c r="K109" s="25"/>
      <c r="L109" s="25">
        <f>$G$109/3</f>
        <v>66666.666666666672</v>
      </c>
      <c r="M109" s="25">
        <f t="shared" ref="M109" si="63">$G$109/3</f>
        <v>66666.666666666672</v>
      </c>
      <c r="N109" s="25">
        <f t="shared" ref="N109:P109" si="64">N110+N111</f>
        <v>0</v>
      </c>
      <c r="O109" s="25">
        <f>O110+O111</f>
        <v>0</v>
      </c>
      <c r="P109" s="25">
        <f t="shared" si="64"/>
        <v>0</v>
      </c>
      <c r="Q109" s="186" t="s">
        <v>79</v>
      </c>
    </row>
    <row r="110" spans="1:17" ht="15.25" outlineLevel="1" x14ac:dyDescent="0.65">
      <c r="A110" s="35"/>
      <c r="D110" s="17"/>
      <c r="E110" s="26" t="s">
        <v>5</v>
      </c>
      <c r="F110" s="26"/>
      <c r="G110" s="27">
        <f>SUM(H110:O110)</f>
        <v>0</v>
      </c>
      <c r="H110" s="25">
        <v>0</v>
      </c>
      <c r="I110" s="25">
        <v>0</v>
      </c>
      <c r="J110" s="25"/>
      <c r="K110" s="25"/>
      <c r="L110" s="25">
        <v>0</v>
      </c>
      <c r="M110" s="25">
        <v>0</v>
      </c>
      <c r="N110" s="25">
        <v>0</v>
      </c>
      <c r="O110" s="25">
        <v>0</v>
      </c>
      <c r="P110" s="25">
        <v>0</v>
      </c>
      <c r="Q110" s="186"/>
    </row>
    <row r="111" spans="1:17" ht="89.5" outlineLevel="1" thickBot="1" x14ac:dyDescent="0.7">
      <c r="A111" s="36"/>
      <c r="D111" s="17"/>
      <c r="E111" s="26" t="s">
        <v>13</v>
      </c>
      <c r="F111" s="26" t="s">
        <v>101</v>
      </c>
      <c r="G111" s="27">
        <v>200000</v>
      </c>
      <c r="H111" s="25">
        <v>0</v>
      </c>
      <c r="I111" s="25">
        <f>$G$111/3</f>
        <v>66666.666666666672</v>
      </c>
      <c r="J111" s="25"/>
      <c r="K111" s="25"/>
      <c r="L111" s="25">
        <f>$G$111/3</f>
        <v>66666.666666666672</v>
      </c>
      <c r="M111" s="25">
        <f>$G$111/3</f>
        <v>66666.666666666672</v>
      </c>
      <c r="N111" s="25">
        <v>0</v>
      </c>
      <c r="O111" s="25">
        <v>0</v>
      </c>
      <c r="P111" s="25">
        <v>0</v>
      </c>
      <c r="Q111" s="186"/>
    </row>
    <row r="112" spans="1:17" ht="30" customHeight="1" x14ac:dyDescent="0.6">
      <c r="A112" s="43">
        <v>5</v>
      </c>
      <c r="C112" s="1" t="s">
        <v>70</v>
      </c>
      <c r="D112" s="17" t="s">
        <v>48</v>
      </c>
      <c r="E112" s="30" t="s">
        <v>10</v>
      </c>
      <c r="F112" s="30"/>
      <c r="G112" s="27">
        <f>G113+G114</f>
        <v>0</v>
      </c>
      <c r="H112" s="25">
        <f>H113+H114</f>
        <v>0</v>
      </c>
      <c r="I112" s="25">
        <f>I113+I114</f>
        <v>0</v>
      </c>
      <c r="J112" s="25"/>
      <c r="K112" s="25"/>
      <c r="L112" s="25">
        <f t="shared" ref="L112:N112" si="65">L113+L114</f>
        <v>0</v>
      </c>
      <c r="M112" s="25">
        <f t="shared" si="65"/>
        <v>0</v>
      </c>
      <c r="N112" s="25">
        <f t="shared" si="65"/>
        <v>0</v>
      </c>
      <c r="O112" s="25">
        <f>O113+O114</f>
        <v>0</v>
      </c>
      <c r="P112" s="25">
        <f t="shared" ref="P112" si="66">P113+P114</f>
        <v>0</v>
      </c>
      <c r="Q112" s="186" t="s">
        <v>79</v>
      </c>
    </row>
    <row r="113" spans="1:17" ht="15.25" x14ac:dyDescent="0.65">
      <c r="A113" s="35"/>
      <c r="D113" s="17"/>
      <c r="E113" s="26" t="s">
        <v>5</v>
      </c>
      <c r="F113" s="26"/>
      <c r="G113" s="27">
        <f>SUM(H113:O113)</f>
        <v>0</v>
      </c>
      <c r="H113" s="25">
        <v>0</v>
      </c>
      <c r="I113" s="25">
        <v>0</v>
      </c>
      <c r="J113" s="25"/>
      <c r="K113" s="25"/>
      <c r="L113" s="25">
        <v>0</v>
      </c>
      <c r="M113" s="25">
        <v>0</v>
      </c>
      <c r="N113" s="25">
        <v>0</v>
      </c>
      <c r="O113" s="25">
        <v>0</v>
      </c>
      <c r="P113" s="25">
        <v>0</v>
      </c>
      <c r="Q113" s="186"/>
    </row>
    <row r="114" spans="1:17" ht="38.25" x14ac:dyDescent="0.65">
      <c r="A114" s="35"/>
      <c r="D114" s="17"/>
      <c r="E114" s="26" t="s">
        <v>13</v>
      </c>
      <c r="F114" s="26"/>
      <c r="G114" s="27">
        <v>0</v>
      </c>
      <c r="H114" s="25">
        <f>$G$114/6</f>
        <v>0</v>
      </c>
      <c r="I114" s="25">
        <f t="shared" ref="I114" si="67">$G$114/6</f>
        <v>0</v>
      </c>
      <c r="J114" s="25"/>
      <c r="K114" s="25"/>
      <c r="L114" s="25">
        <f t="shared" ref="L114:P114" si="68">$G$114/6</f>
        <v>0</v>
      </c>
      <c r="M114" s="25">
        <f t="shared" si="68"/>
        <v>0</v>
      </c>
      <c r="N114" s="25">
        <f t="shared" si="68"/>
        <v>0</v>
      </c>
      <c r="O114" s="25">
        <f t="shared" si="68"/>
        <v>0</v>
      </c>
      <c r="P114" s="25">
        <f t="shared" si="68"/>
        <v>0</v>
      </c>
      <c r="Q114" s="186"/>
    </row>
    <row r="115" spans="1:17" ht="30" customHeight="1" x14ac:dyDescent="0.65">
      <c r="A115" s="35"/>
      <c r="C115" s="1" t="s">
        <v>70</v>
      </c>
      <c r="D115" s="17" t="s">
        <v>49</v>
      </c>
      <c r="E115" s="30" t="s">
        <v>10</v>
      </c>
      <c r="F115" s="30"/>
      <c r="G115" s="27">
        <f>G116+G117</f>
        <v>50000</v>
      </c>
      <c r="H115" s="25">
        <f>H116+H117</f>
        <v>0</v>
      </c>
      <c r="I115" s="25">
        <f>I116+I117</f>
        <v>0</v>
      </c>
      <c r="J115" s="25"/>
      <c r="K115" s="25"/>
      <c r="L115" s="25">
        <f>L116+L117</f>
        <v>25000</v>
      </c>
      <c r="M115" s="25">
        <f>M116+M117</f>
        <v>25000</v>
      </c>
      <c r="N115" s="25">
        <f t="shared" ref="N115:P115" si="69">N116+N117</f>
        <v>0</v>
      </c>
      <c r="O115" s="25">
        <f t="shared" si="69"/>
        <v>0</v>
      </c>
      <c r="P115" s="25">
        <f t="shared" si="69"/>
        <v>0</v>
      </c>
      <c r="Q115" s="186" t="s">
        <v>79</v>
      </c>
    </row>
    <row r="116" spans="1:17" ht="15.25" x14ac:dyDescent="0.65">
      <c r="A116" s="35"/>
      <c r="D116" s="17"/>
      <c r="E116" s="26" t="s">
        <v>5</v>
      </c>
      <c r="F116" s="26" t="s">
        <v>90</v>
      </c>
      <c r="G116" s="27">
        <f>SUM(H116:O116)</f>
        <v>50000</v>
      </c>
      <c r="H116" s="25">
        <v>0</v>
      </c>
      <c r="I116" s="25">
        <v>0</v>
      </c>
      <c r="J116" s="25"/>
      <c r="K116" s="25"/>
      <c r="L116" s="25">
        <v>25000</v>
      </c>
      <c r="M116" s="25">
        <v>25000</v>
      </c>
      <c r="N116" s="25">
        <v>0</v>
      </c>
      <c r="O116" s="25">
        <v>0</v>
      </c>
      <c r="P116" s="25">
        <v>0</v>
      </c>
      <c r="Q116" s="186"/>
    </row>
    <row r="117" spans="1:17" ht="38.5" thickBot="1" x14ac:dyDescent="0.7">
      <c r="A117" s="35"/>
      <c r="D117" s="17"/>
      <c r="E117" s="26" t="s">
        <v>13</v>
      </c>
      <c r="F117" s="26"/>
      <c r="G117" s="27">
        <f>SUM(H117:O117)</f>
        <v>0</v>
      </c>
      <c r="H117" s="25">
        <v>0</v>
      </c>
      <c r="I117" s="25">
        <v>0</v>
      </c>
      <c r="J117" s="25"/>
      <c r="K117" s="25"/>
      <c r="L117" s="25">
        <v>0</v>
      </c>
      <c r="M117" s="25">
        <v>0</v>
      </c>
      <c r="N117" s="25">
        <v>0</v>
      </c>
      <c r="O117" s="42">
        <v>0</v>
      </c>
      <c r="P117" s="42">
        <v>0</v>
      </c>
      <c r="Q117" s="191"/>
    </row>
    <row r="118" spans="1:17" ht="15.25" outlineLevel="1" x14ac:dyDescent="0.65">
      <c r="A118" s="35"/>
      <c r="B118" s="9" t="s">
        <v>50</v>
      </c>
      <c r="C118" s="47"/>
      <c r="D118" s="48"/>
      <c r="E118" s="49"/>
      <c r="F118" s="49"/>
      <c r="G118" s="50"/>
      <c r="H118" s="51"/>
      <c r="I118" s="51"/>
      <c r="J118" s="51"/>
      <c r="K118" s="51"/>
      <c r="L118" s="51"/>
      <c r="M118" s="51"/>
      <c r="N118" s="51"/>
      <c r="O118" s="179"/>
      <c r="P118" s="179"/>
      <c r="Q118" s="193"/>
    </row>
    <row r="119" spans="1:17" ht="15.5" outlineLevel="1" thickBot="1" x14ac:dyDescent="0.7">
      <c r="A119" s="36"/>
      <c r="D119" s="17"/>
      <c r="E119" s="18" t="s">
        <v>7</v>
      </c>
      <c r="F119" s="176"/>
      <c r="G119" s="19">
        <f>SUM(G124+G125)</f>
        <v>1919970</v>
      </c>
      <c r="H119" s="19">
        <f t="shared" ref="H119" si="70">SUM(H124+H125)</f>
        <v>110558</v>
      </c>
      <c r="I119" s="19">
        <f>SUM(I124+I125)</f>
        <v>780173</v>
      </c>
      <c r="J119" s="19"/>
      <c r="K119" s="19"/>
      <c r="L119" s="19">
        <f t="shared" ref="L119:O119" si="71">SUM(L124+L125)</f>
        <v>538409</v>
      </c>
      <c r="M119" s="19">
        <f t="shared" si="71"/>
        <v>179165</v>
      </c>
      <c r="N119" s="19">
        <f t="shared" si="71"/>
        <v>199165</v>
      </c>
      <c r="O119" s="19">
        <f t="shared" si="71"/>
        <v>112500</v>
      </c>
      <c r="P119" s="19"/>
      <c r="Q119" s="192"/>
    </row>
    <row r="120" spans="1:17" ht="15" x14ac:dyDescent="0.6">
      <c r="A120" s="43">
        <v>4</v>
      </c>
      <c r="D120" s="17"/>
      <c r="E120" s="20" t="s">
        <v>2</v>
      </c>
      <c r="F120" s="20"/>
      <c r="G120" s="21"/>
      <c r="H120" s="22"/>
      <c r="I120" s="22"/>
      <c r="J120" s="22"/>
      <c r="K120" s="22"/>
      <c r="L120" s="22"/>
      <c r="M120" s="22"/>
      <c r="N120" s="22"/>
      <c r="O120" s="22"/>
      <c r="P120" s="22"/>
      <c r="Q120" s="186"/>
    </row>
    <row r="121" spans="1:17" ht="15.25" x14ac:dyDescent="0.65">
      <c r="A121" s="35"/>
      <c r="D121" s="17"/>
      <c r="E121" s="23" t="s">
        <v>3</v>
      </c>
      <c r="F121" s="23"/>
      <c r="G121" s="24"/>
      <c r="H121" s="25"/>
      <c r="I121" s="25"/>
      <c r="J121" s="25"/>
      <c r="K121" s="25"/>
      <c r="L121" s="25"/>
      <c r="M121" s="25"/>
      <c r="N121" s="25"/>
      <c r="O121" s="25"/>
      <c r="P121" s="25"/>
      <c r="Q121" s="186"/>
    </row>
    <row r="122" spans="1:17" ht="15.25" x14ac:dyDescent="0.65">
      <c r="A122" s="35"/>
      <c r="D122" s="17"/>
      <c r="E122" s="23" t="s">
        <v>4</v>
      </c>
      <c r="F122" s="23"/>
      <c r="G122" s="24"/>
      <c r="H122" s="25"/>
      <c r="I122" s="25"/>
      <c r="J122" s="25"/>
      <c r="K122" s="25"/>
      <c r="L122" s="25"/>
      <c r="M122" s="25"/>
      <c r="N122" s="25"/>
      <c r="O122" s="25"/>
      <c r="P122" s="25"/>
      <c r="Q122" s="186"/>
    </row>
    <row r="123" spans="1:17" ht="15.25" x14ac:dyDescent="0.65">
      <c r="A123" s="35"/>
      <c r="D123" s="17"/>
      <c r="E123" s="23" t="s">
        <v>8</v>
      </c>
      <c r="F123" s="23"/>
      <c r="G123" s="24"/>
      <c r="H123" s="25"/>
      <c r="I123" s="25"/>
      <c r="J123" s="25"/>
      <c r="K123" s="25"/>
      <c r="L123" s="25"/>
      <c r="M123" s="25"/>
      <c r="N123" s="25"/>
      <c r="O123" s="25"/>
      <c r="P123" s="25"/>
      <c r="Q123" s="186"/>
    </row>
    <row r="124" spans="1:17" ht="15.25" x14ac:dyDescent="0.65">
      <c r="A124" s="35"/>
      <c r="D124" s="17"/>
      <c r="E124" s="26" t="s">
        <v>5</v>
      </c>
      <c r="F124" s="26"/>
      <c r="G124" s="27">
        <f t="shared" ref="G124:I125" si="72">G127</f>
        <v>170000</v>
      </c>
      <c r="H124" s="25">
        <f t="shared" si="72"/>
        <v>0</v>
      </c>
      <c r="I124" s="25">
        <f t="shared" si="72"/>
        <v>20000</v>
      </c>
      <c r="J124" s="25"/>
      <c r="K124" s="25"/>
      <c r="L124" s="25">
        <f>L127</f>
        <v>32500</v>
      </c>
      <c r="M124" s="25">
        <f>M127</f>
        <v>32500</v>
      </c>
      <c r="N124" s="25">
        <f t="shared" ref="N124" si="73">N127</f>
        <v>52500</v>
      </c>
      <c r="O124" s="25">
        <f>O127</f>
        <v>32500</v>
      </c>
      <c r="P124" s="25">
        <f t="shared" ref="P124" si="74">P127</f>
        <v>0</v>
      </c>
      <c r="Q124" s="186"/>
    </row>
    <row r="125" spans="1:17" ht="38.25" x14ac:dyDescent="0.65">
      <c r="A125" s="35"/>
      <c r="D125" s="17"/>
      <c r="E125" s="26" t="s">
        <v>13</v>
      </c>
      <c r="F125" s="26"/>
      <c r="G125" s="27">
        <f t="shared" si="72"/>
        <v>1749970</v>
      </c>
      <c r="H125" s="25">
        <f t="shared" si="72"/>
        <v>110558</v>
      </c>
      <c r="I125" s="25">
        <f t="shared" si="72"/>
        <v>760173</v>
      </c>
      <c r="J125" s="25"/>
      <c r="K125" s="25"/>
      <c r="L125" s="25">
        <f>L128</f>
        <v>505909</v>
      </c>
      <c r="M125" s="25">
        <f>M128</f>
        <v>146665</v>
      </c>
      <c r="N125" s="25">
        <f>N128</f>
        <v>146665</v>
      </c>
      <c r="O125" s="25">
        <f>O128</f>
        <v>80000</v>
      </c>
      <c r="P125" s="25">
        <f t="shared" ref="P125" si="75">P128</f>
        <v>0</v>
      </c>
      <c r="Q125" s="186"/>
    </row>
    <row r="126" spans="1:17" ht="30" customHeight="1" x14ac:dyDescent="0.65">
      <c r="A126" s="35"/>
      <c r="C126" s="28" t="s">
        <v>0</v>
      </c>
      <c r="D126" s="29" t="s">
        <v>11</v>
      </c>
      <c r="E126" s="30" t="s">
        <v>10</v>
      </c>
      <c r="F126" s="30"/>
      <c r="G126" s="31">
        <f>G127+G128</f>
        <v>1919970</v>
      </c>
      <c r="H126" s="32">
        <f>H127+H128</f>
        <v>110558</v>
      </c>
      <c r="I126" s="32">
        <f t="shared" ref="I126" si="76">I127+I128</f>
        <v>780173</v>
      </c>
      <c r="J126" s="32"/>
      <c r="K126" s="32"/>
      <c r="L126" s="32">
        <f t="shared" ref="L126:P126" si="77">L127+L128</f>
        <v>538409</v>
      </c>
      <c r="M126" s="32">
        <f t="shared" si="77"/>
        <v>179165</v>
      </c>
      <c r="N126" s="32">
        <f t="shared" si="77"/>
        <v>199165</v>
      </c>
      <c r="O126" s="32">
        <f t="shared" si="77"/>
        <v>112500</v>
      </c>
      <c r="P126" s="32">
        <f t="shared" si="77"/>
        <v>0</v>
      </c>
      <c r="Q126" s="189"/>
    </row>
    <row r="127" spans="1:17" ht="15.25" x14ac:dyDescent="0.65">
      <c r="A127" s="35"/>
      <c r="D127" s="17"/>
      <c r="E127" s="26" t="s">
        <v>5</v>
      </c>
      <c r="F127" s="26"/>
      <c r="G127" s="27">
        <f>SUM(H127:O127)</f>
        <v>170000</v>
      </c>
      <c r="H127" s="25">
        <f>H130+H133+H136+H139+H142+H145+H148+H151+H154+H157+H160+H163</f>
        <v>0</v>
      </c>
      <c r="I127" s="25">
        <f>I130+I133+I136+I139+I142+I145+I148+I151+I154+I157+I160+I163</f>
        <v>20000</v>
      </c>
      <c r="J127" s="25"/>
      <c r="K127" s="25"/>
      <c r="L127" s="25">
        <f t="shared" ref="L127:N127" si="78">L130+L133+L136+L139+L142+L145+L148+L151+L154+L157+L160+L163</f>
        <v>32500</v>
      </c>
      <c r="M127" s="25">
        <f t="shared" si="78"/>
        <v>32500</v>
      </c>
      <c r="N127" s="25">
        <f t="shared" si="78"/>
        <v>52500</v>
      </c>
      <c r="O127" s="25">
        <f>O130+O133+O136+O139+O142+O145+O148+O151+O154+O157+O160+O163</f>
        <v>32500</v>
      </c>
      <c r="P127" s="25">
        <f>P130+P133+P136+P139+P142+P145+P148+P151+P154+P157+P160+P163</f>
        <v>0</v>
      </c>
      <c r="Q127" s="186"/>
    </row>
    <row r="128" spans="1:17" ht="38.25" x14ac:dyDescent="0.65">
      <c r="A128" s="35"/>
      <c r="D128" s="17"/>
      <c r="E128" s="26" t="s">
        <v>13</v>
      </c>
      <c r="F128" s="26"/>
      <c r="G128" s="27">
        <f>G131+G134+G137+G140+G143+G146+G149+G152+G155+G158+G161+G164</f>
        <v>1749970</v>
      </c>
      <c r="H128" s="27">
        <f t="shared" ref="H128:O128" si="79">H131+H134+H137+H140+H143+H146+H149+H152+H155+H158+H161+H164</f>
        <v>110558</v>
      </c>
      <c r="I128" s="27">
        <f>I131+I134+I137+I140+I143+I146+I149+I152+I155+I158+I161+I164</f>
        <v>760173</v>
      </c>
      <c r="J128" s="27"/>
      <c r="K128" s="27"/>
      <c r="L128" s="27">
        <f t="shared" si="79"/>
        <v>505909</v>
      </c>
      <c r="M128" s="27">
        <f t="shared" si="79"/>
        <v>146665</v>
      </c>
      <c r="N128" s="27">
        <f t="shared" si="79"/>
        <v>146665</v>
      </c>
      <c r="O128" s="27">
        <f t="shared" si="79"/>
        <v>80000</v>
      </c>
      <c r="P128" s="27">
        <f>P131+P134+P137+P140+P143+P146+P149+P152+P155+P158+P161+P164</f>
        <v>0</v>
      </c>
      <c r="Q128" s="194"/>
    </row>
    <row r="129" spans="1:17" ht="28" x14ac:dyDescent="0.65">
      <c r="A129" s="35"/>
      <c r="C129" s="34" t="s">
        <v>21</v>
      </c>
      <c r="D129" s="17" t="s">
        <v>51</v>
      </c>
      <c r="E129" s="30" t="s">
        <v>10</v>
      </c>
      <c r="F129" s="30"/>
      <c r="G129" s="27">
        <f>G130+G131</f>
        <v>0</v>
      </c>
      <c r="H129" s="25">
        <f t="shared" ref="H129:P129" si="80">H130+H131</f>
        <v>0</v>
      </c>
      <c r="I129" s="25">
        <f t="shared" ref="I129" si="81">I130+I131</f>
        <v>0</v>
      </c>
      <c r="J129" s="25"/>
      <c r="K129" s="25"/>
      <c r="L129" s="25">
        <f t="shared" si="80"/>
        <v>0</v>
      </c>
      <c r="M129" s="25">
        <f t="shared" si="80"/>
        <v>0</v>
      </c>
      <c r="N129" s="25">
        <f t="shared" si="80"/>
        <v>0</v>
      </c>
      <c r="O129" s="25">
        <f t="shared" si="80"/>
        <v>0</v>
      </c>
      <c r="P129" s="25">
        <f t="shared" si="80"/>
        <v>0</v>
      </c>
      <c r="Q129" s="186" t="s">
        <v>78</v>
      </c>
    </row>
    <row r="130" spans="1:17" ht="15.25" x14ac:dyDescent="0.65">
      <c r="A130" s="35"/>
      <c r="D130" s="17"/>
      <c r="E130" s="26" t="s">
        <v>5</v>
      </c>
      <c r="F130" s="26"/>
      <c r="G130" s="27">
        <f>SUM(H130:O130)</f>
        <v>0</v>
      </c>
      <c r="H130" s="25"/>
      <c r="I130" s="25">
        <v>0</v>
      </c>
      <c r="J130" s="25"/>
      <c r="K130" s="25"/>
      <c r="L130" s="25">
        <v>0</v>
      </c>
      <c r="M130" s="25">
        <v>0</v>
      </c>
      <c r="N130" s="25">
        <v>0</v>
      </c>
      <c r="O130" s="25">
        <v>0</v>
      </c>
      <c r="P130" s="25">
        <v>0</v>
      </c>
      <c r="Q130" s="186"/>
    </row>
    <row r="131" spans="1:17" ht="38.25" outlineLevel="1" x14ac:dyDescent="0.65">
      <c r="A131" s="35"/>
      <c r="C131" s="81" t="s">
        <v>69</v>
      </c>
      <c r="D131" s="17"/>
      <c r="E131" s="26" t="s">
        <v>13</v>
      </c>
      <c r="F131" s="26"/>
      <c r="G131" s="27">
        <f>SUM(H131:O131)</f>
        <v>0</v>
      </c>
      <c r="H131" s="25"/>
      <c r="I131" s="25">
        <v>0</v>
      </c>
      <c r="J131" s="25"/>
      <c r="K131" s="25"/>
      <c r="L131" s="25">
        <v>0</v>
      </c>
      <c r="M131" s="25">
        <v>0</v>
      </c>
      <c r="N131" s="25">
        <v>0</v>
      </c>
      <c r="O131" s="25">
        <v>0</v>
      </c>
      <c r="P131" s="25">
        <v>0</v>
      </c>
      <c r="Q131" s="186"/>
    </row>
    <row r="132" spans="1:17" ht="30" customHeight="1" outlineLevel="1" x14ac:dyDescent="0.65">
      <c r="A132" s="35"/>
      <c r="D132" s="17" t="s">
        <v>52</v>
      </c>
      <c r="E132" s="30" t="s">
        <v>10</v>
      </c>
      <c r="F132" s="30"/>
      <c r="G132" s="27">
        <f>G133+G134</f>
        <v>0</v>
      </c>
      <c r="H132" s="25">
        <f>H133+H134</f>
        <v>0</v>
      </c>
      <c r="I132" s="25">
        <f>I133+I134</f>
        <v>0</v>
      </c>
      <c r="J132" s="25"/>
      <c r="K132" s="25"/>
      <c r="L132" s="25">
        <f t="shared" ref="L132" si="82">L133+L134</f>
        <v>0</v>
      </c>
      <c r="M132" s="25">
        <f t="shared" ref="M132:P132" si="83">M133+M134</f>
        <v>0</v>
      </c>
      <c r="N132" s="25">
        <f t="shared" si="83"/>
        <v>0</v>
      </c>
      <c r="O132" s="25">
        <f t="shared" si="83"/>
        <v>0</v>
      </c>
      <c r="P132" s="25">
        <f t="shared" si="83"/>
        <v>0</v>
      </c>
      <c r="Q132" s="186" t="s">
        <v>78</v>
      </c>
    </row>
    <row r="133" spans="1:17" ht="15.25" outlineLevel="1" x14ac:dyDescent="0.65">
      <c r="A133" s="35"/>
      <c r="C133" s="1" t="s">
        <v>69</v>
      </c>
      <c r="D133" s="17"/>
      <c r="E133" s="26" t="s">
        <v>5</v>
      </c>
      <c r="F133" s="26"/>
      <c r="G133" s="27">
        <f>SUM(H133:O133)</f>
        <v>0</v>
      </c>
      <c r="H133" s="25">
        <v>0</v>
      </c>
      <c r="I133" s="25">
        <v>0</v>
      </c>
      <c r="J133" s="25"/>
      <c r="K133" s="25"/>
      <c r="L133" s="25">
        <v>0</v>
      </c>
      <c r="M133" s="25">
        <v>0</v>
      </c>
      <c r="N133" s="25">
        <v>0</v>
      </c>
      <c r="O133" s="25">
        <v>0</v>
      </c>
      <c r="P133" s="25">
        <v>0</v>
      </c>
      <c r="Q133" s="186"/>
    </row>
    <row r="134" spans="1:17" ht="38.5" outlineLevel="1" thickBot="1" x14ac:dyDescent="0.7">
      <c r="A134" s="35"/>
      <c r="B134" s="37"/>
      <c r="C134" s="38"/>
      <c r="D134" s="39"/>
      <c r="E134" s="40" t="s">
        <v>13</v>
      </c>
      <c r="F134" s="40"/>
      <c r="G134" s="41">
        <f>SUM(H134:O134)</f>
        <v>0</v>
      </c>
      <c r="H134" s="42">
        <v>0</v>
      </c>
      <c r="I134" s="42">
        <v>0</v>
      </c>
      <c r="J134" s="42"/>
      <c r="K134" s="42"/>
      <c r="L134" s="42">
        <v>0</v>
      </c>
      <c r="M134" s="42">
        <v>0</v>
      </c>
      <c r="N134" s="42">
        <v>0</v>
      </c>
      <c r="O134" s="42">
        <v>0</v>
      </c>
      <c r="P134" s="42">
        <v>0</v>
      </c>
      <c r="Q134" s="191"/>
    </row>
    <row r="135" spans="1:17" ht="30" customHeight="1" x14ac:dyDescent="0.65">
      <c r="A135" s="35"/>
      <c r="C135" s="75" t="s">
        <v>69</v>
      </c>
      <c r="D135" s="17" t="s">
        <v>53</v>
      </c>
      <c r="E135" s="30" t="s">
        <v>10</v>
      </c>
      <c r="F135" s="30"/>
      <c r="G135" s="27">
        <f>G136+G137</f>
        <v>0</v>
      </c>
      <c r="H135" s="25">
        <f t="shared" ref="H135:P135" si="84">H136+H137</f>
        <v>0</v>
      </c>
      <c r="I135" s="25">
        <f>I136+I137</f>
        <v>0</v>
      </c>
      <c r="J135" s="25"/>
      <c r="K135" s="25"/>
      <c r="L135" s="25">
        <f t="shared" si="84"/>
        <v>0</v>
      </c>
      <c r="M135" s="25">
        <f t="shared" si="84"/>
        <v>0</v>
      </c>
      <c r="N135" s="25">
        <f t="shared" si="84"/>
        <v>0</v>
      </c>
      <c r="O135" s="22">
        <f t="shared" si="84"/>
        <v>0</v>
      </c>
      <c r="P135" s="22">
        <f t="shared" si="84"/>
        <v>0</v>
      </c>
      <c r="Q135" s="182" t="s">
        <v>78</v>
      </c>
    </row>
    <row r="136" spans="1:17" ht="15.25" x14ac:dyDescent="0.65">
      <c r="A136" s="35"/>
      <c r="D136" s="17"/>
      <c r="E136" s="26" t="s">
        <v>5</v>
      </c>
      <c r="F136" s="26"/>
      <c r="G136" s="27">
        <f>SUM(H136:O136)</f>
        <v>0</v>
      </c>
      <c r="H136" s="25">
        <v>0</v>
      </c>
      <c r="I136" s="25">
        <v>0</v>
      </c>
      <c r="J136" s="25"/>
      <c r="K136" s="25"/>
      <c r="L136" s="25">
        <v>0</v>
      </c>
      <c r="M136" s="25">
        <v>0</v>
      </c>
      <c r="N136" s="25">
        <v>0</v>
      </c>
      <c r="O136" s="22">
        <v>0</v>
      </c>
      <c r="P136" s="22">
        <v>0</v>
      </c>
      <c r="Q136" s="186"/>
    </row>
    <row r="137" spans="1:17" ht="38.25" x14ac:dyDescent="0.65">
      <c r="A137" s="35"/>
      <c r="D137" s="17"/>
      <c r="E137" s="26" t="s">
        <v>13</v>
      </c>
      <c r="F137" s="26"/>
      <c r="G137" s="27">
        <f>SUM(H137:O137)</f>
        <v>0</v>
      </c>
      <c r="H137" s="25">
        <v>0</v>
      </c>
      <c r="I137" s="25">
        <v>0</v>
      </c>
      <c r="J137" s="25"/>
      <c r="K137" s="25"/>
      <c r="L137" s="25">
        <v>0</v>
      </c>
      <c r="M137" s="25">
        <v>0</v>
      </c>
      <c r="N137" s="25">
        <v>0</v>
      </c>
      <c r="O137" s="25">
        <v>0</v>
      </c>
      <c r="P137" s="25">
        <v>0</v>
      </c>
      <c r="Q137" s="186"/>
    </row>
    <row r="138" spans="1:17" ht="30" customHeight="1" x14ac:dyDescent="0.65">
      <c r="A138" s="35"/>
      <c r="C138" s="1" t="s">
        <v>69</v>
      </c>
      <c r="D138" s="17" t="s">
        <v>54</v>
      </c>
      <c r="E138" s="30" t="s">
        <v>10</v>
      </c>
      <c r="F138" s="30"/>
      <c r="G138" s="27">
        <f>G139+G140</f>
        <v>0</v>
      </c>
      <c r="H138" s="25">
        <f t="shared" ref="H138:P138" si="85">H139+H140</f>
        <v>0</v>
      </c>
      <c r="I138" s="25">
        <f>I139+I140</f>
        <v>0</v>
      </c>
      <c r="J138" s="25"/>
      <c r="K138" s="25"/>
      <c r="L138" s="25">
        <f t="shared" si="85"/>
        <v>0</v>
      </c>
      <c r="M138" s="25">
        <f t="shared" si="85"/>
        <v>0</v>
      </c>
      <c r="N138" s="25">
        <f t="shared" si="85"/>
        <v>0</v>
      </c>
      <c r="O138" s="25">
        <f t="shared" si="85"/>
        <v>0</v>
      </c>
      <c r="P138" s="25">
        <f t="shared" si="85"/>
        <v>0</v>
      </c>
      <c r="Q138" s="186" t="s">
        <v>78</v>
      </c>
    </row>
    <row r="139" spans="1:17" ht="15.25" x14ac:dyDescent="0.65">
      <c r="A139" s="35"/>
      <c r="D139" s="17"/>
      <c r="E139" s="26" t="s">
        <v>5</v>
      </c>
      <c r="F139" s="26"/>
      <c r="G139" s="27">
        <f>SUM(H139:O139)</f>
        <v>0</v>
      </c>
      <c r="H139" s="25">
        <v>0</v>
      </c>
      <c r="I139" s="25">
        <v>0</v>
      </c>
      <c r="J139" s="25"/>
      <c r="K139" s="25"/>
      <c r="L139" s="25">
        <v>0</v>
      </c>
      <c r="M139" s="25">
        <v>0</v>
      </c>
      <c r="N139" s="25">
        <v>0</v>
      </c>
      <c r="O139" s="25">
        <v>0</v>
      </c>
      <c r="P139" s="25">
        <v>0</v>
      </c>
      <c r="Q139" s="186"/>
    </row>
    <row r="140" spans="1:17" ht="38.25" outlineLevel="1" x14ac:dyDescent="0.65">
      <c r="A140" s="35"/>
      <c r="D140" s="17"/>
      <c r="E140" s="26" t="s">
        <v>13</v>
      </c>
      <c r="F140" s="26"/>
      <c r="G140" s="27">
        <f>SUM(H140:O140)</f>
        <v>0</v>
      </c>
      <c r="H140" s="25">
        <v>0</v>
      </c>
      <c r="I140" s="25">
        <v>0</v>
      </c>
      <c r="J140" s="25"/>
      <c r="K140" s="25"/>
      <c r="L140" s="25">
        <v>0</v>
      </c>
      <c r="M140" s="25">
        <v>0</v>
      </c>
      <c r="N140" s="25">
        <v>0</v>
      </c>
      <c r="O140" s="25">
        <v>0</v>
      </c>
      <c r="P140" s="25">
        <v>0</v>
      </c>
      <c r="Q140" s="186"/>
    </row>
    <row r="141" spans="1:17" ht="30" customHeight="1" outlineLevel="1" x14ac:dyDescent="0.65">
      <c r="A141" s="35"/>
      <c r="C141" s="1" t="s">
        <v>70</v>
      </c>
      <c r="D141" s="17" t="s">
        <v>55</v>
      </c>
      <c r="E141" s="30" t="s">
        <v>10</v>
      </c>
      <c r="F141" s="30"/>
      <c r="G141" s="203">
        <f>G142+G143</f>
        <v>200000</v>
      </c>
      <c r="H141" s="25">
        <f>H142+H143</f>
        <v>0</v>
      </c>
      <c r="I141" s="25">
        <f>I142+I143</f>
        <v>40000</v>
      </c>
      <c r="J141" s="25"/>
      <c r="K141" s="25"/>
      <c r="L141" s="25">
        <f>L142+L143</f>
        <v>40000</v>
      </c>
      <c r="M141" s="25">
        <f>M142+M143</f>
        <v>40000</v>
      </c>
      <c r="N141" s="25">
        <f t="shared" ref="N141:O141" si="86">N142+N143</f>
        <v>40000</v>
      </c>
      <c r="O141" s="25">
        <f t="shared" si="86"/>
        <v>40000</v>
      </c>
      <c r="P141" s="25">
        <f>P142+P143</f>
        <v>0</v>
      </c>
      <c r="Q141" s="186" t="s">
        <v>78</v>
      </c>
    </row>
    <row r="142" spans="1:17" ht="15.25" outlineLevel="1" x14ac:dyDescent="0.65">
      <c r="A142" s="35"/>
      <c r="D142" s="17"/>
      <c r="E142" s="26" t="s">
        <v>5</v>
      </c>
      <c r="F142" s="201" t="s">
        <v>90</v>
      </c>
      <c r="G142" s="27">
        <f>SUM(H142:O142)</f>
        <v>100000</v>
      </c>
      <c r="H142" s="202">
        <v>0</v>
      </c>
      <c r="I142" s="25">
        <v>20000</v>
      </c>
      <c r="J142" s="25"/>
      <c r="K142" s="25"/>
      <c r="L142" s="25">
        <v>20000</v>
      </c>
      <c r="M142" s="25">
        <v>20000</v>
      </c>
      <c r="N142" s="25">
        <v>20000</v>
      </c>
      <c r="O142" s="25">
        <v>20000</v>
      </c>
      <c r="P142" s="25">
        <v>0</v>
      </c>
      <c r="Q142" s="186"/>
    </row>
    <row r="143" spans="1:17" ht="51.25" outlineLevel="1" thickBot="1" x14ac:dyDescent="0.7">
      <c r="A143" s="35"/>
      <c r="B143" s="37"/>
      <c r="C143" s="38"/>
      <c r="D143" s="39"/>
      <c r="E143" s="26" t="s">
        <v>13</v>
      </c>
      <c r="F143" s="177" t="s">
        <v>95</v>
      </c>
      <c r="G143" s="195">
        <f>SUM(H143:O143)</f>
        <v>100000</v>
      </c>
      <c r="H143" s="42">
        <v>0</v>
      </c>
      <c r="I143" s="42">
        <v>20000</v>
      </c>
      <c r="J143" s="42"/>
      <c r="K143" s="42"/>
      <c r="L143" s="42">
        <v>20000</v>
      </c>
      <c r="M143" s="42">
        <v>20000</v>
      </c>
      <c r="N143" s="42">
        <v>20000</v>
      </c>
      <c r="O143" s="42">
        <v>20000</v>
      </c>
      <c r="P143" s="42">
        <v>0</v>
      </c>
      <c r="Q143" s="191"/>
    </row>
    <row r="144" spans="1:17" ht="15.25" x14ac:dyDescent="0.65">
      <c r="A144" s="35"/>
      <c r="C144" s="76" t="s">
        <v>72</v>
      </c>
      <c r="D144" s="17" t="s">
        <v>56</v>
      </c>
      <c r="E144" s="30" t="s">
        <v>10</v>
      </c>
      <c r="F144" s="30"/>
      <c r="G144" s="27">
        <f>G145+G146</f>
        <v>200000</v>
      </c>
      <c r="H144" s="25">
        <f t="shared" ref="H144:N144" si="87">H145+H146</f>
        <v>0</v>
      </c>
      <c r="I144" s="25">
        <f>I145+I146</f>
        <v>50000</v>
      </c>
      <c r="J144" s="25"/>
      <c r="K144" s="25"/>
      <c r="L144" s="25">
        <f t="shared" si="87"/>
        <v>50000</v>
      </c>
      <c r="M144" s="25">
        <f t="shared" si="87"/>
        <v>50000</v>
      </c>
      <c r="N144" s="25">
        <f t="shared" si="87"/>
        <v>50000</v>
      </c>
      <c r="O144" s="25">
        <f>O145+O146</f>
        <v>0</v>
      </c>
      <c r="P144" s="25">
        <f t="shared" ref="P144" si="88">P145+P146</f>
        <v>0</v>
      </c>
      <c r="Q144" s="182" t="s">
        <v>81</v>
      </c>
    </row>
    <row r="145" spans="1:18" ht="15.25" x14ac:dyDescent="0.65">
      <c r="A145" s="35"/>
      <c r="D145" s="17"/>
      <c r="E145" s="26" t="s">
        <v>5</v>
      </c>
      <c r="F145" s="26"/>
      <c r="G145" s="27">
        <f>SUM(H145:O145)</f>
        <v>0</v>
      </c>
      <c r="H145" s="25">
        <v>0</v>
      </c>
      <c r="I145" s="25">
        <v>0</v>
      </c>
      <c r="J145" s="25"/>
      <c r="K145" s="25"/>
      <c r="L145" s="25">
        <v>0</v>
      </c>
      <c r="M145" s="25">
        <v>0</v>
      </c>
      <c r="N145" s="25">
        <v>0</v>
      </c>
      <c r="O145" s="25">
        <v>0</v>
      </c>
      <c r="P145" s="25">
        <v>0</v>
      </c>
      <c r="Q145" s="186"/>
    </row>
    <row r="146" spans="1:18" ht="51" x14ac:dyDescent="0.65">
      <c r="A146" s="35"/>
      <c r="D146" s="17"/>
      <c r="E146" s="26" t="s">
        <v>13</v>
      </c>
      <c r="F146" s="26" t="s">
        <v>91</v>
      </c>
      <c r="G146" s="27">
        <f>SUM(H146:O146)</f>
        <v>200000</v>
      </c>
      <c r="H146" s="25">
        <v>0</v>
      </c>
      <c r="I146" s="25">
        <v>50000</v>
      </c>
      <c r="J146" s="25"/>
      <c r="K146" s="25"/>
      <c r="L146" s="25">
        <v>50000</v>
      </c>
      <c r="M146" s="25">
        <v>50000</v>
      </c>
      <c r="N146" s="25">
        <v>50000</v>
      </c>
      <c r="O146" s="25">
        <v>0</v>
      </c>
      <c r="P146" s="25">
        <v>0</v>
      </c>
      <c r="Q146" s="186"/>
    </row>
    <row r="147" spans="1:18" ht="30" customHeight="1" x14ac:dyDescent="0.65">
      <c r="A147" s="35"/>
      <c r="C147" s="75" t="s">
        <v>70</v>
      </c>
      <c r="D147" s="17" t="s">
        <v>57</v>
      </c>
      <c r="E147" s="30" t="s">
        <v>10</v>
      </c>
      <c r="F147" s="30"/>
      <c r="G147" s="27">
        <f>G148+G149</f>
        <v>70000</v>
      </c>
      <c r="H147" s="25">
        <f t="shared" ref="H147:P147" si="89">H148+H149</f>
        <v>0</v>
      </c>
      <c r="I147" s="25">
        <f>I148+I149</f>
        <v>0</v>
      </c>
      <c r="J147" s="25"/>
      <c r="K147" s="25"/>
      <c r="L147" s="25">
        <f t="shared" si="89"/>
        <v>16670</v>
      </c>
      <c r="M147" s="25">
        <f t="shared" si="89"/>
        <v>16665</v>
      </c>
      <c r="N147" s="25">
        <f t="shared" si="89"/>
        <v>36665</v>
      </c>
      <c r="O147" s="25">
        <f>O148+O149</f>
        <v>0</v>
      </c>
      <c r="P147" s="25">
        <f t="shared" si="89"/>
        <v>0</v>
      </c>
      <c r="Q147" s="186" t="s">
        <v>81</v>
      </c>
    </row>
    <row r="148" spans="1:18" ht="15.25" x14ac:dyDescent="0.65">
      <c r="A148" s="35"/>
      <c r="D148" s="17"/>
      <c r="E148" s="26" t="s">
        <v>5</v>
      </c>
      <c r="F148" s="26" t="s">
        <v>96</v>
      </c>
      <c r="G148" s="27">
        <f>SUM(H148:O148)</f>
        <v>20000</v>
      </c>
      <c r="H148" s="25">
        <v>0</v>
      </c>
      <c r="I148" s="25">
        <v>0</v>
      </c>
      <c r="J148" s="25"/>
      <c r="K148" s="25"/>
      <c r="L148" s="25">
        <v>0</v>
      </c>
      <c r="M148" s="25">
        <v>0</v>
      </c>
      <c r="N148" s="25">
        <v>20000</v>
      </c>
      <c r="O148" s="25">
        <v>0</v>
      </c>
      <c r="P148" s="25">
        <v>0</v>
      </c>
      <c r="Q148" s="186"/>
    </row>
    <row r="149" spans="1:18" ht="51" outlineLevel="2" x14ac:dyDescent="0.65">
      <c r="A149" s="35"/>
      <c r="D149" s="17"/>
      <c r="E149" s="26" t="s">
        <v>13</v>
      </c>
      <c r="F149" s="26" t="s">
        <v>91</v>
      </c>
      <c r="G149" s="27">
        <f>SUM(H149:O149)</f>
        <v>50000</v>
      </c>
      <c r="H149" s="25">
        <v>0</v>
      </c>
      <c r="I149" s="25">
        <v>0</v>
      </c>
      <c r="J149" s="25"/>
      <c r="K149" s="25"/>
      <c r="L149" s="25">
        <v>16670</v>
      </c>
      <c r="M149" s="25">
        <v>16665</v>
      </c>
      <c r="N149" s="25">
        <v>16665</v>
      </c>
      <c r="O149" s="25">
        <v>0</v>
      </c>
      <c r="P149" s="25">
        <v>0</v>
      </c>
      <c r="Q149" s="186"/>
    </row>
    <row r="150" spans="1:18" ht="30" customHeight="1" outlineLevel="2" x14ac:dyDescent="0.65">
      <c r="A150" s="35"/>
      <c r="C150" s="1" t="s">
        <v>70</v>
      </c>
      <c r="D150" s="17" t="s">
        <v>58</v>
      </c>
      <c r="E150" s="30" t="s">
        <v>10</v>
      </c>
      <c r="F150" s="30"/>
      <c r="G150" s="27">
        <f>G151+G152</f>
        <v>0</v>
      </c>
      <c r="H150" s="25">
        <f t="shared" ref="H150:P150" si="90">H151+H152</f>
        <v>0</v>
      </c>
      <c r="I150" s="25">
        <f>I151+I152</f>
        <v>0</v>
      </c>
      <c r="J150" s="25"/>
      <c r="K150" s="25"/>
      <c r="L150" s="25">
        <f t="shared" si="90"/>
        <v>0</v>
      </c>
      <c r="M150" s="25">
        <f t="shared" si="90"/>
        <v>0</v>
      </c>
      <c r="N150" s="25">
        <f t="shared" si="90"/>
        <v>0</v>
      </c>
      <c r="O150" s="25">
        <f t="shared" si="90"/>
        <v>0</v>
      </c>
      <c r="P150" s="25">
        <f t="shared" si="90"/>
        <v>0</v>
      </c>
      <c r="Q150" s="186" t="s">
        <v>79</v>
      </c>
    </row>
    <row r="151" spans="1:18" ht="15.25" outlineLevel="2" x14ac:dyDescent="0.65">
      <c r="A151" s="35"/>
      <c r="D151" s="17"/>
      <c r="E151" s="26" t="s">
        <v>5</v>
      </c>
      <c r="F151" s="177"/>
      <c r="G151" s="27">
        <f>SUM(H151:O151)</f>
        <v>0</v>
      </c>
      <c r="H151" s="25">
        <v>0</v>
      </c>
      <c r="I151" s="25">
        <v>0</v>
      </c>
      <c r="J151" s="25"/>
      <c r="K151" s="25"/>
      <c r="L151" s="25">
        <v>0</v>
      </c>
      <c r="M151" s="25">
        <v>0</v>
      </c>
      <c r="N151" s="25">
        <v>0</v>
      </c>
      <c r="O151" s="25">
        <v>0</v>
      </c>
      <c r="P151" s="25">
        <v>0</v>
      </c>
      <c r="Q151" s="186"/>
    </row>
    <row r="152" spans="1:18" ht="38.5" outlineLevel="2" thickBot="1" x14ac:dyDescent="0.7">
      <c r="A152" s="35"/>
      <c r="B152" s="37"/>
      <c r="C152" s="38"/>
      <c r="D152" s="39"/>
      <c r="E152" s="40" t="s">
        <v>13</v>
      </c>
      <c r="F152" s="40"/>
      <c r="G152" s="195">
        <f>SUM(H152:O152)</f>
        <v>0</v>
      </c>
      <c r="H152" s="42">
        <v>0</v>
      </c>
      <c r="I152" s="42">
        <v>0</v>
      </c>
      <c r="J152" s="42"/>
      <c r="K152" s="42"/>
      <c r="L152" s="42">
        <v>0</v>
      </c>
      <c r="M152" s="42">
        <v>0</v>
      </c>
      <c r="N152" s="42">
        <v>0</v>
      </c>
      <c r="O152" s="42">
        <v>0</v>
      </c>
      <c r="P152" s="42">
        <v>0</v>
      </c>
      <c r="Q152" s="191"/>
    </row>
    <row r="153" spans="1:18" ht="30" customHeight="1" x14ac:dyDescent="0.6">
      <c r="A153" s="43"/>
      <c r="C153" s="75" t="s">
        <v>70</v>
      </c>
      <c r="D153" s="17" t="s">
        <v>59</v>
      </c>
      <c r="E153" s="204" t="s">
        <v>10</v>
      </c>
      <c r="F153" s="204"/>
      <c r="G153" s="27">
        <f>G154+G155</f>
        <v>50000</v>
      </c>
      <c r="H153" s="25">
        <f t="shared" ref="H153:N153" si="91">H154+H155</f>
        <v>0</v>
      </c>
      <c r="I153" s="25">
        <f>I154+I155</f>
        <v>0</v>
      </c>
      <c r="J153" s="25"/>
      <c r="K153" s="25"/>
      <c r="L153" s="25">
        <f t="shared" si="91"/>
        <v>12500</v>
      </c>
      <c r="M153" s="25">
        <f t="shared" si="91"/>
        <v>12500</v>
      </c>
      <c r="N153" s="25">
        <f t="shared" si="91"/>
        <v>12500</v>
      </c>
      <c r="O153" s="25">
        <f>O154+O155</f>
        <v>12500</v>
      </c>
      <c r="P153" s="25">
        <f t="shared" ref="P153" si="92">P154+P155</f>
        <v>0</v>
      </c>
      <c r="Q153" s="182" t="s">
        <v>78</v>
      </c>
    </row>
    <row r="154" spans="1:18" ht="15.25" x14ac:dyDescent="0.65">
      <c r="A154" s="35"/>
      <c r="D154" s="17"/>
      <c r="E154" s="26" t="s">
        <v>5</v>
      </c>
      <c r="F154" s="26" t="s">
        <v>96</v>
      </c>
      <c r="G154" s="27">
        <f>SUM(H154:O154)</f>
        <v>50000</v>
      </c>
      <c r="H154" s="25">
        <v>0</v>
      </c>
      <c r="I154" s="25">
        <v>0</v>
      </c>
      <c r="J154" s="25"/>
      <c r="K154" s="25"/>
      <c r="L154" s="25">
        <v>12500</v>
      </c>
      <c r="M154" s="25">
        <v>12500</v>
      </c>
      <c r="N154" s="25">
        <v>12500</v>
      </c>
      <c r="O154" s="25">
        <v>12500</v>
      </c>
      <c r="P154" s="25">
        <v>0</v>
      </c>
      <c r="Q154" s="186"/>
    </row>
    <row r="155" spans="1:18" ht="38.25" x14ac:dyDescent="0.65">
      <c r="A155" s="35"/>
      <c r="D155" s="17"/>
      <c r="E155" s="26" t="s">
        <v>13</v>
      </c>
      <c r="F155" s="26"/>
      <c r="G155" s="27">
        <f>SUM(H155:O155)</f>
        <v>0</v>
      </c>
      <c r="H155" s="25">
        <v>0</v>
      </c>
      <c r="I155" s="25">
        <v>0</v>
      </c>
      <c r="J155" s="25"/>
      <c r="K155" s="25"/>
      <c r="L155" s="25">
        <v>0</v>
      </c>
      <c r="M155" s="25">
        <v>0</v>
      </c>
      <c r="N155" s="25">
        <v>0</v>
      </c>
      <c r="O155" s="25">
        <v>0</v>
      </c>
      <c r="P155" s="25">
        <v>0</v>
      </c>
      <c r="Q155" s="186"/>
    </row>
    <row r="156" spans="1:18" ht="15.25" x14ac:dyDescent="0.65">
      <c r="A156" s="35"/>
      <c r="C156" s="1" t="s">
        <v>70</v>
      </c>
      <c r="D156" s="17" t="s">
        <v>60</v>
      </c>
      <c r="E156" s="30" t="s">
        <v>10</v>
      </c>
      <c r="F156" s="30"/>
      <c r="G156" s="27">
        <f>G157+G158</f>
        <v>1099970</v>
      </c>
      <c r="H156" s="25">
        <f>H157+H158</f>
        <v>110558</v>
      </c>
      <c r="I156" s="25">
        <f>I157+I158</f>
        <v>630173</v>
      </c>
      <c r="J156" s="25"/>
      <c r="K156" s="25"/>
      <c r="L156" s="25">
        <f t="shared" ref="L156:P156" si="93">L157+L158</f>
        <v>359239</v>
      </c>
      <c r="M156" s="25">
        <f t="shared" si="93"/>
        <v>0</v>
      </c>
      <c r="N156" s="25">
        <f t="shared" si="93"/>
        <v>0</v>
      </c>
      <c r="O156" s="25">
        <f t="shared" si="93"/>
        <v>0</v>
      </c>
      <c r="P156" s="25">
        <f t="shared" si="93"/>
        <v>0</v>
      </c>
      <c r="Q156" s="186" t="s">
        <v>80</v>
      </c>
    </row>
    <row r="157" spans="1:18" ht="15.25" x14ac:dyDescent="0.65">
      <c r="A157" s="35"/>
      <c r="D157" s="17"/>
      <c r="E157" s="26" t="s">
        <v>5</v>
      </c>
      <c r="F157" s="26"/>
      <c r="G157" s="27">
        <f>SUM(H157:O157)</f>
        <v>0</v>
      </c>
      <c r="H157" s="25">
        <v>0</v>
      </c>
      <c r="I157" s="25">
        <v>0</v>
      </c>
      <c r="J157" s="25"/>
      <c r="K157" s="25"/>
      <c r="L157" s="25">
        <v>0</v>
      </c>
      <c r="M157" s="25">
        <v>0</v>
      </c>
      <c r="N157" s="25">
        <v>0</v>
      </c>
      <c r="O157" s="25">
        <v>0</v>
      </c>
      <c r="P157" s="25">
        <v>0</v>
      </c>
      <c r="Q157" s="186"/>
    </row>
    <row r="158" spans="1:18" ht="38.25" x14ac:dyDescent="0.65">
      <c r="A158" s="35"/>
      <c r="D158" s="17"/>
      <c r="E158" s="26" t="s">
        <v>13</v>
      </c>
      <c r="F158" s="26" t="s">
        <v>97</v>
      </c>
      <c r="G158" s="27">
        <f>H158+I158+L158</f>
        <v>1099970</v>
      </c>
      <c r="H158" s="25">
        <v>110558</v>
      </c>
      <c r="I158" s="25">
        <v>630173</v>
      </c>
      <c r="J158" s="25"/>
      <c r="K158" s="25"/>
      <c r="L158" s="25">
        <v>359239</v>
      </c>
      <c r="M158" s="25">
        <v>0</v>
      </c>
      <c r="N158" s="25">
        <v>0</v>
      </c>
      <c r="O158" s="25">
        <v>0</v>
      </c>
      <c r="P158" s="25">
        <v>0</v>
      </c>
      <c r="Q158" s="186"/>
    </row>
    <row r="159" spans="1:18" ht="15.25" x14ac:dyDescent="0.65">
      <c r="A159" s="35"/>
      <c r="C159" s="77" t="s">
        <v>72</v>
      </c>
      <c r="D159" s="17" t="s">
        <v>61</v>
      </c>
      <c r="E159" s="30" t="s">
        <v>10</v>
      </c>
      <c r="F159" s="30"/>
      <c r="G159" s="27">
        <f>G160+G161</f>
        <v>200000</v>
      </c>
      <c r="H159" s="25">
        <f>H160+H161</f>
        <v>0</v>
      </c>
      <c r="I159" s="25">
        <f>I160+I161</f>
        <v>40000</v>
      </c>
      <c r="J159" s="25"/>
      <c r="K159" s="25"/>
      <c r="L159" s="25">
        <f>L160+L161</f>
        <v>40000</v>
      </c>
      <c r="M159" s="25">
        <f t="shared" ref="M159:P159" si="94">M160+M161</f>
        <v>40000</v>
      </c>
      <c r="N159" s="25">
        <f t="shared" si="94"/>
        <v>40000</v>
      </c>
      <c r="O159" s="25">
        <f t="shared" si="94"/>
        <v>40000</v>
      </c>
      <c r="P159" s="25">
        <f t="shared" si="94"/>
        <v>0</v>
      </c>
      <c r="Q159" s="186" t="s">
        <v>78</v>
      </c>
      <c r="R159" s="78"/>
    </row>
    <row r="160" spans="1:18" ht="15.25" x14ac:dyDescent="0.65">
      <c r="A160" s="35"/>
      <c r="D160" s="17"/>
      <c r="E160" s="26" t="s">
        <v>5</v>
      </c>
      <c r="F160" s="26"/>
      <c r="G160" s="27">
        <f>SUM(H160:O160)</f>
        <v>0</v>
      </c>
      <c r="H160" s="25">
        <v>0</v>
      </c>
      <c r="I160" s="25">
        <v>0</v>
      </c>
      <c r="J160" s="25"/>
      <c r="K160" s="25"/>
      <c r="L160" s="25">
        <v>0</v>
      </c>
      <c r="M160" s="25">
        <v>0</v>
      </c>
      <c r="N160" s="25">
        <v>0</v>
      </c>
      <c r="O160" s="25">
        <v>0</v>
      </c>
      <c r="P160" s="25">
        <v>0</v>
      </c>
      <c r="Q160" s="186"/>
    </row>
    <row r="161" spans="1:17" ht="63.75" x14ac:dyDescent="0.65">
      <c r="A161" s="79"/>
      <c r="E161" s="80" t="s">
        <v>13</v>
      </c>
      <c r="F161" s="80" t="s">
        <v>98</v>
      </c>
      <c r="G161" s="27">
        <v>200000</v>
      </c>
      <c r="H161" s="25"/>
      <c r="I161" s="25">
        <f>$G$161/5</f>
        <v>40000</v>
      </c>
      <c r="J161" s="25"/>
      <c r="K161" s="25"/>
      <c r="L161" s="25">
        <f>$G$161/5</f>
        <v>40000</v>
      </c>
      <c r="M161" s="25">
        <f>$G$161/5</f>
        <v>40000</v>
      </c>
      <c r="N161" s="25">
        <f t="shared" ref="N161" si="95">$G$161/5</f>
        <v>40000</v>
      </c>
      <c r="O161" s="25">
        <f>$G$161/5</f>
        <v>40000</v>
      </c>
      <c r="P161" s="25">
        <v>0</v>
      </c>
      <c r="Q161" s="186"/>
    </row>
    <row r="162" spans="1:17" ht="30" customHeight="1" x14ac:dyDescent="0.65">
      <c r="A162" s="35"/>
      <c r="C162" s="1" t="s">
        <v>73</v>
      </c>
      <c r="D162" s="17" t="s">
        <v>62</v>
      </c>
      <c r="E162" s="30" t="s">
        <v>10</v>
      </c>
      <c r="F162" s="30"/>
      <c r="G162" s="27">
        <f>G163+G164</f>
        <v>100000</v>
      </c>
      <c r="H162" s="25">
        <f t="shared" ref="H162:P162" si="96">H163+H164</f>
        <v>0</v>
      </c>
      <c r="I162" s="25">
        <f>I163+I164</f>
        <v>20000</v>
      </c>
      <c r="J162" s="25"/>
      <c r="K162" s="25"/>
      <c r="L162" s="25">
        <f t="shared" si="96"/>
        <v>20000</v>
      </c>
      <c r="M162" s="25">
        <f t="shared" si="96"/>
        <v>20000</v>
      </c>
      <c r="N162" s="25">
        <f t="shared" si="96"/>
        <v>20000</v>
      </c>
      <c r="O162" s="25">
        <f t="shared" si="96"/>
        <v>20000</v>
      </c>
      <c r="P162" s="25">
        <f t="shared" si="96"/>
        <v>0</v>
      </c>
      <c r="Q162" s="186" t="s">
        <v>78</v>
      </c>
    </row>
    <row r="163" spans="1:17" ht="15.25" x14ac:dyDescent="0.65">
      <c r="A163" s="35"/>
      <c r="D163" s="17"/>
      <c r="E163" s="26" t="s">
        <v>5</v>
      </c>
      <c r="F163" s="26"/>
      <c r="G163" s="27">
        <f>SUM(H163:O163)</f>
        <v>0</v>
      </c>
      <c r="H163" s="25">
        <v>0</v>
      </c>
      <c r="I163" s="25">
        <v>0</v>
      </c>
      <c r="J163" s="25"/>
      <c r="K163" s="25"/>
      <c r="L163" s="25">
        <v>0</v>
      </c>
      <c r="M163" s="25">
        <v>0</v>
      </c>
      <c r="N163" s="25">
        <v>0</v>
      </c>
      <c r="O163" s="25">
        <v>0</v>
      </c>
      <c r="P163" s="25">
        <v>0</v>
      </c>
      <c r="Q163" s="186"/>
    </row>
    <row r="164" spans="1:17" ht="38.5" outlineLevel="1" thickBot="1" x14ac:dyDescent="0.7">
      <c r="A164" s="35"/>
      <c r="D164" s="17"/>
      <c r="E164" s="26" t="s">
        <v>13</v>
      </c>
      <c r="F164" s="26" t="s">
        <v>99</v>
      </c>
      <c r="G164" s="27">
        <f>SUM(H164:O164)</f>
        <v>100000</v>
      </c>
      <c r="H164" s="25">
        <v>0</v>
      </c>
      <c r="I164" s="25">
        <v>20000</v>
      </c>
      <c r="J164" s="25"/>
      <c r="K164" s="25"/>
      <c r="L164" s="25">
        <v>20000</v>
      </c>
      <c r="M164" s="25">
        <v>20000</v>
      </c>
      <c r="N164" s="25">
        <v>20000</v>
      </c>
      <c r="O164" s="25">
        <v>20000</v>
      </c>
      <c r="P164" s="207">
        <v>0</v>
      </c>
      <c r="Q164" s="191"/>
    </row>
    <row r="165" spans="1:17" ht="15.25" outlineLevel="1" x14ac:dyDescent="0.65">
      <c r="A165" s="35"/>
      <c r="B165" s="9" t="s">
        <v>63</v>
      </c>
      <c r="C165" s="47"/>
      <c r="D165" s="48"/>
      <c r="E165" s="49"/>
      <c r="F165" s="49"/>
      <c r="G165" s="50"/>
      <c r="H165" s="51"/>
      <c r="I165" s="51"/>
      <c r="J165" s="51"/>
      <c r="K165" s="51"/>
      <c r="L165" s="51"/>
      <c r="M165" s="51"/>
      <c r="N165" s="51"/>
      <c r="O165" s="51"/>
      <c r="P165" s="208"/>
      <c r="Q165" s="193"/>
    </row>
    <row r="166" spans="1:17" ht="15.25" outlineLevel="1" x14ac:dyDescent="0.65">
      <c r="A166" s="35"/>
      <c r="D166" s="17"/>
      <c r="E166" s="18" t="s">
        <v>7</v>
      </c>
      <c r="F166" s="176"/>
      <c r="G166" s="19">
        <f>G171+G172</f>
        <v>140000</v>
      </c>
      <c r="H166" s="19">
        <f t="shared" ref="H166:P166" si="97">H171+H172</f>
        <v>0</v>
      </c>
      <c r="I166" s="19">
        <f>I171+I172</f>
        <v>30000</v>
      </c>
      <c r="J166" s="19"/>
      <c r="K166" s="19"/>
      <c r="L166" s="19">
        <f>L171+L172</f>
        <v>35000</v>
      </c>
      <c r="M166" s="19">
        <f t="shared" si="97"/>
        <v>35000</v>
      </c>
      <c r="N166" s="19">
        <f t="shared" si="97"/>
        <v>20000</v>
      </c>
      <c r="O166" s="19">
        <f>O171+O172</f>
        <v>20000</v>
      </c>
      <c r="P166" s="19">
        <f t="shared" si="97"/>
        <v>0</v>
      </c>
      <c r="Q166" s="196"/>
    </row>
    <row r="167" spans="1:17" ht="15.25" outlineLevel="1" x14ac:dyDescent="0.65">
      <c r="A167" s="35"/>
      <c r="D167" s="17"/>
      <c r="E167" s="20" t="s">
        <v>2</v>
      </c>
      <c r="F167" s="20"/>
      <c r="G167" s="21"/>
      <c r="H167" s="22"/>
      <c r="I167" s="22"/>
      <c r="J167" s="22"/>
      <c r="K167" s="22"/>
      <c r="L167" s="22"/>
      <c r="M167" s="22"/>
      <c r="N167" s="22"/>
      <c r="O167" s="22"/>
      <c r="P167" s="22"/>
      <c r="Q167" s="186"/>
    </row>
    <row r="168" spans="1:17" ht="15.25" outlineLevel="1" x14ac:dyDescent="0.65">
      <c r="A168" s="35"/>
      <c r="D168" s="17"/>
      <c r="E168" s="23" t="s">
        <v>3</v>
      </c>
      <c r="F168" s="23"/>
      <c r="G168" s="24"/>
      <c r="H168" s="25"/>
      <c r="I168" s="25"/>
      <c r="J168" s="25"/>
      <c r="K168" s="25"/>
      <c r="L168" s="25"/>
      <c r="M168" s="25"/>
      <c r="N168" s="25"/>
      <c r="O168" s="25"/>
      <c r="P168" s="25"/>
      <c r="Q168" s="186"/>
    </row>
    <row r="169" spans="1:17" ht="15.25" outlineLevel="1" x14ac:dyDescent="0.65">
      <c r="A169" s="35"/>
      <c r="D169" s="17"/>
      <c r="E169" s="23" t="s">
        <v>4</v>
      </c>
      <c r="F169" s="23"/>
      <c r="G169" s="24"/>
      <c r="H169" s="25"/>
      <c r="I169" s="25"/>
      <c r="J169" s="25"/>
      <c r="K169" s="25"/>
      <c r="L169" s="25"/>
      <c r="M169" s="25"/>
      <c r="N169" s="25"/>
      <c r="O169" s="25"/>
      <c r="P169" s="25"/>
      <c r="Q169" s="186"/>
    </row>
    <row r="170" spans="1:17" ht="15.25" outlineLevel="1" x14ac:dyDescent="0.65">
      <c r="A170" s="35"/>
      <c r="D170" s="17"/>
      <c r="E170" s="23" t="s">
        <v>8</v>
      </c>
      <c r="F170" s="23"/>
      <c r="G170" s="24"/>
      <c r="H170" s="25"/>
      <c r="I170" s="25"/>
      <c r="J170" s="25"/>
      <c r="K170" s="25"/>
      <c r="L170" s="25"/>
      <c r="M170" s="25"/>
      <c r="N170" s="25"/>
      <c r="O170" s="25"/>
      <c r="P170" s="25"/>
      <c r="Q170" s="186"/>
    </row>
    <row r="171" spans="1:17" ht="15.25" outlineLevel="1" x14ac:dyDescent="0.65">
      <c r="A171" s="35"/>
      <c r="D171" s="17"/>
      <c r="E171" s="26" t="s">
        <v>5</v>
      </c>
      <c r="F171" s="26"/>
      <c r="G171" s="27">
        <f>G174</f>
        <v>10000</v>
      </c>
      <c r="H171" s="25">
        <f>H174</f>
        <v>0</v>
      </c>
      <c r="I171" s="25">
        <f>I174</f>
        <v>10000</v>
      </c>
      <c r="J171" s="25"/>
      <c r="K171" s="25"/>
      <c r="L171" s="25">
        <f>L174</f>
        <v>0</v>
      </c>
      <c r="M171" s="25">
        <f>M174</f>
        <v>0</v>
      </c>
      <c r="N171" s="25">
        <f>N174</f>
        <v>0</v>
      </c>
      <c r="O171" s="25">
        <f t="shared" ref="O171:P171" si="98">O174</f>
        <v>0</v>
      </c>
      <c r="P171" s="25">
        <f t="shared" si="98"/>
        <v>0</v>
      </c>
      <c r="Q171" s="186"/>
    </row>
    <row r="172" spans="1:17" ht="38.25" outlineLevel="1" x14ac:dyDescent="0.65">
      <c r="A172" s="35"/>
      <c r="D172" s="17"/>
      <c r="E172" s="26" t="s">
        <v>13</v>
      </c>
      <c r="F172" s="26"/>
      <c r="G172" s="27">
        <f>G175</f>
        <v>130000</v>
      </c>
      <c r="H172" s="25">
        <f t="shared" ref="H172:P172" si="99">H175</f>
        <v>0</v>
      </c>
      <c r="I172" s="25">
        <f t="shared" ref="I172" si="100">I175</f>
        <v>20000</v>
      </c>
      <c r="J172" s="25"/>
      <c r="K172" s="25"/>
      <c r="L172" s="25">
        <f t="shared" si="99"/>
        <v>35000</v>
      </c>
      <c r="M172" s="25">
        <f t="shared" si="99"/>
        <v>35000</v>
      </c>
      <c r="N172" s="25">
        <f t="shared" si="99"/>
        <v>20000</v>
      </c>
      <c r="O172" s="25">
        <f t="shared" si="99"/>
        <v>20000</v>
      </c>
      <c r="P172" s="25">
        <f t="shared" si="99"/>
        <v>0</v>
      </c>
      <c r="Q172" s="186"/>
    </row>
    <row r="173" spans="1:17" ht="30" customHeight="1" outlineLevel="1" x14ac:dyDescent="0.65">
      <c r="A173" s="35"/>
      <c r="C173" s="28" t="s">
        <v>0</v>
      </c>
      <c r="D173" s="29" t="s">
        <v>11</v>
      </c>
      <c r="E173" s="30" t="s">
        <v>10</v>
      </c>
      <c r="F173" s="30"/>
      <c r="G173" s="31">
        <f>G174+G175</f>
        <v>140000</v>
      </c>
      <c r="H173" s="32">
        <f t="shared" ref="H173" si="101">H174+H175</f>
        <v>0</v>
      </c>
      <c r="I173" s="32">
        <f>I174+I175</f>
        <v>30000</v>
      </c>
      <c r="J173" s="32"/>
      <c r="K173" s="32"/>
      <c r="L173" s="32">
        <f>L174+L175</f>
        <v>35000</v>
      </c>
      <c r="M173" s="32">
        <f t="shared" ref="M173:P173" si="102">M174+M175</f>
        <v>35000</v>
      </c>
      <c r="N173" s="32">
        <f t="shared" si="102"/>
        <v>20000</v>
      </c>
      <c r="O173" s="32">
        <f t="shared" si="102"/>
        <v>20000</v>
      </c>
      <c r="P173" s="32">
        <f t="shared" si="102"/>
        <v>0</v>
      </c>
      <c r="Q173" s="189"/>
    </row>
    <row r="174" spans="1:17" ht="15.25" outlineLevel="1" x14ac:dyDescent="0.65">
      <c r="A174" s="35"/>
      <c r="D174" s="17"/>
      <c r="E174" s="26" t="s">
        <v>5</v>
      </c>
      <c r="F174" s="26"/>
      <c r="G174" s="27">
        <f>SUM(H174:O174)</f>
        <v>10000</v>
      </c>
      <c r="H174" s="25">
        <f>H177+H180+H183+H186+H189</f>
        <v>0</v>
      </c>
      <c r="I174" s="25">
        <f>I177+I180+I183+I186+I189</f>
        <v>10000</v>
      </c>
      <c r="J174" s="25"/>
      <c r="K174" s="25"/>
      <c r="L174" s="25">
        <f t="shared" ref="L174:M175" si="103">L177+L180+L183+L186+L189</f>
        <v>0</v>
      </c>
      <c r="M174" s="25">
        <f t="shared" si="103"/>
        <v>0</v>
      </c>
      <c r="N174" s="25">
        <f t="shared" ref="N174:P174" si="104">N177+N180+N183+N186+N189</f>
        <v>0</v>
      </c>
      <c r="O174" s="25">
        <f t="shared" si="104"/>
        <v>0</v>
      </c>
      <c r="P174" s="25">
        <f t="shared" si="104"/>
        <v>0</v>
      </c>
      <c r="Q174" s="186"/>
    </row>
    <row r="175" spans="1:17" ht="38.25" outlineLevel="1" x14ac:dyDescent="0.65">
      <c r="A175" s="35"/>
      <c r="D175" s="17"/>
      <c r="E175" s="26" t="s">
        <v>13</v>
      </c>
      <c r="F175" s="26"/>
      <c r="G175" s="27">
        <f>G178+G181+G184+G187+G190</f>
        <v>130000</v>
      </c>
      <c r="H175" s="25"/>
      <c r="I175" s="25">
        <f>I178+I181+I184+I187+I190</f>
        <v>20000</v>
      </c>
      <c r="J175" s="25"/>
      <c r="K175" s="25"/>
      <c r="L175" s="25">
        <f t="shared" si="103"/>
        <v>35000</v>
      </c>
      <c r="M175" s="25">
        <f t="shared" si="103"/>
        <v>35000</v>
      </c>
      <c r="N175" s="25">
        <f>N178+N181+N184+N187+N190</f>
        <v>20000</v>
      </c>
      <c r="O175" s="25">
        <f>O178+O181+O184+O187+O190</f>
        <v>20000</v>
      </c>
      <c r="P175" s="25">
        <f t="shared" ref="P175" si="105">P178+P181+P184+P187+P190</f>
        <v>0</v>
      </c>
      <c r="Q175" s="186"/>
    </row>
    <row r="176" spans="1:17" ht="28" x14ac:dyDescent="0.65">
      <c r="A176" s="35"/>
      <c r="C176" s="34" t="s">
        <v>21</v>
      </c>
      <c r="D176" s="17" t="s">
        <v>64</v>
      </c>
      <c r="E176" s="30" t="s">
        <v>10</v>
      </c>
      <c r="F176" s="30"/>
      <c r="G176" s="27">
        <f>G177+G178</f>
        <v>0</v>
      </c>
      <c r="H176" s="25">
        <f t="shared" ref="H176:N176" si="106">H177+H178</f>
        <v>0</v>
      </c>
      <c r="I176" s="25">
        <f t="shared" ref="I176" si="107">I177+I178</f>
        <v>0</v>
      </c>
      <c r="J176" s="25"/>
      <c r="K176" s="25"/>
      <c r="L176" s="25">
        <f t="shared" si="106"/>
        <v>0</v>
      </c>
      <c r="M176" s="25">
        <f t="shared" si="106"/>
        <v>0</v>
      </c>
      <c r="N176" s="25">
        <f t="shared" si="106"/>
        <v>0</v>
      </c>
      <c r="O176" s="25">
        <f>O177+O178</f>
        <v>0</v>
      </c>
      <c r="P176" s="25">
        <f t="shared" ref="P176" si="108">P177+P178</f>
        <v>0</v>
      </c>
      <c r="Q176" s="186" t="s">
        <v>78</v>
      </c>
    </row>
    <row r="177" spans="1:17" ht="15.25" x14ac:dyDescent="0.65">
      <c r="A177" s="35"/>
      <c r="C177" s="1" t="s">
        <v>69</v>
      </c>
      <c r="D177" s="17"/>
      <c r="E177" s="26" t="s">
        <v>5</v>
      </c>
      <c r="F177" s="26"/>
      <c r="G177" s="27">
        <f>SUM(H177:O177)</f>
        <v>0</v>
      </c>
      <c r="H177" s="25">
        <v>0</v>
      </c>
      <c r="I177" s="25">
        <v>0</v>
      </c>
      <c r="J177" s="25"/>
      <c r="K177" s="25"/>
      <c r="L177" s="25">
        <v>0</v>
      </c>
      <c r="M177" s="25">
        <v>0</v>
      </c>
      <c r="N177" s="25">
        <v>0</v>
      </c>
      <c r="O177" s="25">
        <v>0</v>
      </c>
      <c r="P177" s="25">
        <v>0</v>
      </c>
      <c r="Q177" s="186"/>
    </row>
    <row r="178" spans="1:17" ht="38.5" thickBot="1" x14ac:dyDescent="0.7">
      <c r="A178" s="36"/>
      <c r="D178" s="17"/>
      <c r="E178" s="26" t="s">
        <v>13</v>
      </c>
      <c r="F178" s="26"/>
      <c r="G178" s="27">
        <f>SUM(H178:O178)</f>
        <v>0</v>
      </c>
      <c r="H178" s="25">
        <v>0</v>
      </c>
      <c r="I178" s="25">
        <v>0</v>
      </c>
      <c r="J178" s="25"/>
      <c r="K178" s="25"/>
      <c r="L178" s="25">
        <v>0</v>
      </c>
      <c r="M178" s="25">
        <v>0</v>
      </c>
      <c r="N178" s="25">
        <v>0</v>
      </c>
      <c r="O178" s="25">
        <v>0</v>
      </c>
      <c r="P178" s="25">
        <v>0</v>
      </c>
      <c r="Q178" s="186"/>
    </row>
    <row r="179" spans="1:17" ht="30" customHeight="1" x14ac:dyDescent="0.6">
      <c r="A179" s="43">
        <v>10</v>
      </c>
      <c r="C179" s="1" t="s">
        <v>69</v>
      </c>
      <c r="D179" s="44" t="s">
        <v>65</v>
      </c>
      <c r="E179" s="30" t="s">
        <v>10</v>
      </c>
      <c r="F179" s="30"/>
      <c r="G179" s="27">
        <f>G180+G181</f>
        <v>0</v>
      </c>
      <c r="H179" s="25">
        <f t="shared" ref="H179:N179" si="109">H180+H181</f>
        <v>0</v>
      </c>
      <c r="I179" s="25">
        <f>I180+I181</f>
        <v>0</v>
      </c>
      <c r="J179" s="25"/>
      <c r="K179" s="25"/>
      <c r="L179" s="25">
        <f t="shared" si="109"/>
        <v>0</v>
      </c>
      <c r="M179" s="25">
        <f t="shared" si="109"/>
        <v>0</v>
      </c>
      <c r="N179" s="25">
        <f t="shared" si="109"/>
        <v>0</v>
      </c>
      <c r="O179" s="25">
        <v>0</v>
      </c>
      <c r="P179" s="25">
        <v>0</v>
      </c>
      <c r="Q179" s="186" t="s">
        <v>78</v>
      </c>
    </row>
    <row r="180" spans="1:17" ht="15.25" x14ac:dyDescent="0.65">
      <c r="A180" s="35"/>
      <c r="D180" s="17"/>
      <c r="E180" s="26" t="s">
        <v>5</v>
      </c>
      <c r="F180" s="26"/>
      <c r="G180" s="27">
        <f>SUM(H180:O180)</f>
        <v>0</v>
      </c>
      <c r="H180" s="25">
        <v>0</v>
      </c>
      <c r="I180" s="25">
        <v>0</v>
      </c>
      <c r="J180" s="25"/>
      <c r="K180" s="25"/>
      <c r="L180" s="25">
        <v>0</v>
      </c>
      <c r="M180" s="25">
        <v>0</v>
      </c>
      <c r="N180" s="25">
        <v>0</v>
      </c>
      <c r="O180" s="25">
        <v>0</v>
      </c>
      <c r="P180" s="25">
        <v>0</v>
      </c>
      <c r="Q180" s="186"/>
    </row>
    <row r="181" spans="1:17" ht="38.25" x14ac:dyDescent="0.65">
      <c r="A181" s="35"/>
      <c r="D181" s="17"/>
      <c r="E181" s="26" t="s">
        <v>13</v>
      </c>
      <c r="F181" s="26"/>
      <c r="G181" s="27">
        <f>SUM(H181:O181)</f>
        <v>0</v>
      </c>
      <c r="H181" s="25">
        <v>0</v>
      </c>
      <c r="I181" s="25">
        <v>0</v>
      </c>
      <c r="J181" s="25"/>
      <c r="K181" s="25"/>
      <c r="L181" s="25">
        <v>0</v>
      </c>
      <c r="M181" s="25">
        <v>0</v>
      </c>
      <c r="N181" s="25">
        <v>0</v>
      </c>
      <c r="O181" s="25">
        <v>0</v>
      </c>
      <c r="P181" s="25">
        <v>0</v>
      </c>
      <c r="Q181" s="186"/>
    </row>
    <row r="182" spans="1:17" ht="30" customHeight="1" x14ac:dyDescent="0.65">
      <c r="A182" s="35"/>
      <c r="C182" s="1" t="s">
        <v>70</v>
      </c>
      <c r="D182" s="17" t="s">
        <v>66</v>
      </c>
      <c r="E182" s="30" t="s">
        <v>10</v>
      </c>
      <c r="F182" s="30"/>
      <c r="G182" s="27">
        <f>G183+G184</f>
        <v>10000</v>
      </c>
      <c r="H182" s="25">
        <f t="shared" ref="H182:P182" si="110">H183+H184</f>
        <v>0</v>
      </c>
      <c r="I182" s="25">
        <f t="shared" ref="I182" si="111">I183+I184</f>
        <v>10000</v>
      </c>
      <c r="J182" s="25"/>
      <c r="K182" s="25"/>
      <c r="L182" s="25">
        <f t="shared" si="110"/>
        <v>0</v>
      </c>
      <c r="M182" s="25">
        <f t="shared" si="110"/>
        <v>0</v>
      </c>
      <c r="N182" s="25">
        <f t="shared" si="110"/>
        <v>0</v>
      </c>
      <c r="O182" s="25">
        <f t="shared" si="110"/>
        <v>0</v>
      </c>
      <c r="P182" s="25">
        <f t="shared" si="110"/>
        <v>0</v>
      </c>
      <c r="Q182" s="186" t="s">
        <v>82</v>
      </c>
    </row>
    <row r="183" spans="1:17" ht="15.25" x14ac:dyDescent="0.65">
      <c r="A183" s="35"/>
      <c r="D183" s="17"/>
      <c r="E183" s="26" t="s">
        <v>5</v>
      </c>
      <c r="F183" s="26" t="s">
        <v>90</v>
      </c>
      <c r="G183" s="27">
        <f>SUM(H183:O183)</f>
        <v>10000</v>
      </c>
      <c r="H183" s="25">
        <v>0</v>
      </c>
      <c r="I183" s="25">
        <v>10000</v>
      </c>
      <c r="J183" s="25"/>
      <c r="K183" s="25"/>
      <c r="L183" s="25">
        <v>0</v>
      </c>
      <c r="M183" s="25">
        <v>0</v>
      </c>
      <c r="N183" s="25">
        <v>0</v>
      </c>
      <c r="O183" s="25">
        <v>0</v>
      </c>
      <c r="P183" s="25">
        <v>0</v>
      </c>
      <c r="Q183" s="186"/>
    </row>
    <row r="184" spans="1:17" ht="38.25" x14ac:dyDescent="0.65">
      <c r="A184" s="35"/>
      <c r="D184" s="17"/>
      <c r="E184" s="26" t="s">
        <v>13</v>
      </c>
      <c r="F184" s="26"/>
      <c r="G184" s="27">
        <f>SUM(H184:O184)</f>
        <v>0</v>
      </c>
      <c r="H184" s="25">
        <v>0</v>
      </c>
      <c r="I184" s="25">
        <v>0</v>
      </c>
      <c r="J184" s="25"/>
      <c r="K184" s="25"/>
      <c r="L184" s="25">
        <v>0</v>
      </c>
      <c r="M184" s="25">
        <v>0</v>
      </c>
      <c r="N184" s="25">
        <v>0</v>
      </c>
      <c r="O184" s="25">
        <v>0</v>
      </c>
      <c r="P184" s="25">
        <v>0</v>
      </c>
      <c r="Q184" s="186"/>
    </row>
    <row r="185" spans="1:17" ht="15.25" x14ac:dyDescent="0.65">
      <c r="A185" s="35"/>
      <c r="C185" s="1" t="s">
        <v>72</v>
      </c>
      <c r="D185" s="17" t="s">
        <v>67</v>
      </c>
      <c r="E185" s="30" t="s">
        <v>10</v>
      </c>
      <c r="F185" s="30"/>
      <c r="G185" s="27">
        <f>G186+G187</f>
        <v>100000</v>
      </c>
      <c r="H185" s="25">
        <f t="shared" ref="H185:N185" si="112">H186+H187</f>
        <v>0</v>
      </c>
      <c r="I185" s="25">
        <f>I186+I187</f>
        <v>20000</v>
      </c>
      <c r="J185" s="25"/>
      <c r="K185" s="25"/>
      <c r="L185" s="25">
        <f t="shared" si="112"/>
        <v>20000</v>
      </c>
      <c r="M185" s="25">
        <f t="shared" si="112"/>
        <v>20000</v>
      </c>
      <c r="N185" s="25">
        <f t="shared" si="112"/>
        <v>20000</v>
      </c>
      <c r="O185" s="25">
        <f>O186+O187</f>
        <v>20000</v>
      </c>
      <c r="P185" s="25">
        <f>P186+P187</f>
        <v>0</v>
      </c>
      <c r="Q185" s="186" t="s">
        <v>78</v>
      </c>
    </row>
    <row r="186" spans="1:17" ht="15.25" x14ac:dyDescent="0.65">
      <c r="A186" s="35"/>
      <c r="D186" s="17"/>
      <c r="E186" s="26" t="s">
        <v>5</v>
      </c>
      <c r="F186" s="26"/>
      <c r="G186" s="27">
        <f>SUM(H186:O186)</f>
        <v>0</v>
      </c>
      <c r="H186" s="25">
        <v>0</v>
      </c>
      <c r="I186" s="25">
        <v>0</v>
      </c>
      <c r="J186" s="25"/>
      <c r="K186" s="25"/>
      <c r="L186" s="25">
        <v>0</v>
      </c>
      <c r="M186" s="25">
        <v>0</v>
      </c>
      <c r="N186" s="25">
        <v>0</v>
      </c>
      <c r="O186" s="25">
        <v>0</v>
      </c>
      <c r="P186" s="25">
        <v>0</v>
      </c>
      <c r="Q186" s="186"/>
    </row>
    <row r="187" spans="1:17" ht="51" x14ac:dyDescent="0.65">
      <c r="A187" s="35"/>
      <c r="D187" s="17"/>
      <c r="E187" s="26" t="s">
        <v>13</v>
      </c>
      <c r="F187" s="26" t="s">
        <v>91</v>
      </c>
      <c r="G187" s="27">
        <f>SUM(H187:O187)</f>
        <v>100000</v>
      </c>
      <c r="H187" s="25">
        <v>0</v>
      </c>
      <c r="I187" s="25">
        <v>20000</v>
      </c>
      <c r="J187" s="25"/>
      <c r="K187" s="25"/>
      <c r="L187" s="25">
        <v>20000</v>
      </c>
      <c r="M187" s="25">
        <v>20000</v>
      </c>
      <c r="N187" s="25">
        <v>20000</v>
      </c>
      <c r="O187" s="25">
        <v>20000</v>
      </c>
      <c r="P187" s="25">
        <v>0</v>
      </c>
      <c r="Q187" s="186"/>
    </row>
    <row r="188" spans="1:17" ht="15.25" x14ac:dyDescent="0.65">
      <c r="A188" s="35"/>
      <c r="C188" s="1" t="s">
        <v>72</v>
      </c>
      <c r="D188" s="17" t="s">
        <v>68</v>
      </c>
      <c r="E188" s="30" t="s">
        <v>10</v>
      </c>
      <c r="F188" s="30"/>
      <c r="G188" s="27">
        <f>G189+G190</f>
        <v>30000</v>
      </c>
      <c r="H188" s="25">
        <f t="shared" ref="H188" si="113">H189+H190</f>
        <v>0</v>
      </c>
      <c r="I188" s="25">
        <f>I189+I190</f>
        <v>0</v>
      </c>
      <c r="J188" s="25"/>
      <c r="K188" s="25"/>
      <c r="L188" s="25">
        <f>L189+L190</f>
        <v>15000</v>
      </c>
      <c r="M188" s="25">
        <f>M189+M190</f>
        <v>15000</v>
      </c>
      <c r="N188" s="25">
        <f>N189+N190</f>
        <v>0</v>
      </c>
      <c r="O188" s="25">
        <f>O189+O190</f>
        <v>0</v>
      </c>
      <c r="P188" s="25">
        <f t="shared" ref="P188" si="114">P189+P190</f>
        <v>0</v>
      </c>
      <c r="Q188" s="186" t="s">
        <v>79</v>
      </c>
    </row>
    <row r="189" spans="1:17" ht="15.25" x14ac:dyDescent="0.65">
      <c r="A189" s="35"/>
      <c r="D189" s="17"/>
      <c r="E189" s="26" t="s">
        <v>5</v>
      </c>
      <c r="F189" s="26"/>
      <c r="G189" s="27">
        <f>SUM(H189:O189)</f>
        <v>0</v>
      </c>
      <c r="H189" s="25">
        <v>0</v>
      </c>
      <c r="I189" s="25">
        <v>0</v>
      </c>
      <c r="J189" s="25"/>
      <c r="K189" s="25"/>
      <c r="L189" s="25">
        <v>0</v>
      </c>
      <c r="M189" s="25">
        <v>0</v>
      </c>
      <c r="N189" s="25">
        <v>0</v>
      </c>
      <c r="O189" s="25">
        <v>0</v>
      </c>
      <c r="P189" s="25">
        <v>0</v>
      </c>
      <c r="Q189" s="186"/>
    </row>
    <row r="190" spans="1:17" ht="51.25" outlineLevel="1" thickBot="1" x14ac:dyDescent="0.7">
      <c r="A190" s="35"/>
      <c r="B190" s="200"/>
      <c r="C190" s="38"/>
      <c r="D190" s="39"/>
      <c r="E190" s="40" t="s">
        <v>13</v>
      </c>
      <c r="F190" s="40" t="s">
        <v>91</v>
      </c>
      <c r="G190" s="41">
        <f>SUM(H190:O190)</f>
        <v>30000</v>
      </c>
      <c r="H190" s="42">
        <v>0</v>
      </c>
      <c r="I190" s="42">
        <v>0</v>
      </c>
      <c r="J190" s="42"/>
      <c r="K190" s="42"/>
      <c r="L190" s="42">
        <v>15000</v>
      </c>
      <c r="M190" s="42">
        <v>15000</v>
      </c>
      <c r="N190" s="42">
        <v>0</v>
      </c>
      <c r="O190" s="42">
        <v>0</v>
      </c>
      <c r="P190" s="42">
        <v>0</v>
      </c>
      <c r="Q190" s="191"/>
    </row>
    <row r="191" spans="1:17" ht="15.25" x14ac:dyDescent="0.65">
      <c r="A191" s="198" t="s">
        <v>12</v>
      </c>
      <c r="B191" s="53"/>
      <c r="C191" s="54"/>
      <c r="D191" s="55"/>
      <c r="E191" s="56"/>
      <c r="F191" s="56"/>
      <c r="G191" s="57"/>
      <c r="H191" s="58"/>
      <c r="I191" s="58"/>
      <c r="J191" s="58"/>
      <c r="K191" s="58"/>
      <c r="L191" s="58"/>
      <c r="M191" s="58"/>
      <c r="N191" s="58"/>
      <c r="O191" s="58"/>
      <c r="P191" s="58"/>
      <c r="Q191" s="190"/>
    </row>
    <row r="192" spans="1:17" ht="15.25" x14ac:dyDescent="0.65">
      <c r="A192" s="199"/>
      <c r="B192" s="15"/>
      <c r="C192" s="59"/>
      <c r="D192" s="60"/>
      <c r="E192" s="61" t="s">
        <v>15</v>
      </c>
      <c r="F192" s="61"/>
      <c r="G192" s="62">
        <f>SUM(G197+G198)</f>
        <v>3702970</v>
      </c>
      <c r="H192" s="62">
        <f>SUM(H197+H198)</f>
        <v>258558</v>
      </c>
      <c r="I192" s="62">
        <f>SUM(I197+I198)</f>
        <v>1068840</v>
      </c>
      <c r="J192" s="62"/>
      <c r="K192" s="62"/>
      <c r="L192" s="62">
        <f>SUM(L197+L198)</f>
        <v>997075</v>
      </c>
      <c r="M192" s="62">
        <f>SUM(M197+M198)</f>
        <v>637832</v>
      </c>
      <c r="N192" s="62">
        <f>SUM(N197+N198)</f>
        <v>413665</v>
      </c>
      <c r="O192" s="62">
        <f>SUM(O197+O198)</f>
        <v>327000</v>
      </c>
      <c r="P192" s="62">
        <f t="shared" ref="P192" si="115">SUM(P197+P198)</f>
        <v>0</v>
      </c>
      <c r="Q192" s="197"/>
    </row>
    <row r="193" spans="1:17" x14ac:dyDescent="0.6">
      <c r="A193" s="199"/>
      <c r="D193" s="17"/>
      <c r="E193" s="20" t="s">
        <v>2</v>
      </c>
      <c r="F193" s="20"/>
      <c r="G193" s="21"/>
      <c r="H193" s="22"/>
      <c r="I193" s="22"/>
      <c r="J193" s="22"/>
      <c r="K193" s="22"/>
      <c r="L193" s="22"/>
      <c r="M193" s="22"/>
      <c r="N193" s="22"/>
      <c r="O193" s="22"/>
      <c r="P193" s="22"/>
      <c r="Q193" s="186"/>
    </row>
    <row r="194" spans="1:17" x14ac:dyDescent="0.6">
      <c r="A194" s="199"/>
      <c r="D194" s="17"/>
      <c r="E194" s="23" t="s">
        <v>3</v>
      </c>
      <c r="F194" s="23"/>
      <c r="G194" s="24"/>
      <c r="H194" s="25"/>
      <c r="I194" s="25"/>
      <c r="J194" s="25"/>
      <c r="K194" s="25"/>
      <c r="L194" s="25"/>
      <c r="M194" s="25"/>
      <c r="N194" s="25"/>
      <c r="O194" s="25"/>
      <c r="P194" s="25"/>
      <c r="Q194" s="186"/>
    </row>
    <row r="195" spans="1:17" x14ac:dyDescent="0.6">
      <c r="A195" s="199"/>
      <c r="D195" s="17"/>
      <c r="E195" s="23" t="s">
        <v>4</v>
      </c>
      <c r="F195" s="23"/>
      <c r="G195" s="24"/>
      <c r="H195" s="25"/>
      <c r="I195" s="25"/>
      <c r="J195" s="25"/>
      <c r="K195" s="25"/>
      <c r="L195" s="25"/>
      <c r="M195" s="25"/>
      <c r="N195" s="25"/>
      <c r="O195" s="25"/>
      <c r="P195" s="25"/>
      <c r="Q195" s="186"/>
    </row>
    <row r="196" spans="1:17" x14ac:dyDescent="0.6">
      <c r="A196" s="199"/>
      <c r="D196" s="17"/>
      <c r="E196" s="23" t="s">
        <v>8</v>
      </c>
      <c r="F196" s="23"/>
      <c r="G196" s="24"/>
      <c r="H196" s="25"/>
      <c r="I196" s="25"/>
      <c r="J196" s="25"/>
      <c r="K196" s="25"/>
      <c r="L196" s="25"/>
      <c r="M196" s="25"/>
      <c r="N196" s="25"/>
      <c r="O196" s="25"/>
      <c r="P196" s="25"/>
      <c r="Q196" s="186"/>
    </row>
    <row r="197" spans="1:17" x14ac:dyDescent="0.6">
      <c r="A197" s="199"/>
      <c r="D197" s="17"/>
      <c r="E197" s="26" t="s">
        <v>5</v>
      </c>
      <c r="F197" s="26"/>
      <c r="G197" s="27">
        <f>SUM(H197:O197)</f>
        <v>523000</v>
      </c>
      <c r="H197" s="25">
        <f>H13+H69+H95+H124+H171</f>
        <v>3000</v>
      </c>
      <c r="I197" s="25">
        <f>I13+I69+I95+I124+I171</f>
        <v>35000</v>
      </c>
      <c r="J197" s="25"/>
      <c r="K197" s="25"/>
      <c r="L197" s="25">
        <f t="shared" ref="L197:P197" si="116">L13+L69+L95+L124+L171</f>
        <v>192500</v>
      </c>
      <c r="M197" s="25">
        <f t="shared" si="116"/>
        <v>192500</v>
      </c>
      <c r="N197" s="25">
        <f t="shared" si="116"/>
        <v>60000</v>
      </c>
      <c r="O197" s="25">
        <f t="shared" si="116"/>
        <v>40000</v>
      </c>
      <c r="P197" s="25">
        <f t="shared" si="116"/>
        <v>0</v>
      </c>
      <c r="Q197" s="186"/>
    </row>
    <row r="198" spans="1:17" ht="38.25" x14ac:dyDescent="0.6">
      <c r="A198" s="199"/>
      <c r="B198" s="63"/>
      <c r="C198" s="64"/>
      <c r="D198" s="65"/>
      <c r="E198" s="26" t="s">
        <v>13</v>
      </c>
      <c r="F198" s="26"/>
      <c r="G198" s="27">
        <f>G172+G125+G96+G70+G14</f>
        <v>3179970</v>
      </c>
      <c r="H198" s="27">
        <f>H14+H70+H96+H128+H172</f>
        <v>255558</v>
      </c>
      <c r="I198" s="27">
        <f>I14+I70+I96+I128+I172</f>
        <v>1033840</v>
      </c>
      <c r="J198" s="27"/>
      <c r="K198" s="27"/>
      <c r="L198" s="27">
        <f>L14+L70+L96+L128+L172</f>
        <v>804575</v>
      </c>
      <c r="M198" s="27">
        <f t="shared" ref="M198:P198" si="117">M14+M70+M96+M128+M172</f>
        <v>445332</v>
      </c>
      <c r="N198" s="27">
        <f t="shared" si="117"/>
        <v>353665</v>
      </c>
      <c r="O198" s="27">
        <f t="shared" si="117"/>
        <v>287000</v>
      </c>
      <c r="P198" s="27">
        <f t="shared" si="117"/>
        <v>0</v>
      </c>
      <c r="Q198" s="194"/>
    </row>
    <row r="199" spans="1:17" ht="51.95" customHeight="1" x14ac:dyDescent="0.65">
      <c r="C199" s="230" t="s">
        <v>75</v>
      </c>
      <c r="D199" s="231"/>
      <c r="E199" s="231"/>
      <c r="F199" s="231"/>
      <c r="G199" s="231"/>
      <c r="H199" s="231"/>
      <c r="I199" s="231"/>
      <c r="J199" s="231"/>
      <c r="K199" s="231"/>
      <c r="L199" s="231"/>
      <c r="M199" s="231"/>
    </row>
    <row r="200" spans="1:17" ht="187.5" customHeight="1" x14ac:dyDescent="0.85">
      <c r="B200" s="67"/>
      <c r="C200" s="216" t="s">
        <v>85</v>
      </c>
      <c r="D200" s="216"/>
      <c r="E200" s="216"/>
      <c r="F200" s="216"/>
      <c r="G200" s="216"/>
      <c r="H200" s="216"/>
      <c r="I200" s="216"/>
      <c r="J200" s="216"/>
      <c r="K200" s="216"/>
      <c r="L200" s="216"/>
      <c r="M200" s="216"/>
      <c r="N200" s="216"/>
      <c r="O200" s="216"/>
      <c r="P200" s="205"/>
      <c r="Q200" s="181"/>
    </row>
    <row r="201" spans="1:17" outlineLevel="1" x14ac:dyDescent="0.6"/>
    <row r="202" spans="1:17" outlineLevel="1" x14ac:dyDescent="0.6"/>
    <row r="203" spans="1:17" outlineLevel="1" x14ac:dyDescent="0.6"/>
    <row r="204" spans="1:17" outlineLevel="1" x14ac:dyDescent="0.6"/>
    <row r="205" spans="1:17" outlineLevel="1" x14ac:dyDescent="0.6"/>
    <row r="206" spans="1:17" outlineLevel="1" x14ac:dyDescent="0.6"/>
    <row r="207" spans="1:17" outlineLevel="1" x14ac:dyDescent="0.6"/>
    <row r="208" spans="1:17" outlineLevel="1" x14ac:dyDescent="0.6"/>
    <row r="209" outlineLevel="1" x14ac:dyDescent="0.6"/>
    <row r="210" outlineLevel="1" x14ac:dyDescent="0.6"/>
    <row r="211" outlineLevel="1" x14ac:dyDescent="0.6"/>
    <row r="212" outlineLevel="1" x14ac:dyDescent="0.6"/>
    <row r="224" outlineLevel="1" x14ac:dyDescent="0.6"/>
    <row r="225" outlineLevel="1" x14ac:dyDescent="0.6"/>
    <row r="226" outlineLevel="1" x14ac:dyDescent="0.6"/>
    <row r="227" outlineLevel="1" x14ac:dyDescent="0.6"/>
    <row r="228" outlineLevel="1" x14ac:dyDescent="0.6"/>
    <row r="229" outlineLevel="1" x14ac:dyDescent="0.6"/>
    <row r="230" outlineLevel="1" x14ac:dyDescent="0.6"/>
    <row r="231" outlineLevel="1" x14ac:dyDescent="0.6"/>
    <row r="232" outlineLevel="1" x14ac:dyDescent="0.6"/>
    <row r="233" outlineLevel="1" x14ac:dyDescent="0.6"/>
    <row r="234" outlineLevel="1" x14ac:dyDescent="0.6"/>
    <row r="235" outlineLevel="1" x14ac:dyDescent="0.6"/>
    <row r="236" outlineLevel="1" x14ac:dyDescent="0.6"/>
    <row r="237" outlineLevel="1" x14ac:dyDescent="0.6"/>
    <row r="238" outlineLevel="1" x14ac:dyDescent="0.6"/>
    <row r="239" outlineLevel="1" x14ac:dyDescent="0.6"/>
    <row r="240" outlineLevel="1" x14ac:dyDescent="0.6"/>
    <row r="241" spans="1:17" outlineLevel="1" x14ac:dyDescent="0.6"/>
    <row r="242" spans="1:17" outlineLevel="1" x14ac:dyDescent="0.6"/>
    <row r="243" spans="1:17" outlineLevel="1" x14ac:dyDescent="0.6"/>
    <row r="244" spans="1:17" outlineLevel="1" x14ac:dyDescent="0.6"/>
    <row r="245" spans="1:17" outlineLevel="1" x14ac:dyDescent="0.6"/>
    <row r="246" spans="1:17" outlineLevel="1" x14ac:dyDescent="0.6"/>
    <row r="247" spans="1:17" outlineLevel="1" x14ac:dyDescent="0.6"/>
    <row r="248" spans="1:17" outlineLevel="1" x14ac:dyDescent="0.6"/>
    <row r="249" spans="1:17" outlineLevel="1" x14ac:dyDescent="0.6"/>
    <row r="250" spans="1:17" outlineLevel="1" x14ac:dyDescent="0.6"/>
    <row r="252" spans="1:17" s="15" customFormat="1" ht="15.25" x14ac:dyDescent="0.65">
      <c r="A252" s="2"/>
      <c r="B252" s="3"/>
      <c r="C252" s="1"/>
      <c r="D252" s="4"/>
      <c r="E252" s="3"/>
      <c r="F252" s="3"/>
      <c r="G252" s="5"/>
      <c r="H252" s="6"/>
      <c r="I252" s="6"/>
      <c r="J252" s="6"/>
      <c r="K252" s="6"/>
      <c r="L252" s="6"/>
      <c r="M252" s="6"/>
      <c r="N252" s="6"/>
      <c r="O252" s="6"/>
      <c r="P252" s="6"/>
      <c r="Q252" s="180"/>
    </row>
  </sheetData>
  <mergeCells count="15">
    <mergeCell ref="A1:Q2"/>
    <mergeCell ref="A3:Q3"/>
    <mergeCell ref="Q5:Q6"/>
    <mergeCell ref="C200:O200"/>
    <mergeCell ref="A4:O4"/>
    <mergeCell ref="A5:A6"/>
    <mergeCell ref="B5:B6"/>
    <mergeCell ref="C5:C6"/>
    <mergeCell ref="D5:D6"/>
    <mergeCell ref="E5:E6"/>
    <mergeCell ref="G5:G6"/>
    <mergeCell ref="C199:M199"/>
    <mergeCell ref="F5:F6"/>
    <mergeCell ref="I5:K5"/>
    <mergeCell ref="L5:P5"/>
  </mergeCells>
  <pageMargins left="0.7" right="0.7" top="0.75" bottom="0.75" header="0.3" footer="0.3"/>
  <pageSetup paperSize="9" scale="1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5"/>
  <sheetViews>
    <sheetView showWhiteSpace="0" view="pageLayout" topLeftCell="K46" zoomScaleNormal="70" workbookViewId="0">
      <selection activeCell="O53" sqref="O53"/>
    </sheetView>
  </sheetViews>
  <sheetFormatPr defaultRowHeight="14.25" x14ac:dyDescent="0.65"/>
  <cols>
    <col min="1" max="1" width="7.1328125" style="70" bestFit="1" customWidth="1"/>
    <col min="2" max="2" width="91.26953125" style="69" bestFit="1" customWidth="1"/>
    <col min="3" max="3" width="14.26953125" style="69" bestFit="1" customWidth="1"/>
    <col min="4" max="4" width="18.7265625" style="69" bestFit="1" customWidth="1"/>
    <col min="5" max="5" width="18.40625" style="69" customWidth="1"/>
    <col min="6" max="6" width="22" style="69" customWidth="1"/>
    <col min="7" max="7" width="19.7265625" style="69" customWidth="1"/>
    <col min="8" max="8" width="20.40625" style="69" customWidth="1"/>
    <col min="9" max="9" width="20.26953125" style="69" customWidth="1"/>
    <col min="10" max="10" width="17.1328125" style="69" bestFit="1" customWidth="1"/>
    <col min="11" max="12" width="16" style="69" bestFit="1" customWidth="1"/>
    <col min="13" max="13" width="17.7265625" style="69" customWidth="1"/>
    <col min="14" max="15" width="17.1328125" style="69" bestFit="1" customWidth="1"/>
    <col min="16" max="16" width="19.7265625" style="69" customWidth="1"/>
    <col min="17" max="17" width="18.1328125" style="69" customWidth="1"/>
    <col min="18" max="18" width="16.26953125" style="69" customWidth="1"/>
    <col min="19" max="19" width="92.54296875" style="68" customWidth="1"/>
  </cols>
  <sheetData>
    <row r="1" spans="1:19" ht="41.25" customHeight="1" x14ac:dyDescent="0.65">
      <c r="A1" s="245"/>
      <c r="B1" s="246"/>
      <c r="C1" s="246"/>
      <c r="D1" s="246"/>
      <c r="E1" s="246"/>
      <c r="F1" s="246"/>
      <c r="G1" s="246"/>
      <c r="H1" s="246"/>
      <c r="I1" s="246"/>
      <c r="J1" s="246"/>
      <c r="K1" s="246"/>
      <c r="L1" s="246"/>
      <c r="M1" s="246"/>
      <c r="N1" s="246"/>
      <c r="O1" s="246"/>
      <c r="P1" s="246"/>
      <c r="Q1" s="246"/>
      <c r="R1" s="246"/>
    </row>
    <row r="2" spans="1:19" ht="14.5" thickBot="1" x14ac:dyDescent="0.7">
      <c r="A2" s="247"/>
      <c r="B2" s="247"/>
    </row>
    <row r="3" spans="1:19" x14ac:dyDescent="0.65">
      <c r="A3" s="248"/>
      <c r="B3" s="250"/>
      <c r="C3" s="242"/>
      <c r="D3" s="241"/>
      <c r="E3" s="254"/>
      <c r="F3" s="256"/>
      <c r="G3" s="241"/>
      <c r="H3" s="242"/>
      <c r="I3" s="241"/>
      <c r="J3" s="239"/>
      <c r="K3" s="240"/>
      <c r="L3" s="240"/>
      <c r="M3" s="240"/>
      <c r="N3" s="240"/>
      <c r="O3" s="241"/>
      <c r="P3" s="242"/>
      <c r="Q3" s="240"/>
      <c r="R3" s="241"/>
      <c r="S3" s="243"/>
    </row>
    <row r="4" spans="1:19" ht="14.5" thickBot="1" x14ac:dyDescent="0.7">
      <c r="A4" s="249"/>
      <c r="B4" s="251"/>
      <c r="C4" s="252"/>
      <c r="D4" s="253"/>
      <c r="E4" s="255"/>
      <c r="F4" s="257"/>
      <c r="G4" s="253"/>
      <c r="H4" s="82"/>
      <c r="I4" s="83"/>
      <c r="J4" s="84"/>
      <c r="K4" s="85"/>
      <c r="L4" s="85"/>
      <c r="M4" s="85"/>
      <c r="N4" s="85"/>
      <c r="O4" s="86"/>
      <c r="P4" s="82"/>
      <c r="Q4" s="87"/>
      <c r="R4" s="86"/>
      <c r="S4" s="243"/>
    </row>
    <row r="5" spans="1:19" x14ac:dyDescent="0.65">
      <c r="A5" s="88"/>
      <c r="B5" s="89"/>
      <c r="C5" s="90"/>
      <c r="D5" s="91"/>
      <c r="E5" s="92"/>
      <c r="F5" s="93"/>
      <c r="G5" s="94"/>
      <c r="H5" s="95"/>
      <c r="I5" s="94"/>
      <c r="J5" s="96"/>
      <c r="K5" s="97"/>
      <c r="L5" s="97"/>
      <c r="M5" s="97"/>
      <c r="N5" s="97"/>
      <c r="O5" s="94"/>
      <c r="P5" s="98"/>
      <c r="Q5" s="97"/>
      <c r="R5" s="94"/>
      <c r="S5" s="99"/>
    </row>
    <row r="6" spans="1:19" ht="15.25" x14ac:dyDescent="0.65">
      <c r="A6" s="100"/>
      <c r="B6" s="101"/>
      <c r="C6" s="102"/>
      <c r="D6" s="103"/>
      <c r="E6" s="104"/>
      <c r="F6" s="105"/>
      <c r="G6" s="106"/>
      <c r="H6" s="107"/>
      <c r="I6" s="108"/>
      <c r="J6" s="109"/>
      <c r="K6" s="110"/>
      <c r="L6" s="110"/>
      <c r="M6" s="110"/>
      <c r="N6" s="110"/>
      <c r="O6" s="108"/>
      <c r="P6" s="111"/>
      <c r="Q6" s="110"/>
      <c r="R6" s="108"/>
      <c r="S6" s="99"/>
    </row>
    <row r="7" spans="1:19" ht="15.25" x14ac:dyDescent="0.65">
      <c r="A7" s="100"/>
      <c r="B7" s="112"/>
      <c r="C7" s="102"/>
      <c r="D7" s="103"/>
      <c r="E7" s="104"/>
      <c r="F7" s="105"/>
      <c r="G7" s="106"/>
      <c r="H7" s="111"/>
      <c r="I7" s="108"/>
      <c r="J7" s="109"/>
      <c r="K7" s="110"/>
      <c r="L7" s="110"/>
      <c r="M7" s="110"/>
      <c r="N7" s="110"/>
      <c r="O7" s="108"/>
      <c r="P7" s="111"/>
      <c r="Q7" s="110"/>
      <c r="R7" s="108"/>
      <c r="S7" s="99"/>
    </row>
    <row r="8" spans="1:19" ht="15.25" x14ac:dyDescent="0.65">
      <c r="A8" s="100"/>
      <c r="B8" s="101"/>
      <c r="C8" s="113"/>
      <c r="D8" s="114"/>
      <c r="E8" s="104"/>
      <c r="F8" s="105"/>
      <c r="G8" s="106"/>
      <c r="H8" s="111"/>
      <c r="I8" s="108"/>
      <c r="J8" s="109"/>
      <c r="K8" s="110"/>
      <c r="L8" s="110"/>
      <c r="M8" s="110"/>
      <c r="N8" s="110"/>
      <c r="O8" s="108"/>
      <c r="P8" s="111"/>
      <c r="Q8" s="110"/>
      <c r="R8" s="108"/>
      <c r="S8" s="99"/>
    </row>
    <row r="9" spans="1:19" ht="15.25" x14ac:dyDescent="0.65">
      <c r="A9" s="100"/>
      <c r="B9" s="115"/>
      <c r="C9" s="102"/>
      <c r="D9" s="103"/>
      <c r="E9" s="116"/>
      <c r="F9" s="105"/>
      <c r="G9" s="106"/>
      <c r="H9" s="107"/>
      <c r="I9" s="108"/>
      <c r="J9" s="109"/>
      <c r="K9" s="110"/>
      <c r="L9" s="110"/>
      <c r="M9" s="110"/>
      <c r="N9" s="110"/>
      <c r="O9" s="108"/>
      <c r="P9" s="107"/>
      <c r="Q9" s="110"/>
      <c r="R9" s="108"/>
      <c r="S9" s="99"/>
    </row>
    <row r="10" spans="1:19" ht="15.25" x14ac:dyDescent="0.65">
      <c r="A10" s="100"/>
      <c r="B10" s="115"/>
      <c r="C10" s="102"/>
      <c r="D10" s="103"/>
      <c r="E10" s="116"/>
      <c r="F10" s="105"/>
      <c r="G10" s="106"/>
      <c r="H10" s="107"/>
      <c r="I10" s="108"/>
      <c r="J10" s="109"/>
      <c r="K10" s="110"/>
      <c r="L10" s="110"/>
      <c r="M10" s="110"/>
      <c r="N10" s="110"/>
      <c r="O10" s="108"/>
      <c r="P10" s="107"/>
      <c r="Q10" s="110"/>
      <c r="R10" s="108"/>
      <c r="S10" s="99"/>
    </row>
    <row r="11" spans="1:19" ht="15.25" x14ac:dyDescent="0.65">
      <c r="A11" s="100"/>
      <c r="B11" s="101"/>
      <c r="C11" s="102"/>
      <c r="D11" s="103"/>
      <c r="E11" s="104"/>
      <c r="F11" s="105"/>
      <c r="G11" s="106"/>
      <c r="H11" s="107"/>
      <c r="I11" s="108"/>
      <c r="J11" s="109"/>
      <c r="K11" s="110"/>
      <c r="L11" s="110"/>
      <c r="M11" s="110"/>
      <c r="N11" s="110"/>
      <c r="O11" s="108"/>
      <c r="P11" s="111"/>
      <c r="Q11" s="110"/>
      <c r="R11" s="108"/>
      <c r="S11" s="99"/>
    </row>
    <row r="12" spans="1:19" ht="15.25" x14ac:dyDescent="0.65">
      <c r="A12" s="100"/>
      <c r="B12" s="101"/>
      <c r="C12" s="102"/>
      <c r="D12" s="103"/>
      <c r="E12" s="104"/>
      <c r="F12" s="105"/>
      <c r="G12" s="106"/>
      <c r="H12" s="107"/>
      <c r="I12" s="108"/>
      <c r="J12" s="109"/>
      <c r="K12" s="110"/>
      <c r="L12" s="110"/>
      <c r="M12" s="110"/>
      <c r="N12" s="110"/>
      <c r="O12" s="108"/>
      <c r="P12" s="111"/>
      <c r="Q12" s="110"/>
      <c r="R12" s="108"/>
      <c r="S12" s="99"/>
    </row>
    <row r="13" spans="1:19" ht="15.25" x14ac:dyDescent="0.65">
      <c r="A13" s="100"/>
      <c r="B13" s="101"/>
      <c r="C13" s="102"/>
      <c r="D13" s="103"/>
      <c r="E13" s="104"/>
      <c r="F13" s="105"/>
      <c r="G13" s="106"/>
      <c r="H13" s="107"/>
      <c r="I13" s="108"/>
      <c r="J13" s="109"/>
      <c r="K13" s="110"/>
      <c r="L13" s="110"/>
      <c r="M13" s="110"/>
      <c r="N13" s="110"/>
      <c r="O13" s="108"/>
      <c r="P13" s="111"/>
      <c r="Q13" s="110"/>
      <c r="R13" s="108"/>
      <c r="S13" s="99"/>
    </row>
    <row r="14" spans="1:19" ht="15.25" x14ac:dyDescent="0.65">
      <c r="A14" s="100"/>
      <c r="B14" s="101"/>
      <c r="C14" s="102"/>
      <c r="D14" s="103"/>
      <c r="E14" s="104"/>
      <c r="F14" s="105"/>
      <c r="G14" s="106"/>
      <c r="H14" s="107"/>
      <c r="I14" s="108"/>
      <c r="J14" s="109"/>
      <c r="K14" s="110"/>
      <c r="L14" s="110"/>
      <c r="M14" s="110"/>
      <c r="N14" s="110"/>
      <c r="O14" s="108"/>
      <c r="P14" s="111"/>
      <c r="Q14" s="110"/>
      <c r="R14" s="108"/>
      <c r="S14" s="99"/>
    </row>
    <row r="15" spans="1:19" ht="15.25" x14ac:dyDescent="0.65">
      <c r="A15" s="100"/>
      <c r="B15" s="115"/>
      <c r="C15" s="102"/>
      <c r="D15" s="103"/>
      <c r="E15" s="117"/>
      <c r="F15" s="105"/>
      <c r="G15" s="106"/>
      <c r="H15" s="107"/>
      <c r="I15" s="108"/>
      <c r="J15" s="109"/>
      <c r="K15" s="110"/>
      <c r="L15" s="110"/>
      <c r="M15" s="110"/>
      <c r="N15" s="110"/>
      <c r="O15" s="108"/>
      <c r="P15" s="111"/>
      <c r="Q15" s="110"/>
      <c r="R15" s="108"/>
      <c r="S15" s="99"/>
    </row>
    <row r="16" spans="1:19" ht="15.25" x14ac:dyDescent="0.65">
      <c r="A16" s="100"/>
      <c r="B16" s="115"/>
      <c r="C16" s="102"/>
      <c r="D16" s="103"/>
      <c r="E16" s="118"/>
      <c r="F16" s="105"/>
      <c r="G16" s="106"/>
      <c r="H16" s="107"/>
      <c r="I16" s="108"/>
      <c r="J16" s="109"/>
      <c r="K16" s="110"/>
      <c r="L16" s="110"/>
      <c r="M16" s="110"/>
      <c r="N16" s="110"/>
      <c r="O16" s="108"/>
      <c r="P16" s="111"/>
      <c r="Q16" s="110"/>
      <c r="R16" s="108"/>
      <c r="S16" s="99"/>
    </row>
    <row r="17" spans="1:19" ht="15.25" x14ac:dyDescent="0.65">
      <c r="A17" s="100"/>
      <c r="B17" s="115"/>
      <c r="C17" s="102"/>
      <c r="D17" s="103"/>
      <c r="E17" s="104"/>
      <c r="F17" s="105"/>
      <c r="G17" s="106"/>
      <c r="H17" s="107"/>
      <c r="I17" s="108"/>
      <c r="J17" s="109"/>
      <c r="K17" s="110"/>
      <c r="L17" s="110"/>
      <c r="M17" s="110"/>
      <c r="N17" s="110"/>
      <c r="O17" s="108"/>
      <c r="P17" s="111"/>
      <c r="Q17" s="110"/>
      <c r="R17" s="108"/>
      <c r="S17" s="99"/>
    </row>
    <row r="18" spans="1:19" ht="15.25" x14ac:dyDescent="0.65">
      <c r="A18" s="100"/>
      <c r="B18" s="101"/>
      <c r="C18" s="102"/>
      <c r="D18" s="103"/>
      <c r="E18" s="104"/>
      <c r="F18" s="105"/>
      <c r="G18" s="106"/>
      <c r="H18" s="111"/>
      <c r="I18" s="108"/>
      <c r="J18" s="109"/>
      <c r="K18" s="110"/>
      <c r="L18" s="110"/>
      <c r="M18" s="110"/>
      <c r="N18" s="110"/>
      <c r="O18" s="108"/>
      <c r="P18" s="111"/>
      <c r="Q18" s="110"/>
      <c r="R18" s="108"/>
      <c r="S18" s="99"/>
    </row>
    <row r="19" spans="1:19" ht="15.25" x14ac:dyDescent="0.65">
      <c r="A19" s="100"/>
      <c r="B19" s="101"/>
      <c r="C19" s="102"/>
      <c r="D19" s="103"/>
      <c r="E19" s="118"/>
      <c r="F19" s="105"/>
      <c r="G19" s="106"/>
      <c r="H19" s="111"/>
      <c r="I19" s="108"/>
      <c r="J19" s="109"/>
      <c r="K19" s="110"/>
      <c r="L19" s="110"/>
      <c r="M19" s="110"/>
      <c r="N19" s="110"/>
      <c r="O19" s="108"/>
      <c r="P19" s="111"/>
      <c r="Q19" s="110"/>
      <c r="R19" s="108"/>
      <c r="S19" s="99"/>
    </row>
    <row r="20" spans="1:19" ht="15.25" x14ac:dyDescent="0.65">
      <c r="A20" s="100"/>
      <c r="B20" s="101"/>
      <c r="C20" s="102"/>
      <c r="D20" s="103"/>
      <c r="E20" s="118"/>
      <c r="F20" s="105"/>
      <c r="G20" s="106"/>
      <c r="H20" s="111"/>
      <c r="I20" s="108"/>
      <c r="J20" s="109"/>
      <c r="K20" s="110"/>
      <c r="L20" s="110"/>
      <c r="M20" s="110"/>
      <c r="N20" s="110"/>
      <c r="O20" s="108"/>
      <c r="P20" s="111"/>
      <c r="Q20" s="110"/>
      <c r="R20" s="108"/>
      <c r="S20" s="99"/>
    </row>
    <row r="21" spans="1:19" ht="15.25" x14ac:dyDescent="0.65">
      <c r="A21" s="100"/>
      <c r="B21" s="101"/>
      <c r="C21" s="102"/>
      <c r="D21" s="103"/>
      <c r="E21" s="118"/>
      <c r="F21" s="105"/>
      <c r="G21" s="106"/>
      <c r="H21" s="111"/>
      <c r="I21" s="108"/>
      <c r="J21" s="109"/>
      <c r="K21" s="110"/>
      <c r="L21" s="110"/>
      <c r="M21" s="110"/>
      <c r="N21" s="110"/>
      <c r="O21" s="108"/>
      <c r="P21" s="111"/>
      <c r="Q21" s="110"/>
      <c r="R21" s="108"/>
      <c r="S21" s="99"/>
    </row>
    <row r="22" spans="1:19" ht="15.25" x14ac:dyDescent="0.65">
      <c r="A22" s="100"/>
      <c r="B22" s="101"/>
      <c r="C22" s="102"/>
      <c r="D22" s="103"/>
      <c r="E22" s="118"/>
      <c r="F22" s="105"/>
      <c r="G22" s="106"/>
      <c r="H22" s="111"/>
      <c r="I22" s="108"/>
      <c r="J22" s="109"/>
      <c r="K22" s="110"/>
      <c r="L22" s="110"/>
      <c r="M22" s="110"/>
      <c r="N22" s="110"/>
      <c r="O22" s="108"/>
      <c r="P22" s="111"/>
      <c r="Q22" s="110"/>
      <c r="R22" s="108"/>
      <c r="S22" s="99"/>
    </row>
    <row r="23" spans="1:19" ht="15.25" x14ac:dyDescent="0.65">
      <c r="A23" s="100"/>
      <c r="B23" s="101"/>
      <c r="C23" s="102"/>
      <c r="D23" s="103"/>
      <c r="E23" s="118"/>
      <c r="F23" s="105"/>
      <c r="G23" s="106"/>
      <c r="H23" s="107"/>
      <c r="I23" s="108"/>
      <c r="J23" s="109"/>
      <c r="K23" s="110"/>
      <c r="L23" s="110"/>
      <c r="M23" s="110"/>
      <c r="N23" s="110"/>
      <c r="O23" s="108"/>
      <c r="P23" s="111"/>
      <c r="Q23" s="110"/>
      <c r="R23" s="108"/>
      <c r="S23" s="99"/>
    </row>
    <row r="24" spans="1:19" ht="15.25" x14ac:dyDescent="0.65">
      <c r="A24" s="100"/>
      <c r="B24" s="115"/>
      <c r="C24" s="102"/>
      <c r="D24" s="103"/>
      <c r="E24" s="104"/>
      <c r="F24" s="105"/>
      <c r="G24" s="106"/>
      <c r="H24" s="107"/>
      <c r="I24" s="108"/>
      <c r="J24" s="109"/>
      <c r="K24" s="110"/>
      <c r="L24" s="110"/>
      <c r="M24" s="110"/>
      <c r="N24" s="110"/>
      <c r="O24" s="108"/>
      <c r="P24" s="111"/>
      <c r="Q24" s="110"/>
      <c r="R24" s="108"/>
      <c r="S24" s="99"/>
    </row>
    <row r="25" spans="1:19" ht="15.25" x14ac:dyDescent="0.65">
      <c r="A25" s="100"/>
      <c r="B25" s="115"/>
      <c r="C25" s="102"/>
      <c r="D25" s="103"/>
      <c r="E25" s="104"/>
      <c r="F25" s="105"/>
      <c r="G25" s="106"/>
      <c r="H25" s="107"/>
      <c r="I25" s="108"/>
      <c r="J25" s="109"/>
      <c r="K25" s="110"/>
      <c r="L25" s="110"/>
      <c r="M25" s="110"/>
      <c r="N25" s="110"/>
      <c r="O25" s="108"/>
      <c r="P25" s="111"/>
      <c r="Q25" s="110"/>
      <c r="R25" s="108"/>
      <c r="S25" s="99"/>
    </row>
    <row r="26" spans="1:19" ht="15.25" x14ac:dyDescent="0.65">
      <c r="A26" s="100"/>
      <c r="B26" s="115"/>
      <c r="C26" s="102"/>
      <c r="D26" s="103"/>
      <c r="E26" s="104"/>
      <c r="F26" s="105"/>
      <c r="G26" s="106"/>
      <c r="H26" s="107"/>
      <c r="I26" s="108"/>
      <c r="J26" s="109"/>
      <c r="K26" s="110"/>
      <c r="L26" s="110"/>
      <c r="M26" s="110"/>
      <c r="N26" s="110"/>
      <c r="O26" s="108"/>
      <c r="P26" s="111"/>
      <c r="Q26" s="110"/>
      <c r="R26" s="108"/>
      <c r="S26" s="99"/>
    </row>
    <row r="27" spans="1:19" ht="15.25" x14ac:dyDescent="0.65">
      <c r="A27" s="100"/>
      <c r="B27" s="101"/>
      <c r="C27" s="102"/>
      <c r="D27" s="103"/>
      <c r="E27" s="104"/>
      <c r="F27" s="105"/>
      <c r="G27" s="106"/>
      <c r="H27" s="107"/>
      <c r="I27" s="108"/>
      <c r="J27" s="109"/>
      <c r="K27" s="110"/>
      <c r="L27" s="110"/>
      <c r="M27" s="110"/>
      <c r="N27" s="110"/>
      <c r="O27" s="108"/>
      <c r="P27" s="111"/>
      <c r="Q27" s="110"/>
      <c r="R27" s="108"/>
      <c r="S27" s="99"/>
    </row>
    <row r="28" spans="1:19" ht="15.25" x14ac:dyDescent="0.65">
      <c r="A28" s="100"/>
      <c r="B28" s="115"/>
      <c r="C28" s="102"/>
      <c r="D28" s="103"/>
      <c r="E28" s="104"/>
      <c r="F28" s="105"/>
      <c r="G28" s="106"/>
      <c r="H28" s="107"/>
      <c r="I28" s="108"/>
      <c r="J28" s="109"/>
      <c r="K28" s="110"/>
      <c r="L28" s="110"/>
      <c r="M28" s="110"/>
      <c r="N28" s="110"/>
      <c r="O28" s="108"/>
      <c r="P28" s="111"/>
      <c r="Q28" s="110"/>
      <c r="R28" s="108"/>
      <c r="S28" s="99"/>
    </row>
    <row r="29" spans="1:19" ht="15.25" x14ac:dyDescent="0.65">
      <c r="A29" s="100"/>
      <c r="B29" s="101"/>
      <c r="C29" s="102"/>
      <c r="D29" s="103"/>
      <c r="E29" s="104"/>
      <c r="F29" s="105"/>
      <c r="G29" s="106"/>
      <c r="H29" s="107"/>
      <c r="I29" s="108"/>
      <c r="J29" s="109"/>
      <c r="K29" s="110"/>
      <c r="L29" s="110"/>
      <c r="M29" s="110"/>
      <c r="N29" s="110"/>
      <c r="O29" s="108"/>
      <c r="P29" s="111"/>
      <c r="Q29" s="110"/>
      <c r="R29" s="108"/>
      <c r="S29" s="99"/>
    </row>
    <row r="30" spans="1:19" ht="15.25" x14ac:dyDescent="0.65">
      <c r="A30" s="100"/>
      <c r="B30" s="115"/>
      <c r="C30" s="102"/>
      <c r="D30" s="103"/>
      <c r="E30" s="104"/>
      <c r="F30" s="105"/>
      <c r="G30" s="106"/>
      <c r="H30" s="107"/>
      <c r="I30" s="108"/>
      <c r="J30" s="109"/>
      <c r="K30" s="110"/>
      <c r="L30" s="110"/>
      <c r="M30" s="110"/>
      <c r="N30" s="110"/>
      <c r="O30" s="108"/>
      <c r="P30" s="111"/>
      <c r="Q30" s="110"/>
      <c r="R30" s="108"/>
      <c r="S30" s="99"/>
    </row>
    <row r="31" spans="1:19" ht="15.25" x14ac:dyDescent="0.65">
      <c r="A31" s="100"/>
      <c r="B31" s="115"/>
      <c r="C31" s="102"/>
      <c r="D31" s="103"/>
      <c r="E31" s="104"/>
      <c r="F31" s="105"/>
      <c r="G31" s="106"/>
      <c r="H31" s="107"/>
      <c r="I31" s="108"/>
      <c r="J31" s="109"/>
      <c r="K31" s="110"/>
      <c r="L31" s="110"/>
      <c r="M31" s="110"/>
      <c r="N31" s="110"/>
      <c r="O31" s="108"/>
      <c r="P31" s="111"/>
      <c r="Q31" s="110"/>
      <c r="R31" s="108"/>
      <c r="S31" s="99"/>
    </row>
    <row r="32" spans="1:19" ht="15.25" x14ac:dyDescent="0.65">
      <c r="A32" s="100"/>
      <c r="B32" s="115"/>
      <c r="C32" s="102"/>
      <c r="D32" s="103"/>
      <c r="E32" s="104"/>
      <c r="F32" s="105"/>
      <c r="G32" s="106"/>
      <c r="H32" s="107"/>
      <c r="I32" s="108"/>
      <c r="J32" s="109"/>
      <c r="K32" s="110"/>
      <c r="L32" s="110"/>
      <c r="M32" s="110"/>
      <c r="N32" s="110"/>
      <c r="O32" s="108"/>
      <c r="P32" s="111"/>
      <c r="Q32" s="110"/>
      <c r="R32" s="108"/>
      <c r="S32" s="99"/>
    </row>
    <row r="33" spans="1:19" ht="15.25" x14ac:dyDescent="0.65">
      <c r="A33" s="100"/>
      <c r="B33" s="101"/>
      <c r="C33" s="102"/>
      <c r="D33" s="103"/>
      <c r="E33" s="104"/>
      <c r="F33" s="105"/>
      <c r="G33" s="106"/>
      <c r="H33" s="111"/>
      <c r="I33" s="108"/>
      <c r="J33" s="109"/>
      <c r="K33" s="110"/>
      <c r="L33" s="110"/>
      <c r="M33" s="110"/>
      <c r="N33" s="110"/>
      <c r="O33" s="108"/>
      <c r="P33" s="111"/>
      <c r="Q33" s="110"/>
      <c r="R33" s="108"/>
      <c r="S33" s="99"/>
    </row>
    <row r="34" spans="1:19" ht="15.25" x14ac:dyDescent="0.65">
      <c r="A34" s="100"/>
      <c r="B34" s="101"/>
      <c r="C34" s="102"/>
      <c r="D34" s="103"/>
      <c r="E34" s="104"/>
      <c r="F34" s="105"/>
      <c r="G34" s="106"/>
      <c r="H34" s="111"/>
      <c r="I34" s="108"/>
      <c r="J34" s="109"/>
      <c r="K34" s="110"/>
      <c r="L34" s="110"/>
      <c r="M34" s="110"/>
      <c r="N34" s="110"/>
      <c r="O34" s="108"/>
      <c r="P34" s="111"/>
      <c r="Q34" s="110"/>
      <c r="R34" s="108"/>
      <c r="S34" s="99"/>
    </row>
    <row r="35" spans="1:19" ht="15.25" x14ac:dyDescent="0.65">
      <c r="A35" s="100"/>
      <c r="B35" s="101"/>
      <c r="C35" s="102"/>
      <c r="D35" s="103"/>
      <c r="E35" s="104"/>
      <c r="F35" s="105"/>
      <c r="G35" s="106"/>
      <c r="H35" s="111"/>
      <c r="I35" s="108"/>
      <c r="J35" s="109"/>
      <c r="K35" s="110"/>
      <c r="L35" s="110"/>
      <c r="M35" s="110"/>
      <c r="N35" s="110"/>
      <c r="O35" s="108"/>
      <c r="P35" s="111"/>
      <c r="Q35" s="110"/>
      <c r="R35" s="108"/>
      <c r="S35" s="99"/>
    </row>
    <row r="36" spans="1:19" ht="15.25" x14ac:dyDescent="0.65">
      <c r="A36" s="100"/>
      <c r="B36" s="101"/>
      <c r="C36" s="102"/>
      <c r="D36" s="103"/>
      <c r="E36" s="104"/>
      <c r="F36" s="105"/>
      <c r="G36" s="106"/>
      <c r="H36" s="111"/>
      <c r="I36" s="108"/>
      <c r="J36" s="109"/>
      <c r="K36" s="110"/>
      <c r="L36" s="110"/>
      <c r="M36" s="110"/>
      <c r="N36" s="110"/>
      <c r="O36" s="108"/>
      <c r="P36" s="111"/>
      <c r="Q36" s="110"/>
      <c r="R36" s="108"/>
      <c r="S36" s="99"/>
    </row>
    <row r="37" spans="1:19" ht="15.25" x14ac:dyDescent="0.65">
      <c r="A37" s="100"/>
      <c r="B37" s="101"/>
      <c r="C37" s="102"/>
      <c r="D37" s="103"/>
      <c r="E37" s="104"/>
      <c r="F37" s="105"/>
      <c r="G37" s="106"/>
      <c r="H37" s="111"/>
      <c r="I37" s="108"/>
      <c r="J37" s="109"/>
      <c r="K37" s="110"/>
      <c r="L37" s="110"/>
      <c r="M37" s="110"/>
      <c r="N37" s="110"/>
      <c r="O37" s="108"/>
      <c r="P37" s="111"/>
      <c r="Q37" s="110"/>
      <c r="R37" s="108"/>
      <c r="S37" s="99"/>
    </row>
    <row r="38" spans="1:19" ht="15.25" x14ac:dyDescent="0.65">
      <c r="A38" s="100"/>
      <c r="B38" s="101"/>
      <c r="C38" s="102"/>
      <c r="D38" s="103"/>
      <c r="E38" s="104"/>
      <c r="F38" s="105"/>
      <c r="G38" s="106"/>
      <c r="H38" s="107"/>
      <c r="I38" s="108"/>
      <c r="J38" s="109"/>
      <c r="K38" s="110"/>
      <c r="L38" s="110"/>
      <c r="M38" s="110"/>
      <c r="N38" s="110"/>
      <c r="O38" s="108"/>
      <c r="P38" s="111"/>
      <c r="Q38" s="110"/>
      <c r="R38" s="108"/>
      <c r="S38" s="99"/>
    </row>
    <row r="39" spans="1:19" ht="15.25" x14ac:dyDescent="0.65">
      <c r="A39" s="100"/>
      <c r="B39" s="115"/>
      <c r="C39" s="119"/>
      <c r="D39" s="103"/>
      <c r="E39" s="120"/>
      <c r="F39" s="105"/>
      <c r="G39" s="106"/>
      <c r="H39" s="107"/>
      <c r="I39" s="108"/>
      <c r="J39" s="109"/>
      <c r="K39" s="110"/>
      <c r="L39" s="110"/>
      <c r="M39" s="110"/>
      <c r="N39" s="110"/>
      <c r="O39" s="108"/>
      <c r="P39" s="111"/>
      <c r="Q39" s="110"/>
      <c r="R39" s="108"/>
      <c r="S39" s="99"/>
    </row>
    <row r="40" spans="1:19" ht="15.25" x14ac:dyDescent="0.65">
      <c r="A40" s="100"/>
      <c r="B40" s="101"/>
      <c r="C40" s="119"/>
      <c r="D40" s="103"/>
      <c r="E40" s="121"/>
      <c r="F40" s="105"/>
      <c r="G40" s="106"/>
      <c r="H40" s="111"/>
      <c r="I40" s="108"/>
      <c r="J40" s="109"/>
      <c r="K40" s="110"/>
      <c r="L40" s="110"/>
      <c r="M40" s="110"/>
      <c r="N40" s="110"/>
      <c r="O40" s="108"/>
      <c r="P40" s="111"/>
      <c r="Q40" s="110"/>
      <c r="R40" s="108"/>
      <c r="S40" s="99"/>
    </row>
    <row r="41" spans="1:19" ht="15.25" x14ac:dyDescent="0.65">
      <c r="A41" s="100"/>
      <c r="B41" s="101"/>
      <c r="C41" s="102"/>
      <c r="D41" s="103"/>
      <c r="E41" s="118"/>
      <c r="F41" s="105"/>
      <c r="G41" s="106"/>
      <c r="H41" s="111"/>
      <c r="I41" s="108"/>
      <c r="J41" s="109"/>
      <c r="K41" s="110"/>
      <c r="L41" s="110"/>
      <c r="M41" s="110"/>
      <c r="N41" s="110"/>
      <c r="O41" s="108"/>
      <c r="P41" s="111"/>
      <c r="Q41" s="110"/>
      <c r="R41" s="108"/>
      <c r="S41" s="99"/>
    </row>
    <row r="42" spans="1:19" ht="15.25" x14ac:dyDescent="0.65">
      <c r="A42" s="100"/>
      <c r="B42" s="101"/>
      <c r="C42" s="102"/>
      <c r="D42" s="103"/>
      <c r="E42" s="104"/>
      <c r="F42" s="105"/>
      <c r="G42" s="106"/>
      <c r="H42" s="111"/>
      <c r="I42" s="108"/>
      <c r="J42" s="109"/>
      <c r="K42" s="110"/>
      <c r="L42" s="110"/>
      <c r="M42" s="110"/>
      <c r="N42" s="110"/>
      <c r="O42" s="108"/>
      <c r="P42" s="111"/>
      <c r="Q42" s="110"/>
      <c r="R42" s="108"/>
      <c r="S42" s="99"/>
    </row>
    <row r="43" spans="1:19" ht="15.25" x14ac:dyDescent="0.65">
      <c r="A43" s="100"/>
      <c r="B43" s="101"/>
      <c r="C43" s="102"/>
      <c r="D43" s="103"/>
      <c r="E43" s="104"/>
      <c r="F43" s="105"/>
      <c r="G43" s="106"/>
      <c r="H43" s="111"/>
      <c r="I43" s="108"/>
      <c r="J43" s="109"/>
      <c r="K43" s="110"/>
      <c r="L43" s="110"/>
      <c r="M43" s="110"/>
      <c r="N43" s="110"/>
      <c r="O43" s="108"/>
      <c r="P43" s="111"/>
      <c r="Q43" s="110"/>
      <c r="R43" s="108"/>
      <c r="S43" s="99"/>
    </row>
    <row r="44" spans="1:19" ht="15.25" x14ac:dyDescent="0.65">
      <c r="A44" s="100"/>
      <c r="B44" s="115"/>
      <c r="C44" s="102"/>
      <c r="D44" s="103"/>
      <c r="E44" s="116"/>
      <c r="F44" s="105"/>
      <c r="G44" s="106"/>
      <c r="H44" s="107"/>
      <c r="I44" s="108"/>
      <c r="J44" s="109"/>
      <c r="K44" s="110"/>
      <c r="L44" s="110"/>
      <c r="M44" s="110"/>
      <c r="N44" s="110"/>
      <c r="O44" s="108"/>
      <c r="P44" s="111"/>
      <c r="Q44" s="110"/>
      <c r="R44" s="108"/>
      <c r="S44" s="99"/>
    </row>
    <row r="45" spans="1:19" ht="15.25" x14ac:dyDescent="0.65">
      <c r="A45" s="100"/>
      <c r="B45" s="101"/>
      <c r="C45" s="102"/>
      <c r="D45" s="103"/>
      <c r="E45" s="104"/>
      <c r="F45" s="105"/>
      <c r="G45" s="106"/>
      <c r="H45" s="111"/>
      <c r="I45" s="108"/>
      <c r="J45" s="109"/>
      <c r="K45" s="110"/>
      <c r="L45" s="110"/>
      <c r="M45" s="110"/>
      <c r="N45" s="110"/>
      <c r="O45" s="108"/>
      <c r="P45" s="111"/>
      <c r="Q45" s="110"/>
      <c r="R45" s="108"/>
      <c r="S45" s="99"/>
    </row>
    <row r="46" spans="1:19" ht="15.25" x14ac:dyDescent="0.65">
      <c r="A46" s="100"/>
      <c r="B46" s="115"/>
      <c r="C46" s="102"/>
      <c r="D46" s="103"/>
      <c r="E46" s="104"/>
      <c r="F46" s="105"/>
      <c r="G46" s="106"/>
      <c r="H46" s="107"/>
      <c r="I46" s="108"/>
      <c r="J46" s="109"/>
      <c r="K46" s="110"/>
      <c r="L46" s="110"/>
      <c r="M46" s="110"/>
      <c r="N46" s="110"/>
      <c r="O46" s="108"/>
      <c r="P46" s="111"/>
      <c r="Q46" s="110"/>
      <c r="R46" s="108"/>
      <c r="S46" s="99"/>
    </row>
    <row r="47" spans="1:19" ht="15.25" x14ac:dyDescent="0.65">
      <c r="A47" s="122"/>
      <c r="B47" s="123"/>
      <c r="C47" s="102"/>
      <c r="D47" s="124"/>
      <c r="E47" s="125"/>
      <c r="F47" s="126"/>
      <c r="G47" s="106"/>
      <c r="H47" s="111"/>
      <c r="I47" s="108"/>
      <c r="J47" s="109"/>
      <c r="K47" s="110"/>
      <c r="L47" s="110"/>
      <c r="M47" s="110"/>
      <c r="N47" s="110"/>
      <c r="O47" s="108"/>
      <c r="P47" s="111"/>
      <c r="Q47" s="110"/>
      <c r="R47" s="108"/>
      <c r="S47" s="99"/>
    </row>
    <row r="48" spans="1:19" ht="15.25" x14ac:dyDescent="0.65">
      <c r="A48" s="122"/>
      <c r="B48" s="127"/>
      <c r="C48" s="102"/>
      <c r="D48" s="108"/>
      <c r="E48" s="125"/>
      <c r="F48" s="126"/>
      <c r="G48" s="106"/>
      <c r="H48" s="111"/>
      <c r="I48" s="108"/>
      <c r="J48" s="109"/>
      <c r="K48" s="110"/>
      <c r="L48" s="110"/>
      <c r="M48" s="110"/>
      <c r="N48" s="110"/>
      <c r="O48" s="108"/>
      <c r="P48" s="111"/>
      <c r="Q48" s="110"/>
      <c r="R48" s="108"/>
      <c r="S48" s="99"/>
    </row>
    <row r="49" spans="1:19" ht="15.25" x14ac:dyDescent="0.65">
      <c r="A49" s="122"/>
      <c r="B49" s="127"/>
      <c r="C49" s="128"/>
      <c r="D49" s="124"/>
      <c r="E49" s="125"/>
      <c r="F49" s="126"/>
      <c r="G49" s="106"/>
      <c r="H49" s="111"/>
      <c r="I49" s="108"/>
      <c r="J49" s="109"/>
      <c r="K49" s="110"/>
      <c r="L49" s="110"/>
      <c r="M49" s="110"/>
      <c r="N49" s="110"/>
      <c r="O49" s="108"/>
      <c r="P49" s="111"/>
      <c r="Q49" s="110"/>
      <c r="R49" s="108"/>
      <c r="S49" s="99"/>
    </row>
    <row r="50" spans="1:19" ht="15.25" x14ac:dyDescent="0.65">
      <c r="A50" s="100"/>
      <c r="B50" s="115"/>
      <c r="C50" s="102"/>
      <c r="D50" s="103"/>
      <c r="E50" s="104"/>
      <c r="F50" s="105"/>
      <c r="G50" s="106"/>
      <c r="H50" s="107"/>
      <c r="I50" s="108"/>
      <c r="J50" s="109"/>
      <c r="K50" s="110"/>
      <c r="L50" s="110"/>
      <c r="M50" s="110"/>
      <c r="N50" s="110"/>
      <c r="O50" s="108"/>
      <c r="P50" s="111"/>
      <c r="Q50" s="110"/>
      <c r="R50" s="108"/>
      <c r="S50" s="99"/>
    </row>
    <row r="51" spans="1:19" ht="15.25" x14ac:dyDescent="0.65">
      <c r="A51" s="100"/>
      <c r="B51" s="101"/>
      <c r="C51" s="102"/>
      <c r="D51" s="103"/>
      <c r="E51" s="104"/>
      <c r="F51" s="105"/>
      <c r="G51" s="106"/>
      <c r="H51" s="107"/>
      <c r="I51" s="108"/>
      <c r="J51" s="109"/>
      <c r="K51" s="110"/>
      <c r="L51" s="110"/>
      <c r="M51" s="110"/>
      <c r="N51" s="110"/>
      <c r="O51" s="108"/>
      <c r="P51" s="111"/>
      <c r="Q51" s="110"/>
      <c r="R51" s="108"/>
      <c r="S51" s="99"/>
    </row>
    <row r="52" spans="1:19" ht="15.25" x14ac:dyDescent="0.65">
      <c r="A52" s="100"/>
      <c r="B52" s="101"/>
      <c r="C52" s="102"/>
      <c r="D52" s="103"/>
      <c r="E52" s="104"/>
      <c r="F52" s="105"/>
      <c r="G52" s="106"/>
      <c r="H52" s="107"/>
      <c r="I52" s="108"/>
      <c r="J52" s="109"/>
      <c r="K52" s="110"/>
      <c r="L52" s="110"/>
      <c r="M52" s="110"/>
      <c r="N52" s="110"/>
      <c r="O52" s="108"/>
      <c r="P52" s="111"/>
      <c r="Q52" s="110"/>
      <c r="R52" s="108"/>
      <c r="S52" s="99"/>
    </row>
    <row r="53" spans="1:19" ht="15.25" x14ac:dyDescent="0.65">
      <c r="A53" s="100"/>
      <c r="B53" s="101"/>
      <c r="C53" s="102"/>
      <c r="D53" s="103"/>
      <c r="E53" s="129"/>
      <c r="F53" s="105"/>
      <c r="G53" s="106"/>
      <c r="H53" s="107"/>
      <c r="I53" s="108"/>
      <c r="J53" s="109"/>
      <c r="K53" s="110"/>
      <c r="L53" s="110"/>
      <c r="M53" s="110"/>
      <c r="N53" s="110"/>
      <c r="O53" s="108"/>
      <c r="P53" s="111"/>
      <c r="Q53" s="110"/>
      <c r="R53" s="108"/>
      <c r="S53" s="99"/>
    </row>
    <row r="54" spans="1:19" ht="15.25" x14ac:dyDescent="0.65">
      <c r="A54" s="100"/>
      <c r="B54" s="115"/>
      <c r="C54" s="102"/>
      <c r="D54" s="103"/>
      <c r="E54" s="104"/>
      <c r="F54" s="105"/>
      <c r="G54" s="106"/>
      <c r="H54" s="107"/>
      <c r="I54" s="108"/>
      <c r="J54" s="109"/>
      <c r="K54" s="110"/>
      <c r="L54" s="110"/>
      <c r="M54" s="110"/>
      <c r="N54" s="110"/>
      <c r="O54" s="108"/>
      <c r="P54" s="111"/>
      <c r="Q54" s="110"/>
      <c r="R54" s="108"/>
      <c r="S54" s="99"/>
    </row>
    <row r="55" spans="1:19" ht="15.25" x14ac:dyDescent="0.65">
      <c r="A55" s="130"/>
      <c r="B55" s="101"/>
      <c r="C55" s="102"/>
      <c r="D55" s="103"/>
      <c r="E55" s="104"/>
      <c r="F55" s="105"/>
      <c r="G55" s="106"/>
      <c r="H55" s="107"/>
      <c r="I55" s="108"/>
      <c r="J55" s="109"/>
      <c r="K55" s="110"/>
      <c r="L55" s="110"/>
      <c r="M55" s="110"/>
      <c r="N55" s="110"/>
      <c r="O55" s="108"/>
      <c r="P55" s="111"/>
      <c r="Q55" s="110"/>
      <c r="R55" s="108"/>
      <c r="S55" s="99"/>
    </row>
    <row r="56" spans="1:19" ht="15.25" x14ac:dyDescent="0.65">
      <c r="A56" s="130"/>
      <c r="B56" s="101"/>
      <c r="C56" s="102"/>
      <c r="D56" s="103"/>
      <c r="E56" s="104"/>
      <c r="F56" s="105"/>
      <c r="G56" s="131"/>
      <c r="H56" s="111"/>
      <c r="I56" s="108"/>
      <c r="J56" s="109"/>
      <c r="K56" s="110"/>
      <c r="L56" s="110"/>
      <c r="M56" s="110"/>
      <c r="N56" s="110"/>
      <c r="O56" s="108"/>
      <c r="P56" s="111"/>
      <c r="Q56" s="110"/>
      <c r="R56" s="108"/>
      <c r="S56" s="99"/>
    </row>
    <row r="57" spans="1:19" ht="15.25" x14ac:dyDescent="0.65">
      <c r="A57" s="130"/>
      <c r="B57" s="115"/>
      <c r="C57" s="102"/>
      <c r="D57" s="103"/>
      <c r="E57" s="116"/>
      <c r="F57" s="105"/>
      <c r="G57" s="106"/>
      <c r="H57" s="107"/>
      <c r="I57" s="108"/>
      <c r="J57" s="109"/>
      <c r="K57" s="110"/>
      <c r="L57" s="110"/>
      <c r="M57" s="110"/>
      <c r="N57" s="110"/>
      <c r="O57" s="108"/>
      <c r="P57" s="111"/>
      <c r="Q57" s="110"/>
      <c r="R57" s="108"/>
      <c r="S57" s="99"/>
    </row>
    <row r="58" spans="1:19" ht="15.25" x14ac:dyDescent="0.65">
      <c r="A58" s="130"/>
      <c r="B58" s="132"/>
      <c r="C58" s="102"/>
      <c r="D58" s="103"/>
      <c r="E58" s="104"/>
      <c r="F58" s="105"/>
      <c r="G58" s="106"/>
      <c r="H58" s="111"/>
      <c r="I58" s="108"/>
      <c r="J58" s="109"/>
      <c r="K58" s="110"/>
      <c r="L58" s="110"/>
      <c r="M58" s="110"/>
      <c r="N58" s="110"/>
      <c r="O58" s="108"/>
      <c r="P58" s="111"/>
      <c r="Q58" s="110"/>
      <c r="R58" s="108"/>
      <c r="S58" s="99"/>
    </row>
    <row r="59" spans="1:19" ht="15.25" x14ac:dyDescent="0.65">
      <c r="A59" s="130"/>
      <c r="B59" s="101"/>
      <c r="C59" s="102"/>
      <c r="D59" s="133"/>
      <c r="E59" s="104"/>
      <c r="F59" s="105"/>
      <c r="G59" s="106"/>
      <c r="H59" s="111"/>
      <c r="I59" s="108"/>
      <c r="J59" s="109"/>
      <c r="K59" s="110"/>
      <c r="L59" s="110"/>
      <c r="M59" s="110"/>
      <c r="N59" s="110"/>
      <c r="O59" s="108"/>
      <c r="P59" s="111"/>
      <c r="Q59" s="110"/>
      <c r="R59" s="108"/>
      <c r="S59" s="99"/>
    </row>
    <row r="60" spans="1:19" ht="15.25" x14ac:dyDescent="0.65">
      <c r="A60" s="130"/>
      <c r="B60" s="134"/>
      <c r="C60" s="102"/>
      <c r="D60" s="103"/>
      <c r="E60" s="104"/>
      <c r="F60" s="105"/>
      <c r="G60" s="106"/>
      <c r="H60" s="107"/>
      <c r="I60" s="108"/>
      <c r="J60" s="109"/>
      <c r="K60" s="110"/>
      <c r="L60" s="110"/>
      <c r="M60" s="110"/>
      <c r="N60" s="110"/>
      <c r="O60" s="108"/>
      <c r="P60" s="111"/>
      <c r="Q60" s="110"/>
      <c r="R60" s="108"/>
      <c r="S60" s="99"/>
    </row>
    <row r="61" spans="1:19" ht="15.25" x14ac:dyDescent="0.65">
      <c r="A61" s="130"/>
      <c r="B61" s="132"/>
      <c r="C61" s="102"/>
      <c r="D61" s="133"/>
      <c r="E61" s="104"/>
      <c r="F61" s="105"/>
      <c r="G61" s="106"/>
      <c r="H61" s="111"/>
      <c r="I61" s="108"/>
      <c r="J61" s="109"/>
      <c r="K61" s="110"/>
      <c r="L61" s="110"/>
      <c r="M61" s="110"/>
      <c r="N61" s="110"/>
      <c r="O61" s="108"/>
      <c r="P61" s="111"/>
      <c r="Q61" s="110"/>
      <c r="R61" s="108"/>
      <c r="S61" s="99"/>
    </row>
    <row r="62" spans="1:19" ht="15.25" x14ac:dyDescent="0.65">
      <c r="A62" s="130"/>
      <c r="B62" s="101"/>
      <c r="C62" s="102"/>
      <c r="D62" s="135"/>
      <c r="E62" s="104"/>
      <c r="F62" s="105"/>
      <c r="G62" s="106"/>
      <c r="H62" s="111"/>
      <c r="I62" s="108"/>
      <c r="J62" s="109"/>
      <c r="K62" s="110"/>
      <c r="L62" s="110"/>
      <c r="M62" s="110"/>
      <c r="N62" s="110"/>
      <c r="O62" s="108"/>
      <c r="P62" s="111"/>
      <c r="Q62" s="110"/>
      <c r="R62" s="108"/>
      <c r="S62" s="99"/>
    </row>
    <row r="63" spans="1:19" ht="15.25" x14ac:dyDescent="0.65">
      <c r="A63" s="130"/>
      <c r="B63" s="132"/>
      <c r="C63" s="102"/>
      <c r="D63" s="136"/>
      <c r="E63" s="104"/>
      <c r="F63" s="105"/>
      <c r="G63" s="106"/>
      <c r="H63" s="111"/>
      <c r="I63" s="108"/>
      <c r="J63" s="109"/>
      <c r="K63" s="110"/>
      <c r="L63" s="110"/>
      <c r="M63" s="110"/>
      <c r="N63" s="110"/>
      <c r="O63" s="108"/>
      <c r="P63" s="111"/>
      <c r="Q63" s="110"/>
      <c r="R63" s="108"/>
      <c r="S63" s="99"/>
    </row>
    <row r="64" spans="1:19" ht="15.25" x14ac:dyDescent="0.65">
      <c r="A64" s="130"/>
      <c r="B64" s="132"/>
      <c r="C64" s="102"/>
      <c r="D64" s="136"/>
      <c r="E64" s="104"/>
      <c r="F64" s="105"/>
      <c r="G64" s="106"/>
      <c r="H64" s="111"/>
      <c r="I64" s="108"/>
      <c r="J64" s="109"/>
      <c r="K64" s="110"/>
      <c r="L64" s="110"/>
      <c r="M64" s="110"/>
      <c r="N64" s="110"/>
      <c r="O64" s="108"/>
      <c r="P64" s="111"/>
      <c r="Q64" s="110"/>
      <c r="R64" s="108"/>
      <c r="S64" s="99"/>
    </row>
    <row r="65" spans="1:19" ht="15.25" x14ac:dyDescent="0.65">
      <c r="A65" s="130"/>
      <c r="B65" s="101"/>
      <c r="C65" s="102"/>
      <c r="D65" s="103"/>
      <c r="E65" s="104"/>
      <c r="F65" s="105"/>
      <c r="G65" s="106"/>
      <c r="H65" s="107"/>
      <c r="I65" s="108"/>
      <c r="J65" s="109"/>
      <c r="K65" s="110"/>
      <c r="L65" s="110"/>
      <c r="M65" s="110"/>
      <c r="N65" s="110"/>
      <c r="O65" s="108"/>
      <c r="P65" s="111"/>
      <c r="Q65" s="110"/>
      <c r="R65" s="108"/>
      <c r="S65" s="99"/>
    </row>
    <row r="66" spans="1:19" ht="15.25" x14ac:dyDescent="0.65">
      <c r="A66" s="130"/>
      <c r="B66" s="115"/>
      <c r="C66" s="102"/>
      <c r="D66" s="103"/>
      <c r="E66" s="104"/>
      <c r="F66" s="105"/>
      <c r="G66" s="106"/>
      <c r="H66" s="107"/>
      <c r="I66" s="108"/>
      <c r="J66" s="109"/>
      <c r="K66" s="110"/>
      <c r="L66" s="110"/>
      <c r="M66" s="110"/>
      <c r="N66" s="110"/>
      <c r="O66" s="108"/>
      <c r="P66" s="111"/>
      <c r="Q66" s="110"/>
      <c r="R66" s="108"/>
      <c r="S66" s="137"/>
    </row>
    <row r="67" spans="1:19" ht="15.25" x14ac:dyDescent="0.65">
      <c r="A67" s="130"/>
      <c r="B67" s="115"/>
      <c r="C67" s="102"/>
      <c r="D67" s="103"/>
      <c r="E67" s="104"/>
      <c r="F67" s="105"/>
      <c r="G67" s="106"/>
      <c r="H67" s="107"/>
      <c r="I67" s="108"/>
      <c r="J67" s="109"/>
      <c r="K67" s="110"/>
      <c r="L67" s="110"/>
      <c r="M67" s="110"/>
      <c r="N67" s="110"/>
      <c r="O67" s="108"/>
      <c r="P67" s="111"/>
      <c r="Q67" s="110"/>
      <c r="R67" s="108"/>
      <c r="S67" s="99"/>
    </row>
    <row r="68" spans="1:19" ht="15.25" x14ac:dyDescent="0.65">
      <c r="A68" s="130"/>
      <c r="B68" s="101"/>
      <c r="C68" s="102"/>
      <c r="D68" s="103"/>
      <c r="E68" s="104"/>
      <c r="F68" s="105"/>
      <c r="G68" s="106"/>
      <c r="H68" s="107"/>
      <c r="I68" s="108"/>
      <c r="J68" s="109"/>
      <c r="K68" s="110"/>
      <c r="L68" s="110"/>
      <c r="M68" s="110"/>
      <c r="N68" s="110"/>
      <c r="O68" s="108"/>
      <c r="P68" s="111"/>
      <c r="Q68" s="110"/>
      <c r="R68" s="108"/>
      <c r="S68" s="99"/>
    </row>
    <row r="69" spans="1:19" ht="15.25" x14ac:dyDescent="0.65">
      <c r="A69" s="130"/>
      <c r="B69" s="101"/>
      <c r="C69" s="102"/>
      <c r="D69" s="103"/>
      <c r="E69" s="104"/>
      <c r="F69" s="105"/>
      <c r="G69" s="106"/>
      <c r="H69" s="107"/>
      <c r="I69" s="108"/>
      <c r="J69" s="109"/>
      <c r="K69" s="110"/>
      <c r="L69" s="110"/>
      <c r="M69" s="110"/>
      <c r="N69" s="110"/>
      <c r="O69" s="108"/>
      <c r="P69" s="111"/>
      <c r="Q69" s="110"/>
      <c r="R69" s="108"/>
      <c r="S69" s="99"/>
    </row>
    <row r="70" spans="1:19" ht="15.25" x14ac:dyDescent="0.65">
      <c r="A70" s="130"/>
      <c r="B70" s="101"/>
      <c r="C70" s="102"/>
      <c r="D70" s="103"/>
      <c r="E70" s="104"/>
      <c r="F70" s="105"/>
      <c r="G70" s="106"/>
      <c r="H70" s="107"/>
      <c r="I70" s="108"/>
      <c r="J70" s="109"/>
      <c r="K70" s="110"/>
      <c r="L70" s="110"/>
      <c r="M70" s="110"/>
      <c r="N70" s="110"/>
      <c r="O70" s="108"/>
      <c r="P70" s="111"/>
      <c r="Q70" s="110"/>
      <c r="R70" s="108"/>
      <c r="S70" s="99"/>
    </row>
    <row r="71" spans="1:19" ht="15.25" x14ac:dyDescent="0.65">
      <c r="A71" s="130"/>
      <c r="B71" s="101"/>
      <c r="C71" s="102"/>
      <c r="D71" s="103"/>
      <c r="E71" s="104"/>
      <c r="F71" s="105"/>
      <c r="G71" s="106"/>
      <c r="H71" s="107"/>
      <c r="I71" s="108"/>
      <c r="J71" s="109"/>
      <c r="K71" s="110"/>
      <c r="L71" s="110"/>
      <c r="M71" s="110"/>
      <c r="N71" s="110"/>
      <c r="O71" s="108"/>
      <c r="P71" s="111"/>
      <c r="Q71" s="110"/>
      <c r="R71" s="108"/>
      <c r="S71" s="99"/>
    </row>
    <row r="72" spans="1:19" ht="15.25" x14ac:dyDescent="0.65">
      <c r="A72" s="130"/>
      <c r="B72" s="132"/>
      <c r="C72" s="102"/>
      <c r="D72" s="103"/>
      <c r="E72" s="104"/>
      <c r="F72" s="105"/>
      <c r="G72" s="106"/>
      <c r="H72" s="111"/>
      <c r="I72" s="108"/>
      <c r="J72" s="109"/>
      <c r="K72" s="110"/>
      <c r="L72" s="110"/>
      <c r="M72" s="110"/>
      <c r="N72" s="110"/>
      <c r="O72" s="108"/>
      <c r="P72" s="111"/>
      <c r="Q72" s="110"/>
      <c r="R72" s="108"/>
      <c r="S72" s="99"/>
    </row>
    <row r="73" spans="1:19" ht="15.25" x14ac:dyDescent="0.65">
      <c r="A73" s="130"/>
      <c r="B73" s="132"/>
      <c r="C73" s="102"/>
      <c r="D73" s="103"/>
      <c r="E73" s="104"/>
      <c r="F73" s="105"/>
      <c r="G73" s="106"/>
      <c r="H73" s="111"/>
      <c r="I73" s="108"/>
      <c r="J73" s="109"/>
      <c r="K73" s="110"/>
      <c r="L73" s="110"/>
      <c r="M73" s="110"/>
      <c r="N73" s="110"/>
      <c r="O73" s="108"/>
      <c r="P73" s="111"/>
      <c r="Q73" s="110"/>
      <c r="R73" s="108"/>
      <c r="S73" s="99"/>
    </row>
    <row r="74" spans="1:19" ht="15.25" x14ac:dyDescent="0.65">
      <c r="A74" s="130"/>
      <c r="B74" s="134"/>
      <c r="C74" s="102"/>
      <c r="D74" s="103"/>
      <c r="E74" s="116"/>
      <c r="F74" s="105"/>
      <c r="G74" s="106"/>
      <c r="H74" s="107"/>
      <c r="I74" s="108"/>
      <c r="J74" s="109"/>
      <c r="K74" s="110"/>
      <c r="L74" s="110"/>
      <c r="M74" s="110"/>
      <c r="N74" s="110"/>
      <c r="O74" s="108"/>
      <c r="P74" s="111"/>
      <c r="Q74" s="110"/>
      <c r="R74" s="108"/>
      <c r="S74" s="99"/>
    </row>
    <row r="75" spans="1:19" ht="15.25" x14ac:dyDescent="0.65">
      <c r="A75" s="138"/>
      <c r="B75" s="101"/>
      <c r="C75" s="102"/>
      <c r="D75" s="103"/>
      <c r="E75" s="104"/>
      <c r="F75" s="105"/>
      <c r="G75" s="106"/>
      <c r="H75" s="107"/>
      <c r="I75" s="108"/>
      <c r="J75" s="109"/>
      <c r="K75" s="110"/>
      <c r="L75" s="110"/>
      <c r="M75" s="110"/>
      <c r="N75" s="110"/>
      <c r="O75" s="108"/>
      <c r="P75" s="111"/>
      <c r="Q75" s="110"/>
      <c r="R75" s="108"/>
      <c r="S75" s="99"/>
    </row>
    <row r="76" spans="1:19" ht="15.25" x14ac:dyDescent="0.65">
      <c r="A76" s="138"/>
      <c r="B76" s="101"/>
      <c r="C76" s="102"/>
      <c r="D76" s="103"/>
      <c r="E76" s="104"/>
      <c r="F76" s="105"/>
      <c r="G76" s="106"/>
      <c r="H76" s="107"/>
      <c r="I76" s="108"/>
      <c r="J76" s="109"/>
      <c r="K76" s="110"/>
      <c r="L76" s="110"/>
      <c r="M76" s="110"/>
      <c r="N76" s="110"/>
      <c r="O76" s="108"/>
      <c r="P76" s="111"/>
      <c r="Q76" s="110"/>
      <c r="R76" s="108"/>
      <c r="S76" s="99"/>
    </row>
    <row r="77" spans="1:19" ht="15.25" x14ac:dyDescent="0.65">
      <c r="A77" s="139"/>
      <c r="B77" s="101"/>
      <c r="C77" s="102"/>
      <c r="D77" s="103"/>
      <c r="E77" s="104"/>
      <c r="F77" s="105"/>
      <c r="G77" s="106"/>
      <c r="H77" s="107"/>
      <c r="I77" s="108"/>
      <c r="J77" s="109"/>
      <c r="K77" s="110"/>
      <c r="L77" s="110"/>
      <c r="M77" s="110"/>
      <c r="N77" s="110"/>
      <c r="O77" s="108"/>
      <c r="P77" s="111"/>
      <c r="Q77" s="110"/>
      <c r="R77" s="108"/>
      <c r="S77" s="99"/>
    </row>
    <row r="78" spans="1:19" ht="15.25" x14ac:dyDescent="0.65">
      <c r="A78" s="130"/>
      <c r="B78" s="134"/>
      <c r="C78" s="102"/>
      <c r="D78" s="103"/>
      <c r="E78" s="104"/>
      <c r="F78" s="105"/>
      <c r="G78" s="106"/>
      <c r="H78" s="107"/>
      <c r="I78" s="108"/>
      <c r="J78" s="109"/>
      <c r="K78" s="110"/>
      <c r="L78" s="110"/>
      <c r="M78" s="110"/>
      <c r="N78" s="110"/>
      <c r="O78" s="108"/>
      <c r="P78" s="111"/>
      <c r="Q78" s="110"/>
      <c r="R78" s="108"/>
      <c r="S78" s="99"/>
    </row>
    <row r="79" spans="1:19" ht="15.25" x14ac:dyDescent="0.65">
      <c r="A79" s="138"/>
      <c r="B79" s="101"/>
      <c r="C79" s="102"/>
      <c r="D79" s="103"/>
      <c r="E79" s="104"/>
      <c r="F79" s="105"/>
      <c r="G79" s="106"/>
      <c r="H79" s="111"/>
      <c r="I79" s="108"/>
      <c r="J79" s="109"/>
      <c r="K79" s="110"/>
      <c r="L79" s="110"/>
      <c r="M79" s="110"/>
      <c r="N79" s="110"/>
      <c r="O79" s="108"/>
      <c r="P79" s="111"/>
      <c r="Q79" s="110"/>
      <c r="R79" s="108"/>
      <c r="S79" s="99"/>
    </row>
    <row r="80" spans="1:19" ht="15.25" x14ac:dyDescent="0.65">
      <c r="A80" s="130"/>
      <c r="B80" s="115"/>
      <c r="C80" s="102"/>
      <c r="D80" s="103"/>
      <c r="E80" s="104"/>
      <c r="F80" s="105"/>
      <c r="G80" s="106"/>
      <c r="H80" s="107"/>
      <c r="I80" s="108"/>
      <c r="J80" s="109"/>
      <c r="K80" s="110"/>
      <c r="L80" s="110"/>
      <c r="M80" s="110"/>
      <c r="N80" s="110"/>
      <c r="O80" s="108"/>
      <c r="P80" s="111"/>
      <c r="Q80" s="110"/>
      <c r="R80" s="108"/>
      <c r="S80" s="99"/>
    </row>
    <row r="81" spans="1:19" ht="15.25" x14ac:dyDescent="0.65">
      <c r="A81" s="138"/>
      <c r="B81" s="101"/>
      <c r="C81" s="102"/>
      <c r="D81" s="103"/>
      <c r="E81" s="104"/>
      <c r="F81" s="105"/>
      <c r="G81" s="106"/>
      <c r="H81" s="107"/>
      <c r="I81" s="108"/>
      <c r="J81" s="109"/>
      <c r="K81" s="110"/>
      <c r="L81" s="110"/>
      <c r="M81" s="110"/>
      <c r="N81" s="110"/>
      <c r="O81" s="108"/>
      <c r="P81" s="111"/>
      <c r="Q81" s="110"/>
      <c r="R81" s="108"/>
      <c r="S81" s="99"/>
    </row>
    <row r="82" spans="1:19" ht="15.25" x14ac:dyDescent="0.65">
      <c r="A82" s="130"/>
      <c r="B82" s="134"/>
      <c r="C82" s="102"/>
      <c r="D82" s="103"/>
      <c r="E82" s="104"/>
      <c r="F82" s="105"/>
      <c r="G82" s="106"/>
      <c r="H82" s="107"/>
      <c r="I82" s="108"/>
      <c r="J82" s="109"/>
      <c r="K82" s="110"/>
      <c r="L82" s="110"/>
      <c r="M82" s="110"/>
      <c r="N82" s="110"/>
      <c r="O82" s="108"/>
      <c r="P82" s="111"/>
      <c r="Q82" s="110"/>
      <c r="R82" s="108"/>
      <c r="S82" s="99"/>
    </row>
    <row r="83" spans="1:19" ht="15.25" x14ac:dyDescent="0.65">
      <c r="A83" s="130"/>
      <c r="B83" s="134"/>
      <c r="C83" s="102"/>
      <c r="D83" s="103"/>
      <c r="E83" s="104"/>
      <c r="F83" s="105"/>
      <c r="G83" s="106"/>
      <c r="H83" s="107"/>
      <c r="I83" s="108"/>
      <c r="J83" s="109"/>
      <c r="K83" s="110"/>
      <c r="L83" s="110"/>
      <c r="M83" s="110"/>
      <c r="N83" s="110"/>
      <c r="O83" s="108"/>
      <c r="P83" s="111"/>
      <c r="Q83" s="110"/>
      <c r="R83" s="108"/>
      <c r="S83" s="99"/>
    </row>
    <row r="84" spans="1:19" ht="15.25" x14ac:dyDescent="0.65">
      <c r="A84" s="138"/>
      <c r="B84" s="101"/>
      <c r="C84" s="102"/>
      <c r="D84" s="103"/>
      <c r="E84" s="104"/>
      <c r="F84" s="105"/>
      <c r="G84" s="106"/>
      <c r="H84" s="107"/>
      <c r="I84" s="108"/>
      <c r="J84" s="109"/>
      <c r="K84" s="110"/>
      <c r="L84" s="110"/>
      <c r="M84" s="110"/>
      <c r="N84" s="110"/>
      <c r="O84" s="108"/>
      <c r="P84" s="111"/>
      <c r="Q84" s="110"/>
      <c r="R84" s="108"/>
      <c r="S84" s="99"/>
    </row>
    <row r="85" spans="1:19" ht="15.25" x14ac:dyDescent="0.65">
      <c r="A85" s="138"/>
      <c r="B85" s="101"/>
      <c r="C85" s="102"/>
      <c r="D85" s="103"/>
      <c r="E85" s="104"/>
      <c r="F85" s="105"/>
      <c r="G85" s="106"/>
      <c r="H85" s="107"/>
      <c r="I85" s="108"/>
      <c r="J85" s="109"/>
      <c r="K85" s="110"/>
      <c r="L85" s="110"/>
      <c r="M85" s="110"/>
      <c r="N85" s="110"/>
      <c r="O85" s="108"/>
      <c r="P85" s="111"/>
      <c r="Q85" s="110"/>
      <c r="R85" s="108"/>
      <c r="S85" s="99"/>
    </row>
    <row r="86" spans="1:19" ht="15.25" x14ac:dyDescent="0.65">
      <c r="A86" s="138"/>
      <c r="B86" s="101"/>
      <c r="C86" s="102"/>
      <c r="D86" s="103"/>
      <c r="E86" s="104"/>
      <c r="F86" s="105"/>
      <c r="G86" s="106"/>
      <c r="H86" s="107"/>
      <c r="I86" s="108"/>
      <c r="J86" s="109"/>
      <c r="K86" s="110"/>
      <c r="L86" s="110"/>
      <c r="M86" s="110"/>
      <c r="N86" s="110"/>
      <c r="O86" s="108"/>
      <c r="P86" s="111"/>
      <c r="Q86" s="110"/>
      <c r="R86" s="108"/>
      <c r="S86" s="99"/>
    </row>
    <row r="87" spans="1:19" ht="15.25" x14ac:dyDescent="0.65">
      <c r="A87" s="130"/>
      <c r="B87" s="134"/>
      <c r="C87" s="102"/>
      <c r="D87" s="103"/>
      <c r="E87" s="104"/>
      <c r="F87" s="105"/>
      <c r="G87" s="106"/>
      <c r="H87" s="107"/>
      <c r="I87" s="108"/>
      <c r="J87" s="109"/>
      <c r="K87" s="110"/>
      <c r="L87" s="110"/>
      <c r="M87" s="110"/>
      <c r="N87" s="110"/>
      <c r="O87" s="108"/>
      <c r="P87" s="111"/>
      <c r="Q87" s="110"/>
      <c r="R87" s="108"/>
      <c r="S87" s="99"/>
    </row>
    <row r="88" spans="1:19" ht="15.25" x14ac:dyDescent="0.65">
      <c r="A88" s="138"/>
      <c r="B88" s="101"/>
      <c r="C88" s="102"/>
      <c r="D88" s="136"/>
      <c r="E88" s="104"/>
      <c r="F88" s="105"/>
      <c r="G88" s="131"/>
      <c r="H88" s="111"/>
      <c r="I88" s="108"/>
      <c r="J88" s="109"/>
      <c r="K88" s="110"/>
      <c r="L88" s="110"/>
      <c r="M88" s="110"/>
      <c r="N88" s="110"/>
      <c r="O88" s="108"/>
      <c r="P88" s="111"/>
      <c r="Q88" s="110"/>
      <c r="R88" s="108"/>
      <c r="S88" s="99"/>
    </row>
    <row r="89" spans="1:19" ht="15.25" x14ac:dyDescent="0.65">
      <c r="A89" s="138"/>
      <c r="B89" s="101"/>
      <c r="C89" s="102"/>
      <c r="D89" s="103"/>
      <c r="E89" s="104"/>
      <c r="F89" s="105"/>
      <c r="G89" s="131"/>
      <c r="H89" s="111"/>
      <c r="I89" s="108"/>
      <c r="J89" s="109"/>
      <c r="K89" s="110"/>
      <c r="L89" s="110"/>
      <c r="M89" s="110"/>
      <c r="N89" s="110"/>
      <c r="O89" s="108"/>
      <c r="P89" s="111"/>
      <c r="Q89" s="110"/>
      <c r="R89" s="108"/>
      <c r="S89" s="99"/>
    </row>
    <row r="90" spans="1:19" ht="15.25" x14ac:dyDescent="0.65">
      <c r="A90" s="138"/>
      <c r="B90" s="101"/>
      <c r="C90" s="102"/>
      <c r="D90" s="103"/>
      <c r="E90" s="104"/>
      <c r="F90" s="105"/>
      <c r="G90" s="131"/>
      <c r="H90" s="111"/>
      <c r="I90" s="108"/>
      <c r="J90" s="109"/>
      <c r="K90" s="110"/>
      <c r="L90" s="110"/>
      <c r="M90" s="110"/>
      <c r="N90" s="110"/>
      <c r="O90" s="108"/>
      <c r="P90" s="111"/>
      <c r="Q90" s="110"/>
      <c r="R90" s="108"/>
      <c r="S90" s="99"/>
    </row>
    <row r="91" spans="1:19" ht="15.25" x14ac:dyDescent="0.65">
      <c r="A91" s="138"/>
      <c r="B91" s="101"/>
      <c r="C91" s="102"/>
      <c r="D91" s="103"/>
      <c r="E91" s="104"/>
      <c r="F91" s="105"/>
      <c r="G91" s="131"/>
      <c r="H91" s="111"/>
      <c r="I91" s="108"/>
      <c r="J91" s="109"/>
      <c r="K91" s="110"/>
      <c r="L91" s="110"/>
      <c r="M91" s="110"/>
      <c r="N91" s="110"/>
      <c r="O91" s="108"/>
      <c r="P91" s="111"/>
      <c r="Q91" s="110"/>
      <c r="R91" s="108"/>
      <c r="S91" s="99"/>
    </row>
    <row r="92" spans="1:19" ht="15.25" x14ac:dyDescent="0.65">
      <c r="A92" s="130"/>
      <c r="B92" s="115"/>
      <c r="C92" s="102"/>
      <c r="D92" s="103"/>
      <c r="E92" s="104"/>
      <c r="F92" s="105"/>
      <c r="G92" s="106"/>
      <c r="H92" s="107"/>
      <c r="I92" s="108"/>
      <c r="J92" s="109"/>
      <c r="K92" s="110"/>
      <c r="L92" s="110"/>
      <c r="M92" s="110"/>
      <c r="N92" s="110"/>
      <c r="O92" s="108"/>
      <c r="P92" s="111"/>
      <c r="Q92" s="110"/>
      <c r="R92" s="108"/>
      <c r="S92" s="99"/>
    </row>
    <row r="93" spans="1:19" ht="15.25" x14ac:dyDescent="0.65">
      <c r="A93" s="138"/>
      <c r="B93" s="101"/>
      <c r="C93" s="102"/>
      <c r="D93" s="103"/>
      <c r="E93" s="104"/>
      <c r="F93" s="105"/>
      <c r="G93" s="106"/>
      <c r="H93" s="107"/>
      <c r="I93" s="108"/>
      <c r="J93" s="109"/>
      <c r="K93" s="110"/>
      <c r="L93" s="110"/>
      <c r="M93" s="110"/>
      <c r="N93" s="110"/>
      <c r="O93" s="108"/>
      <c r="P93" s="111"/>
      <c r="Q93" s="110"/>
      <c r="R93" s="108"/>
      <c r="S93" s="99"/>
    </row>
    <row r="94" spans="1:19" ht="15.25" x14ac:dyDescent="0.65">
      <c r="A94" s="130"/>
      <c r="B94" s="115"/>
      <c r="C94" s="102"/>
      <c r="D94" s="103"/>
      <c r="E94" s="104"/>
      <c r="F94" s="105"/>
      <c r="G94" s="106"/>
      <c r="H94" s="107"/>
      <c r="I94" s="108"/>
      <c r="J94" s="109"/>
      <c r="K94" s="110"/>
      <c r="L94" s="110"/>
      <c r="M94" s="110"/>
      <c r="N94" s="110"/>
      <c r="O94" s="108"/>
      <c r="P94" s="111"/>
      <c r="Q94" s="110"/>
      <c r="R94" s="108"/>
      <c r="S94" s="99"/>
    </row>
    <row r="95" spans="1:19" ht="15.25" x14ac:dyDescent="0.65">
      <c r="A95" s="130"/>
      <c r="B95" s="115"/>
      <c r="C95" s="102"/>
      <c r="D95" s="103"/>
      <c r="E95" s="104"/>
      <c r="F95" s="105"/>
      <c r="G95" s="106"/>
      <c r="H95" s="107"/>
      <c r="I95" s="108"/>
      <c r="J95" s="109"/>
      <c r="K95" s="110"/>
      <c r="L95" s="110"/>
      <c r="M95" s="110"/>
      <c r="N95" s="110"/>
      <c r="O95" s="108"/>
      <c r="P95" s="111"/>
      <c r="Q95" s="110"/>
      <c r="R95" s="108"/>
      <c r="S95" s="99"/>
    </row>
    <row r="96" spans="1:19" ht="15.25" x14ac:dyDescent="0.65">
      <c r="A96" s="130"/>
      <c r="B96" s="134"/>
      <c r="C96" s="102"/>
      <c r="D96" s="103"/>
      <c r="E96" s="104"/>
      <c r="F96" s="105"/>
      <c r="G96" s="106"/>
      <c r="H96" s="107"/>
      <c r="I96" s="108"/>
      <c r="J96" s="109"/>
      <c r="K96" s="110"/>
      <c r="L96" s="110"/>
      <c r="M96" s="110"/>
      <c r="N96" s="110"/>
      <c r="O96" s="108"/>
      <c r="P96" s="111"/>
      <c r="Q96" s="110"/>
      <c r="R96" s="108"/>
      <c r="S96" s="99"/>
    </row>
    <row r="97" spans="1:19" ht="15.25" x14ac:dyDescent="0.65">
      <c r="A97" s="138"/>
      <c r="B97" s="101"/>
      <c r="C97" s="102"/>
      <c r="D97" s="103"/>
      <c r="E97" s="104"/>
      <c r="F97" s="105"/>
      <c r="G97" s="106"/>
      <c r="H97" s="107"/>
      <c r="I97" s="108"/>
      <c r="J97" s="109"/>
      <c r="K97" s="110"/>
      <c r="L97" s="110"/>
      <c r="M97" s="110"/>
      <c r="N97" s="110"/>
      <c r="O97" s="108"/>
      <c r="P97" s="111"/>
      <c r="Q97" s="110"/>
      <c r="R97" s="108"/>
      <c r="S97" s="99"/>
    </row>
    <row r="98" spans="1:19" ht="15.25" x14ac:dyDescent="0.65">
      <c r="A98" s="138"/>
      <c r="B98" s="101"/>
      <c r="C98" s="102"/>
      <c r="D98" s="136"/>
      <c r="E98" s="104"/>
      <c r="F98" s="105"/>
      <c r="G98" s="106"/>
      <c r="H98" s="107"/>
      <c r="I98" s="108"/>
      <c r="J98" s="109"/>
      <c r="K98" s="110"/>
      <c r="L98" s="110"/>
      <c r="M98" s="110"/>
      <c r="N98" s="110"/>
      <c r="O98" s="108"/>
      <c r="P98" s="111"/>
      <c r="Q98" s="110"/>
      <c r="R98" s="108"/>
      <c r="S98" s="99"/>
    </row>
    <row r="99" spans="1:19" ht="15.25" x14ac:dyDescent="0.65">
      <c r="A99" s="130"/>
      <c r="B99" s="134"/>
      <c r="C99" s="102"/>
      <c r="D99" s="103"/>
      <c r="E99" s="104"/>
      <c r="F99" s="105"/>
      <c r="G99" s="106"/>
      <c r="H99" s="107"/>
      <c r="I99" s="108"/>
      <c r="J99" s="109"/>
      <c r="K99" s="110"/>
      <c r="L99" s="110"/>
      <c r="M99" s="110"/>
      <c r="N99" s="110"/>
      <c r="O99" s="108"/>
      <c r="P99" s="111"/>
      <c r="Q99" s="110"/>
      <c r="R99" s="108"/>
      <c r="S99" s="99"/>
    </row>
    <row r="100" spans="1:19" ht="15.25" x14ac:dyDescent="0.65">
      <c r="A100" s="138"/>
      <c r="B100" s="101"/>
      <c r="C100" s="102"/>
      <c r="D100" s="103"/>
      <c r="E100" s="118"/>
      <c r="F100" s="105"/>
      <c r="G100" s="106"/>
      <c r="H100" s="111"/>
      <c r="I100" s="108"/>
      <c r="J100" s="109"/>
      <c r="K100" s="110"/>
      <c r="L100" s="110"/>
      <c r="M100" s="110"/>
      <c r="N100" s="110"/>
      <c r="O100" s="108"/>
      <c r="P100" s="111"/>
      <c r="Q100" s="110"/>
      <c r="R100" s="108"/>
      <c r="S100" s="99"/>
    </row>
    <row r="101" spans="1:19" ht="15.25" x14ac:dyDescent="0.65">
      <c r="A101" s="130"/>
      <c r="B101" s="115"/>
      <c r="C101" s="102"/>
      <c r="D101" s="103"/>
      <c r="E101" s="104"/>
      <c r="F101" s="105"/>
      <c r="G101" s="106"/>
      <c r="H101" s="107"/>
      <c r="I101" s="108"/>
      <c r="J101" s="109"/>
      <c r="K101" s="110"/>
      <c r="L101" s="110"/>
      <c r="M101" s="110"/>
      <c r="N101" s="110"/>
      <c r="O101" s="108"/>
      <c r="P101" s="111"/>
      <c r="Q101" s="110"/>
      <c r="R101" s="108"/>
      <c r="S101" s="99"/>
    </row>
    <row r="102" spans="1:19" ht="15.25" x14ac:dyDescent="0.65">
      <c r="A102" s="138"/>
      <c r="B102" s="101"/>
      <c r="C102" s="102"/>
      <c r="D102" s="103"/>
      <c r="E102" s="104"/>
      <c r="F102" s="105"/>
      <c r="G102" s="106"/>
      <c r="H102" s="107"/>
      <c r="I102" s="108"/>
      <c r="J102" s="109"/>
      <c r="K102" s="110"/>
      <c r="L102" s="110"/>
      <c r="M102" s="110"/>
      <c r="N102" s="110"/>
      <c r="O102" s="108"/>
      <c r="P102" s="111"/>
      <c r="Q102" s="110"/>
      <c r="R102" s="108"/>
      <c r="S102" s="99"/>
    </row>
    <row r="103" spans="1:19" ht="15.25" x14ac:dyDescent="0.65">
      <c r="A103" s="130"/>
      <c r="B103" s="134"/>
      <c r="C103" s="102"/>
      <c r="D103" s="103"/>
      <c r="E103" s="104"/>
      <c r="F103" s="105"/>
      <c r="G103" s="106"/>
      <c r="H103" s="107"/>
      <c r="I103" s="108"/>
      <c r="J103" s="109"/>
      <c r="K103" s="110"/>
      <c r="L103" s="110"/>
      <c r="M103" s="110"/>
      <c r="N103" s="110"/>
      <c r="O103" s="108"/>
      <c r="P103" s="111"/>
      <c r="Q103" s="110"/>
      <c r="R103" s="108"/>
      <c r="S103" s="99"/>
    </row>
    <row r="104" spans="1:19" ht="15.25" x14ac:dyDescent="0.65">
      <c r="A104" s="138"/>
      <c r="B104" s="101"/>
      <c r="C104" s="102"/>
      <c r="D104" s="103"/>
      <c r="E104" s="104"/>
      <c r="F104" s="105"/>
      <c r="G104" s="106"/>
      <c r="H104" s="107"/>
      <c r="I104" s="108"/>
      <c r="J104" s="109"/>
      <c r="K104" s="110"/>
      <c r="L104" s="110"/>
      <c r="M104" s="110"/>
      <c r="N104" s="110"/>
      <c r="O104" s="108"/>
      <c r="P104" s="111"/>
      <c r="Q104" s="110"/>
      <c r="R104" s="108"/>
      <c r="S104" s="99"/>
    </row>
    <row r="105" spans="1:19" ht="15.25" x14ac:dyDescent="0.65">
      <c r="A105" s="130"/>
      <c r="B105" s="115"/>
      <c r="C105" s="102"/>
      <c r="D105" s="103"/>
      <c r="E105" s="104"/>
      <c r="F105" s="105"/>
      <c r="G105" s="106"/>
      <c r="H105" s="107"/>
      <c r="I105" s="108"/>
      <c r="J105" s="109"/>
      <c r="K105" s="110"/>
      <c r="L105" s="110"/>
      <c r="M105" s="110"/>
      <c r="N105" s="110"/>
      <c r="O105" s="108"/>
      <c r="P105" s="111"/>
      <c r="Q105" s="110"/>
      <c r="R105" s="108"/>
      <c r="S105" s="99"/>
    </row>
    <row r="106" spans="1:19" ht="15.25" x14ac:dyDescent="0.65">
      <c r="A106" s="130"/>
      <c r="B106" s="115"/>
      <c r="C106" s="102"/>
      <c r="D106" s="103"/>
      <c r="E106" s="104"/>
      <c r="F106" s="105"/>
      <c r="G106" s="106"/>
      <c r="H106" s="107"/>
      <c r="I106" s="108"/>
      <c r="J106" s="109"/>
      <c r="K106" s="110"/>
      <c r="L106" s="110"/>
      <c r="M106" s="110"/>
      <c r="N106" s="110"/>
      <c r="O106" s="108"/>
      <c r="P106" s="111"/>
      <c r="Q106" s="110"/>
      <c r="R106" s="108"/>
      <c r="S106" s="99"/>
    </row>
    <row r="107" spans="1:19" ht="15.25" x14ac:dyDescent="0.65">
      <c r="A107" s="138"/>
      <c r="B107" s="101"/>
      <c r="C107" s="102"/>
      <c r="D107" s="103"/>
      <c r="E107" s="104"/>
      <c r="F107" s="105"/>
      <c r="G107" s="106"/>
      <c r="H107" s="107"/>
      <c r="I107" s="108"/>
      <c r="J107" s="109"/>
      <c r="K107" s="110"/>
      <c r="L107" s="110"/>
      <c r="M107" s="110"/>
      <c r="N107" s="110"/>
      <c r="O107" s="108"/>
      <c r="P107" s="111"/>
      <c r="Q107" s="110"/>
      <c r="R107" s="108"/>
      <c r="S107" s="99"/>
    </row>
    <row r="108" spans="1:19" ht="15.25" x14ac:dyDescent="0.65">
      <c r="A108" s="138"/>
      <c r="B108" s="101"/>
      <c r="C108" s="102"/>
      <c r="D108" s="103"/>
      <c r="E108" s="104"/>
      <c r="F108" s="105"/>
      <c r="G108" s="106"/>
      <c r="H108" s="107"/>
      <c r="I108" s="108"/>
      <c r="J108" s="109"/>
      <c r="K108" s="110"/>
      <c r="L108" s="110"/>
      <c r="M108" s="110"/>
      <c r="N108" s="110"/>
      <c r="O108" s="108"/>
      <c r="P108" s="111"/>
      <c r="Q108" s="110"/>
      <c r="R108" s="108"/>
      <c r="S108" s="99"/>
    </row>
    <row r="109" spans="1:19" ht="15.25" x14ac:dyDescent="0.65">
      <c r="A109" s="138"/>
      <c r="B109" s="101"/>
      <c r="C109" s="102"/>
      <c r="D109" s="103"/>
      <c r="E109" s="104"/>
      <c r="F109" s="105"/>
      <c r="G109" s="106"/>
      <c r="H109" s="107"/>
      <c r="I109" s="108"/>
      <c r="J109" s="109"/>
      <c r="K109" s="110"/>
      <c r="L109" s="110"/>
      <c r="M109" s="110"/>
      <c r="N109" s="110"/>
      <c r="O109" s="108"/>
      <c r="P109" s="107"/>
      <c r="Q109" s="110"/>
      <c r="R109" s="108"/>
      <c r="S109" s="99"/>
    </row>
    <row r="110" spans="1:19" ht="15.25" x14ac:dyDescent="0.65">
      <c r="A110" s="138"/>
      <c r="B110" s="101"/>
      <c r="C110" s="102"/>
      <c r="D110" s="103"/>
      <c r="E110" s="104"/>
      <c r="F110" s="105"/>
      <c r="G110" s="106"/>
      <c r="H110" s="107"/>
      <c r="I110" s="108"/>
      <c r="J110" s="109"/>
      <c r="K110" s="110"/>
      <c r="L110" s="110"/>
      <c r="M110" s="110"/>
      <c r="N110" s="110"/>
      <c r="O110" s="108"/>
      <c r="P110" s="111"/>
      <c r="Q110" s="140"/>
      <c r="R110" s="108"/>
      <c r="S110" s="99"/>
    </row>
    <row r="111" spans="1:19" ht="15.25" x14ac:dyDescent="0.65">
      <c r="A111" s="130"/>
      <c r="B111" s="115"/>
      <c r="C111" s="102"/>
      <c r="D111" s="103"/>
      <c r="E111" s="104"/>
      <c r="F111" s="105"/>
      <c r="G111" s="106"/>
      <c r="H111" s="107"/>
      <c r="I111" s="108"/>
      <c r="J111" s="109"/>
      <c r="K111" s="110"/>
      <c r="L111" s="110"/>
      <c r="M111" s="110"/>
      <c r="N111" s="110"/>
      <c r="O111" s="108"/>
      <c r="P111" s="111"/>
      <c r="Q111" s="110"/>
      <c r="R111" s="108"/>
      <c r="S111" s="99"/>
    </row>
    <row r="112" spans="1:19" ht="15.25" x14ac:dyDescent="0.65">
      <c r="A112" s="138"/>
      <c r="B112" s="101"/>
      <c r="C112" s="102"/>
      <c r="D112" s="103"/>
      <c r="E112" s="104"/>
      <c r="F112" s="105"/>
      <c r="G112" s="106"/>
      <c r="H112" s="107"/>
      <c r="I112" s="108"/>
      <c r="J112" s="109"/>
      <c r="K112" s="110"/>
      <c r="L112" s="110"/>
      <c r="M112" s="110"/>
      <c r="N112" s="110"/>
      <c r="O112" s="108"/>
      <c r="P112" s="111"/>
      <c r="Q112" s="110"/>
      <c r="R112" s="108"/>
      <c r="S112" s="99"/>
    </row>
    <row r="113" spans="1:19" ht="15.25" x14ac:dyDescent="0.65">
      <c r="A113" s="130"/>
      <c r="B113" s="115"/>
      <c r="C113" s="102"/>
      <c r="D113" s="103"/>
      <c r="E113" s="104"/>
      <c r="F113" s="105"/>
      <c r="G113" s="106"/>
      <c r="H113" s="107"/>
      <c r="I113" s="108"/>
      <c r="J113" s="109"/>
      <c r="K113" s="110"/>
      <c r="L113" s="110"/>
      <c r="M113" s="110"/>
      <c r="N113" s="110"/>
      <c r="O113" s="108"/>
      <c r="P113" s="111"/>
      <c r="Q113" s="110"/>
      <c r="R113" s="108"/>
      <c r="S113" s="99"/>
    </row>
    <row r="114" spans="1:19" ht="15.25" x14ac:dyDescent="0.65">
      <c r="A114" s="130"/>
      <c r="B114" s="101"/>
      <c r="C114" s="102"/>
      <c r="D114" s="103"/>
      <c r="E114" s="104"/>
      <c r="F114" s="105"/>
      <c r="G114" s="106"/>
      <c r="H114" s="107"/>
      <c r="I114" s="108"/>
      <c r="J114" s="109"/>
      <c r="K114" s="110"/>
      <c r="L114" s="110"/>
      <c r="M114" s="110"/>
      <c r="N114" s="110"/>
      <c r="O114" s="108"/>
      <c r="P114" s="111"/>
      <c r="Q114" s="110"/>
      <c r="R114" s="108"/>
      <c r="S114" s="99"/>
    </row>
    <row r="115" spans="1:19" ht="15.25" x14ac:dyDescent="0.65">
      <c r="A115" s="130"/>
      <c r="B115" s="101"/>
      <c r="C115" s="102"/>
      <c r="D115" s="103"/>
      <c r="E115" s="104"/>
      <c r="F115" s="105"/>
      <c r="G115" s="106"/>
      <c r="H115" s="107"/>
      <c r="I115" s="108"/>
      <c r="J115" s="109"/>
      <c r="K115" s="110"/>
      <c r="L115" s="110"/>
      <c r="M115" s="110"/>
      <c r="N115" s="110"/>
      <c r="O115" s="108"/>
      <c r="P115" s="111"/>
      <c r="Q115" s="110"/>
      <c r="R115" s="108"/>
      <c r="S115" s="99"/>
    </row>
    <row r="116" spans="1:19" ht="15.25" x14ac:dyDescent="0.65">
      <c r="A116" s="130"/>
      <c r="B116" s="115"/>
      <c r="C116" s="102"/>
      <c r="D116" s="103"/>
      <c r="E116" s="104"/>
      <c r="F116" s="105"/>
      <c r="G116" s="106"/>
      <c r="H116" s="107"/>
      <c r="I116" s="108"/>
      <c r="J116" s="109"/>
      <c r="K116" s="110"/>
      <c r="L116" s="110"/>
      <c r="M116" s="110"/>
      <c r="N116" s="110"/>
      <c r="O116" s="108"/>
      <c r="P116" s="111"/>
      <c r="Q116" s="110"/>
      <c r="R116" s="108"/>
      <c r="S116" s="99"/>
    </row>
    <row r="117" spans="1:19" ht="15.25" x14ac:dyDescent="0.65">
      <c r="A117" s="138"/>
      <c r="B117" s="101"/>
      <c r="C117" s="102"/>
      <c r="D117" s="103"/>
      <c r="E117" s="104"/>
      <c r="F117" s="105"/>
      <c r="G117" s="106"/>
      <c r="H117" s="107"/>
      <c r="I117" s="108"/>
      <c r="J117" s="109"/>
      <c r="K117" s="110"/>
      <c r="L117" s="110"/>
      <c r="M117" s="110"/>
      <c r="N117" s="110"/>
      <c r="O117" s="108"/>
      <c r="P117" s="111"/>
      <c r="Q117" s="110"/>
      <c r="R117" s="108"/>
      <c r="S117" s="99"/>
    </row>
    <row r="118" spans="1:19" ht="15.25" x14ac:dyDescent="0.65">
      <c r="A118" s="138"/>
      <c r="B118" s="101"/>
      <c r="C118" s="102"/>
      <c r="D118" s="103"/>
      <c r="E118" s="104"/>
      <c r="F118" s="105"/>
      <c r="G118" s="106"/>
      <c r="H118" s="107"/>
      <c r="I118" s="108"/>
      <c r="J118" s="109"/>
      <c r="K118" s="110"/>
      <c r="L118" s="110"/>
      <c r="M118" s="110"/>
      <c r="N118" s="110"/>
      <c r="O118" s="108"/>
      <c r="P118" s="111"/>
      <c r="Q118" s="110"/>
      <c r="R118" s="108"/>
      <c r="S118" s="99"/>
    </row>
    <row r="119" spans="1:19" ht="15.25" x14ac:dyDescent="0.65">
      <c r="A119" s="130"/>
      <c r="B119" s="115"/>
      <c r="C119" s="102"/>
      <c r="D119" s="103"/>
      <c r="E119" s="104"/>
      <c r="F119" s="105"/>
      <c r="G119" s="106"/>
      <c r="H119" s="107"/>
      <c r="I119" s="108"/>
      <c r="J119" s="109"/>
      <c r="K119" s="110"/>
      <c r="L119" s="110"/>
      <c r="M119" s="110"/>
      <c r="N119" s="110"/>
      <c r="O119" s="108"/>
      <c r="P119" s="111"/>
      <c r="Q119" s="110"/>
      <c r="R119" s="108"/>
      <c r="S119" s="99"/>
    </row>
    <row r="120" spans="1:19" ht="15.25" x14ac:dyDescent="0.65">
      <c r="A120" s="138"/>
      <c r="B120" s="101"/>
      <c r="C120" s="102"/>
      <c r="D120" s="103"/>
      <c r="E120" s="118"/>
      <c r="F120" s="105"/>
      <c r="G120" s="106"/>
      <c r="H120" s="107"/>
      <c r="I120" s="108"/>
      <c r="J120" s="109"/>
      <c r="K120" s="110"/>
      <c r="L120" s="110"/>
      <c r="M120" s="110"/>
      <c r="N120" s="110"/>
      <c r="O120" s="108"/>
      <c r="P120" s="111"/>
      <c r="Q120" s="110"/>
      <c r="R120" s="114"/>
      <c r="S120" s="99"/>
    </row>
    <row r="121" spans="1:19" ht="15.25" x14ac:dyDescent="0.65">
      <c r="A121" s="138"/>
      <c r="B121" s="101"/>
      <c r="C121" s="102"/>
      <c r="D121" s="103"/>
      <c r="E121" s="104"/>
      <c r="F121" s="105"/>
      <c r="G121" s="106"/>
      <c r="H121" s="107"/>
      <c r="I121" s="108"/>
      <c r="J121" s="109"/>
      <c r="K121" s="110"/>
      <c r="L121" s="110"/>
      <c r="M121" s="110"/>
      <c r="N121" s="110"/>
      <c r="O121" s="108"/>
      <c r="P121" s="111"/>
      <c r="Q121" s="110"/>
      <c r="R121" s="108"/>
      <c r="S121" s="99"/>
    </row>
    <row r="122" spans="1:19" ht="15.25" x14ac:dyDescent="0.65">
      <c r="A122" s="130"/>
      <c r="B122" s="134"/>
      <c r="C122" s="102"/>
      <c r="D122" s="103"/>
      <c r="E122" s="104"/>
      <c r="F122" s="105"/>
      <c r="G122" s="106"/>
      <c r="H122" s="107"/>
      <c r="I122" s="108"/>
      <c r="J122" s="109"/>
      <c r="K122" s="110"/>
      <c r="L122" s="110"/>
      <c r="M122" s="110"/>
      <c r="N122" s="110"/>
      <c r="O122" s="108"/>
      <c r="P122" s="111"/>
      <c r="Q122" s="110"/>
      <c r="R122" s="108"/>
      <c r="S122" s="99"/>
    </row>
    <row r="123" spans="1:19" ht="15.25" x14ac:dyDescent="0.65">
      <c r="A123" s="138"/>
      <c r="B123" s="101"/>
      <c r="C123" s="102"/>
      <c r="D123" s="103"/>
      <c r="E123" s="104"/>
      <c r="F123" s="105"/>
      <c r="G123" s="106"/>
      <c r="H123" s="107"/>
      <c r="I123" s="108"/>
      <c r="J123" s="109"/>
      <c r="K123" s="110"/>
      <c r="L123" s="110"/>
      <c r="M123" s="110"/>
      <c r="N123" s="110"/>
      <c r="O123" s="108"/>
      <c r="P123" s="111"/>
      <c r="Q123" s="110"/>
      <c r="R123" s="108"/>
      <c r="S123" s="99"/>
    </row>
    <row r="124" spans="1:19" ht="15.25" x14ac:dyDescent="0.65">
      <c r="A124" s="138"/>
      <c r="B124" s="101"/>
      <c r="C124" s="102"/>
      <c r="D124" s="103"/>
      <c r="E124" s="118"/>
      <c r="F124" s="105"/>
      <c r="G124" s="106"/>
      <c r="H124" s="107"/>
      <c r="I124" s="108"/>
      <c r="J124" s="109"/>
      <c r="K124" s="110"/>
      <c r="L124" s="110"/>
      <c r="M124" s="110"/>
      <c r="N124" s="110"/>
      <c r="O124" s="108"/>
      <c r="P124" s="111"/>
      <c r="Q124" s="110"/>
      <c r="R124" s="108"/>
      <c r="S124" s="99"/>
    </row>
    <row r="125" spans="1:19" ht="15.25" x14ac:dyDescent="0.65">
      <c r="A125" s="138"/>
      <c r="B125" s="101"/>
      <c r="C125" s="102"/>
      <c r="D125" s="103"/>
      <c r="E125" s="118"/>
      <c r="F125" s="105"/>
      <c r="G125" s="106"/>
      <c r="H125" s="107"/>
      <c r="I125" s="108"/>
      <c r="J125" s="109"/>
      <c r="K125" s="110"/>
      <c r="L125" s="110"/>
      <c r="M125" s="110"/>
      <c r="N125" s="110"/>
      <c r="O125" s="108"/>
      <c r="P125" s="111"/>
      <c r="Q125" s="110"/>
      <c r="R125" s="108"/>
      <c r="S125" s="99"/>
    </row>
    <row r="126" spans="1:19" ht="15.25" x14ac:dyDescent="0.65">
      <c r="A126" s="130"/>
      <c r="B126" s="115"/>
      <c r="C126" s="102"/>
      <c r="D126" s="103"/>
      <c r="E126" s="104"/>
      <c r="F126" s="105"/>
      <c r="G126" s="106"/>
      <c r="H126" s="107"/>
      <c r="I126" s="108"/>
      <c r="J126" s="109"/>
      <c r="K126" s="110"/>
      <c r="L126" s="110"/>
      <c r="M126" s="110"/>
      <c r="N126" s="110"/>
      <c r="O126" s="108"/>
      <c r="P126" s="111"/>
      <c r="Q126" s="110"/>
      <c r="R126" s="108"/>
      <c r="S126" s="99"/>
    </row>
    <row r="127" spans="1:19" ht="15.25" x14ac:dyDescent="0.65">
      <c r="A127" s="130"/>
      <c r="B127" s="115"/>
      <c r="C127" s="102"/>
      <c r="D127" s="103"/>
      <c r="E127" s="104"/>
      <c r="F127" s="105"/>
      <c r="G127" s="106"/>
      <c r="H127" s="107"/>
      <c r="I127" s="108"/>
      <c r="J127" s="109"/>
      <c r="K127" s="110"/>
      <c r="L127" s="110"/>
      <c r="M127" s="110"/>
      <c r="N127" s="110"/>
      <c r="O127" s="108"/>
      <c r="P127" s="111"/>
      <c r="Q127" s="110"/>
      <c r="R127" s="108"/>
      <c r="S127" s="99"/>
    </row>
    <row r="128" spans="1:19" ht="15.25" x14ac:dyDescent="0.65">
      <c r="A128" s="130"/>
      <c r="B128" s="134"/>
      <c r="C128" s="102"/>
      <c r="D128" s="103"/>
      <c r="E128" s="104"/>
      <c r="F128" s="105"/>
      <c r="G128" s="106"/>
      <c r="H128" s="107"/>
      <c r="I128" s="108"/>
      <c r="J128" s="109"/>
      <c r="K128" s="110"/>
      <c r="L128" s="110"/>
      <c r="M128" s="110"/>
      <c r="N128" s="110"/>
      <c r="O128" s="108"/>
      <c r="P128" s="111"/>
      <c r="Q128" s="110"/>
      <c r="R128" s="108"/>
      <c r="S128" s="99"/>
    </row>
    <row r="129" spans="1:19" ht="15.25" x14ac:dyDescent="0.65">
      <c r="A129" s="138"/>
      <c r="B129" s="101"/>
      <c r="C129" s="102"/>
      <c r="D129" s="103"/>
      <c r="E129" s="104"/>
      <c r="F129" s="105"/>
      <c r="G129" s="106"/>
      <c r="H129" s="107"/>
      <c r="I129" s="108"/>
      <c r="J129" s="109"/>
      <c r="K129" s="110"/>
      <c r="L129" s="110"/>
      <c r="M129" s="110"/>
      <c r="N129" s="110"/>
      <c r="O129" s="108"/>
      <c r="P129" s="111"/>
      <c r="Q129" s="110"/>
      <c r="R129" s="108"/>
      <c r="S129" s="99"/>
    </row>
    <row r="130" spans="1:19" ht="15.25" x14ac:dyDescent="0.65">
      <c r="A130" s="130"/>
      <c r="B130" s="115"/>
      <c r="C130" s="102"/>
      <c r="D130" s="103"/>
      <c r="E130" s="104"/>
      <c r="F130" s="105"/>
      <c r="G130" s="106"/>
      <c r="H130" s="107"/>
      <c r="I130" s="108"/>
      <c r="J130" s="109"/>
      <c r="K130" s="110"/>
      <c r="L130" s="110"/>
      <c r="M130" s="110"/>
      <c r="N130" s="110"/>
      <c r="O130" s="108"/>
      <c r="P130" s="111"/>
      <c r="Q130" s="110"/>
      <c r="R130" s="108"/>
      <c r="S130" s="99"/>
    </row>
    <row r="131" spans="1:19" ht="15.25" x14ac:dyDescent="0.65">
      <c r="A131" s="138"/>
      <c r="B131" s="101"/>
      <c r="C131" s="102"/>
      <c r="D131" s="103"/>
      <c r="E131" s="104"/>
      <c r="F131" s="105"/>
      <c r="G131" s="106"/>
      <c r="H131" s="107"/>
      <c r="I131" s="108"/>
      <c r="J131" s="109"/>
      <c r="K131" s="110"/>
      <c r="L131" s="110"/>
      <c r="M131" s="110"/>
      <c r="N131" s="110"/>
      <c r="O131" s="108"/>
      <c r="P131" s="111"/>
      <c r="Q131" s="110"/>
      <c r="R131" s="108"/>
      <c r="S131" s="99"/>
    </row>
    <row r="132" spans="1:19" ht="15.25" x14ac:dyDescent="0.65">
      <c r="A132" s="130"/>
      <c r="B132" s="115"/>
      <c r="C132" s="102"/>
      <c r="D132" s="103"/>
      <c r="E132" s="104"/>
      <c r="F132" s="105"/>
      <c r="G132" s="106"/>
      <c r="H132" s="107"/>
      <c r="I132" s="108"/>
      <c r="J132" s="109"/>
      <c r="K132" s="110"/>
      <c r="L132" s="110"/>
      <c r="M132" s="110"/>
      <c r="N132" s="110"/>
      <c r="O132" s="108"/>
      <c r="P132" s="111"/>
      <c r="Q132" s="110"/>
      <c r="R132" s="108"/>
      <c r="S132" s="99"/>
    </row>
    <row r="133" spans="1:19" ht="15.25" x14ac:dyDescent="0.65">
      <c r="A133" s="138"/>
      <c r="B133" s="101"/>
      <c r="C133" s="102"/>
      <c r="D133" s="103"/>
      <c r="E133" s="118"/>
      <c r="F133" s="105"/>
      <c r="G133" s="106"/>
      <c r="H133" s="107"/>
      <c r="I133" s="108"/>
      <c r="J133" s="109"/>
      <c r="K133" s="110"/>
      <c r="L133" s="110"/>
      <c r="M133" s="110"/>
      <c r="N133" s="110"/>
      <c r="O133" s="108"/>
      <c r="P133" s="111"/>
      <c r="Q133" s="110"/>
      <c r="R133" s="108"/>
      <c r="S133" s="99"/>
    </row>
    <row r="134" spans="1:19" ht="15.25" x14ac:dyDescent="0.65">
      <c r="A134" s="130"/>
      <c r="B134" s="115"/>
      <c r="C134" s="102"/>
      <c r="D134" s="103"/>
      <c r="E134" s="104"/>
      <c r="F134" s="105"/>
      <c r="G134" s="106"/>
      <c r="H134" s="107"/>
      <c r="I134" s="108"/>
      <c r="J134" s="109"/>
      <c r="K134" s="110"/>
      <c r="L134" s="110"/>
      <c r="M134" s="110"/>
      <c r="N134" s="110"/>
      <c r="O134" s="108"/>
      <c r="P134" s="111"/>
      <c r="Q134" s="110"/>
      <c r="R134" s="108"/>
      <c r="S134" s="99"/>
    </row>
    <row r="135" spans="1:19" ht="15.25" x14ac:dyDescent="0.65">
      <c r="A135" s="138"/>
      <c r="B135" s="101"/>
      <c r="C135" s="102"/>
      <c r="D135" s="103"/>
      <c r="E135" s="104"/>
      <c r="F135" s="105"/>
      <c r="G135" s="106"/>
      <c r="H135" s="107"/>
      <c r="I135" s="108"/>
      <c r="J135" s="109"/>
      <c r="K135" s="110"/>
      <c r="L135" s="110"/>
      <c r="M135" s="140"/>
      <c r="N135" s="140"/>
      <c r="O135" s="108"/>
      <c r="P135" s="111"/>
      <c r="Q135" s="110"/>
      <c r="R135" s="108"/>
      <c r="S135" s="99"/>
    </row>
    <row r="136" spans="1:19" ht="15.25" x14ac:dyDescent="0.65">
      <c r="A136" s="130"/>
      <c r="B136" s="115"/>
      <c r="C136" s="102"/>
      <c r="D136" s="103"/>
      <c r="E136" s="104"/>
      <c r="F136" s="105"/>
      <c r="G136" s="106"/>
      <c r="H136" s="107"/>
      <c r="I136" s="108"/>
      <c r="J136" s="109"/>
      <c r="K136" s="110"/>
      <c r="L136" s="110"/>
      <c r="M136" s="110"/>
      <c r="N136" s="110"/>
      <c r="O136" s="108"/>
      <c r="P136" s="111"/>
      <c r="Q136" s="110"/>
      <c r="R136" s="108"/>
      <c r="S136" s="99"/>
    </row>
    <row r="137" spans="1:19" ht="15.25" x14ac:dyDescent="0.65">
      <c r="A137" s="138"/>
      <c r="B137" s="101"/>
      <c r="C137" s="102"/>
      <c r="D137" s="103"/>
      <c r="E137" s="104"/>
      <c r="F137" s="105"/>
      <c r="G137" s="106"/>
      <c r="H137" s="107"/>
      <c r="I137" s="108"/>
      <c r="J137" s="109"/>
      <c r="K137" s="110"/>
      <c r="L137" s="110"/>
      <c r="M137" s="110"/>
      <c r="N137" s="110"/>
      <c r="O137" s="108"/>
      <c r="P137" s="111"/>
      <c r="Q137" s="110"/>
      <c r="R137" s="108"/>
      <c r="S137" s="99"/>
    </row>
    <row r="138" spans="1:19" ht="15.25" x14ac:dyDescent="0.65">
      <c r="A138" s="138"/>
      <c r="B138" s="101"/>
      <c r="C138" s="102"/>
      <c r="D138" s="136"/>
      <c r="E138" s="104"/>
      <c r="F138" s="105"/>
      <c r="G138" s="106"/>
      <c r="H138" s="107"/>
      <c r="I138" s="108"/>
      <c r="J138" s="109"/>
      <c r="K138" s="110"/>
      <c r="L138" s="110"/>
      <c r="M138" s="110"/>
      <c r="N138" s="110"/>
      <c r="O138" s="108"/>
      <c r="P138" s="111"/>
      <c r="Q138" s="110"/>
      <c r="R138" s="108"/>
      <c r="S138" s="99"/>
    </row>
    <row r="139" spans="1:19" ht="15.25" x14ac:dyDescent="0.65">
      <c r="A139" s="130"/>
      <c r="B139" s="115"/>
      <c r="C139" s="102"/>
      <c r="D139" s="103"/>
      <c r="E139" s="104"/>
      <c r="F139" s="105"/>
      <c r="G139" s="106"/>
      <c r="H139" s="107"/>
      <c r="I139" s="108"/>
      <c r="J139" s="109"/>
      <c r="K139" s="110"/>
      <c r="L139" s="110"/>
      <c r="M139" s="110"/>
      <c r="N139" s="110"/>
      <c r="O139" s="108"/>
      <c r="P139" s="111"/>
      <c r="Q139" s="110"/>
      <c r="R139" s="108"/>
      <c r="S139" s="99"/>
    </row>
    <row r="140" spans="1:19" ht="15.25" x14ac:dyDescent="0.65">
      <c r="A140" s="130"/>
      <c r="B140" s="115"/>
      <c r="C140" s="102"/>
      <c r="D140" s="103"/>
      <c r="E140" s="104"/>
      <c r="F140" s="105"/>
      <c r="G140" s="106"/>
      <c r="H140" s="107"/>
      <c r="I140" s="108"/>
      <c r="J140" s="109"/>
      <c r="K140" s="110"/>
      <c r="L140" s="110"/>
      <c r="M140" s="110"/>
      <c r="N140" s="110"/>
      <c r="O140" s="108"/>
      <c r="P140" s="111"/>
      <c r="Q140" s="110"/>
      <c r="R140" s="108"/>
      <c r="S140" s="99"/>
    </row>
    <row r="141" spans="1:19" ht="15.25" x14ac:dyDescent="0.65">
      <c r="A141" s="138"/>
      <c r="B141" s="101"/>
      <c r="C141" s="102"/>
      <c r="D141" s="103"/>
      <c r="E141" s="104"/>
      <c r="F141" s="105"/>
      <c r="G141" s="106"/>
      <c r="H141" s="111"/>
      <c r="I141" s="108"/>
      <c r="J141" s="109"/>
      <c r="K141" s="110"/>
      <c r="L141" s="110"/>
      <c r="M141" s="110"/>
      <c r="N141" s="110"/>
      <c r="O141" s="108"/>
      <c r="P141" s="111"/>
      <c r="Q141" s="110"/>
      <c r="R141" s="108"/>
      <c r="S141" s="99"/>
    </row>
    <row r="142" spans="1:19" ht="15.25" x14ac:dyDescent="0.65">
      <c r="A142" s="138"/>
      <c r="B142" s="101"/>
      <c r="C142" s="102"/>
      <c r="D142" s="103"/>
      <c r="E142" s="104"/>
      <c r="F142" s="105"/>
      <c r="G142" s="106"/>
      <c r="H142" s="111"/>
      <c r="I142" s="108"/>
      <c r="J142" s="109"/>
      <c r="K142" s="110"/>
      <c r="L142" s="110"/>
      <c r="M142" s="110"/>
      <c r="N142" s="110"/>
      <c r="O142" s="108"/>
      <c r="P142" s="111"/>
      <c r="Q142" s="110"/>
      <c r="R142" s="108"/>
      <c r="S142" s="99"/>
    </row>
    <row r="143" spans="1:19" ht="15.25" x14ac:dyDescent="0.65">
      <c r="A143" s="138"/>
      <c r="B143" s="101"/>
      <c r="C143" s="102"/>
      <c r="D143" s="103"/>
      <c r="E143" s="104"/>
      <c r="F143" s="105"/>
      <c r="G143" s="106"/>
      <c r="H143" s="111"/>
      <c r="I143" s="108"/>
      <c r="J143" s="109"/>
      <c r="K143" s="110"/>
      <c r="L143" s="110"/>
      <c r="M143" s="110"/>
      <c r="N143" s="110"/>
      <c r="O143" s="108"/>
      <c r="P143" s="111"/>
      <c r="Q143" s="110"/>
      <c r="R143" s="108"/>
      <c r="S143" s="99"/>
    </row>
    <row r="144" spans="1:19" ht="17.75" x14ac:dyDescent="0.65">
      <c r="A144" s="138"/>
      <c r="B144" s="101"/>
      <c r="C144" s="102"/>
      <c r="D144" s="103"/>
      <c r="E144" s="141"/>
      <c r="F144" s="142"/>
      <c r="G144" s="143"/>
      <c r="H144" s="144"/>
      <c r="I144" s="145"/>
      <c r="J144" s="146"/>
      <c r="K144" s="147"/>
      <c r="L144" s="147"/>
      <c r="M144" s="147"/>
      <c r="N144" s="147"/>
      <c r="O144" s="145"/>
      <c r="P144" s="144"/>
      <c r="Q144" s="147"/>
      <c r="R144" s="145"/>
      <c r="S144" s="99"/>
    </row>
    <row r="145" spans="1:19" ht="15.25" x14ac:dyDescent="0.65">
      <c r="A145" s="138"/>
      <c r="B145" s="101"/>
      <c r="C145" s="102"/>
      <c r="D145" s="103"/>
      <c r="E145" s="104"/>
      <c r="F145" s="105"/>
      <c r="G145" s="106"/>
      <c r="H145" s="111"/>
      <c r="I145" s="108"/>
      <c r="J145" s="109"/>
      <c r="K145" s="110"/>
      <c r="L145" s="110"/>
      <c r="M145" s="110"/>
      <c r="N145" s="110"/>
      <c r="O145" s="108"/>
      <c r="P145" s="111"/>
      <c r="Q145" s="110"/>
      <c r="R145" s="108"/>
      <c r="S145" s="99"/>
    </row>
    <row r="146" spans="1:19" ht="15.25" x14ac:dyDescent="0.65">
      <c r="A146" s="138"/>
      <c r="B146" s="101"/>
      <c r="C146" s="102"/>
      <c r="D146" s="103"/>
      <c r="E146" s="104"/>
      <c r="F146" s="105"/>
      <c r="G146" s="106"/>
      <c r="H146" s="111"/>
      <c r="I146" s="108"/>
      <c r="J146" s="109"/>
      <c r="K146" s="110"/>
      <c r="L146" s="110"/>
      <c r="M146" s="110"/>
      <c r="N146" s="110"/>
      <c r="O146" s="108"/>
      <c r="P146" s="111"/>
      <c r="Q146" s="110"/>
      <c r="R146" s="108"/>
      <c r="S146" s="99"/>
    </row>
    <row r="147" spans="1:19" ht="15.25" x14ac:dyDescent="0.65">
      <c r="A147" s="138"/>
      <c r="B147" s="101"/>
      <c r="C147" s="102"/>
      <c r="D147" s="103"/>
      <c r="E147" s="104"/>
      <c r="F147" s="105"/>
      <c r="G147" s="106"/>
      <c r="H147" s="111"/>
      <c r="I147" s="108"/>
      <c r="J147" s="109"/>
      <c r="K147" s="110"/>
      <c r="L147" s="110"/>
      <c r="M147" s="110"/>
      <c r="N147" s="110"/>
      <c r="O147" s="108"/>
      <c r="P147" s="111"/>
      <c r="Q147" s="110"/>
      <c r="R147" s="108"/>
      <c r="S147" s="99"/>
    </row>
    <row r="148" spans="1:19" ht="15.25" x14ac:dyDescent="0.65">
      <c r="A148" s="130"/>
      <c r="B148" s="115"/>
      <c r="C148" s="102"/>
      <c r="D148" s="103"/>
      <c r="E148" s="104"/>
      <c r="F148" s="105"/>
      <c r="G148" s="106"/>
      <c r="H148" s="107"/>
      <c r="I148" s="108"/>
      <c r="J148" s="109"/>
      <c r="K148" s="110"/>
      <c r="L148" s="110"/>
      <c r="M148" s="110"/>
      <c r="N148" s="110"/>
      <c r="O148" s="108"/>
      <c r="P148" s="111"/>
      <c r="Q148" s="110"/>
      <c r="R148" s="108"/>
      <c r="S148" s="99"/>
    </row>
    <row r="149" spans="1:19" ht="15.25" x14ac:dyDescent="0.65">
      <c r="A149" s="138"/>
      <c r="B149" s="101"/>
      <c r="C149" s="102"/>
      <c r="D149" s="103"/>
      <c r="E149" s="104"/>
      <c r="F149" s="105"/>
      <c r="G149" s="106"/>
      <c r="H149" s="107"/>
      <c r="I149" s="108"/>
      <c r="J149" s="109"/>
      <c r="K149" s="110"/>
      <c r="L149" s="110"/>
      <c r="M149" s="110"/>
      <c r="N149" s="110"/>
      <c r="O149" s="108"/>
      <c r="P149" s="111"/>
      <c r="Q149" s="110"/>
      <c r="R149" s="108"/>
      <c r="S149" s="99"/>
    </row>
    <row r="150" spans="1:19" ht="15.25" x14ac:dyDescent="0.65">
      <c r="A150" s="130"/>
      <c r="B150" s="134"/>
      <c r="C150" s="102"/>
      <c r="D150" s="103"/>
      <c r="E150" s="104"/>
      <c r="F150" s="105"/>
      <c r="G150" s="106"/>
      <c r="H150" s="107"/>
      <c r="I150" s="108"/>
      <c r="J150" s="109"/>
      <c r="K150" s="110"/>
      <c r="L150" s="110"/>
      <c r="M150" s="110"/>
      <c r="N150" s="110"/>
      <c r="O150" s="108"/>
      <c r="P150" s="111"/>
      <c r="Q150" s="110"/>
      <c r="R150" s="108"/>
      <c r="S150" s="99"/>
    </row>
    <row r="151" spans="1:19" ht="15.25" x14ac:dyDescent="0.65">
      <c r="A151" s="138"/>
      <c r="B151" s="101"/>
      <c r="C151" s="102"/>
      <c r="D151" s="103"/>
      <c r="E151" s="104"/>
      <c r="F151" s="105"/>
      <c r="G151" s="106"/>
      <c r="H151" s="107"/>
      <c r="I151" s="108"/>
      <c r="J151" s="109"/>
      <c r="K151" s="110"/>
      <c r="L151" s="110"/>
      <c r="M151" s="110"/>
      <c r="N151" s="110"/>
      <c r="O151" s="108"/>
      <c r="P151" s="111"/>
      <c r="Q151" s="110"/>
      <c r="R151" s="108"/>
      <c r="S151" s="99"/>
    </row>
    <row r="152" spans="1:19" ht="15.25" x14ac:dyDescent="0.65">
      <c r="A152" s="130"/>
      <c r="B152" s="134"/>
      <c r="C152" s="102"/>
      <c r="D152" s="103"/>
      <c r="E152" s="104"/>
      <c r="F152" s="105"/>
      <c r="G152" s="106"/>
      <c r="H152" s="107"/>
      <c r="I152" s="108"/>
      <c r="J152" s="109"/>
      <c r="K152" s="110"/>
      <c r="L152" s="110"/>
      <c r="M152" s="110"/>
      <c r="N152" s="110"/>
      <c r="O152" s="108"/>
      <c r="P152" s="111"/>
      <c r="Q152" s="110"/>
      <c r="R152" s="108"/>
      <c r="S152" s="99"/>
    </row>
    <row r="153" spans="1:19" ht="15.25" x14ac:dyDescent="0.65">
      <c r="A153" s="130"/>
      <c r="B153" s="132"/>
      <c r="C153" s="102"/>
      <c r="D153" s="103"/>
      <c r="E153" s="104"/>
      <c r="F153" s="105"/>
      <c r="G153" s="106"/>
      <c r="H153" s="107"/>
      <c r="I153" s="108"/>
      <c r="J153" s="109"/>
      <c r="K153" s="110"/>
      <c r="L153" s="110"/>
      <c r="M153" s="110"/>
      <c r="N153" s="110"/>
      <c r="O153" s="108"/>
      <c r="P153" s="111"/>
      <c r="Q153" s="110"/>
      <c r="R153" s="108"/>
      <c r="S153" s="99"/>
    </row>
    <row r="154" spans="1:19" ht="15.25" x14ac:dyDescent="0.65">
      <c r="A154" s="130"/>
      <c r="B154" s="134"/>
      <c r="C154" s="102"/>
      <c r="D154" s="103"/>
      <c r="E154" s="104"/>
      <c r="F154" s="105"/>
      <c r="G154" s="106"/>
      <c r="H154" s="107"/>
      <c r="I154" s="108"/>
      <c r="J154" s="109"/>
      <c r="K154" s="110"/>
      <c r="L154" s="110"/>
      <c r="M154" s="110"/>
      <c r="N154" s="110"/>
      <c r="O154" s="108"/>
      <c r="P154" s="111"/>
      <c r="Q154" s="110"/>
      <c r="R154" s="108"/>
      <c r="S154" s="99"/>
    </row>
    <row r="155" spans="1:19" ht="15.25" x14ac:dyDescent="0.65">
      <c r="A155" s="130"/>
      <c r="B155" s="132"/>
      <c r="C155" s="102"/>
      <c r="D155" s="103"/>
      <c r="E155" s="104"/>
      <c r="F155" s="105"/>
      <c r="G155" s="106"/>
      <c r="H155" s="107"/>
      <c r="I155" s="108"/>
      <c r="J155" s="109"/>
      <c r="K155" s="110"/>
      <c r="L155" s="110"/>
      <c r="M155" s="110"/>
      <c r="N155" s="110"/>
      <c r="O155" s="108"/>
      <c r="P155" s="111"/>
      <c r="Q155" s="110"/>
      <c r="R155" s="108"/>
      <c r="S155" s="99"/>
    </row>
    <row r="156" spans="1:19" ht="15.25" x14ac:dyDescent="0.65">
      <c r="A156" s="130"/>
      <c r="B156" s="134"/>
      <c r="C156" s="102"/>
      <c r="D156" s="103"/>
      <c r="E156" s="104"/>
      <c r="F156" s="105"/>
      <c r="G156" s="106"/>
      <c r="H156" s="107"/>
      <c r="I156" s="108"/>
      <c r="J156" s="109"/>
      <c r="K156" s="110"/>
      <c r="L156" s="110"/>
      <c r="M156" s="110"/>
      <c r="N156" s="110"/>
      <c r="O156" s="108"/>
      <c r="P156" s="111"/>
      <c r="Q156" s="110"/>
      <c r="R156" s="108"/>
      <c r="S156" s="99"/>
    </row>
    <row r="157" spans="1:19" ht="15.25" x14ac:dyDescent="0.65">
      <c r="A157" s="138"/>
      <c r="B157" s="101"/>
      <c r="C157" s="102"/>
      <c r="D157" s="103"/>
      <c r="E157" s="118"/>
      <c r="F157" s="105"/>
      <c r="G157" s="106"/>
      <c r="H157" s="107"/>
      <c r="I157" s="108"/>
      <c r="J157" s="109"/>
      <c r="K157" s="110"/>
      <c r="L157" s="110"/>
      <c r="M157" s="110"/>
      <c r="N157" s="110"/>
      <c r="O157" s="108"/>
      <c r="P157" s="111"/>
      <c r="Q157" s="110"/>
      <c r="R157" s="108"/>
      <c r="S157" s="99"/>
    </row>
    <row r="158" spans="1:19" ht="15.25" x14ac:dyDescent="0.65">
      <c r="A158" s="138"/>
      <c r="B158" s="101"/>
      <c r="C158" s="102"/>
      <c r="D158" s="103"/>
      <c r="E158" s="118"/>
      <c r="F158" s="105"/>
      <c r="G158" s="106"/>
      <c r="H158" s="107"/>
      <c r="I158" s="108"/>
      <c r="J158" s="109"/>
      <c r="K158" s="110"/>
      <c r="L158" s="110"/>
      <c r="M158" s="110"/>
      <c r="N158" s="110"/>
      <c r="O158" s="108"/>
      <c r="P158" s="111"/>
      <c r="Q158" s="110"/>
      <c r="R158" s="108"/>
      <c r="S158" s="99"/>
    </row>
    <row r="159" spans="1:19" ht="15.25" x14ac:dyDescent="0.65">
      <c r="A159" s="138"/>
      <c r="B159" s="101"/>
      <c r="C159" s="102"/>
      <c r="D159" s="103"/>
      <c r="E159" s="118"/>
      <c r="F159" s="105"/>
      <c r="G159" s="106"/>
      <c r="H159" s="107"/>
      <c r="I159" s="108"/>
      <c r="J159" s="109"/>
      <c r="K159" s="110"/>
      <c r="L159" s="110"/>
      <c r="M159" s="110"/>
      <c r="N159" s="110"/>
      <c r="O159" s="108"/>
      <c r="P159" s="111"/>
      <c r="Q159" s="110"/>
      <c r="R159" s="108"/>
      <c r="S159" s="99"/>
    </row>
    <row r="160" spans="1:19" ht="15.25" x14ac:dyDescent="0.65">
      <c r="A160" s="130"/>
      <c r="B160" s="115"/>
      <c r="C160" s="102"/>
      <c r="D160" s="103"/>
      <c r="E160" s="104"/>
      <c r="F160" s="105"/>
      <c r="G160" s="106"/>
      <c r="H160" s="107"/>
      <c r="I160" s="108"/>
      <c r="J160" s="109"/>
      <c r="K160" s="110"/>
      <c r="L160" s="110"/>
      <c r="M160" s="110"/>
      <c r="N160" s="110"/>
      <c r="O160" s="108"/>
      <c r="P160" s="111"/>
      <c r="Q160" s="110"/>
      <c r="R160" s="108"/>
      <c r="S160" s="99"/>
    </row>
    <row r="161" spans="1:19" ht="15.25" x14ac:dyDescent="0.65">
      <c r="A161" s="138"/>
      <c r="B161" s="101"/>
      <c r="C161" s="102"/>
      <c r="D161" s="103"/>
      <c r="E161" s="118"/>
      <c r="F161" s="105"/>
      <c r="G161" s="106"/>
      <c r="H161" s="107"/>
      <c r="I161" s="108"/>
      <c r="J161" s="109"/>
      <c r="K161" s="110"/>
      <c r="L161" s="110"/>
      <c r="M161" s="110"/>
      <c r="N161" s="110"/>
      <c r="O161" s="108"/>
      <c r="P161" s="111"/>
      <c r="Q161" s="110"/>
      <c r="R161" s="108"/>
      <c r="S161" s="99"/>
    </row>
    <row r="162" spans="1:19" ht="15.25" x14ac:dyDescent="0.65">
      <c r="A162" s="138"/>
      <c r="B162" s="101"/>
      <c r="C162" s="102"/>
      <c r="D162" s="103"/>
      <c r="E162" s="118"/>
      <c r="F162" s="105"/>
      <c r="G162" s="106"/>
      <c r="H162" s="107"/>
      <c r="I162" s="108"/>
      <c r="J162" s="109"/>
      <c r="K162" s="110"/>
      <c r="L162" s="110"/>
      <c r="M162" s="110"/>
      <c r="N162" s="110"/>
      <c r="O162" s="108"/>
      <c r="P162" s="111"/>
      <c r="Q162" s="110"/>
      <c r="R162" s="124"/>
      <c r="S162" s="99"/>
    </row>
    <row r="163" spans="1:19" ht="15.25" x14ac:dyDescent="0.65">
      <c r="A163" s="138"/>
      <c r="B163" s="101"/>
      <c r="C163" s="102"/>
      <c r="D163" s="103"/>
      <c r="E163" s="118"/>
      <c r="F163" s="105"/>
      <c r="G163" s="106"/>
      <c r="H163" s="107"/>
      <c r="I163" s="108"/>
      <c r="J163" s="109"/>
      <c r="K163" s="110"/>
      <c r="L163" s="110"/>
      <c r="M163" s="110"/>
      <c r="N163" s="110"/>
      <c r="O163" s="108"/>
      <c r="P163" s="111"/>
      <c r="Q163" s="110"/>
      <c r="R163" s="124"/>
      <c r="S163" s="99"/>
    </row>
    <row r="164" spans="1:19" ht="15.25" x14ac:dyDescent="0.65">
      <c r="A164" s="130"/>
      <c r="B164" s="115"/>
      <c r="C164" s="102"/>
      <c r="D164" s="103"/>
      <c r="E164" s="104"/>
      <c r="F164" s="105"/>
      <c r="G164" s="106"/>
      <c r="H164" s="107"/>
      <c r="I164" s="108"/>
      <c r="J164" s="109"/>
      <c r="K164" s="110"/>
      <c r="L164" s="110"/>
      <c r="M164" s="110"/>
      <c r="N164" s="110"/>
      <c r="O164" s="108"/>
      <c r="P164" s="111"/>
      <c r="Q164" s="110"/>
      <c r="R164" s="108"/>
      <c r="S164" s="99"/>
    </row>
    <row r="165" spans="1:19" ht="15.25" x14ac:dyDescent="0.65">
      <c r="A165" s="130"/>
      <c r="B165" s="132"/>
      <c r="C165" s="102"/>
      <c r="D165" s="103"/>
      <c r="E165" s="104"/>
      <c r="F165" s="105"/>
      <c r="G165" s="106"/>
      <c r="H165" s="107"/>
      <c r="I165" s="108"/>
      <c r="J165" s="109"/>
      <c r="K165" s="110"/>
      <c r="L165" s="110"/>
      <c r="M165" s="110"/>
      <c r="N165" s="110"/>
      <c r="O165" s="108"/>
      <c r="P165" s="111"/>
      <c r="Q165" s="110"/>
      <c r="R165" s="108"/>
      <c r="S165" s="99"/>
    </row>
    <row r="166" spans="1:19" ht="15.25" x14ac:dyDescent="0.65">
      <c r="A166" s="130"/>
      <c r="B166" s="148"/>
      <c r="C166" s="102"/>
      <c r="D166" s="103"/>
      <c r="E166" s="104"/>
      <c r="F166" s="149"/>
      <c r="G166" s="106"/>
      <c r="H166" s="107"/>
      <c r="I166" s="108"/>
      <c r="J166" s="109"/>
      <c r="K166" s="110"/>
      <c r="L166" s="110"/>
      <c r="M166" s="110"/>
      <c r="N166" s="110"/>
      <c r="O166" s="108"/>
      <c r="P166" s="111"/>
      <c r="Q166" s="110"/>
      <c r="R166" s="108"/>
      <c r="S166" s="99"/>
    </row>
    <row r="167" spans="1:19" ht="15.25" thickBot="1" x14ac:dyDescent="0.7">
      <c r="A167" s="150"/>
      <c r="B167" s="151"/>
      <c r="C167" s="152"/>
      <c r="D167" s="153"/>
      <c r="E167" s="154"/>
      <c r="F167" s="155"/>
      <c r="G167" s="156"/>
      <c r="H167" s="157"/>
      <c r="I167" s="156"/>
      <c r="J167" s="155"/>
      <c r="K167" s="158"/>
      <c r="L167" s="158"/>
      <c r="M167" s="158"/>
      <c r="N167" s="158"/>
      <c r="O167" s="156"/>
      <c r="P167" s="159"/>
      <c r="Q167" s="158"/>
      <c r="R167" s="156"/>
      <c r="S167" s="99"/>
    </row>
    <row r="168" spans="1:19" x14ac:dyDescent="0.65">
      <c r="A168" s="160"/>
      <c r="B168" s="161"/>
      <c r="C168" s="161"/>
      <c r="D168" s="161"/>
      <c r="E168" s="161"/>
      <c r="F168" s="162"/>
      <c r="G168" s="163"/>
      <c r="H168" s="164"/>
      <c r="I168" s="161"/>
      <c r="J168" s="161"/>
      <c r="K168" s="161"/>
      <c r="L168" s="161"/>
      <c r="M168" s="161"/>
      <c r="N168" s="161"/>
      <c r="O168" s="161"/>
      <c r="P168" s="161"/>
      <c r="Q168" s="161"/>
      <c r="R168" s="161"/>
      <c r="S168" s="165"/>
    </row>
    <row r="169" spans="1:19" x14ac:dyDescent="0.65">
      <c r="A169" s="160"/>
      <c r="B169" s="161"/>
      <c r="C169" s="161"/>
      <c r="D169" s="161"/>
      <c r="E169" s="166"/>
      <c r="F169" s="167"/>
      <c r="G169" s="161"/>
      <c r="H169" s="164"/>
      <c r="I169" s="161"/>
      <c r="J169" s="161"/>
      <c r="K169" s="161"/>
      <c r="L169" s="161"/>
      <c r="M169" s="161"/>
      <c r="N169" s="161"/>
      <c r="O169" s="161"/>
      <c r="P169" s="161"/>
      <c r="Q169" s="161"/>
      <c r="R169" s="161"/>
      <c r="S169" s="165"/>
    </row>
    <row r="170" spans="1:19" x14ac:dyDescent="0.65">
      <c r="A170" s="160"/>
      <c r="B170" s="161"/>
      <c r="C170" s="161"/>
      <c r="D170" s="161"/>
      <c r="E170" s="168"/>
      <c r="F170" s="169"/>
      <c r="G170" s="161"/>
      <c r="H170" s="164"/>
      <c r="I170" s="161"/>
      <c r="J170" s="161"/>
      <c r="K170" s="161"/>
      <c r="L170" s="161"/>
      <c r="M170" s="161"/>
      <c r="N170" s="161"/>
      <c r="O170" s="161"/>
      <c r="P170" s="161"/>
      <c r="Q170" s="161"/>
      <c r="R170" s="161"/>
      <c r="S170" s="165"/>
    </row>
    <row r="171" spans="1:19" x14ac:dyDescent="0.65">
      <c r="A171" s="160"/>
      <c r="B171" s="161"/>
      <c r="C171" s="161"/>
      <c r="D171" s="161"/>
      <c r="E171" s="168"/>
      <c r="F171" s="170"/>
      <c r="G171" s="171"/>
      <c r="H171" s="164"/>
      <c r="I171" s="161"/>
      <c r="J171" s="161"/>
      <c r="K171" s="161"/>
      <c r="L171" s="161"/>
      <c r="M171" s="161"/>
      <c r="N171" s="161"/>
      <c r="O171" s="161"/>
      <c r="P171" s="161"/>
      <c r="Q171" s="161"/>
      <c r="R171" s="161"/>
      <c r="S171" s="165"/>
    </row>
    <row r="172" spans="1:19" x14ac:dyDescent="0.65">
      <c r="A172" s="160"/>
      <c r="B172" s="172"/>
      <c r="C172" s="161"/>
      <c r="D172" s="161"/>
      <c r="E172" s="161"/>
      <c r="F172" s="173"/>
      <c r="G172" s="161"/>
      <c r="H172" s="164"/>
      <c r="I172" s="161"/>
      <c r="J172" s="161"/>
      <c r="K172" s="161"/>
      <c r="L172" s="161"/>
      <c r="M172" s="161"/>
      <c r="N172" s="161"/>
      <c r="O172" s="161"/>
      <c r="P172" s="161"/>
      <c r="Q172" s="161"/>
      <c r="R172" s="161"/>
      <c r="S172" s="165"/>
    </row>
    <row r="173" spans="1:19" ht="15.25" x14ac:dyDescent="0.65">
      <c r="A173" s="160"/>
      <c r="B173" s="161"/>
      <c r="C173" s="161"/>
      <c r="D173" s="161"/>
      <c r="E173" s="161"/>
      <c r="F173" s="174"/>
      <c r="G173" s="168"/>
      <c r="H173" s="164"/>
      <c r="I173" s="161"/>
      <c r="J173" s="161"/>
      <c r="K173" s="161"/>
      <c r="L173" s="161"/>
      <c r="M173" s="161"/>
      <c r="N173" s="161"/>
      <c r="O173" s="161"/>
      <c r="P173" s="161"/>
      <c r="Q173" s="161"/>
      <c r="R173" s="161"/>
      <c r="S173" s="165"/>
    </row>
    <row r="174" spans="1:19" x14ac:dyDescent="0.65">
      <c r="A174" s="160"/>
      <c r="B174" s="172"/>
      <c r="C174" s="244"/>
      <c r="D174" s="244"/>
      <c r="E174" s="161"/>
      <c r="F174" s="173"/>
      <c r="G174" s="161"/>
      <c r="H174" s="164"/>
      <c r="I174" s="161"/>
      <c r="J174" s="161"/>
      <c r="K174" s="161"/>
      <c r="L174" s="161"/>
      <c r="M174" s="161"/>
      <c r="N174" s="161"/>
      <c r="O174" s="161"/>
      <c r="P174" s="161"/>
      <c r="Q174" s="161"/>
      <c r="R174" s="161"/>
      <c r="S174" s="165"/>
    </row>
    <row r="175" spans="1:19" x14ac:dyDescent="0.65">
      <c r="A175" s="160"/>
      <c r="B175" s="161"/>
      <c r="C175" s="161"/>
      <c r="D175" s="161"/>
      <c r="E175" s="161"/>
      <c r="F175" s="173"/>
      <c r="G175" s="161"/>
      <c r="H175" s="164"/>
      <c r="I175" s="161"/>
      <c r="J175" s="161"/>
      <c r="K175" s="161"/>
      <c r="L175" s="161"/>
      <c r="M175" s="161"/>
      <c r="N175" s="161"/>
      <c r="O175" s="161"/>
      <c r="P175" s="161"/>
      <c r="Q175" s="161"/>
      <c r="R175" s="161"/>
      <c r="S175" s="165"/>
    </row>
    <row r="176" spans="1:19" x14ac:dyDescent="0.65">
      <c r="A176" s="160"/>
      <c r="B176" s="161"/>
      <c r="C176" s="161"/>
      <c r="D176" s="161"/>
      <c r="E176" s="161"/>
      <c r="F176" s="173"/>
      <c r="G176" s="161"/>
      <c r="H176" s="164"/>
      <c r="I176" s="161"/>
      <c r="J176" s="161"/>
      <c r="K176" s="161"/>
      <c r="L176" s="161"/>
      <c r="M176" s="161"/>
      <c r="N176" s="161"/>
      <c r="O176" s="161"/>
      <c r="P176" s="161"/>
      <c r="Q176" s="161"/>
      <c r="R176" s="161"/>
      <c r="S176" s="165"/>
    </row>
    <row r="177" spans="1:19" x14ac:dyDescent="0.65">
      <c r="A177" s="160"/>
      <c r="B177" s="161"/>
      <c r="C177" s="161"/>
      <c r="D177" s="161"/>
      <c r="E177" s="161"/>
      <c r="F177" s="173"/>
      <c r="G177" s="161"/>
      <c r="H177" s="164"/>
      <c r="I177" s="161"/>
      <c r="J177" s="161"/>
      <c r="K177" s="161"/>
      <c r="L177" s="161"/>
      <c r="M177" s="161"/>
      <c r="N177" s="161"/>
      <c r="O177" s="161"/>
      <c r="P177" s="161"/>
      <c r="Q177" s="161"/>
      <c r="R177" s="161"/>
      <c r="S177" s="165"/>
    </row>
    <row r="178" spans="1:19" x14ac:dyDescent="0.65">
      <c r="A178" s="160"/>
      <c r="B178" s="161"/>
      <c r="C178" s="161"/>
      <c r="D178" s="161"/>
      <c r="E178" s="161"/>
      <c r="F178" s="173"/>
      <c r="G178" s="161"/>
      <c r="H178" s="164"/>
      <c r="I178" s="161"/>
      <c r="J178" s="161"/>
      <c r="K178" s="161"/>
      <c r="L178" s="161"/>
      <c r="M178" s="161"/>
      <c r="N178" s="161"/>
      <c r="O178" s="161"/>
      <c r="P178" s="161"/>
      <c r="Q178" s="161"/>
      <c r="R178" s="161"/>
      <c r="S178" s="165"/>
    </row>
    <row r="179" spans="1:19" x14ac:dyDescent="0.65">
      <c r="A179" s="160"/>
      <c r="B179" s="161"/>
      <c r="C179" s="161"/>
      <c r="D179" s="161"/>
      <c r="E179" s="161"/>
      <c r="F179" s="173"/>
      <c r="G179" s="161"/>
      <c r="H179" s="164"/>
      <c r="I179" s="161"/>
      <c r="J179" s="161"/>
      <c r="K179" s="161"/>
      <c r="L179" s="161"/>
      <c r="M179" s="161"/>
      <c r="N179" s="161"/>
      <c r="O179" s="161"/>
      <c r="P179" s="161"/>
      <c r="Q179" s="161"/>
      <c r="R179" s="161"/>
      <c r="S179" s="165"/>
    </row>
    <row r="180" spans="1:19" x14ac:dyDescent="0.65">
      <c r="A180" s="160"/>
      <c r="B180" s="161"/>
      <c r="C180" s="161"/>
      <c r="D180" s="161"/>
      <c r="E180" s="161"/>
      <c r="F180" s="173"/>
      <c r="G180" s="161"/>
      <c r="H180" s="164"/>
      <c r="I180" s="161"/>
      <c r="J180" s="161"/>
      <c r="K180" s="161"/>
      <c r="L180" s="161"/>
      <c r="M180" s="161"/>
      <c r="N180" s="161"/>
      <c r="O180" s="161"/>
      <c r="P180" s="161"/>
      <c r="Q180" s="161"/>
      <c r="R180" s="161"/>
      <c r="S180" s="165"/>
    </row>
    <row r="181" spans="1:19" x14ac:dyDescent="0.65">
      <c r="A181" s="160"/>
      <c r="B181" s="161"/>
      <c r="C181" s="161"/>
      <c r="D181" s="161"/>
      <c r="E181" s="161"/>
      <c r="F181" s="173"/>
      <c r="G181" s="161"/>
      <c r="H181" s="164"/>
      <c r="I181" s="161"/>
      <c r="J181" s="161"/>
      <c r="K181" s="161"/>
      <c r="L181" s="161"/>
      <c r="M181" s="161"/>
      <c r="N181" s="161"/>
      <c r="O181" s="161"/>
      <c r="P181" s="161"/>
      <c r="Q181" s="161"/>
      <c r="R181" s="161"/>
      <c r="S181" s="165"/>
    </row>
    <row r="182" spans="1:19" x14ac:dyDescent="0.65">
      <c r="A182" s="160"/>
      <c r="B182" s="161"/>
      <c r="C182" s="161"/>
      <c r="D182" s="161"/>
      <c r="E182" s="161"/>
      <c r="F182" s="173"/>
      <c r="G182" s="161"/>
      <c r="H182" s="164"/>
      <c r="I182" s="161"/>
      <c r="J182" s="161"/>
      <c r="K182" s="161"/>
      <c r="L182" s="161"/>
      <c r="M182" s="161"/>
      <c r="N182" s="161"/>
      <c r="O182" s="161"/>
      <c r="P182" s="161"/>
      <c r="Q182" s="161"/>
      <c r="R182" s="161"/>
      <c r="S182" s="165"/>
    </row>
    <row r="183" spans="1:19" x14ac:dyDescent="0.65">
      <c r="A183" s="160"/>
      <c r="B183" s="161"/>
      <c r="C183" s="161"/>
      <c r="D183" s="161"/>
      <c r="E183" s="161"/>
      <c r="F183" s="173"/>
      <c r="G183" s="161"/>
      <c r="H183" s="164"/>
      <c r="I183" s="161"/>
      <c r="J183" s="161"/>
      <c r="K183" s="161"/>
      <c r="L183" s="161"/>
      <c r="M183" s="161"/>
      <c r="N183" s="161"/>
      <c r="O183" s="161"/>
      <c r="P183" s="161"/>
      <c r="Q183" s="161"/>
      <c r="R183" s="161"/>
      <c r="S183" s="165"/>
    </row>
    <row r="184" spans="1:19" x14ac:dyDescent="0.65">
      <c r="A184" s="160"/>
      <c r="B184" s="161"/>
      <c r="C184" s="161"/>
      <c r="D184" s="161"/>
      <c r="E184" s="161"/>
      <c r="F184" s="173"/>
      <c r="G184" s="161"/>
      <c r="H184" s="164"/>
      <c r="I184" s="161"/>
      <c r="J184" s="161"/>
      <c r="K184" s="161"/>
      <c r="L184" s="161"/>
      <c r="M184" s="161"/>
      <c r="N184" s="161"/>
      <c r="O184" s="161"/>
      <c r="P184" s="161"/>
      <c r="Q184" s="161"/>
      <c r="R184" s="161"/>
      <c r="S184" s="165"/>
    </row>
    <row r="185" spans="1:19" x14ac:dyDescent="0.65">
      <c r="A185" s="160"/>
      <c r="B185" s="161"/>
      <c r="C185" s="161"/>
      <c r="D185" s="161"/>
      <c r="E185" s="161"/>
      <c r="F185" s="173"/>
      <c r="G185" s="161"/>
      <c r="H185" s="164"/>
      <c r="I185" s="161"/>
      <c r="J185" s="161"/>
      <c r="K185" s="161"/>
      <c r="L185" s="161"/>
      <c r="M185" s="161"/>
      <c r="N185" s="161"/>
      <c r="O185" s="161"/>
      <c r="P185" s="161"/>
      <c r="Q185" s="161"/>
      <c r="R185" s="161"/>
      <c r="S185" s="165"/>
    </row>
    <row r="186" spans="1:19" x14ac:dyDescent="0.65">
      <c r="A186" s="160"/>
      <c r="B186" s="161"/>
      <c r="C186" s="161"/>
      <c r="D186" s="161"/>
      <c r="E186" s="161"/>
      <c r="F186" s="173"/>
      <c r="G186" s="161"/>
      <c r="H186" s="164"/>
      <c r="I186" s="161"/>
      <c r="J186" s="161"/>
      <c r="K186" s="161"/>
      <c r="L186" s="161"/>
      <c r="M186" s="161"/>
      <c r="N186" s="161"/>
      <c r="O186" s="161"/>
      <c r="P186" s="161"/>
      <c r="Q186" s="161"/>
      <c r="R186" s="161"/>
      <c r="S186" s="165"/>
    </row>
    <row r="187" spans="1:19" x14ac:dyDescent="0.65">
      <c r="A187" s="160"/>
      <c r="B187" s="161"/>
      <c r="C187" s="161"/>
      <c r="D187" s="161"/>
      <c r="E187" s="161"/>
      <c r="F187" s="173"/>
      <c r="G187" s="161"/>
      <c r="H187" s="164"/>
      <c r="I187" s="161"/>
      <c r="J187" s="161"/>
      <c r="K187" s="161"/>
      <c r="L187" s="161"/>
      <c r="M187" s="161"/>
      <c r="N187" s="161"/>
      <c r="O187" s="161"/>
      <c r="P187" s="161"/>
      <c r="Q187" s="161"/>
      <c r="R187" s="161"/>
      <c r="S187" s="165"/>
    </row>
    <row r="188" spans="1:19" x14ac:dyDescent="0.65">
      <c r="A188" s="160"/>
      <c r="B188" s="161"/>
      <c r="C188" s="161"/>
      <c r="D188" s="161"/>
      <c r="E188" s="161"/>
      <c r="F188" s="173"/>
      <c r="G188" s="161"/>
      <c r="H188" s="164"/>
      <c r="I188" s="161"/>
      <c r="J188" s="161"/>
      <c r="K188" s="161"/>
      <c r="L188" s="161"/>
      <c r="M188" s="161"/>
      <c r="N188" s="161"/>
      <c r="O188" s="161"/>
      <c r="P188" s="161"/>
      <c r="Q188" s="161"/>
      <c r="R188" s="161"/>
      <c r="S188" s="165"/>
    </row>
    <row r="189" spans="1:19" x14ac:dyDescent="0.65">
      <c r="A189" s="160"/>
      <c r="B189" s="161"/>
      <c r="C189" s="161"/>
      <c r="D189" s="161"/>
      <c r="E189" s="161"/>
      <c r="F189" s="173"/>
      <c r="G189" s="161"/>
      <c r="H189" s="164"/>
      <c r="I189" s="161"/>
      <c r="J189" s="161"/>
      <c r="K189" s="161"/>
      <c r="L189" s="161"/>
      <c r="M189" s="161"/>
      <c r="N189" s="161"/>
      <c r="O189" s="161"/>
      <c r="P189" s="161"/>
      <c r="Q189" s="161"/>
      <c r="R189" s="161"/>
      <c r="S189" s="165"/>
    </row>
    <row r="190" spans="1:19" x14ac:dyDescent="0.65">
      <c r="A190" s="160"/>
      <c r="B190" s="161"/>
      <c r="C190" s="161"/>
      <c r="D190" s="161"/>
      <c r="E190" s="161"/>
      <c r="F190" s="173"/>
      <c r="G190" s="161"/>
      <c r="H190" s="164"/>
      <c r="I190" s="161"/>
      <c r="J190" s="161"/>
      <c r="K190" s="161"/>
      <c r="L190" s="161"/>
      <c r="M190" s="161"/>
      <c r="N190" s="161"/>
      <c r="O190" s="161"/>
      <c r="P190" s="161"/>
      <c r="Q190" s="161"/>
      <c r="R190" s="161"/>
      <c r="S190" s="165"/>
    </row>
    <row r="191" spans="1:19" x14ac:dyDescent="0.65">
      <c r="A191" s="160"/>
      <c r="B191" s="161"/>
      <c r="C191" s="161"/>
      <c r="D191" s="161"/>
      <c r="E191" s="161"/>
      <c r="F191" s="173"/>
      <c r="G191" s="161"/>
      <c r="H191" s="164"/>
      <c r="I191" s="161"/>
      <c r="J191" s="161"/>
      <c r="K191" s="161"/>
      <c r="L191" s="161"/>
      <c r="M191" s="161"/>
      <c r="N191" s="161"/>
      <c r="O191" s="161"/>
      <c r="P191" s="161"/>
      <c r="Q191" s="161"/>
      <c r="R191" s="161"/>
      <c r="S191" s="165"/>
    </row>
    <row r="192" spans="1:19" x14ac:dyDescent="0.65">
      <c r="A192" s="160"/>
      <c r="B192" s="161"/>
      <c r="C192" s="161"/>
      <c r="D192" s="161"/>
      <c r="E192" s="161"/>
      <c r="F192" s="173"/>
      <c r="G192" s="161"/>
      <c r="H192" s="164"/>
      <c r="I192" s="161"/>
      <c r="J192" s="161"/>
      <c r="K192" s="161"/>
      <c r="L192" s="161"/>
      <c r="M192" s="161"/>
      <c r="N192" s="161"/>
      <c r="O192" s="161"/>
      <c r="P192" s="161"/>
      <c r="Q192" s="161"/>
      <c r="R192" s="161"/>
      <c r="S192" s="165"/>
    </row>
    <row r="193" spans="1:19" x14ac:dyDescent="0.65">
      <c r="A193" s="160"/>
      <c r="B193" s="161"/>
      <c r="C193" s="161"/>
      <c r="D193" s="161"/>
      <c r="E193" s="161"/>
      <c r="F193" s="173"/>
      <c r="G193" s="161"/>
      <c r="H193" s="164"/>
      <c r="I193" s="161"/>
      <c r="J193" s="161"/>
      <c r="K193" s="161"/>
      <c r="L193" s="161"/>
      <c r="M193" s="161"/>
      <c r="N193" s="161"/>
      <c r="O193" s="161"/>
      <c r="P193" s="161"/>
      <c r="Q193" s="161"/>
      <c r="R193" s="161"/>
      <c r="S193" s="165"/>
    </row>
    <row r="194" spans="1:19" x14ac:dyDescent="0.65">
      <c r="A194" s="160"/>
      <c r="B194" s="161"/>
      <c r="C194" s="161"/>
      <c r="D194" s="161"/>
      <c r="E194" s="161"/>
      <c r="F194" s="173"/>
      <c r="G194" s="161"/>
      <c r="H194" s="164"/>
      <c r="I194" s="161"/>
      <c r="J194" s="161"/>
      <c r="K194" s="161"/>
      <c r="L194" s="161"/>
      <c r="M194" s="161"/>
      <c r="N194" s="161"/>
      <c r="O194" s="161"/>
      <c r="P194" s="161"/>
      <c r="Q194" s="161"/>
      <c r="R194" s="161"/>
      <c r="S194" s="165"/>
    </row>
    <row r="195" spans="1:19" x14ac:dyDescent="0.65">
      <c r="A195" s="160"/>
      <c r="B195" s="161"/>
      <c r="C195" s="161"/>
      <c r="D195" s="161"/>
      <c r="E195" s="161"/>
      <c r="F195" s="173"/>
      <c r="G195" s="161"/>
      <c r="H195" s="164"/>
      <c r="I195" s="161"/>
      <c r="J195" s="161"/>
      <c r="K195" s="161"/>
      <c r="L195" s="161"/>
      <c r="M195" s="161"/>
      <c r="N195" s="161"/>
      <c r="O195" s="161"/>
      <c r="P195" s="161"/>
      <c r="Q195" s="161"/>
      <c r="R195" s="161"/>
      <c r="S195" s="165"/>
    </row>
    <row r="196" spans="1:19" x14ac:dyDescent="0.65">
      <c r="A196" s="160"/>
      <c r="B196" s="161"/>
      <c r="C196" s="161"/>
      <c r="D196" s="161"/>
      <c r="E196" s="161"/>
      <c r="F196" s="173"/>
      <c r="G196" s="161"/>
      <c r="H196" s="164"/>
      <c r="I196" s="161"/>
      <c r="J196" s="161"/>
      <c r="K196" s="161"/>
      <c r="L196" s="161"/>
      <c r="M196" s="161"/>
      <c r="N196" s="161"/>
      <c r="O196" s="161"/>
      <c r="P196" s="161"/>
      <c r="Q196" s="161"/>
      <c r="R196" s="161"/>
      <c r="S196" s="165"/>
    </row>
    <row r="197" spans="1:19" x14ac:dyDescent="0.65">
      <c r="A197" s="160"/>
      <c r="B197" s="161"/>
      <c r="C197" s="161"/>
      <c r="D197" s="161"/>
      <c r="E197" s="161"/>
      <c r="F197" s="173"/>
      <c r="G197" s="161"/>
      <c r="H197" s="164"/>
      <c r="I197" s="161"/>
      <c r="J197" s="161"/>
      <c r="K197" s="161"/>
      <c r="L197" s="161"/>
      <c r="M197" s="161"/>
      <c r="N197" s="161"/>
      <c r="O197" s="161"/>
      <c r="P197" s="161"/>
      <c r="Q197" s="161"/>
      <c r="R197" s="161"/>
      <c r="S197" s="165"/>
    </row>
    <row r="198" spans="1:19" x14ac:dyDescent="0.65">
      <c r="A198" s="160"/>
      <c r="B198" s="161"/>
      <c r="C198" s="161"/>
      <c r="D198" s="161"/>
      <c r="E198" s="161"/>
      <c r="F198" s="173"/>
      <c r="G198" s="161"/>
      <c r="H198" s="164"/>
      <c r="I198" s="161"/>
      <c r="J198" s="161"/>
      <c r="K198" s="161"/>
      <c r="L198" s="161"/>
      <c r="M198" s="161"/>
      <c r="N198" s="161"/>
      <c r="O198" s="161"/>
      <c r="P198" s="161"/>
      <c r="Q198" s="161"/>
      <c r="R198" s="161"/>
      <c r="S198" s="165"/>
    </row>
    <row r="199" spans="1:19" x14ac:dyDescent="0.65">
      <c r="A199" s="160"/>
      <c r="B199" s="161"/>
      <c r="C199" s="161"/>
      <c r="D199" s="161"/>
      <c r="E199" s="161"/>
      <c r="F199" s="173"/>
      <c r="G199" s="161"/>
      <c r="H199" s="164"/>
      <c r="I199" s="161"/>
      <c r="J199" s="161"/>
      <c r="K199" s="161"/>
      <c r="L199" s="161"/>
      <c r="M199" s="161"/>
      <c r="N199" s="161"/>
      <c r="O199" s="161"/>
      <c r="P199" s="161"/>
      <c r="Q199" s="161"/>
      <c r="R199" s="161"/>
      <c r="S199" s="165"/>
    </row>
    <row r="200" spans="1:19" x14ac:dyDescent="0.65">
      <c r="A200" s="160"/>
      <c r="B200" s="161"/>
      <c r="C200" s="161"/>
      <c r="D200" s="161"/>
      <c r="E200" s="161"/>
      <c r="F200" s="173"/>
      <c r="G200" s="161"/>
      <c r="H200" s="164"/>
      <c r="I200" s="161"/>
      <c r="J200" s="161"/>
      <c r="K200" s="161"/>
      <c r="L200" s="161"/>
      <c r="M200" s="161"/>
      <c r="N200" s="161"/>
      <c r="O200" s="161"/>
      <c r="P200" s="161"/>
      <c r="Q200" s="161"/>
      <c r="R200" s="161"/>
      <c r="S200" s="165"/>
    </row>
    <row r="201" spans="1:19" x14ac:dyDescent="0.65">
      <c r="A201" s="160"/>
      <c r="B201" s="161"/>
      <c r="C201" s="161"/>
      <c r="D201" s="161"/>
      <c r="E201" s="161"/>
      <c r="F201" s="173"/>
      <c r="G201" s="161"/>
      <c r="H201" s="164"/>
      <c r="I201" s="161"/>
      <c r="J201" s="161"/>
      <c r="K201" s="161"/>
      <c r="L201" s="161"/>
      <c r="M201" s="161"/>
      <c r="N201" s="161"/>
      <c r="O201" s="161"/>
      <c r="P201" s="161"/>
      <c r="Q201" s="161"/>
      <c r="R201" s="161"/>
      <c r="S201" s="165"/>
    </row>
    <row r="202" spans="1:19" x14ac:dyDescent="0.65">
      <c r="A202" s="160"/>
      <c r="B202" s="161"/>
      <c r="C202" s="161"/>
      <c r="D202" s="161"/>
      <c r="E202" s="161"/>
      <c r="F202" s="173"/>
      <c r="G202" s="161"/>
      <c r="H202" s="164"/>
      <c r="I202" s="161"/>
      <c r="J202" s="161"/>
      <c r="K202" s="161"/>
      <c r="L202" s="161"/>
      <c r="M202" s="161"/>
      <c r="N202" s="161"/>
      <c r="O202" s="161"/>
      <c r="P202" s="161"/>
      <c r="Q202" s="161"/>
      <c r="R202" s="161"/>
      <c r="S202" s="165"/>
    </row>
    <row r="203" spans="1:19" x14ac:dyDescent="0.65">
      <c r="A203" s="160"/>
      <c r="B203" s="161"/>
      <c r="C203" s="161"/>
      <c r="D203" s="161"/>
      <c r="E203" s="161"/>
      <c r="F203" s="173"/>
      <c r="G203" s="161"/>
      <c r="H203" s="164"/>
      <c r="I203" s="161"/>
      <c r="J203" s="161"/>
      <c r="K203" s="161"/>
      <c r="L203" s="161"/>
      <c r="M203" s="161"/>
      <c r="N203" s="161"/>
      <c r="O203" s="161"/>
      <c r="P203" s="161"/>
      <c r="Q203" s="161"/>
      <c r="R203" s="161"/>
      <c r="S203" s="165"/>
    </row>
    <row r="204" spans="1:19" x14ac:dyDescent="0.65">
      <c r="A204" s="160"/>
      <c r="B204" s="161"/>
      <c r="C204" s="161"/>
      <c r="D204" s="161"/>
      <c r="E204" s="161"/>
      <c r="F204" s="173"/>
      <c r="G204" s="161"/>
      <c r="H204" s="164"/>
      <c r="I204" s="161"/>
      <c r="J204" s="161"/>
      <c r="K204" s="161"/>
      <c r="L204" s="161"/>
      <c r="M204" s="161"/>
      <c r="N204" s="161"/>
      <c r="O204" s="161"/>
      <c r="P204" s="161"/>
      <c r="Q204" s="161"/>
      <c r="R204" s="161"/>
      <c r="S204" s="165"/>
    </row>
    <row r="205" spans="1:19" x14ac:dyDescent="0.65">
      <c r="A205" s="160"/>
      <c r="B205" s="161"/>
      <c r="C205" s="161"/>
      <c r="D205" s="161"/>
      <c r="E205" s="161"/>
      <c r="F205" s="173"/>
      <c r="G205" s="161"/>
      <c r="H205" s="164"/>
      <c r="I205" s="161"/>
      <c r="J205" s="161"/>
      <c r="K205" s="161"/>
      <c r="L205" s="161"/>
      <c r="M205" s="161"/>
      <c r="N205" s="161"/>
      <c r="O205" s="161"/>
      <c r="P205" s="161"/>
      <c r="Q205" s="161"/>
      <c r="R205" s="161"/>
      <c r="S205" s="165"/>
    </row>
    <row r="206" spans="1:19" x14ac:dyDescent="0.65">
      <c r="A206" s="160"/>
      <c r="B206" s="161"/>
      <c r="C206" s="161"/>
      <c r="D206" s="161"/>
      <c r="E206" s="161"/>
      <c r="F206" s="173"/>
      <c r="G206" s="161"/>
      <c r="H206" s="164"/>
      <c r="I206" s="161"/>
      <c r="J206" s="161"/>
      <c r="K206" s="161"/>
      <c r="L206" s="161"/>
      <c r="M206" s="161"/>
      <c r="N206" s="161"/>
      <c r="O206" s="161"/>
      <c r="P206" s="161"/>
      <c r="Q206" s="161"/>
      <c r="R206" s="161"/>
      <c r="S206" s="165"/>
    </row>
    <row r="207" spans="1:19" x14ac:dyDescent="0.65">
      <c r="A207" s="160"/>
      <c r="B207" s="161"/>
      <c r="C207" s="161"/>
      <c r="D207" s="161"/>
      <c r="E207" s="161"/>
      <c r="F207" s="173"/>
      <c r="G207" s="161"/>
      <c r="H207" s="164"/>
      <c r="I207" s="161"/>
      <c r="J207" s="161"/>
      <c r="K207" s="161"/>
      <c r="L207" s="161"/>
      <c r="M207" s="161"/>
      <c r="N207" s="161"/>
      <c r="O207" s="161"/>
      <c r="P207" s="161"/>
      <c r="Q207" s="161"/>
      <c r="R207" s="161"/>
      <c r="S207" s="165"/>
    </row>
    <row r="208" spans="1:19" x14ac:dyDescent="0.65">
      <c r="A208" s="160"/>
      <c r="B208" s="161"/>
      <c r="C208" s="161"/>
      <c r="D208" s="161"/>
      <c r="E208" s="161"/>
      <c r="F208" s="173"/>
      <c r="G208" s="161"/>
      <c r="H208" s="164"/>
      <c r="I208" s="161"/>
      <c r="J208" s="161"/>
      <c r="K208" s="161"/>
      <c r="L208" s="161"/>
      <c r="M208" s="161"/>
      <c r="N208" s="161"/>
      <c r="O208" s="161"/>
      <c r="P208" s="161"/>
      <c r="Q208" s="161"/>
      <c r="R208" s="161"/>
      <c r="S208" s="165"/>
    </row>
    <row r="209" spans="1:19" x14ac:dyDescent="0.65">
      <c r="A209" s="160"/>
      <c r="B209" s="161"/>
      <c r="C209" s="161"/>
      <c r="D209" s="161"/>
      <c r="E209" s="161"/>
      <c r="F209" s="173"/>
      <c r="G209" s="161"/>
      <c r="H209" s="164"/>
      <c r="I209" s="161"/>
      <c r="J209" s="161"/>
      <c r="K209" s="161"/>
      <c r="L209" s="161"/>
      <c r="M209" s="161"/>
      <c r="N209" s="161"/>
      <c r="O209" s="161"/>
      <c r="P209" s="161"/>
      <c r="Q209" s="161"/>
      <c r="R209" s="161"/>
      <c r="S209" s="165"/>
    </row>
    <row r="210" spans="1:19" x14ac:dyDescent="0.65">
      <c r="A210" s="160"/>
      <c r="B210" s="161"/>
      <c r="C210" s="161"/>
      <c r="D210" s="161"/>
      <c r="E210" s="161"/>
      <c r="F210" s="173"/>
      <c r="G210" s="161"/>
      <c r="H210" s="164"/>
      <c r="I210" s="161"/>
      <c r="J210" s="161"/>
      <c r="K210" s="161"/>
      <c r="L210" s="161"/>
      <c r="M210" s="161"/>
      <c r="N210" s="161"/>
      <c r="O210" s="161"/>
      <c r="P210" s="161"/>
      <c r="Q210" s="161"/>
      <c r="R210" s="161"/>
      <c r="S210" s="165"/>
    </row>
    <row r="211" spans="1:19" x14ac:dyDescent="0.65">
      <c r="A211" s="160"/>
      <c r="B211" s="161"/>
      <c r="C211" s="161"/>
      <c r="D211" s="161"/>
      <c r="E211" s="161"/>
      <c r="F211" s="173"/>
      <c r="G211" s="161"/>
      <c r="H211" s="164"/>
      <c r="I211" s="161"/>
      <c r="J211" s="161"/>
      <c r="K211" s="161"/>
      <c r="L211" s="161"/>
      <c r="M211" s="161"/>
      <c r="N211" s="161"/>
      <c r="O211" s="161"/>
      <c r="P211" s="161"/>
      <c r="Q211" s="161"/>
      <c r="R211" s="161"/>
      <c r="S211" s="165"/>
    </row>
    <row r="212" spans="1:19" x14ac:dyDescent="0.65">
      <c r="A212" s="160"/>
      <c r="B212" s="161"/>
      <c r="C212" s="161"/>
      <c r="D212" s="161"/>
      <c r="E212" s="161"/>
      <c r="F212" s="173"/>
      <c r="G212" s="161"/>
      <c r="H212" s="164"/>
      <c r="I212" s="161"/>
      <c r="J212" s="161"/>
      <c r="K212" s="161"/>
      <c r="L212" s="161"/>
      <c r="M212" s="161"/>
      <c r="N212" s="161"/>
      <c r="O212" s="161"/>
      <c r="P212" s="161"/>
      <c r="Q212" s="161"/>
      <c r="R212" s="161"/>
      <c r="S212" s="165"/>
    </row>
    <row r="213" spans="1:19" x14ac:dyDescent="0.65">
      <c r="A213" s="160"/>
      <c r="B213" s="161"/>
      <c r="C213" s="161"/>
      <c r="D213" s="161"/>
      <c r="E213" s="161"/>
      <c r="F213" s="173"/>
      <c r="G213" s="161"/>
      <c r="H213" s="164"/>
      <c r="I213" s="161"/>
      <c r="J213" s="161"/>
      <c r="K213" s="161"/>
      <c r="L213" s="161"/>
      <c r="M213" s="161"/>
      <c r="N213" s="161"/>
      <c r="O213" s="161"/>
      <c r="P213" s="161"/>
      <c r="Q213" s="161"/>
      <c r="R213" s="161"/>
      <c r="S213" s="165"/>
    </row>
    <row r="214" spans="1:19" x14ac:dyDescent="0.65">
      <c r="A214" s="160"/>
      <c r="B214" s="161"/>
      <c r="C214" s="161"/>
      <c r="D214" s="161"/>
      <c r="E214" s="161"/>
      <c r="F214" s="173"/>
      <c r="G214" s="161"/>
      <c r="H214" s="164"/>
      <c r="I214" s="161"/>
      <c r="J214" s="161"/>
      <c r="K214" s="161"/>
      <c r="L214" s="161"/>
      <c r="M214" s="161"/>
      <c r="N214" s="161"/>
      <c r="O214" s="161"/>
      <c r="P214" s="161"/>
      <c r="Q214" s="161"/>
      <c r="R214" s="161"/>
      <c r="S214" s="165"/>
    </row>
    <row r="215" spans="1:19" x14ac:dyDescent="0.65">
      <c r="A215" s="160"/>
      <c r="B215" s="161"/>
      <c r="C215" s="161"/>
      <c r="D215" s="161"/>
      <c r="E215" s="161"/>
      <c r="F215" s="173"/>
      <c r="G215" s="161"/>
      <c r="H215" s="164"/>
      <c r="I215" s="161"/>
      <c r="J215" s="161"/>
      <c r="K215" s="161"/>
      <c r="L215" s="161"/>
      <c r="M215" s="161"/>
      <c r="N215" s="161"/>
      <c r="O215" s="161"/>
      <c r="P215" s="161"/>
      <c r="Q215" s="161"/>
      <c r="R215" s="161"/>
      <c r="S215" s="165"/>
    </row>
    <row r="216" spans="1:19" x14ac:dyDescent="0.65">
      <c r="A216" s="160"/>
      <c r="B216" s="161"/>
      <c r="C216" s="161"/>
      <c r="D216" s="161"/>
      <c r="E216" s="161"/>
      <c r="F216" s="173"/>
      <c r="G216" s="161"/>
      <c r="H216" s="164"/>
      <c r="I216" s="161"/>
      <c r="J216" s="161"/>
      <c r="K216" s="161"/>
      <c r="L216" s="161"/>
      <c r="M216" s="161"/>
      <c r="N216" s="161"/>
      <c r="O216" s="161"/>
      <c r="P216" s="161"/>
      <c r="Q216" s="161"/>
      <c r="R216" s="161"/>
      <c r="S216" s="165"/>
    </row>
    <row r="217" spans="1:19" x14ac:dyDescent="0.65">
      <c r="A217" s="160"/>
      <c r="B217" s="161"/>
      <c r="C217" s="161"/>
      <c r="D217" s="161"/>
      <c r="E217" s="161"/>
      <c r="F217" s="173"/>
      <c r="G217" s="161"/>
      <c r="H217" s="164"/>
      <c r="I217" s="161"/>
      <c r="J217" s="161"/>
      <c r="K217" s="161"/>
      <c r="L217" s="161"/>
      <c r="M217" s="161"/>
      <c r="N217" s="161"/>
      <c r="O217" s="161"/>
      <c r="P217" s="161"/>
      <c r="Q217" s="161"/>
      <c r="R217" s="161"/>
      <c r="S217" s="165"/>
    </row>
    <row r="218" spans="1:19" x14ac:dyDescent="0.65">
      <c r="A218" s="160"/>
      <c r="B218" s="161"/>
      <c r="C218" s="161"/>
      <c r="D218" s="161"/>
      <c r="E218" s="161"/>
      <c r="F218" s="173"/>
      <c r="G218" s="161"/>
      <c r="H218" s="164"/>
      <c r="I218" s="161"/>
      <c r="J218" s="161"/>
      <c r="K218" s="161"/>
      <c r="L218" s="161"/>
      <c r="M218" s="161"/>
      <c r="N218" s="161"/>
      <c r="O218" s="161"/>
      <c r="P218" s="161"/>
      <c r="Q218" s="161"/>
      <c r="R218" s="161"/>
      <c r="S218" s="165"/>
    </row>
    <row r="219" spans="1:19" x14ac:dyDescent="0.65">
      <c r="A219" s="160"/>
      <c r="B219" s="161"/>
      <c r="C219" s="161"/>
      <c r="D219" s="161"/>
      <c r="E219" s="161"/>
      <c r="F219" s="173"/>
      <c r="G219" s="161"/>
      <c r="H219" s="164"/>
      <c r="I219" s="161"/>
      <c r="J219" s="161"/>
      <c r="K219" s="161"/>
      <c r="L219" s="161"/>
      <c r="M219" s="161"/>
      <c r="N219" s="161"/>
      <c r="O219" s="161"/>
      <c r="P219" s="161"/>
      <c r="Q219" s="161"/>
      <c r="R219" s="161"/>
      <c r="S219" s="165"/>
    </row>
    <row r="220" spans="1:19" x14ac:dyDescent="0.65">
      <c r="A220" s="160"/>
      <c r="B220" s="161"/>
      <c r="C220" s="161"/>
      <c r="D220" s="161"/>
      <c r="E220" s="161"/>
      <c r="F220" s="173"/>
      <c r="G220" s="161"/>
      <c r="H220" s="164"/>
      <c r="I220" s="161"/>
      <c r="J220" s="161"/>
      <c r="K220" s="161"/>
      <c r="L220" s="161"/>
      <c r="M220" s="161"/>
      <c r="N220" s="161"/>
      <c r="O220" s="161"/>
      <c r="P220" s="161"/>
      <c r="Q220" s="161"/>
      <c r="R220" s="161"/>
      <c r="S220" s="165"/>
    </row>
    <row r="221" spans="1:19" x14ac:dyDescent="0.65">
      <c r="A221" s="160"/>
      <c r="B221" s="161"/>
      <c r="C221" s="161"/>
      <c r="D221" s="161"/>
      <c r="E221" s="161"/>
      <c r="F221" s="173"/>
      <c r="G221" s="161"/>
      <c r="H221" s="164"/>
      <c r="I221" s="161"/>
      <c r="J221" s="161"/>
      <c r="K221" s="161"/>
      <c r="L221" s="161"/>
      <c r="M221" s="161"/>
      <c r="N221" s="161"/>
      <c r="O221" s="161"/>
      <c r="P221" s="161"/>
      <c r="Q221" s="161"/>
      <c r="R221" s="161"/>
      <c r="S221" s="165"/>
    </row>
    <row r="222" spans="1:19" x14ac:dyDescent="0.65">
      <c r="A222" s="160"/>
      <c r="B222" s="161"/>
      <c r="C222" s="161"/>
      <c r="D222" s="161"/>
      <c r="E222" s="161"/>
      <c r="F222" s="173"/>
      <c r="G222" s="161"/>
      <c r="H222" s="164"/>
      <c r="I222" s="161"/>
      <c r="J222" s="161"/>
      <c r="K222" s="161"/>
      <c r="L222" s="161"/>
      <c r="M222" s="161"/>
      <c r="N222" s="161"/>
      <c r="O222" s="161"/>
      <c r="P222" s="161"/>
      <c r="Q222" s="161"/>
      <c r="R222" s="161"/>
      <c r="S222" s="165"/>
    </row>
    <row r="223" spans="1:19" x14ac:dyDescent="0.65">
      <c r="A223" s="160"/>
      <c r="B223" s="161"/>
      <c r="C223" s="161"/>
      <c r="D223" s="161"/>
      <c r="E223" s="161"/>
      <c r="F223" s="173"/>
      <c r="G223" s="161"/>
      <c r="H223" s="164"/>
      <c r="I223" s="161"/>
      <c r="J223" s="161"/>
      <c r="K223" s="161"/>
      <c r="L223" s="161"/>
      <c r="M223" s="161"/>
      <c r="N223" s="161"/>
      <c r="O223" s="161"/>
      <c r="P223" s="161"/>
      <c r="Q223" s="161"/>
      <c r="R223" s="161"/>
      <c r="S223" s="165"/>
    </row>
    <row r="224" spans="1:19" x14ac:dyDescent="0.65">
      <c r="A224" s="160"/>
      <c r="B224" s="161"/>
      <c r="C224" s="161"/>
      <c r="D224" s="161"/>
      <c r="E224" s="161"/>
      <c r="F224" s="173"/>
      <c r="G224" s="161"/>
      <c r="H224" s="164"/>
      <c r="I224" s="161"/>
      <c r="J224" s="161"/>
      <c r="K224" s="161"/>
      <c r="L224" s="161"/>
      <c r="M224" s="161"/>
      <c r="N224" s="161"/>
      <c r="O224" s="161"/>
      <c r="P224" s="161"/>
      <c r="Q224" s="161"/>
      <c r="R224" s="161"/>
      <c r="S224" s="165"/>
    </row>
    <row r="225" spans="1:19" x14ac:dyDescent="0.65">
      <c r="A225" s="160"/>
      <c r="B225" s="161"/>
      <c r="C225" s="161"/>
      <c r="D225" s="161"/>
      <c r="E225" s="161"/>
      <c r="F225" s="173"/>
      <c r="G225" s="161"/>
      <c r="H225" s="164"/>
      <c r="I225" s="161"/>
      <c r="J225" s="161"/>
      <c r="K225" s="161"/>
      <c r="L225" s="161"/>
      <c r="M225" s="161"/>
      <c r="N225" s="161"/>
      <c r="O225" s="161"/>
      <c r="P225" s="161"/>
      <c r="Q225" s="161"/>
      <c r="R225" s="161"/>
      <c r="S225" s="165"/>
    </row>
    <row r="226" spans="1:19" x14ac:dyDescent="0.65">
      <c r="A226" s="160"/>
      <c r="B226" s="161"/>
      <c r="C226" s="161"/>
      <c r="D226" s="161"/>
      <c r="E226" s="161"/>
      <c r="F226" s="173"/>
      <c r="G226" s="161"/>
      <c r="H226" s="164"/>
      <c r="I226" s="161"/>
      <c r="J226" s="161"/>
      <c r="K226" s="161"/>
      <c r="L226" s="161"/>
      <c r="M226" s="161"/>
      <c r="N226" s="161"/>
      <c r="O226" s="161"/>
      <c r="P226" s="161"/>
      <c r="Q226" s="161"/>
      <c r="R226" s="161"/>
      <c r="S226" s="165"/>
    </row>
    <row r="227" spans="1:19" x14ac:dyDescent="0.65">
      <c r="A227" s="160"/>
      <c r="B227" s="161"/>
      <c r="C227" s="161"/>
      <c r="D227" s="161"/>
      <c r="E227" s="161"/>
      <c r="F227" s="173"/>
      <c r="G227" s="161"/>
      <c r="H227" s="164"/>
      <c r="I227" s="161"/>
      <c r="J227" s="161"/>
      <c r="K227" s="161"/>
      <c r="L227" s="161"/>
      <c r="M227" s="161"/>
      <c r="N227" s="161"/>
      <c r="O227" s="161"/>
      <c r="P227" s="161"/>
      <c r="Q227" s="161"/>
      <c r="R227" s="161"/>
      <c r="S227" s="165"/>
    </row>
    <row r="228" spans="1:19" x14ac:dyDescent="0.65">
      <c r="A228" s="160"/>
      <c r="B228" s="161"/>
      <c r="C228" s="161"/>
      <c r="D228" s="161"/>
      <c r="E228" s="161"/>
      <c r="F228" s="173"/>
      <c r="G228" s="161"/>
      <c r="H228" s="164"/>
      <c r="I228" s="161"/>
      <c r="J228" s="161"/>
      <c r="K228" s="161"/>
      <c r="L228" s="161"/>
      <c r="M228" s="161"/>
      <c r="N228" s="161"/>
      <c r="O228" s="161"/>
      <c r="P228" s="161"/>
      <c r="Q228" s="161"/>
      <c r="R228" s="161"/>
      <c r="S228" s="165"/>
    </row>
    <row r="229" spans="1:19" x14ac:dyDescent="0.65">
      <c r="A229" s="160"/>
      <c r="B229" s="161"/>
      <c r="C229" s="161"/>
      <c r="D229" s="161"/>
      <c r="E229" s="161"/>
      <c r="F229" s="173"/>
      <c r="G229" s="161"/>
      <c r="H229" s="164"/>
      <c r="I229" s="161"/>
      <c r="J229" s="161"/>
      <c r="K229" s="161"/>
      <c r="L229" s="161"/>
      <c r="M229" s="161"/>
      <c r="N229" s="161"/>
      <c r="O229" s="161"/>
      <c r="P229" s="161"/>
      <c r="Q229" s="161"/>
      <c r="R229" s="161"/>
      <c r="S229" s="165"/>
    </row>
    <row r="230" spans="1:19" x14ac:dyDescent="0.65">
      <c r="A230" s="160"/>
      <c r="B230" s="161"/>
      <c r="C230" s="161"/>
      <c r="D230" s="161"/>
      <c r="E230" s="161"/>
      <c r="F230" s="173"/>
      <c r="G230" s="161"/>
      <c r="H230" s="164"/>
      <c r="I230" s="161"/>
      <c r="J230" s="161"/>
      <c r="K230" s="161"/>
      <c r="L230" s="161"/>
      <c r="M230" s="161"/>
      <c r="N230" s="161"/>
      <c r="O230" s="161"/>
      <c r="P230" s="161"/>
      <c r="Q230" s="161"/>
      <c r="R230" s="161"/>
      <c r="S230" s="165"/>
    </row>
    <row r="231" spans="1:19" x14ac:dyDescent="0.65">
      <c r="A231" s="160"/>
      <c r="B231" s="161"/>
      <c r="C231" s="161"/>
      <c r="D231" s="161"/>
      <c r="E231" s="161"/>
      <c r="F231" s="173"/>
      <c r="G231" s="161"/>
      <c r="H231" s="164"/>
      <c r="I231" s="161"/>
      <c r="J231" s="161"/>
      <c r="K231" s="161"/>
      <c r="L231" s="161"/>
      <c r="M231" s="161"/>
      <c r="N231" s="161"/>
      <c r="O231" s="161"/>
      <c r="P231" s="161"/>
      <c r="Q231" s="161"/>
      <c r="R231" s="161"/>
      <c r="S231" s="165"/>
    </row>
    <row r="232" spans="1:19" x14ac:dyDescent="0.65">
      <c r="A232" s="160"/>
      <c r="B232" s="161"/>
      <c r="C232" s="161"/>
      <c r="D232" s="161"/>
      <c r="E232" s="161"/>
      <c r="F232" s="173"/>
      <c r="G232" s="161"/>
      <c r="H232" s="164"/>
      <c r="I232" s="161"/>
      <c r="J232" s="161"/>
      <c r="K232" s="161"/>
      <c r="L232" s="161"/>
      <c r="M232" s="161"/>
      <c r="N232" s="161"/>
      <c r="O232" s="161"/>
      <c r="P232" s="161"/>
      <c r="Q232" s="161"/>
      <c r="R232" s="161"/>
      <c r="S232" s="165"/>
    </row>
    <row r="233" spans="1:19" x14ac:dyDescent="0.65">
      <c r="A233" s="160"/>
      <c r="B233" s="161"/>
      <c r="C233" s="161"/>
      <c r="D233" s="161"/>
      <c r="E233" s="161"/>
      <c r="F233" s="173"/>
      <c r="G233" s="161"/>
      <c r="H233" s="164"/>
      <c r="I233" s="161"/>
      <c r="J233" s="161"/>
      <c r="K233" s="161"/>
      <c r="L233" s="161"/>
      <c r="M233" s="161"/>
      <c r="N233" s="161"/>
      <c r="O233" s="161"/>
      <c r="P233" s="161"/>
      <c r="Q233" s="161"/>
      <c r="R233" s="161"/>
      <c r="S233" s="165"/>
    </row>
    <row r="234" spans="1:19" x14ac:dyDescent="0.65">
      <c r="A234" s="160"/>
      <c r="B234" s="161"/>
      <c r="C234" s="161"/>
      <c r="D234" s="161"/>
      <c r="E234" s="161"/>
      <c r="F234" s="173"/>
      <c r="G234" s="161"/>
      <c r="H234" s="164"/>
      <c r="I234" s="161"/>
      <c r="J234" s="161"/>
      <c r="K234" s="161"/>
      <c r="L234" s="161"/>
      <c r="M234" s="161"/>
      <c r="N234" s="161"/>
      <c r="O234" s="161"/>
      <c r="P234" s="161"/>
      <c r="Q234" s="161"/>
      <c r="R234" s="161"/>
      <c r="S234" s="165"/>
    </row>
    <row r="235" spans="1:19" x14ac:dyDescent="0.65">
      <c r="A235" s="160"/>
      <c r="B235" s="161"/>
      <c r="C235" s="161"/>
      <c r="D235" s="161"/>
      <c r="E235" s="161"/>
      <c r="F235" s="173"/>
      <c r="G235" s="161"/>
      <c r="H235" s="164"/>
      <c r="I235" s="161"/>
      <c r="J235" s="161"/>
      <c r="K235" s="161"/>
      <c r="L235" s="161"/>
      <c r="M235" s="161"/>
      <c r="N235" s="161"/>
      <c r="O235" s="161"/>
      <c r="P235" s="161"/>
      <c r="Q235" s="161"/>
      <c r="R235" s="161"/>
      <c r="S235" s="165"/>
    </row>
    <row r="236" spans="1:19" x14ac:dyDescent="0.65">
      <c r="A236" s="160"/>
      <c r="B236" s="161"/>
      <c r="C236" s="161"/>
      <c r="D236" s="161"/>
      <c r="E236" s="161"/>
      <c r="F236" s="173"/>
      <c r="G236" s="161"/>
      <c r="H236" s="164"/>
      <c r="I236" s="161"/>
      <c r="J236" s="161"/>
      <c r="K236" s="161"/>
      <c r="L236" s="161"/>
      <c r="M236" s="161"/>
      <c r="N236" s="161"/>
      <c r="O236" s="161"/>
      <c r="P236" s="161"/>
      <c r="Q236" s="161"/>
      <c r="R236" s="161"/>
      <c r="S236" s="165"/>
    </row>
    <row r="237" spans="1:19" x14ac:dyDescent="0.65">
      <c r="A237" s="160"/>
      <c r="B237" s="161"/>
      <c r="C237" s="161"/>
      <c r="D237" s="161"/>
      <c r="E237" s="161"/>
      <c r="F237" s="173"/>
      <c r="G237" s="161"/>
      <c r="H237" s="164"/>
      <c r="I237" s="161"/>
      <c r="J237" s="161"/>
      <c r="K237" s="161"/>
      <c r="L237" s="161"/>
      <c r="M237" s="161"/>
      <c r="N237" s="161"/>
      <c r="O237" s="161"/>
      <c r="P237" s="161"/>
      <c r="Q237" s="161"/>
      <c r="R237" s="161"/>
      <c r="S237" s="165"/>
    </row>
    <row r="238" spans="1:19" x14ac:dyDescent="0.65">
      <c r="A238" s="160"/>
      <c r="B238" s="161"/>
      <c r="C238" s="161"/>
      <c r="D238" s="161"/>
      <c r="E238" s="161"/>
      <c r="F238" s="173"/>
      <c r="G238" s="161"/>
      <c r="H238" s="164"/>
      <c r="I238" s="161"/>
      <c r="J238" s="161"/>
      <c r="K238" s="161"/>
      <c r="L238" s="161"/>
      <c r="M238" s="161"/>
      <c r="N238" s="161"/>
      <c r="O238" s="161"/>
      <c r="P238" s="161"/>
      <c r="Q238" s="161"/>
      <c r="R238" s="161"/>
      <c r="S238" s="165"/>
    </row>
    <row r="239" spans="1:19" x14ac:dyDescent="0.65">
      <c r="A239" s="160"/>
      <c r="B239" s="161"/>
      <c r="C239" s="161"/>
      <c r="D239" s="161"/>
      <c r="E239" s="161"/>
      <c r="F239" s="173"/>
      <c r="G239" s="161"/>
      <c r="H239" s="164"/>
      <c r="I239" s="161"/>
      <c r="J239" s="161"/>
      <c r="K239" s="161"/>
      <c r="L239" s="161"/>
      <c r="M239" s="161"/>
      <c r="N239" s="161"/>
      <c r="O239" s="161"/>
      <c r="P239" s="161"/>
      <c r="Q239" s="161"/>
      <c r="R239" s="161"/>
      <c r="S239" s="165"/>
    </row>
    <row r="240" spans="1:19" x14ac:dyDescent="0.65">
      <c r="A240" s="160"/>
      <c r="B240" s="161"/>
      <c r="C240" s="161"/>
      <c r="D240" s="161"/>
      <c r="E240" s="161"/>
      <c r="F240" s="173"/>
      <c r="G240" s="161"/>
      <c r="H240" s="164"/>
      <c r="I240" s="161"/>
      <c r="J240" s="161"/>
      <c r="K240" s="161"/>
      <c r="L240" s="161"/>
      <c r="M240" s="161"/>
      <c r="N240" s="161"/>
      <c r="O240" s="161"/>
      <c r="P240" s="161"/>
      <c r="Q240" s="161"/>
      <c r="R240" s="161"/>
      <c r="S240" s="165"/>
    </row>
    <row r="241" spans="1:19" x14ac:dyDescent="0.65">
      <c r="A241" s="160"/>
      <c r="B241" s="161"/>
      <c r="C241" s="161"/>
      <c r="D241" s="161"/>
      <c r="E241" s="161"/>
      <c r="F241" s="173"/>
      <c r="G241" s="161"/>
      <c r="H241" s="164"/>
      <c r="I241" s="161"/>
      <c r="J241" s="161"/>
      <c r="K241" s="161"/>
      <c r="L241" s="161"/>
      <c r="M241" s="161"/>
      <c r="N241" s="161"/>
      <c r="O241" s="161"/>
      <c r="P241" s="161"/>
      <c r="Q241" s="161"/>
      <c r="R241" s="161"/>
      <c r="S241" s="165"/>
    </row>
    <row r="242" spans="1:19" x14ac:dyDescent="0.65">
      <c r="A242" s="160"/>
      <c r="B242" s="161"/>
      <c r="C242" s="161"/>
      <c r="D242" s="161"/>
      <c r="E242" s="161"/>
      <c r="F242" s="173"/>
      <c r="G242" s="161"/>
      <c r="H242" s="164"/>
      <c r="I242" s="161"/>
      <c r="J242" s="161"/>
      <c r="K242" s="161"/>
      <c r="L242" s="161"/>
      <c r="M242" s="161"/>
      <c r="N242" s="161"/>
      <c r="O242" s="161"/>
      <c r="P242" s="161"/>
      <c r="Q242" s="161"/>
      <c r="R242" s="161"/>
      <c r="S242" s="165"/>
    </row>
    <row r="243" spans="1:19" x14ac:dyDescent="0.65">
      <c r="A243" s="160"/>
      <c r="B243" s="161"/>
      <c r="C243" s="161"/>
      <c r="D243" s="161"/>
      <c r="E243" s="161"/>
      <c r="F243" s="173"/>
      <c r="G243" s="161"/>
      <c r="H243" s="164"/>
      <c r="I243" s="161"/>
      <c r="J243" s="161"/>
      <c r="K243" s="161"/>
      <c r="L243" s="161"/>
      <c r="M243" s="161"/>
      <c r="N243" s="161"/>
      <c r="O243" s="161"/>
      <c r="P243" s="161"/>
      <c r="Q243" s="161"/>
      <c r="R243" s="161"/>
      <c r="S243" s="165"/>
    </row>
    <row r="244" spans="1:19" x14ac:dyDescent="0.65">
      <c r="A244" s="160"/>
      <c r="B244" s="161"/>
      <c r="C244" s="161"/>
      <c r="D244" s="161"/>
      <c r="E244" s="161"/>
      <c r="F244" s="173"/>
      <c r="G244" s="161"/>
      <c r="H244" s="164"/>
      <c r="I244" s="161"/>
      <c r="J244" s="161"/>
      <c r="K244" s="161"/>
      <c r="L244" s="161"/>
      <c r="M244" s="161"/>
      <c r="N244" s="161"/>
      <c r="O244" s="161"/>
      <c r="P244" s="161"/>
      <c r="Q244" s="161"/>
      <c r="R244" s="161"/>
      <c r="S244" s="165"/>
    </row>
    <row r="245" spans="1:19" x14ac:dyDescent="0.65">
      <c r="A245" s="160"/>
      <c r="B245" s="161"/>
      <c r="C245" s="161"/>
      <c r="D245" s="161"/>
      <c r="E245" s="161"/>
      <c r="F245" s="173"/>
      <c r="G245" s="161"/>
      <c r="H245" s="164"/>
      <c r="I245" s="161"/>
      <c r="J245" s="161"/>
      <c r="K245" s="161"/>
      <c r="L245" s="161"/>
      <c r="M245" s="161"/>
      <c r="N245" s="161"/>
      <c r="O245" s="161"/>
      <c r="P245" s="161"/>
      <c r="Q245" s="161"/>
      <c r="R245" s="161"/>
      <c r="S245" s="165"/>
    </row>
    <row r="246" spans="1:19" x14ac:dyDescent="0.65">
      <c r="A246" s="160"/>
      <c r="B246" s="161"/>
      <c r="C246" s="161"/>
      <c r="D246" s="161"/>
      <c r="E246" s="161"/>
      <c r="F246" s="173"/>
      <c r="G246" s="161"/>
      <c r="H246" s="164"/>
      <c r="I246" s="161"/>
      <c r="J246" s="161"/>
      <c r="K246" s="161"/>
      <c r="L246" s="161"/>
      <c r="M246" s="161"/>
      <c r="N246" s="161"/>
      <c r="O246" s="161"/>
      <c r="P246" s="161"/>
      <c r="Q246" s="161"/>
      <c r="R246" s="161"/>
      <c r="S246" s="165"/>
    </row>
    <row r="247" spans="1:19" x14ac:dyDescent="0.65">
      <c r="A247" s="160"/>
      <c r="B247" s="161"/>
      <c r="C247" s="161"/>
      <c r="D247" s="161"/>
      <c r="E247" s="161"/>
      <c r="F247" s="173"/>
      <c r="G247" s="161"/>
      <c r="H247" s="164"/>
      <c r="I247" s="161"/>
      <c r="J247" s="161"/>
      <c r="K247" s="161"/>
      <c r="L247" s="161"/>
      <c r="M247" s="161"/>
      <c r="N247" s="161"/>
      <c r="O247" s="161"/>
      <c r="P247" s="161"/>
      <c r="Q247" s="161"/>
      <c r="R247" s="161"/>
      <c r="S247" s="165"/>
    </row>
    <row r="248" spans="1:19" x14ac:dyDescent="0.65">
      <c r="A248" s="160"/>
      <c r="B248" s="161"/>
      <c r="C248" s="161"/>
      <c r="D248" s="161"/>
      <c r="E248" s="161"/>
      <c r="F248" s="173"/>
      <c r="G248" s="161"/>
      <c r="H248" s="164"/>
      <c r="I248" s="161"/>
      <c r="J248" s="161"/>
      <c r="K248" s="161"/>
      <c r="L248" s="161"/>
      <c r="M248" s="161"/>
      <c r="N248" s="161"/>
      <c r="O248" s="161"/>
      <c r="P248" s="161"/>
      <c r="Q248" s="161"/>
      <c r="R248" s="161"/>
      <c r="S248" s="165"/>
    </row>
    <row r="249" spans="1:19" x14ac:dyDescent="0.65">
      <c r="A249" s="160"/>
      <c r="B249" s="161"/>
      <c r="C249" s="161"/>
      <c r="D249" s="161"/>
      <c r="E249" s="161"/>
      <c r="F249" s="173"/>
      <c r="G249" s="161"/>
      <c r="H249" s="164"/>
      <c r="I249" s="161"/>
      <c r="J249" s="161"/>
      <c r="K249" s="161"/>
      <c r="L249" s="161"/>
      <c r="M249" s="161"/>
      <c r="N249" s="161"/>
      <c r="O249" s="161"/>
      <c r="P249" s="161"/>
      <c r="Q249" s="161"/>
      <c r="R249" s="161"/>
      <c r="S249" s="165"/>
    </row>
    <row r="250" spans="1:19" x14ac:dyDescent="0.65">
      <c r="A250" s="160"/>
      <c r="B250" s="161"/>
      <c r="C250" s="161"/>
      <c r="D250" s="161"/>
      <c r="E250" s="161"/>
      <c r="F250" s="173"/>
      <c r="G250" s="161"/>
      <c r="H250" s="164"/>
      <c r="I250" s="161"/>
      <c r="J250" s="161"/>
      <c r="K250" s="161"/>
      <c r="L250" s="161"/>
      <c r="M250" s="161"/>
      <c r="N250" s="161"/>
      <c r="O250" s="161"/>
      <c r="P250" s="161"/>
      <c r="Q250" s="161"/>
      <c r="R250" s="161"/>
      <c r="S250" s="165"/>
    </row>
    <row r="251" spans="1:19" x14ac:dyDescent="0.65">
      <c r="A251" s="160"/>
      <c r="B251" s="161"/>
      <c r="C251" s="161"/>
      <c r="D251" s="161"/>
      <c r="E251" s="161"/>
      <c r="F251" s="173"/>
      <c r="G251" s="161"/>
      <c r="H251" s="164"/>
      <c r="I251" s="161"/>
      <c r="J251" s="161"/>
      <c r="K251" s="161"/>
      <c r="L251" s="161"/>
      <c r="M251" s="161"/>
      <c r="N251" s="161"/>
      <c r="O251" s="161"/>
      <c r="P251" s="161"/>
      <c r="Q251" s="161"/>
      <c r="R251" s="161"/>
      <c r="S251" s="165"/>
    </row>
    <row r="252" spans="1:19" x14ac:dyDescent="0.65">
      <c r="A252" s="160"/>
      <c r="B252" s="161"/>
      <c r="C252" s="161"/>
      <c r="D252" s="161"/>
      <c r="E252" s="161"/>
      <c r="F252" s="173"/>
      <c r="G252" s="161"/>
      <c r="H252" s="164"/>
      <c r="I252" s="161"/>
      <c r="J252" s="161"/>
      <c r="K252" s="161"/>
      <c r="L252" s="161"/>
      <c r="M252" s="161"/>
      <c r="N252" s="161"/>
      <c r="O252" s="161"/>
      <c r="P252" s="161"/>
      <c r="Q252" s="161"/>
      <c r="R252" s="161"/>
      <c r="S252" s="165"/>
    </row>
    <row r="253" spans="1:19" x14ac:dyDescent="0.65">
      <c r="A253" s="160"/>
      <c r="B253" s="161"/>
      <c r="C253" s="161"/>
      <c r="D253" s="161"/>
      <c r="E253" s="161"/>
      <c r="F253" s="173"/>
      <c r="G253" s="161"/>
      <c r="H253" s="164"/>
      <c r="I253" s="161"/>
      <c r="J253" s="161"/>
      <c r="K253" s="161"/>
      <c r="L253" s="161"/>
      <c r="M253" s="161"/>
      <c r="N253" s="161"/>
      <c r="O253" s="161"/>
      <c r="P253" s="161"/>
      <c r="Q253" s="161"/>
      <c r="R253" s="161"/>
      <c r="S253" s="165"/>
    </row>
    <row r="254" spans="1:19" x14ac:dyDescent="0.65">
      <c r="A254" s="160"/>
      <c r="B254" s="161"/>
      <c r="C254" s="161"/>
      <c r="D254" s="161"/>
      <c r="E254" s="161"/>
      <c r="F254" s="173"/>
      <c r="G254" s="161"/>
      <c r="H254" s="164"/>
      <c r="I254" s="161"/>
      <c r="J254" s="161"/>
      <c r="K254" s="161"/>
      <c r="L254" s="161"/>
      <c r="M254" s="161"/>
      <c r="N254" s="161"/>
      <c r="O254" s="161"/>
      <c r="P254" s="161"/>
      <c r="Q254" s="161"/>
      <c r="R254" s="161"/>
      <c r="S254" s="165"/>
    </row>
    <row r="255" spans="1:19" x14ac:dyDescent="0.65">
      <c r="A255" s="160"/>
      <c r="B255" s="161"/>
      <c r="C255" s="161"/>
      <c r="D255" s="161"/>
      <c r="E255" s="161"/>
      <c r="F255" s="173"/>
      <c r="G255" s="161"/>
      <c r="H255" s="164"/>
      <c r="I255" s="161"/>
      <c r="J255" s="161"/>
      <c r="K255" s="161"/>
      <c r="L255" s="161"/>
      <c r="M255" s="161"/>
      <c r="N255" s="161"/>
      <c r="O255" s="161"/>
      <c r="P255" s="161"/>
      <c r="Q255" s="161"/>
      <c r="R255" s="161"/>
      <c r="S255" s="165"/>
    </row>
    <row r="256" spans="1:19" x14ac:dyDescent="0.65">
      <c r="A256" s="160"/>
      <c r="B256" s="161"/>
      <c r="C256" s="161"/>
      <c r="D256" s="161"/>
      <c r="E256" s="161"/>
      <c r="F256" s="173"/>
      <c r="G256" s="161"/>
      <c r="H256" s="164"/>
      <c r="I256" s="161"/>
      <c r="J256" s="161"/>
      <c r="K256" s="161"/>
      <c r="L256" s="161"/>
      <c r="M256" s="161"/>
      <c r="N256" s="161"/>
      <c r="O256" s="161"/>
      <c r="P256" s="161"/>
      <c r="Q256" s="161"/>
      <c r="R256" s="161"/>
      <c r="S256" s="165"/>
    </row>
    <row r="257" spans="1:19" x14ac:dyDescent="0.65">
      <c r="A257" s="160"/>
      <c r="B257" s="161"/>
      <c r="C257" s="161"/>
      <c r="D257" s="161"/>
      <c r="E257" s="161"/>
      <c r="F257" s="173"/>
      <c r="G257" s="161"/>
      <c r="H257" s="164"/>
      <c r="I257" s="161"/>
      <c r="J257" s="161"/>
      <c r="K257" s="161"/>
      <c r="L257" s="161"/>
      <c r="M257" s="161"/>
      <c r="N257" s="161"/>
      <c r="O257" s="161"/>
      <c r="P257" s="161"/>
      <c r="Q257" s="161"/>
      <c r="R257" s="161"/>
      <c r="S257" s="165"/>
    </row>
    <row r="258" spans="1:19" x14ac:dyDescent="0.65">
      <c r="A258" s="160"/>
      <c r="B258" s="161"/>
      <c r="C258" s="161"/>
      <c r="D258" s="161"/>
      <c r="E258" s="161"/>
      <c r="F258" s="173"/>
      <c r="G258" s="161"/>
      <c r="H258" s="164"/>
      <c r="I258" s="161"/>
      <c r="J258" s="161"/>
      <c r="K258" s="161"/>
      <c r="L258" s="161"/>
      <c r="M258" s="161"/>
      <c r="N258" s="161"/>
      <c r="O258" s="161"/>
      <c r="P258" s="161"/>
      <c r="Q258" s="161"/>
      <c r="R258" s="161"/>
      <c r="S258" s="165"/>
    </row>
    <row r="259" spans="1:19" x14ac:dyDescent="0.65">
      <c r="A259" s="160"/>
      <c r="B259" s="161"/>
      <c r="C259" s="161"/>
      <c r="D259" s="161"/>
      <c r="E259" s="161"/>
      <c r="F259" s="173"/>
      <c r="G259" s="161"/>
      <c r="H259" s="164"/>
      <c r="I259" s="161"/>
      <c r="J259" s="161"/>
      <c r="K259" s="161"/>
      <c r="L259" s="161"/>
      <c r="M259" s="161"/>
      <c r="N259" s="161"/>
      <c r="O259" s="161"/>
      <c r="P259" s="161"/>
      <c r="Q259" s="161"/>
      <c r="R259" s="161"/>
      <c r="S259" s="165"/>
    </row>
    <row r="260" spans="1:19" x14ac:dyDescent="0.65">
      <c r="A260" s="160"/>
      <c r="B260" s="161"/>
      <c r="C260" s="161"/>
      <c r="D260" s="161"/>
      <c r="E260" s="161"/>
      <c r="F260" s="173"/>
      <c r="G260" s="161"/>
      <c r="H260" s="164"/>
      <c r="I260" s="161"/>
      <c r="J260" s="161"/>
      <c r="K260" s="161"/>
      <c r="L260" s="161"/>
      <c r="M260" s="161"/>
      <c r="N260" s="161"/>
      <c r="O260" s="161"/>
      <c r="P260" s="161"/>
      <c r="Q260" s="161"/>
      <c r="R260" s="161"/>
      <c r="S260" s="165"/>
    </row>
    <row r="261" spans="1:19" x14ac:dyDescent="0.65">
      <c r="A261" s="160"/>
      <c r="B261" s="161"/>
      <c r="C261" s="161"/>
      <c r="D261" s="161"/>
      <c r="E261" s="161"/>
      <c r="F261" s="173"/>
      <c r="G261" s="161"/>
      <c r="H261" s="164"/>
      <c r="I261" s="161"/>
      <c r="J261" s="161"/>
      <c r="K261" s="161"/>
      <c r="L261" s="161"/>
      <c r="M261" s="161"/>
      <c r="N261" s="161"/>
      <c r="O261" s="161"/>
      <c r="P261" s="161"/>
      <c r="Q261" s="161"/>
      <c r="R261" s="161"/>
      <c r="S261" s="165"/>
    </row>
    <row r="262" spans="1:19" x14ac:dyDescent="0.65">
      <c r="A262" s="160"/>
      <c r="B262" s="161"/>
      <c r="C262" s="161"/>
      <c r="D262" s="161"/>
      <c r="E262" s="161"/>
      <c r="F262" s="173"/>
      <c r="G262" s="161"/>
      <c r="H262" s="164"/>
      <c r="I262" s="161"/>
      <c r="J262" s="161"/>
      <c r="K262" s="161"/>
      <c r="L262" s="161"/>
      <c r="M262" s="161"/>
      <c r="N262" s="161"/>
      <c r="O262" s="161"/>
      <c r="P262" s="161"/>
      <c r="Q262" s="161"/>
      <c r="R262" s="161"/>
      <c r="S262" s="165"/>
    </row>
    <row r="263" spans="1:19" x14ac:dyDescent="0.65">
      <c r="A263" s="160"/>
      <c r="B263" s="161"/>
      <c r="C263" s="161"/>
      <c r="D263" s="161"/>
      <c r="E263" s="161"/>
      <c r="F263" s="173"/>
      <c r="G263" s="161"/>
      <c r="H263" s="164"/>
      <c r="I263" s="161"/>
      <c r="J263" s="161"/>
      <c r="K263" s="161"/>
      <c r="L263" s="161"/>
      <c r="M263" s="161"/>
      <c r="N263" s="161"/>
      <c r="O263" s="161"/>
      <c r="P263" s="161"/>
      <c r="Q263" s="161"/>
      <c r="R263" s="161"/>
      <c r="S263" s="165"/>
    </row>
    <row r="264" spans="1:19" x14ac:dyDescent="0.65">
      <c r="A264" s="160"/>
      <c r="B264" s="161"/>
      <c r="C264" s="161"/>
      <c r="D264" s="161"/>
      <c r="E264" s="161"/>
      <c r="F264" s="173"/>
      <c r="G264" s="161"/>
      <c r="H264" s="164"/>
      <c r="I264" s="161"/>
      <c r="J264" s="161"/>
      <c r="K264" s="161"/>
      <c r="L264" s="161"/>
      <c r="M264" s="161"/>
      <c r="N264" s="161"/>
      <c r="O264" s="161"/>
      <c r="P264" s="161"/>
      <c r="Q264" s="161"/>
      <c r="R264" s="161"/>
      <c r="S264" s="165"/>
    </row>
    <row r="265" spans="1:19" x14ac:dyDescent="0.65">
      <c r="A265" s="160"/>
      <c r="B265" s="161"/>
      <c r="C265" s="161"/>
      <c r="D265" s="161"/>
      <c r="E265" s="161"/>
      <c r="F265" s="173"/>
      <c r="G265" s="161"/>
      <c r="H265" s="164"/>
      <c r="I265" s="161"/>
      <c r="J265" s="161"/>
      <c r="K265" s="161"/>
      <c r="L265" s="161"/>
      <c r="M265" s="161"/>
      <c r="N265" s="161"/>
      <c r="O265" s="161"/>
      <c r="P265" s="161"/>
      <c r="Q265" s="161"/>
      <c r="R265" s="161"/>
      <c r="S265" s="165"/>
    </row>
    <row r="266" spans="1:19" x14ac:dyDescent="0.65">
      <c r="A266" s="160"/>
      <c r="B266" s="161"/>
      <c r="C266" s="161"/>
      <c r="D266" s="161"/>
      <c r="E266" s="161"/>
      <c r="F266" s="173"/>
      <c r="G266" s="161"/>
      <c r="H266" s="164"/>
      <c r="I266" s="161"/>
      <c r="J266" s="161"/>
      <c r="K266" s="161"/>
      <c r="L266" s="161"/>
      <c r="M266" s="161"/>
      <c r="N266" s="161"/>
      <c r="O266" s="161"/>
      <c r="P266" s="161"/>
      <c r="Q266" s="161"/>
      <c r="R266" s="161"/>
      <c r="S266" s="165"/>
    </row>
    <row r="267" spans="1:19" x14ac:dyDescent="0.65">
      <c r="A267" s="160"/>
      <c r="B267" s="161"/>
      <c r="C267" s="161"/>
      <c r="D267" s="161"/>
      <c r="E267" s="161"/>
      <c r="F267" s="173"/>
      <c r="G267" s="161"/>
      <c r="H267" s="164"/>
      <c r="I267" s="161"/>
      <c r="J267" s="161"/>
      <c r="K267" s="161"/>
      <c r="L267" s="161"/>
      <c r="M267" s="161"/>
      <c r="N267" s="161"/>
      <c r="O267" s="161"/>
      <c r="P267" s="161"/>
      <c r="Q267" s="161"/>
      <c r="R267" s="161"/>
      <c r="S267" s="165"/>
    </row>
    <row r="268" spans="1:19" x14ac:dyDescent="0.65">
      <c r="A268" s="160"/>
      <c r="B268" s="161"/>
      <c r="C268" s="161"/>
      <c r="D268" s="161"/>
      <c r="E268" s="161"/>
      <c r="F268" s="173"/>
      <c r="G268" s="161"/>
      <c r="H268" s="164"/>
      <c r="I268" s="161"/>
      <c r="J268" s="161"/>
      <c r="K268" s="161"/>
      <c r="L268" s="161"/>
      <c r="M268" s="161"/>
      <c r="N268" s="161"/>
      <c r="O268" s="161"/>
      <c r="P268" s="161"/>
      <c r="Q268" s="161"/>
      <c r="R268" s="161"/>
      <c r="S268" s="165"/>
    </row>
    <row r="269" spans="1:19" x14ac:dyDescent="0.65">
      <c r="A269" s="160"/>
      <c r="B269" s="161"/>
      <c r="C269" s="161"/>
      <c r="D269" s="161"/>
      <c r="E269" s="161"/>
      <c r="F269" s="173"/>
      <c r="G269" s="161"/>
      <c r="H269" s="164"/>
      <c r="I269" s="161"/>
      <c r="J269" s="161"/>
      <c r="K269" s="161"/>
      <c r="L269" s="161"/>
      <c r="M269" s="161"/>
      <c r="N269" s="161"/>
      <c r="O269" s="161"/>
      <c r="P269" s="161"/>
      <c r="Q269" s="161"/>
      <c r="R269" s="161"/>
      <c r="S269" s="165"/>
    </row>
    <row r="270" spans="1:19" x14ac:dyDescent="0.65">
      <c r="A270" s="160"/>
      <c r="B270" s="161"/>
      <c r="C270" s="161"/>
      <c r="D270" s="161"/>
      <c r="E270" s="161"/>
      <c r="F270" s="173"/>
      <c r="G270" s="161"/>
      <c r="H270" s="164"/>
      <c r="I270" s="161"/>
      <c r="J270" s="161"/>
      <c r="K270" s="161"/>
      <c r="L270" s="161"/>
      <c r="M270" s="161"/>
      <c r="N270" s="161"/>
      <c r="O270" s="161"/>
      <c r="P270" s="161"/>
      <c r="Q270" s="161"/>
      <c r="R270" s="161"/>
      <c r="S270" s="165"/>
    </row>
    <row r="271" spans="1:19" x14ac:dyDescent="0.65">
      <c r="A271" s="160"/>
      <c r="B271" s="161"/>
      <c r="C271" s="161"/>
      <c r="D271" s="161"/>
      <c r="E271" s="161"/>
      <c r="F271" s="173"/>
      <c r="G271" s="161"/>
      <c r="H271" s="164"/>
      <c r="I271" s="161"/>
      <c r="J271" s="161"/>
      <c r="K271" s="161"/>
      <c r="L271" s="161"/>
      <c r="M271" s="161"/>
      <c r="N271" s="161"/>
      <c r="O271" s="161"/>
      <c r="P271" s="161"/>
      <c r="Q271" s="161"/>
      <c r="R271" s="161"/>
      <c r="S271" s="165"/>
    </row>
    <row r="272" spans="1:19" x14ac:dyDescent="0.65">
      <c r="A272" s="160"/>
      <c r="B272" s="161"/>
      <c r="C272" s="161"/>
      <c r="D272" s="161"/>
      <c r="E272" s="161"/>
      <c r="F272" s="173"/>
      <c r="G272" s="161"/>
      <c r="H272" s="164"/>
      <c r="I272" s="161"/>
      <c r="J272" s="161"/>
      <c r="K272" s="161"/>
      <c r="L272" s="161"/>
      <c r="M272" s="161"/>
      <c r="N272" s="161"/>
      <c r="O272" s="161"/>
      <c r="P272" s="161"/>
      <c r="Q272" s="161"/>
      <c r="R272" s="161"/>
      <c r="S272" s="165"/>
    </row>
    <row r="273" spans="1:19" x14ac:dyDescent="0.65">
      <c r="A273" s="160"/>
      <c r="B273" s="161"/>
      <c r="C273" s="161"/>
      <c r="D273" s="161"/>
      <c r="E273" s="161"/>
      <c r="F273" s="173"/>
      <c r="G273" s="161"/>
      <c r="H273" s="164"/>
      <c r="I273" s="161"/>
      <c r="J273" s="161"/>
      <c r="K273" s="161"/>
      <c r="L273" s="161"/>
      <c r="M273" s="161"/>
      <c r="N273" s="161"/>
      <c r="O273" s="161"/>
      <c r="P273" s="161"/>
      <c r="Q273" s="161"/>
      <c r="R273" s="161"/>
      <c r="S273" s="165"/>
    </row>
    <row r="274" spans="1:19" x14ac:dyDescent="0.65">
      <c r="A274" s="160"/>
      <c r="B274" s="161"/>
      <c r="C274" s="161"/>
      <c r="D274" s="161"/>
      <c r="E274" s="161"/>
      <c r="F274" s="173"/>
      <c r="G274" s="161"/>
      <c r="H274" s="164"/>
      <c r="I274" s="161"/>
      <c r="J274" s="161"/>
      <c r="K274" s="161"/>
      <c r="L274" s="161"/>
      <c r="M274" s="161"/>
      <c r="N274" s="161"/>
      <c r="O274" s="161"/>
      <c r="P274" s="161"/>
      <c r="Q274" s="161"/>
      <c r="R274" s="161"/>
      <c r="S274" s="165"/>
    </row>
    <row r="275" spans="1:19" x14ac:dyDescent="0.65">
      <c r="A275" s="160"/>
      <c r="B275" s="161"/>
      <c r="C275" s="161"/>
      <c r="D275" s="161"/>
      <c r="E275" s="161"/>
      <c r="F275" s="173"/>
      <c r="G275" s="161"/>
      <c r="H275" s="164"/>
      <c r="I275" s="161"/>
      <c r="J275" s="161"/>
      <c r="K275" s="161"/>
      <c r="L275" s="161"/>
      <c r="M275" s="161"/>
      <c r="N275" s="161"/>
      <c r="O275" s="161"/>
      <c r="P275" s="161"/>
      <c r="Q275" s="161"/>
      <c r="R275" s="161"/>
      <c r="S275" s="165"/>
    </row>
    <row r="276" spans="1:19" x14ac:dyDescent="0.65">
      <c r="A276" s="160"/>
      <c r="B276" s="161"/>
      <c r="C276" s="161"/>
      <c r="D276" s="161"/>
      <c r="E276" s="161"/>
      <c r="F276" s="173"/>
      <c r="G276" s="161"/>
      <c r="H276" s="164"/>
      <c r="I276" s="161"/>
      <c r="J276" s="161"/>
      <c r="K276" s="161"/>
      <c r="L276" s="161"/>
      <c r="M276" s="161"/>
      <c r="N276" s="161"/>
      <c r="O276" s="161"/>
      <c r="P276" s="161"/>
      <c r="Q276" s="161"/>
      <c r="R276" s="161"/>
      <c r="S276" s="165"/>
    </row>
    <row r="277" spans="1:19" x14ac:dyDescent="0.65">
      <c r="A277" s="160"/>
      <c r="B277" s="161"/>
      <c r="C277" s="161"/>
      <c r="D277" s="161"/>
      <c r="E277" s="161"/>
      <c r="F277" s="173"/>
      <c r="G277" s="161"/>
      <c r="H277" s="164"/>
      <c r="I277" s="161"/>
      <c r="J277" s="161"/>
      <c r="K277" s="161"/>
      <c r="L277" s="161"/>
      <c r="M277" s="161"/>
      <c r="N277" s="161"/>
      <c r="O277" s="161"/>
      <c r="P277" s="161"/>
      <c r="Q277" s="161"/>
      <c r="R277" s="161"/>
      <c r="S277" s="165"/>
    </row>
    <row r="278" spans="1:19" x14ac:dyDescent="0.65">
      <c r="A278" s="160"/>
      <c r="B278" s="161"/>
      <c r="C278" s="161"/>
      <c r="D278" s="161"/>
      <c r="E278" s="161"/>
      <c r="F278" s="173"/>
      <c r="G278" s="161"/>
      <c r="H278" s="164"/>
      <c r="I278" s="161"/>
      <c r="J278" s="161"/>
      <c r="K278" s="161"/>
      <c r="L278" s="161"/>
      <c r="M278" s="161"/>
      <c r="N278" s="161"/>
      <c r="O278" s="161"/>
      <c r="P278" s="161"/>
      <c r="Q278" s="161"/>
      <c r="R278" s="161"/>
      <c r="S278" s="165"/>
    </row>
    <row r="279" spans="1:19" x14ac:dyDescent="0.65">
      <c r="A279" s="160"/>
      <c r="B279" s="161"/>
      <c r="C279" s="161"/>
      <c r="D279" s="161"/>
      <c r="E279" s="161"/>
      <c r="F279" s="173"/>
      <c r="G279" s="161"/>
      <c r="H279" s="164"/>
      <c r="I279" s="161"/>
      <c r="J279" s="161"/>
      <c r="K279" s="161"/>
      <c r="L279" s="161"/>
      <c r="M279" s="161"/>
      <c r="N279" s="161"/>
      <c r="O279" s="161"/>
      <c r="P279" s="161"/>
      <c r="Q279" s="161"/>
      <c r="R279" s="161"/>
      <c r="S279" s="165"/>
    </row>
    <row r="280" spans="1:19" x14ac:dyDescent="0.65">
      <c r="A280" s="160"/>
      <c r="B280" s="161"/>
      <c r="C280" s="161"/>
      <c r="D280" s="161"/>
      <c r="E280" s="161"/>
      <c r="F280" s="173"/>
      <c r="G280" s="161"/>
      <c r="H280" s="164"/>
      <c r="I280" s="161"/>
      <c r="J280" s="161"/>
      <c r="K280" s="161"/>
      <c r="L280" s="161"/>
      <c r="M280" s="161"/>
      <c r="N280" s="161"/>
      <c r="O280" s="161"/>
      <c r="P280" s="161"/>
      <c r="Q280" s="161"/>
      <c r="R280" s="161"/>
      <c r="S280" s="165"/>
    </row>
    <row r="281" spans="1:19" x14ac:dyDescent="0.65">
      <c r="A281" s="160"/>
      <c r="B281" s="161"/>
      <c r="C281" s="161"/>
      <c r="D281" s="161"/>
      <c r="E281" s="161"/>
      <c r="F281" s="173"/>
      <c r="G281" s="161"/>
      <c r="H281" s="164"/>
      <c r="I281" s="161"/>
      <c r="J281" s="161"/>
      <c r="K281" s="161"/>
      <c r="L281" s="161"/>
      <c r="M281" s="161"/>
      <c r="N281" s="161"/>
      <c r="O281" s="161"/>
      <c r="P281" s="161"/>
      <c r="Q281" s="161"/>
      <c r="R281" s="161"/>
      <c r="S281" s="165"/>
    </row>
    <row r="282" spans="1:19" x14ac:dyDescent="0.65">
      <c r="A282" s="160"/>
      <c r="B282" s="161"/>
      <c r="C282" s="161"/>
      <c r="D282" s="161"/>
      <c r="E282" s="161"/>
      <c r="F282" s="173"/>
      <c r="G282" s="161"/>
      <c r="H282" s="164"/>
      <c r="I282" s="161"/>
      <c r="J282" s="161"/>
      <c r="K282" s="161"/>
      <c r="L282" s="161"/>
      <c r="M282" s="161"/>
      <c r="N282" s="161"/>
      <c r="O282" s="161"/>
      <c r="P282" s="161"/>
      <c r="Q282" s="161"/>
      <c r="R282" s="161"/>
      <c r="S282" s="165"/>
    </row>
    <row r="283" spans="1:19" x14ac:dyDescent="0.65">
      <c r="A283" s="160"/>
      <c r="B283" s="161"/>
      <c r="C283" s="161"/>
      <c r="D283" s="161"/>
      <c r="E283" s="161"/>
      <c r="F283" s="173"/>
      <c r="G283" s="161"/>
      <c r="H283" s="164"/>
      <c r="I283" s="161"/>
      <c r="J283" s="161"/>
      <c r="K283" s="161"/>
      <c r="L283" s="161"/>
      <c r="M283" s="161"/>
      <c r="N283" s="161"/>
      <c r="O283" s="161"/>
      <c r="P283" s="161"/>
      <c r="Q283" s="161"/>
      <c r="R283" s="161"/>
      <c r="S283" s="165"/>
    </row>
    <row r="284" spans="1:19" x14ac:dyDescent="0.65">
      <c r="A284" s="160"/>
      <c r="B284" s="161"/>
      <c r="C284" s="161"/>
      <c r="D284" s="161"/>
      <c r="E284" s="161"/>
      <c r="F284" s="173"/>
      <c r="G284" s="161"/>
      <c r="H284" s="164"/>
      <c r="I284" s="161"/>
      <c r="J284" s="161"/>
      <c r="K284" s="161"/>
      <c r="L284" s="161"/>
      <c r="M284" s="161"/>
      <c r="N284" s="161"/>
      <c r="O284" s="161"/>
      <c r="P284" s="161"/>
      <c r="Q284" s="161"/>
      <c r="R284" s="161"/>
      <c r="S284" s="165"/>
    </row>
    <row r="285" spans="1:19" x14ac:dyDescent="0.65">
      <c r="A285" s="160"/>
      <c r="B285" s="161"/>
      <c r="C285" s="161"/>
      <c r="D285" s="161"/>
      <c r="E285" s="161"/>
      <c r="F285" s="173"/>
      <c r="G285" s="161"/>
      <c r="H285" s="164"/>
      <c r="I285" s="161"/>
      <c r="J285" s="161"/>
      <c r="K285" s="161"/>
      <c r="L285" s="161"/>
      <c r="M285" s="161"/>
      <c r="N285" s="161"/>
      <c r="O285" s="161"/>
      <c r="P285" s="161"/>
      <c r="Q285" s="161"/>
      <c r="R285" s="161"/>
      <c r="S285" s="165"/>
    </row>
    <row r="286" spans="1:19" x14ac:dyDescent="0.65">
      <c r="A286" s="160"/>
      <c r="B286" s="161"/>
      <c r="C286" s="161"/>
      <c r="D286" s="161"/>
      <c r="E286" s="161"/>
      <c r="F286" s="173"/>
      <c r="G286" s="161"/>
      <c r="H286" s="164"/>
      <c r="I286" s="161"/>
      <c r="J286" s="161"/>
      <c r="K286" s="161"/>
      <c r="L286" s="161"/>
      <c r="M286" s="161"/>
      <c r="N286" s="161"/>
      <c r="O286" s="161"/>
      <c r="P286" s="161"/>
      <c r="Q286" s="161"/>
      <c r="R286" s="161"/>
      <c r="S286" s="165"/>
    </row>
    <row r="287" spans="1:19" x14ac:dyDescent="0.65">
      <c r="A287" s="160"/>
      <c r="B287" s="161"/>
      <c r="C287" s="161"/>
      <c r="D287" s="161"/>
      <c r="E287" s="161"/>
      <c r="F287" s="173"/>
      <c r="G287" s="161"/>
      <c r="H287" s="164"/>
      <c r="I287" s="161"/>
      <c r="J287" s="161"/>
      <c r="K287" s="161"/>
      <c r="L287" s="161"/>
      <c r="M287" s="161"/>
      <c r="N287" s="161"/>
      <c r="O287" s="161"/>
      <c r="P287" s="161"/>
      <c r="Q287" s="161"/>
      <c r="R287" s="161"/>
      <c r="S287" s="165"/>
    </row>
    <row r="288" spans="1:19" x14ac:dyDescent="0.65">
      <c r="A288" s="160"/>
      <c r="B288" s="161"/>
      <c r="C288" s="161"/>
      <c r="D288" s="161"/>
      <c r="E288" s="161"/>
      <c r="F288" s="173"/>
      <c r="G288" s="161"/>
      <c r="H288" s="164"/>
      <c r="I288" s="161"/>
      <c r="J288" s="161"/>
      <c r="K288" s="161"/>
      <c r="L288" s="161"/>
      <c r="M288" s="161"/>
      <c r="N288" s="161"/>
      <c r="O288" s="161"/>
      <c r="P288" s="161"/>
      <c r="Q288" s="161"/>
      <c r="R288" s="161"/>
      <c r="S288" s="165"/>
    </row>
    <row r="289" spans="1:19" x14ac:dyDescent="0.65">
      <c r="A289" s="160"/>
      <c r="B289" s="161"/>
      <c r="C289" s="161"/>
      <c r="D289" s="161"/>
      <c r="E289" s="161"/>
      <c r="F289" s="173"/>
      <c r="G289" s="161"/>
      <c r="H289" s="164"/>
      <c r="I289" s="161"/>
      <c r="J289" s="161"/>
      <c r="K289" s="161"/>
      <c r="L289" s="161"/>
      <c r="M289" s="161"/>
      <c r="N289" s="161"/>
      <c r="O289" s="161"/>
      <c r="P289" s="161"/>
      <c r="Q289" s="161"/>
      <c r="R289" s="161"/>
      <c r="S289" s="165"/>
    </row>
    <row r="290" spans="1:19" x14ac:dyDescent="0.65">
      <c r="A290" s="160"/>
      <c r="B290" s="161"/>
      <c r="C290" s="161"/>
      <c r="D290" s="161"/>
      <c r="E290" s="161"/>
      <c r="F290" s="173"/>
      <c r="G290" s="161"/>
      <c r="H290" s="164"/>
      <c r="I290" s="161"/>
      <c r="J290" s="161"/>
      <c r="K290" s="161"/>
      <c r="L290" s="161"/>
      <c r="M290" s="161"/>
      <c r="N290" s="161"/>
      <c r="O290" s="161"/>
      <c r="P290" s="161"/>
      <c r="Q290" s="161"/>
      <c r="R290" s="161"/>
      <c r="S290" s="165"/>
    </row>
    <row r="291" spans="1:19" x14ac:dyDescent="0.65">
      <c r="A291" s="160"/>
      <c r="B291" s="161"/>
      <c r="C291" s="161"/>
      <c r="D291" s="161"/>
      <c r="E291" s="161"/>
      <c r="F291" s="173"/>
      <c r="G291" s="161"/>
      <c r="H291" s="164"/>
      <c r="I291" s="161"/>
      <c r="J291" s="161"/>
      <c r="K291" s="161"/>
      <c r="L291" s="161"/>
      <c r="M291" s="161"/>
      <c r="N291" s="161"/>
      <c r="O291" s="161"/>
      <c r="P291" s="161"/>
      <c r="Q291" s="161"/>
      <c r="R291" s="161"/>
      <c r="S291" s="165"/>
    </row>
    <row r="292" spans="1:19" x14ac:dyDescent="0.65">
      <c r="A292" s="160"/>
      <c r="B292" s="161"/>
      <c r="C292" s="161"/>
      <c r="D292" s="161"/>
      <c r="E292" s="161"/>
      <c r="F292" s="173"/>
      <c r="G292" s="161"/>
      <c r="H292" s="164"/>
      <c r="I292" s="161"/>
      <c r="J292" s="161"/>
      <c r="K292" s="161"/>
      <c r="L292" s="161"/>
      <c r="M292" s="161"/>
      <c r="N292" s="161"/>
      <c r="O292" s="161"/>
      <c r="P292" s="161"/>
      <c r="Q292" s="161"/>
      <c r="R292" s="161"/>
      <c r="S292" s="165"/>
    </row>
    <row r="293" spans="1:19" x14ac:dyDescent="0.65">
      <c r="A293" s="160"/>
      <c r="B293" s="161"/>
      <c r="C293" s="161"/>
      <c r="D293" s="161"/>
      <c r="E293" s="161"/>
      <c r="F293" s="173"/>
      <c r="G293" s="161"/>
      <c r="H293" s="164"/>
      <c r="I293" s="161"/>
      <c r="J293" s="161"/>
      <c r="K293" s="161"/>
      <c r="L293" s="161"/>
      <c r="M293" s="161"/>
      <c r="N293" s="161"/>
      <c r="O293" s="161"/>
      <c r="P293" s="161"/>
      <c r="Q293" s="161"/>
      <c r="R293" s="161"/>
      <c r="S293" s="165"/>
    </row>
    <row r="294" spans="1:19" x14ac:dyDescent="0.65">
      <c r="A294" s="160"/>
      <c r="B294" s="161"/>
      <c r="C294" s="161"/>
      <c r="D294" s="161"/>
      <c r="E294" s="161"/>
      <c r="F294" s="173"/>
      <c r="G294" s="161"/>
      <c r="H294" s="164"/>
      <c r="I294" s="161"/>
      <c r="J294" s="161"/>
      <c r="K294" s="161"/>
      <c r="L294" s="161"/>
      <c r="M294" s="161"/>
      <c r="N294" s="161"/>
      <c r="O294" s="161"/>
      <c r="P294" s="161"/>
      <c r="Q294" s="161"/>
      <c r="R294" s="161"/>
      <c r="S294" s="165"/>
    </row>
    <row r="295" spans="1:19" x14ac:dyDescent="0.65">
      <c r="A295" s="160"/>
      <c r="B295" s="161"/>
      <c r="C295" s="161"/>
      <c r="D295" s="161"/>
      <c r="E295" s="161"/>
      <c r="F295" s="173"/>
      <c r="G295" s="161"/>
      <c r="H295" s="164"/>
      <c r="I295" s="161"/>
      <c r="J295" s="161"/>
      <c r="K295" s="161"/>
      <c r="L295" s="161"/>
      <c r="M295" s="161"/>
      <c r="N295" s="161"/>
      <c r="O295" s="161"/>
      <c r="P295" s="161"/>
      <c r="Q295" s="161"/>
      <c r="R295" s="161"/>
      <c r="S295" s="165"/>
    </row>
    <row r="296" spans="1:19" x14ac:dyDescent="0.65">
      <c r="A296" s="160"/>
      <c r="B296" s="161"/>
      <c r="C296" s="161"/>
      <c r="D296" s="161"/>
      <c r="E296" s="161"/>
      <c r="F296" s="173"/>
      <c r="G296" s="161"/>
      <c r="H296" s="164"/>
      <c r="I296" s="161"/>
      <c r="J296" s="161"/>
      <c r="K296" s="161"/>
      <c r="L296" s="161"/>
      <c r="M296" s="161"/>
      <c r="N296" s="161"/>
      <c r="O296" s="161"/>
      <c r="P296" s="161"/>
      <c r="Q296" s="161"/>
      <c r="R296" s="161"/>
      <c r="S296" s="165"/>
    </row>
    <row r="297" spans="1:19" x14ac:dyDescent="0.65">
      <c r="A297" s="160"/>
      <c r="B297" s="161"/>
      <c r="C297" s="161"/>
      <c r="D297" s="161"/>
      <c r="E297" s="161"/>
      <c r="F297" s="173"/>
      <c r="G297" s="161"/>
      <c r="H297" s="164"/>
      <c r="I297" s="161"/>
      <c r="J297" s="161"/>
      <c r="K297" s="161"/>
      <c r="L297" s="161"/>
      <c r="M297" s="161"/>
      <c r="N297" s="161"/>
      <c r="O297" s="161"/>
      <c r="P297" s="161"/>
      <c r="Q297" s="161"/>
      <c r="R297" s="161"/>
      <c r="S297" s="165"/>
    </row>
    <row r="298" spans="1:19" x14ac:dyDescent="0.65">
      <c r="A298" s="160"/>
      <c r="B298" s="161"/>
      <c r="C298" s="161"/>
      <c r="D298" s="161"/>
      <c r="E298" s="161"/>
      <c r="F298" s="173"/>
      <c r="G298" s="161"/>
      <c r="H298" s="164"/>
      <c r="I298" s="161"/>
      <c r="J298" s="161"/>
      <c r="K298" s="161"/>
      <c r="L298" s="161"/>
      <c r="M298" s="161"/>
      <c r="N298" s="161"/>
      <c r="O298" s="161"/>
      <c r="P298" s="161"/>
      <c r="Q298" s="161"/>
      <c r="R298" s="161"/>
      <c r="S298" s="165"/>
    </row>
    <row r="299" spans="1:19" x14ac:dyDescent="0.65">
      <c r="A299" s="160"/>
      <c r="B299" s="161"/>
      <c r="C299" s="161"/>
      <c r="D299" s="161"/>
      <c r="E299" s="161"/>
      <c r="F299" s="173"/>
      <c r="G299" s="161"/>
      <c r="H299" s="164"/>
      <c r="I299" s="161"/>
      <c r="J299" s="161"/>
      <c r="K299" s="161"/>
      <c r="L299" s="161"/>
      <c r="M299" s="161"/>
      <c r="N299" s="161"/>
      <c r="O299" s="161"/>
      <c r="P299" s="161"/>
      <c r="Q299" s="161"/>
      <c r="R299" s="161"/>
      <c r="S299" s="165"/>
    </row>
    <row r="300" spans="1:19" x14ac:dyDescent="0.65">
      <c r="A300" s="160"/>
      <c r="B300" s="161"/>
      <c r="C300" s="161"/>
      <c r="D300" s="161"/>
      <c r="E300" s="161"/>
      <c r="F300" s="173"/>
      <c r="G300" s="161"/>
      <c r="H300" s="164"/>
      <c r="I300" s="161"/>
      <c r="J300" s="161"/>
      <c r="K300" s="161"/>
      <c r="L300" s="161"/>
      <c r="M300" s="161"/>
      <c r="N300" s="161"/>
      <c r="O300" s="161"/>
      <c r="P300" s="161"/>
      <c r="Q300" s="161"/>
      <c r="R300" s="161"/>
      <c r="S300" s="165"/>
    </row>
    <row r="301" spans="1:19" x14ac:dyDescent="0.65">
      <c r="A301" s="160"/>
      <c r="B301" s="161"/>
      <c r="C301" s="161"/>
      <c r="D301" s="161"/>
      <c r="E301" s="161"/>
      <c r="F301" s="173"/>
      <c r="G301" s="161"/>
      <c r="H301" s="164"/>
      <c r="I301" s="161"/>
      <c r="J301" s="161"/>
      <c r="K301" s="161"/>
      <c r="L301" s="161"/>
      <c r="M301" s="161"/>
      <c r="N301" s="161"/>
      <c r="O301" s="161"/>
      <c r="P301" s="161"/>
      <c r="Q301" s="161"/>
      <c r="R301" s="161"/>
      <c r="S301" s="165"/>
    </row>
    <row r="302" spans="1:19" x14ac:dyDescent="0.65">
      <c r="A302" s="160"/>
      <c r="B302" s="161"/>
      <c r="C302" s="161"/>
      <c r="D302" s="161"/>
      <c r="E302" s="161"/>
      <c r="F302" s="173"/>
      <c r="G302" s="161"/>
      <c r="H302" s="164"/>
      <c r="I302" s="161"/>
      <c r="J302" s="161"/>
      <c r="K302" s="161"/>
      <c r="L302" s="161"/>
      <c r="M302" s="161"/>
      <c r="N302" s="161"/>
      <c r="O302" s="161"/>
      <c r="P302" s="161"/>
      <c r="Q302" s="161"/>
      <c r="R302" s="161"/>
      <c r="S302" s="165"/>
    </row>
    <row r="303" spans="1:19" x14ac:dyDescent="0.65">
      <c r="A303" s="160"/>
      <c r="B303" s="161"/>
      <c r="C303" s="161"/>
      <c r="D303" s="161"/>
      <c r="E303" s="161"/>
      <c r="F303" s="173"/>
      <c r="G303" s="161"/>
      <c r="H303" s="164"/>
      <c r="I303" s="161"/>
      <c r="J303" s="161"/>
      <c r="K303" s="161"/>
      <c r="L303" s="161"/>
      <c r="M303" s="161"/>
      <c r="N303" s="161"/>
      <c r="O303" s="161"/>
      <c r="P303" s="161"/>
      <c r="Q303" s="161"/>
      <c r="R303" s="161"/>
      <c r="S303" s="165"/>
    </row>
    <row r="304" spans="1:19" x14ac:dyDescent="0.65">
      <c r="A304" s="160"/>
      <c r="B304" s="161"/>
      <c r="C304" s="161"/>
      <c r="D304" s="161"/>
      <c r="E304" s="161"/>
      <c r="F304" s="173"/>
      <c r="G304" s="161"/>
      <c r="H304" s="164"/>
      <c r="I304" s="161"/>
      <c r="J304" s="161"/>
      <c r="K304" s="161"/>
      <c r="L304" s="161"/>
      <c r="M304" s="161"/>
      <c r="N304" s="161"/>
      <c r="O304" s="161"/>
      <c r="P304" s="161"/>
      <c r="Q304" s="161"/>
      <c r="R304" s="161"/>
      <c r="S304" s="165"/>
    </row>
    <row r="305" spans="1:19" x14ac:dyDescent="0.65">
      <c r="A305" s="160"/>
      <c r="B305" s="161"/>
      <c r="C305" s="161"/>
      <c r="D305" s="161"/>
      <c r="E305" s="161"/>
      <c r="F305" s="173"/>
      <c r="G305" s="161"/>
      <c r="H305" s="164"/>
      <c r="I305" s="161"/>
      <c r="J305" s="161"/>
      <c r="K305" s="161"/>
      <c r="L305" s="161"/>
      <c r="M305" s="161"/>
      <c r="N305" s="161"/>
      <c r="O305" s="161"/>
      <c r="P305" s="161"/>
      <c r="Q305" s="161"/>
      <c r="R305" s="161"/>
      <c r="S305" s="165"/>
    </row>
    <row r="306" spans="1:19" x14ac:dyDescent="0.65">
      <c r="A306" s="160"/>
      <c r="B306" s="161"/>
      <c r="C306" s="161"/>
      <c r="D306" s="161"/>
      <c r="E306" s="161"/>
      <c r="F306" s="173"/>
      <c r="G306" s="161"/>
      <c r="H306" s="164"/>
      <c r="I306" s="161"/>
      <c r="J306" s="161"/>
      <c r="K306" s="161"/>
      <c r="L306" s="161"/>
      <c r="M306" s="161"/>
      <c r="N306" s="161"/>
      <c r="O306" s="161"/>
      <c r="P306" s="161"/>
      <c r="Q306" s="161"/>
      <c r="R306" s="161"/>
      <c r="S306" s="165"/>
    </row>
    <row r="307" spans="1:19" x14ac:dyDescent="0.65">
      <c r="A307" s="160"/>
      <c r="B307" s="161"/>
      <c r="C307" s="161"/>
      <c r="D307" s="161"/>
      <c r="E307" s="161"/>
      <c r="F307" s="173"/>
      <c r="G307" s="161"/>
      <c r="H307" s="164"/>
      <c r="I307" s="161"/>
      <c r="J307" s="161"/>
      <c r="K307" s="161"/>
      <c r="L307" s="161"/>
      <c r="M307" s="161"/>
      <c r="N307" s="161"/>
      <c r="O307" s="161"/>
      <c r="P307" s="161"/>
      <c r="Q307" s="161"/>
      <c r="R307" s="161"/>
      <c r="S307" s="165"/>
    </row>
    <row r="308" spans="1:19" x14ac:dyDescent="0.65">
      <c r="A308" s="160"/>
      <c r="B308" s="161"/>
      <c r="C308" s="161"/>
      <c r="D308" s="161"/>
      <c r="E308" s="161"/>
      <c r="F308" s="173"/>
      <c r="G308" s="161"/>
      <c r="H308" s="164"/>
      <c r="I308" s="161"/>
      <c r="J308" s="161"/>
      <c r="K308" s="161"/>
      <c r="L308" s="161"/>
      <c r="M308" s="161"/>
      <c r="N308" s="161"/>
      <c r="O308" s="161"/>
      <c r="P308" s="161"/>
      <c r="Q308" s="161"/>
      <c r="R308" s="161"/>
      <c r="S308" s="165"/>
    </row>
    <row r="309" spans="1:19" x14ac:dyDescent="0.65">
      <c r="A309" s="160"/>
      <c r="B309" s="161"/>
      <c r="C309" s="161"/>
      <c r="D309" s="161"/>
      <c r="E309" s="161"/>
      <c r="F309" s="173"/>
      <c r="G309" s="161"/>
      <c r="H309" s="164"/>
      <c r="I309" s="161"/>
      <c r="J309" s="161"/>
      <c r="K309" s="161"/>
      <c r="L309" s="161"/>
      <c r="M309" s="161"/>
      <c r="N309" s="161"/>
      <c r="O309" s="161"/>
      <c r="P309" s="161"/>
      <c r="Q309" s="161"/>
      <c r="R309" s="161"/>
      <c r="S309" s="165"/>
    </row>
    <row r="310" spans="1:19" x14ac:dyDescent="0.65">
      <c r="A310" s="160"/>
      <c r="B310" s="161"/>
      <c r="C310" s="161"/>
      <c r="D310" s="161"/>
      <c r="E310" s="161"/>
      <c r="F310" s="173"/>
      <c r="G310" s="161"/>
      <c r="H310" s="164"/>
      <c r="I310" s="161"/>
      <c r="J310" s="161"/>
      <c r="K310" s="161"/>
      <c r="L310" s="161"/>
      <c r="M310" s="161"/>
      <c r="N310" s="161"/>
      <c r="O310" s="161"/>
      <c r="P310" s="161"/>
      <c r="Q310" s="161"/>
      <c r="R310" s="161"/>
      <c r="S310" s="165"/>
    </row>
    <row r="311" spans="1:19" x14ac:dyDescent="0.65">
      <c r="F311" s="72"/>
      <c r="H311" s="71"/>
    </row>
    <row r="312" spans="1:19" x14ac:dyDescent="0.65">
      <c r="F312" s="72"/>
      <c r="H312" s="71"/>
    </row>
    <row r="313" spans="1:19" x14ac:dyDescent="0.65">
      <c r="F313" s="72"/>
      <c r="H313" s="71"/>
    </row>
    <row r="314" spans="1:19" x14ac:dyDescent="0.65">
      <c r="F314" s="72"/>
      <c r="H314" s="71"/>
    </row>
    <row r="315" spans="1:19" x14ac:dyDescent="0.65">
      <c r="F315" s="72"/>
      <c r="H315" s="71"/>
    </row>
    <row r="316" spans="1:19" x14ac:dyDescent="0.65">
      <c r="F316" s="72"/>
      <c r="H316" s="71"/>
    </row>
    <row r="317" spans="1:19" x14ac:dyDescent="0.65">
      <c r="F317" s="72"/>
      <c r="H317" s="71"/>
    </row>
    <row r="318" spans="1:19" x14ac:dyDescent="0.65">
      <c r="F318" s="72"/>
      <c r="H318" s="71"/>
    </row>
    <row r="319" spans="1:19" x14ac:dyDescent="0.65">
      <c r="F319" s="72"/>
      <c r="H319" s="71"/>
    </row>
    <row r="320" spans="1:19" x14ac:dyDescent="0.65">
      <c r="F320" s="72"/>
      <c r="H320" s="71"/>
    </row>
    <row r="321" spans="6:8" x14ac:dyDescent="0.65">
      <c r="F321" s="72"/>
      <c r="H321" s="71"/>
    </row>
    <row r="322" spans="6:8" x14ac:dyDescent="0.65">
      <c r="F322" s="72"/>
      <c r="H322" s="71"/>
    </row>
    <row r="323" spans="6:8" x14ac:dyDescent="0.65">
      <c r="F323" s="72"/>
      <c r="H323" s="71"/>
    </row>
    <row r="324" spans="6:8" x14ac:dyDescent="0.65">
      <c r="F324" s="72"/>
      <c r="H324" s="71"/>
    </row>
    <row r="325" spans="6:8" x14ac:dyDescent="0.65">
      <c r="F325" s="72"/>
      <c r="H325" s="71"/>
    </row>
    <row r="326" spans="6:8" x14ac:dyDescent="0.65">
      <c r="F326" s="72"/>
      <c r="H326" s="71"/>
    </row>
    <row r="327" spans="6:8" x14ac:dyDescent="0.65">
      <c r="F327" s="72"/>
      <c r="H327" s="71"/>
    </row>
    <row r="328" spans="6:8" x14ac:dyDescent="0.65">
      <c r="F328" s="72"/>
      <c r="H328" s="71"/>
    </row>
    <row r="329" spans="6:8" x14ac:dyDescent="0.65">
      <c r="F329" s="72"/>
      <c r="H329" s="71"/>
    </row>
    <row r="330" spans="6:8" x14ac:dyDescent="0.65">
      <c r="F330" s="72"/>
      <c r="H330" s="71"/>
    </row>
    <row r="331" spans="6:8" x14ac:dyDescent="0.65">
      <c r="F331" s="72"/>
      <c r="H331" s="71"/>
    </row>
    <row r="332" spans="6:8" x14ac:dyDescent="0.65">
      <c r="F332" s="72"/>
      <c r="H332" s="71"/>
    </row>
    <row r="333" spans="6:8" x14ac:dyDescent="0.65">
      <c r="F333" s="72"/>
      <c r="H333" s="71"/>
    </row>
    <row r="334" spans="6:8" x14ac:dyDescent="0.65">
      <c r="F334" s="72"/>
      <c r="H334" s="71"/>
    </row>
    <row r="335" spans="6:8" x14ac:dyDescent="0.65">
      <c r="F335" s="72"/>
      <c r="H335" s="71"/>
    </row>
    <row r="336" spans="6:8" x14ac:dyDescent="0.65">
      <c r="F336" s="72"/>
      <c r="H336" s="71"/>
    </row>
    <row r="337" spans="6:8" x14ac:dyDescent="0.65">
      <c r="F337" s="72"/>
      <c r="H337" s="71"/>
    </row>
    <row r="338" spans="6:8" x14ac:dyDescent="0.65">
      <c r="F338" s="72"/>
      <c r="H338" s="71"/>
    </row>
    <row r="339" spans="6:8" x14ac:dyDescent="0.65">
      <c r="F339" s="72"/>
      <c r="H339" s="71"/>
    </row>
    <row r="340" spans="6:8" x14ac:dyDescent="0.65">
      <c r="F340" s="72"/>
      <c r="H340" s="71"/>
    </row>
    <row r="341" spans="6:8" x14ac:dyDescent="0.65">
      <c r="F341" s="72"/>
      <c r="H341" s="71"/>
    </row>
    <row r="342" spans="6:8" x14ac:dyDescent="0.65">
      <c r="F342" s="72"/>
      <c r="H342" s="71"/>
    </row>
    <row r="343" spans="6:8" x14ac:dyDescent="0.65">
      <c r="F343" s="72"/>
      <c r="H343" s="71"/>
    </row>
    <row r="344" spans="6:8" x14ac:dyDescent="0.65">
      <c r="F344" s="72"/>
      <c r="H344" s="71"/>
    </row>
    <row r="345" spans="6:8" x14ac:dyDescent="0.65">
      <c r="F345" s="72"/>
      <c r="H345" s="71"/>
    </row>
    <row r="346" spans="6:8" x14ac:dyDescent="0.65">
      <c r="F346" s="72"/>
      <c r="H346" s="71"/>
    </row>
    <row r="347" spans="6:8" x14ac:dyDescent="0.65">
      <c r="F347" s="72"/>
      <c r="H347" s="71"/>
    </row>
    <row r="348" spans="6:8" x14ac:dyDescent="0.65">
      <c r="F348" s="72"/>
      <c r="H348" s="71"/>
    </row>
    <row r="349" spans="6:8" x14ac:dyDescent="0.65">
      <c r="F349" s="72"/>
      <c r="H349" s="71"/>
    </row>
    <row r="350" spans="6:8" x14ac:dyDescent="0.65">
      <c r="F350" s="72"/>
      <c r="H350" s="71"/>
    </row>
    <row r="351" spans="6:8" x14ac:dyDescent="0.65">
      <c r="F351" s="72"/>
      <c r="H351" s="71"/>
    </row>
    <row r="352" spans="6:8" x14ac:dyDescent="0.65">
      <c r="F352" s="72"/>
      <c r="H352" s="71"/>
    </row>
    <row r="353" spans="6:8" x14ac:dyDescent="0.65">
      <c r="F353" s="72"/>
      <c r="H353" s="71"/>
    </row>
    <row r="354" spans="6:8" x14ac:dyDescent="0.65">
      <c r="F354" s="72"/>
      <c r="H354" s="71"/>
    </row>
    <row r="355" spans="6:8" x14ac:dyDescent="0.65">
      <c r="F355" s="72"/>
      <c r="H355" s="71"/>
    </row>
    <row r="356" spans="6:8" x14ac:dyDescent="0.65">
      <c r="F356" s="72"/>
      <c r="H356" s="71"/>
    </row>
    <row r="357" spans="6:8" x14ac:dyDescent="0.65">
      <c r="F357" s="72"/>
      <c r="H357" s="71"/>
    </row>
    <row r="358" spans="6:8" x14ac:dyDescent="0.65">
      <c r="F358" s="72"/>
      <c r="H358" s="71"/>
    </row>
    <row r="359" spans="6:8" x14ac:dyDescent="0.65">
      <c r="F359" s="72"/>
      <c r="H359" s="71"/>
    </row>
    <row r="360" spans="6:8" x14ac:dyDescent="0.65">
      <c r="F360" s="72"/>
      <c r="H360" s="71"/>
    </row>
    <row r="361" spans="6:8" x14ac:dyDescent="0.65">
      <c r="F361" s="72"/>
      <c r="H361" s="71"/>
    </row>
    <row r="362" spans="6:8" x14ac:dyDescent="0.65">
      <c r="F362" s="72"/>
    </row>
    <row r="363" spans="6:8" x14ac:dyDescent="0.65">
      <c r="F363" s="72"/>
    </row>
    <row r="364" spans="6:8" x14ac:dyDescent="0.65">
      <c r="F364" s="72"/>
    </row>
    <row r="365" spans="6:8" x14ac:dyDescent="0.65">
      <c r="F365" s="72"/>
    </row>
    <row r="366" spans="6:8" x14ac:dyDescent="0.65">
      <c r="F366" s="72"/>
    </row>
    <row r="367" spans="6:8" x14ac:dyDescent="0.65">
      <c r="F367" s="72"/>
    </row>
    <row r="368" spans="6:8" x14ac:dyDescent="0.65">
      <c r="F368" s="72"/>
    </row>
    <row r="369" spans="6:6" x14ac:dyDescent="0.65">
      <c r="F369" s="72"/>
    </row>
    <row r="370" spans="6:6" x14ac:dyDescent="0.65">
      <c r="F370" s="72"/>
    </row>
    <row r="371" spans="6:6" x14ac:dyDescent="0.65">
      <c r="F371" s="72"/>
    </row>
    <row r="372" spans="6:6" x14ac:dyDescent="0.65">
      <c r="F372" s="72"/>
    </row>
    <row r="373" spans="6:6" x14ac:dyDescent="0.65">
      <c r="F373" s="72"/>
    </row>
    <row r="374" spans="6:6" x14ac:dyDescent="0.65">
      <c r="F374" s="72"/>
    </row>
    <row r="375" spans="6:6" x14ac:dyDescent="0.65">
      <c r="F375" s="72"/>
    </row>
    <row r="376" spans="6:6" x14ac:dyDescent="0.65">
      <c r="F376" s="72"/>
    </row>
    <row r="377" spans="6:6" x14ac:dyDescent="0.65">
      <c r="F377" s="72"/>
    </row>
    <row r="378" spans="6:6" x14ac:dyDescent="0.65">
      <c r="F378" s="72"/>
    </row>
    <row r="379" spans="6:6" x14ac:dyDescent="0.65">
      <c r="F379" s="72"/>
    </row>
    <row r="380" spans="6:6" x14ac:dyDescent="0.65">
      <c r="F380" s="72"/>
    </row>
    <row r="381" spans="6:6" x14ac:dyDescent="0.65">
      <c r="F381" s="72"/>
    </row>
    <row r="382" spans="6:6" x14ac:dyDescent="0.65">
      <c r="F382" s="72"/>
    </row>
    <row r="383" spans="6:6" x14ac:dyDescent="0.65">
      <c r="F383" s="72"/>
    </row>
    <row r="384" spans="6:6" x14ac:dyDescent="0.65">
      <c r="F384" s="72"/>
    </row>
    <row r="385" spans="6:6" x14ac:dyDescent="0.65">
      <c r="F385" s="72"/>
    </row>
    <row r="386" spans="6:6" x14ac:dyDescent="0.65">
      <c r="F386" s="72"/>
    </row>
    <row r="387" spans="6:6" x14ac:dyDescent="0.65">
      <c r="F387" s="72"/>
    </row>
    <row r="388" spans="6:6" x14ac:dyDescent="0.65">
      <c r="F388" s="72"/>
    </row>
    <row r="389" spans="6:6" x14ac:dyDescent="0.65">
      <c r="F389" s="72"/>
    </row>
    <row r="390" spans="6:6" x14ac:dyDescent="0.65">
      <c r="F390" s="72"/>
    </row>
    <row r="391" spans="6:6" x14ac:dyDescent="0.65">
      <c r="F391" s="72"/>
    </row>
    <row r="392" spans="6:6" x14ac:dyDescent="0.65">
      <c r="F392" s="72"/>
    </row>
    <row r="393" spans="6:6" x14ac:dyDescent="0.65">
      <c r="F393" s="72"/>
    </row>
    <row r="394" spans="6:6" x14ac:dyDescent="0.65">
      <c r="F394" s="72"/>
    </row>
    <row r="395" spans="6:6" x14ac:dyDescent="0.65">
      <c r="F395" s="72"/>
    </row>
    <row r="396" spans="6:6" x14ac:dyDescent="0.65">
      <c r="F396" s="72"/>
    </row>
    <row r="397" spans="6:6" x14ac:dyDescent="0.65">
      <c r="F397" s="72"/>
    </row>
    <row r="398" spans="6:6" x14ac:dyDescent="0.65">
      <c r="F398" s="72"/>
    </row>
    <row r="399" spans="6:6" x14ac:dyDescent="0.65">
      <c r="F399" s="72"/>
    </row>
    <row r="400" spans="6:6" x14ac:dyDescent="0.65">
      <c r="F400" s="72"/>
    </row>
    <row r="401" spans="6:6" x14ac:dyDescent="0.65">
      <c r="F401" s="72"/>
    </row>
    <row r="402" spans="6:6" x14ac:dyDescent="0.65">
      <c r="F402" s="72"/>
    </row>
    <row r="403" spans="6:6" x14ac:dyDescent="0.65">
      <c r="F403" s="72"/>
    </row>
    <row r="404" spans="6:6" x14ac:dyDescent="0.65">
      <c r="F404" s="72"/>
    </row>
    <row r="405" spans="6:6" x14ac:dyDescent="0.65">
      <c r="F405" s="72"/>
    </row>
    <row r="406" spans="6:6" x14ac:dyDescent="0.65">
      <c r="F406" s="72"/>
    </row>
    <row r="407" spans="6:6" x14ac:dyDescent="0.65">
      <c r="F407" s="72"/>
    </row>
    <row r="408" spans="6:6" x14ac:dyDescent="0.65">
      <c r="F408" s="72"/>
    </row>
    <row r="409" spans="6:6" x14ac:dyDescent="0.65">
      <c r="F409" s="72"/>
    </row>
    <row r="410" spans="6:6" x14ac:dyDescent="0.65">
      <c r="F410" s="72"/>
    </row>
    <row r="411" spans="6:6" x14ac:dyDescent="0.65">
      <c r="F411" s="72"/>
    </row>
    <row r="412" spans="6:6" x14ac:dyDescent="0.65">
      <c r="F412" s="72"/>
    </row>
    <row r="413" spans="6:6" x14ac:dyDescent="0.65">
      <c r="F413" s="72"/>
    </row>
    <row r="414" spans="6:6" x14ac:dyDescent="0.65">
      <c r="F414" s="72"/>
    </row>
    <row r="415" spans="6:6" x14ac:dyDescent="0.65">
      <c r="F415" s="72"/>
    </row>
    <row r="416" spans="6:6" x14ac:dyDescent="0.65">
      <c r="F416" s="72"/>
    </row>
    <row r="417" spans="6:6" x14ac:dyDescent="0.65">
      <c r="F417" s="72"/>
    </row>
    <row r="418" spans="6:6" x14ac:dyDescent="0.65">
      <c r="F418" s="72"/>
    </row>
    <row r="419" spans="6:6" x14ac:dyDescent="0.65">
      <c r="F419" s="72"/>
    </row>
    <row r="420" spans="6:6" x14ac:dyDescent="0.65">
      <c r="F420" s="72"/>
    </row>
    <row r="421" spans="6:6" x14ac:dyDescent="0.65">
      <c r="F421" s="72"/>
    </row>
    <row r="422" spans="6:6" x14ac:dyDescent="0.65">
      <c r="F422" s="72"/>
    </row>
    <row r="423" spans="6:6" x14ac:dyDescent="0.65">
      <c r="F423" s="72"/>
    </row>
    <row r="424" spans="6:6" x14ac:dyDescent="0.65">
      <c r="F424" s="72"/>
    </row>
    <row r="425" spans="6:6" x14ac:dyDescent="0.65">
      <c r="F425" s="72"/>
    </row>
    <row r="426" spans="6:6" x14ac:dyDescent="0.65">
      <c r="F426" s="72"/>
    </row>
    <row r="427" spans="6:6" x14ac:dyDescent="0.65">
      <c r="F427" s="72"/>
    </row>
    <row r="428" spans="6:6" x14ac:dyDescent="0.65">
      <c r="F428" s="72"/>
    </row>
    <row r="429" spans="6:6" x14ac:dyDescent="0.65">
      <c r="F429" s="72"/>
    </row>
    <row r="430" spans="6:6" x14ac:dyDescent="0.65">
      <c r="F430" s="72"/>
    </row>
    <row r="431" spans="6:6" x14ac:dyDescent="0.65">
      <c r="F431" s="72"/>
    </row>
    <row r="432" spans="6:6" x14ac:dyDescent="0.65">
      <c r="F432" s="72"/>
    </row>
    <row r="433" spans="6:6" x14ac:dyDescent="0.65">
      <c r="F433" s="72"/>
    </row>
    <row r="434" spans="6:6" x14ac:dyDescent="0.65">
      <c r="F434" s="72"/>
    </row>
    <row r="435" spans="6:6" x14ac:dyDescent="0.65">
      <c r="F435" s="72"/>
    </row>
    <row r="436" spans="6:6" x14ac:dyDescent="0.65">
      <c r="F436" s="72"/>
    </row>
    <row r="437" spans="6:6" x14ac:dyDescent="0.65">
      <c r="F437" s="72"/>
    </row>
    <row r="438" spans="6:6" x14ac:dyDescent="0.65">
      <c r="F438" s="72"/>
    </row>
    <row r="439" spans="6:6" x14ac:dyDescent="0.65">
      <c r="F439" s="72"/>
    </row>
    <row r="440" spans="6:6" x14ac:dyDescent="0.65">
      <c r="F440" s="72"/>
    </row>
    <row r="441" spans="6:6" x14ac:dyDescent="0.65">
      <c r="F441" s="72"/>
    </row>
    <row r="442" spans="6:6" x14ac:dyDescent="0.65">
      <c r="F442" s="72"/>
    </row>
    <row r="443" spans="6:6" x14ac:dyDescent="0.65">
      <c r="F443" s="72"/>
    </row>
    <row r="444" spans="6:6" x14ac:dyDescent="0.65">
      <c r="F444" s="72"/>
    </row>
    <row r="445" spans="6:6" x14ac:dyDescent="0.65">
      <c r="F445" s="72"/>
    </row>
    <row r="446" spans="6:6" x14ac:dyDescent="0.65">
      <c r="F446" s="72"/>
    </row>
    <row r="447" spans="6:6" x14ac:dyDescent="0.65">
      <c r="F447" s="72"/>
    </row>
    <row r="448" spans="6:6" x14ac:dyDescent="0.65">
      <c r="F448" s="72"/>
    </row>
    <row r="449" spans="6:6" x14ac:dyDescent="0.65">
      <c r="F449" s="72"/>
    </row>
    <row r="450" spans="6:6" x14ac:dyDescent="0.65">
      <c r="F450" s="72"/>
    </row>
    <row r="451" spans="6:6" x14ac:dyDescent="0.65">
      <c r="F451" s="72"/>
    </row>
    <row r="452" spans="6:6" x14ac:dyDescent="0.65">
      <c r="F452" s="72"/>
    </row>
    <row r="453" spans="6:6" x14ac:dyDescent="0.65">
      <c r="F453" s="72"/>
    </row>
    <row r="454" spans="6:6" x14ac:dyDescent="0.65">
      <c r="F454" s="72"/>
    </row>
    <row r="455" spans="6:6" x14ac:dyDescent="0.65">
      <c r="F455" s="72"/>
    </row>
    <row r="456" spans="6:6" x14ac:dyDescent="0.65">
      <c r="F456" s="72"/>
    </row>
    <row r="457" spans="6:6" x14ac:dyDescent="0.65">
      <c r="F457" s="72"/>
    </row>
    <row r="458" spans="6:6" x14ac:dyDescent="0.65">
      <c r="F458" s="72"/>
    </row>
    <row r="459" spans="6:6" x14ac:dyDescent="0.65">
      <c r="F459" s="72"/>
    </row>
    <row r="460" spans="6:6" x14ac:dyDescent="0.65">
      <c r="F460" s="72"/>
    </row>
    <row r="461" spans="6:6" x14ac:dyDescent="0.65">
      <c r="F461" s="72"/>
    </row>
    <row r="462" spans="6:6" x14ac:dyDescent="0.65">
      <c r="F462" s="72"/>
    </row>
    <row r="463" spans="6:6" x14ac:dyDescent="0.65">
      <c r="F463" s="72"/>
    </row>
    <row r="464" spans="6:6" x14ac:dyDescent="0.65">
      <c r="F464" s="72"/>
    </row>
    <row r="465" spans="6:6" x14ac:dyDescent="0.65">
      <c r="F465" s="72"/>
    </row>
    <row r="466" spans="6:6" x14ac:dyDescent="0.65">
      <c r="F466" s="72"/>
    </row>
    <row r="467" spans="6:6" x14ac:dyDescent="0.65">
      <c r="F467" s="72"/>
    </row>
    <row r="468" spans="6:6" x14ac:dyDescent="0.65">
      <c r="F468" s="72"/>
    </row>
    <row r="469" spans="6:6" x14ac:dyDescent="0.65">
      <c r="F469" s="72"/>
    </row>
    <row r="470" spans="6:6" x14ac:dyDescent="0.65">
      <c r="F470" s="72"/>
    </row>
    <row r="471" spans="6:6" x14ac:dyDescent="0.65">
      <c r="F471" s="72"/>
    </row>
    <row r="472" spans="6:6" x14ac:dyDescent="0.65">
      <c r="F472" s="72"/>
    </row>
    <row r="473" spans="6:6" x14ac:dyDescent="0.65">
      <c r="F473" s="72"/>
    </row>
    <row r="474" spans="6:6" x14ac:dyDescent="0.65">
      <c r="F474" s="72"/>
    </row>
    <row r="475" spans="6:6" x14ac:dyDescent="0.65">
      <c r="F475" s="72"/>
    </row>
    <row r="476" spans="6:6" x14ac:dyDescent="0.65">
      <c r="F476" s="72"/>
    </row>
    <row r="477" spans="6:6" x14ac:dyDescent="0.65">
      <c r="F477" s="72"/>
    </row>
    <row r="478" spans="6:6" x14ac:dyDescent="0.65">
      <c r="F478" s="72"/>
    </row>
    <row r="479" spans="6:6" x14ac:dyDescent="0.65">
      <c r="F479" s="72"/>
    </row>
    <row r="480" spans="6:6" x14ac:dyDescent="0.65">
      <c r="F480" s="72"/>
    </row>
    <row r="481" spans="6:6" x14ac:dyDescent="0.65">
      <c r="F481" s="72"/>
    </row>
    <row r="482" spans="6:6" x14ac:dyDescent="0.65">
      <c r="F482" s="72"/>
    </row>
    <row r="483" spans="6:6" x14ac:dyDescent="0.65">
      <c r="F483" s="72"/>
    </row>
    <row r="484" spans="6:6" x14ac:dyDescent="0.65">
      <c r="F484" s="72"/>
    </row>
    <row r="485" spans="6:6" x14ac:dyDescent="0.65">
      <c r="F485" s="72"/>
    </row>
    <row r="486" spans="6:6" x14ac:dyDescent="0.65">
      <c r="F486" s="72"/>
    </row>
    <row r="487" spans="6:6" x14ac:dyDescent="0.65">
      <c r="F487" s="72"/>
    </row>
    <row r="488" spans="6:6" x14ac:dyDescent="0.65">
      <c r="F488" s="72"/>
    </row>
    <row r="489" spans="6:6" x14ac:dyDescent="0.65">
      <c r="F489" s="72"/>
    </row>
    <row r="490" spans="6:6" x14ac:dyDescent="0.65">
      <c r="F490" s="72"/>
    </row>
    <row r="491" spans="6:6" x14ac:dyDescent="0.65">
      <c r="F491" s="72"/>
    </row>
    <row r="492" spans="6:6" x14ac:dyDescent="0.65">
      <c r="F492" s="72"/>
    </row>
    <row r="493" spans="6:6" x14ac:dyDescent="0.65">
      <c r="F493" s="72"/>
    </row>
    <row r="494" spans="6:6" x14ac:dyDescent="0.65">
      <c r="F494" s="72"/>
    </row>
    <row r="495" spans="6:6" x14ac:dyDescent="0.65">
      <c r="F495" s="72"/>
    </row>
    <row r="496" spans="6:6" x14ac:dyDescent="0.65">
      <c r="F496" s="72"/>
    </row>
    <row r="497" spans="6:6" x14ac:dyDescent="0.65">
      <c r="F497" s="72"/>
    </row>
    <row r="498" spans="6:6" x14ac:dyDescent="0.65">
      <c r="F498" s="72"/>
    </row>
    <row r="499" spans="6:6" x14ac:dyDescent="0.65">
      <c r="F499" s="72"/>
    </row>
    <row r="500" spans="6:6" x14ac:dyDescent="0.65">
      <c r="F500" s="72"/>
    </row>
    <row r="501" spans="6:6" x14ac:dyDescent="0.65">
      <c r="F501" s="72"/>
    </row>
    <row r="502" spans="6:6" x14ac:dyDescent="0.65">
      <c r="F502" s="72"/>
    </row>
    <row r="503" spans="6:6" x14ac:dyDescent="0.65">
      <c r="F503" s="72"/>
    </row>
    <row r="504" spans="6:6" x14ac:dyDescent="0.65">
      <c r="F504" s="72"/>
    </row>
    <row r="505" spans="6:6" x14ac:dyDescent="0.65">
      <c r="F505" s="72"/>
    </row>
    <row r="506" spans="6:6" x14ac:dyDescent="0.65">
      <c r="F506" s="72"/>
    </row>
    <row r="507" spans="6:6" x14ac:dyDescent="0.65">
      <c r="F507" s="72"/>
    </row>
    <row r="508" spans="6:6" x14ac:dyDescent="0.65">
      <c r="F508" s="72"/>
    </row>
    <row r="509" spans="6:6" x14ac:dyDescent="0.65">
      <c r="F509" s="72"/>
    </row>
    <row r="510" spans="6:6" x14ac:dyDescent="0.65">
      <c r="F510" s="72"/>
    </row>
    <row r="511" spans="6:6" x14ac:dyDescent="0.65">
      <c r="F511" s="72"/>
    </row>
    <row r="512" spans="6:6" x14ac:dyDescent="0.65">
      <c r="F512" s="72"/>
    </row>
    <row r="513" spans="6:6" x14ac:dyDescent="0.65">
      <c r="F513" s="72"/>
    </row>
    <row r="514" spans="6:6" x14ac:dyDescent="0.65">
      <c r="F514" s="72"/>
    </row>
    <row r="515" spans="6:6" x14ac:dyDescent="0.65">
      <c r="F515" s="72"/>
    </row>
    <row r="516" spans="6:6" x14ac:dyDescent="0.65">
      <c r="F516" s="72"/>
    </row>
    <row r="517" spans="6:6" x14ac:dyDescent="0.65">
      <c r="F517" s="72"/>
    </row>
    <row r="518" spans="6:6" x14ac:dyDescent="0.65">
      <c r="F518" s="72"/>
    </row>
    <row r="519" spans="6:6" x14ac:dyDescent="0.65">
      <c r="F519" s="72"/>
    </row>
    <row r="520" spans="6:6" x14ac:dyDescent="0.65">
      <c r="F520" s="72"/>
    </row>
    <row r="521" spans="6:6" x14ac:dyDescent="0.65">
      <c r="F521" s="72"/>
    </row>
    <row r="522" spans="6:6" x14ac:dyDescent="0.65">
      <c r="F522" s="72"/>
    </row>
    <row r="523" spans="6:6" x14ac:dyDescent="0.65">
      <c r="F523" s="72"/>
    </row>
    <row r="524" spans="6:6" x14ac:dyDescent="0.65">
      <c r="F524" s="72"/>
    </row>
    <row r="525" spans="6:6" x14ac:dyDescent="0.65">
      <c r="F525" s="72"/>
    </row>
    <row r="526" spans="6:6" x14ac:dyDescent="0.65">
      <c r="F526" s="72"/>
    </row>
    <row r="527" spans="6:6" x14ac:dyDescent="0.65">
      <c r="F527" s="72"/>
    </row>
    <row r="528" spans="6:6" x14ac:dyDescent="0.65">
      <c r="F528" s="72"/>
    </row>
    <row r="529" spans="6:6" x14ac:dyDescent="0.65">
      <c r="F529" s="72"/>
    </row>
    <row r="530" spans="6:6" x14ac:dyDescent="0.65">
      <c r="F530" s="72"/>
    </row>
    <row r="531" spans="6:6" x14ac:dyDescent="0.65">
      <c r="F531" s="72"/>
    </row>
    <row r="532" spans="6:6" x14ac:dyDescent="0.65">
      <c r="F532" s="72"/>
    </row>
    <row r="533" spans="6:6" x14ac:dyDescent="0.65">
      <c r="F533" s="72"/>
    </row>
    <row r="534" spans="6:6" x14ac:dyDescent="0.65">
      <c r="F534" s="72"/>
    </row>
    <row r="535" spans="6:6" x14ac:dyDescent="0.65">
      <c r="F535" s="72"/>
    </row>
    <row r="536" spans="6:6" x14ac:dyDescent="0.65">
      <c r="F536" s="72"/>
    </row>
    <row r="537" spans="6:6" x14ac:dyDescent="0.65">
      <c r="F537" s="72"/>
    </row>
    <row r="538" spans="6:6" x14ac:dyDescent="0.65">
      <c r="F538" s="72"/>
    </row>
    <row r="539" spans="6:6" x14ac:dyDescent="0.65">
      <c r="F539" s="72"/>
    </row>
    <row r="540" spans="6:6" x14ac:dyDescent="0.65">
      <c r="F540" s="72"/>
    </row>
    <row r="541" spans="6:6" x14ac:dyDescent="0.65">
      <c r="F541" s="72"/>
    </row>
    <row r="542" spans="6:6" x14ac:dyDescent="0.65">
      <c r="F542" s="72"/>
    </row>
    <row r="543" spans="6:6" x14ac:dyDescent="0.65">
      <c r="F543" s="72"/>
    </row>
    <row r="544" spans="6:6" x14ac:dyDescent="0.65">
      <c r="F544" s="72"/>
    </row>
    <row r="545" spans="6:6" x14ac:dyDescent="0.65">
      <c r="F545" s="72"/>
    </row>
    <row r="546" spans="6:6" x14ac:dyDescent="0.65">
      <c r="F546" s="72"/>
    </row>
    <row r="547" spans="6:6" x14ac:dyDescent="0.65">
      <c r="F547" s="72"/>
    </row>
    <row r="548" spans="6:6" x14ac:dyDescent="0.65">
      <c r="F548" s="72"/>
    </row>
    <row r="549" spans="6:6" x14ac:dyDescent="0.65">
      <c r="F549" s="72"/>
    </row>
    <row r="550" spans="6:6" x14ac:dyDescent="0.65">
      <c r="F550" s="72"/>
    </row>
    <row r="551" spans="6:6" x14ac:dyDescent="0.65">
      <c r="F551" s="72"/>
    </row>
    <row r="552" spans="6:6" x14ac:dyDescent="0.65">
      <c r="F552" s="72"/>
    </row>
    <row r="553" spans="6:6" x14ac:dyDescent="0.65">
      <c r="F553" s="72"/>
    </row>
    <row r="554" spans="6:6" x14ac:dyDescent="0.65">
      <c r="F554" s="72"/>
    </row>
    <row r="555" spans="6:6" x14ac:dyDescent="0.65">
      <c r="F555" s="72"/>
    </row>
    <row r="556" spans="6:6" x14ac:dyDescent="0.65">
      <c r="F556" s="72"/>
    </row>
    <row r="557" spans="6:6" x14ac:dyDescent="0.65">
      <c r="F557" s="72"/>
    </row>
    <row r="558" spans="6:6" x14ac:dyDescent="0.65">
      <c r="F558" s="72"/>
    </row>
    <row r="559" spans="6:6" x14ac:dyDescent="0.65">
      <c r="F559" s="72"/>
    </row>
    <row r="560" spans="6:6" x14ac:dyDescent="0.65">
      <c r="F560" s="72"/>
    </row>
    <row r="561" spans="6:6" x14ac:dyDescent="0.65">
      <c r="F561" s="72"/>
    </row>
    <row r="562" spans="6:6" x14ac:dyDescent="0.65">
      <c r="F562" s="72"/>
    </row>
    <row r="563" spans="6:6" x14ac:dyDescent="0.65">
      <c r="F563" s="72"/>
    </row>
    <row r="564" spans="6:6" x14ac:dyDescent="0.65">
      <c r="F564" s="72"/>
    </row>
    <row r="565" spans="6:6" x14ac:dyDescent="0.65">
      <c r="F565" s="72"/>
    </row>
    <row r="566" spans="6:6" x14ac:dyDescent="0.65">
      <c r="F566" s="72"/>
    </row>
    <row r="567" spans="6:6" x14ac:dyDescent="0.65">
      <c r="F567" s="72"/>
    </row>
    <row r="568" spans="6:6" x14ac:dyDescent="0.65">
      <c r="F568" s="72"/>
    </row>
    <row r="569" spans="6:6" x14ac:dyDescent="0.65">
      <c r="F569" s="72"/>
    </row>
    <row r="570" spans="6:6" x14ac:dyDescent="0.65">
      <c r="F570" s="72"/>
    </row>
    <row r="571" spans="6:6" x14ac:dyDescent="0.65">
      <c r="F571" s="72"/>
    </row>
    <row r="572" spans="6:6" x14ac:dyDescent="0.65">
      <c r="F572" s="72"/>
    </row>
    <row r="573" spans="6:6" x14ac:dyDescent="0.65">
      <c r="F573" s="72"/>
    </row>
    <row r="574" spans="6:6" x14ac:dyDescent="0.65">
      <c r="F574" s="72"/>
    </row>
    <row r="575" spans="6:6" x14ac:dyDescent="0.65">
      <c r="F575" s="72"/>
    </row>
    <row r="576" spans="6:6" x14ac:dyDescent="0.65">
      <c r="F576" s="72"/>
    </row>
    <row r="577" spans="6:6" x14ac:dyDescent="0.65">
      <c r="F577" s="72"/>
    </row>
    <row r="578" spans="6:6" x14ac:dyDescent="0.65">
      <c r="F578" s="72"/>
    </row>
    <row r="579" spans="6:6" x14ac:dyDescent="0.65">
      <c r="F579" s="72"/>
    </row>
    <row r="580" spans="6:6" x14ac:dyDescent="0.65">
      <c r="F580" s="72"/>
    </row>
    <row r="581" spans="6:6" x14ac:dyDescent="0.65">
      <c r="F581" s="72"/>
    </row>
    <row r="582" spans="6:6" x14ac:dyDescent="0.65">
      <c r="F582" s="72"/>
    </row>
    <row r="583" spans="6:6" x14ac:dyDescent="0.65">
      <c r="F583" s="72"/>
    </row>
    <row r="584" spans="6:6" x14ac:dyDescent="0.65">
      <c r="F584" s="72"/>
    </row>
    <row r="585" spans="6:6" x14ac:dyDescent="0.65">
      <c r="F585" s="72"/>
    </row>
    <row r="586" spans="6:6" x14ac:dyDescent="0.65">
      <c r="F586" s="72"/>
    </row>
    <row r="587" spans="6:6" x14ac:dyDescent="0.65">
      <c r="F587" s="72"/>
    </row>
    <row r="588" spans="6:6" x14ac:dyDescent="0.65">
      <c r="F588" s="72"/>
    </row>
    <row r="589" spans="6:6" x14ac:dyDescent="0.65">
      <c r="F589" s="72"/>
    </row>
    <row r="590" spans="6:6" x14ac:dyDescent="0.65">
      <c r="F590" s="72"/>
    </row>
    <row r="591" spans="6:6" x14ac:dyDescent="0.65">
      <c r="F591" s="72"/>
    </row>
    <row r="592" spans="6:6" x14ac:dyDescent="0.65">
      <c r="F592" s="72"/>
    </row>
    <row r="593" spans="6:6" x14ac:dyDescent="0.65">
      <c r="F593" s="72"/>
    </row>
    <row r="594" spans="6:6" x14ac:dyDescent="0.65">
      <c r="F594" s="72"/>
    </row>
    <row r="595" spans="6:6" x14ac:dyDescent="0.65">
      <c r="F595" s="72"/>
    </row>
    <row r="596" spans="6:6" x14ac:dyDescent="0.65">
      <c r="F596" s="72"/>
    </row>
    <row r="597" spans="6:6" x14ac:dyDescent="0.65">
      <c r="F597" s="72"/>
    </row>
    <row r="598" spans="6:6" x14ac:dyDescent="0.65">
      <c r="F598" s="72"/>
    </row>
    <row r="599" spans="6:6" x14ac:dyDescent="0.65">
      <c r="F599" s="72"/>
    </row>
    <row r="600" spans="6:6" x14ac:dyDescent="0.65">
      <c r="F600" s="72"/>
    </row>
    <row r="601" spans="6:6" x14ac:dyDescent="0.65">
      <c r="F601" s="72"/>
    </row>
    <row r="602" spans="6:6" x14ac:dyDescent="0.65">
      <c r="F602" s="72"/>
    </row>
    <row r="603" spans="6:6" x14ac:dyDescent="0.65">
      <c r="F603" s="72"/>
    </row>
    <row r="604" spans="6:6" x14ac:dyDescent="0.65">
      <c r="F604" s="72"/>
    </row>
    <row r="605" spans="6:6" x14ac:dyDescent="0.65">
      <c r="F605" s="72"/>
    </row>
    <row r="606" spans="6:6" x14ac:dyDescent="0.65">
      <c r="F606" s="72"/>
    </row>
    <row r="607" spans="6:6" x14ac:dyDescent="0.65">
      <c r="F607" s="72"/>
    </row>
    <row r="608" spans="6:6" x14ac:dyDescent="0.65">
      <c r="F608" s="72"/>
    </row>
    <row r="609" spans="6:6" x14ac:dyDescent="0.65">
      <c r="F609" s="72"/>
    </row>
    <row r="610" spans="6:6" x14ac:dyDescent="0.65">
      <c r="F610" s="72"/>
    </row>
    <row r="611" spans="6:6" x14ac:dyDescent="0.65">
      <c r="F611" s="72"/>
    </row>
    <row r="612" spans="6:6" x14ac:dyDescent="0.65">
      <c r="F612" s="72"/>
    </row>
    <row r="613" spans="6:6" x14ac:dyDescent="0.65">
      <c r="F613" s="72"/>
    </row>
    <row r="614" spans="6:6" x14ac:dyDescent="0.65">
      <c r="F614" s="72"/>
    </row>
    <row r="615" spans="6:6" x14ac:dyDescent="0.65">
      <c r="F615" s="72"/>
    </row>
    <row r="616" spans="6:6" x14ac:dyDescent="0.65">
      <c r="F616" s="72"/>
    </row>
    <row r="617" spans="6:6" x14ac:dyDescent="0.65">
      <c r="F617" s="72"/>
    </row>
    <row r="618" spans="6:6" x14ac:dyDescent="0.65">
      <c r="F618" s="72"/>
    </row>
    <row r="619" spans="6:6" x14ac:dyDescent="0.65">
      <c r="F619" s="72"/>
    </row>
    <row r="620" spans="6:6" x14ac:dyDescent="0.65">
      <c r="F620" s="72"/>
    </row>
    <row r="621" spans="6:6" x14ac:dyDescent="0.65">
      <c r="F621" s="72"/>
    </row>
    <row r="622" spans="6:6" x14ac:dyDescent="0.65">
      <c r="F622" s="72"/>
    </row>
    <row r="623" spans="6:6" x14ac:dyDescent="0.65">
      <c r="F623" s="72"/>
    </row>
    <row r="624" spans="6:6" x14ac:dyDescent="0.65">
      <c r="F624" s="72"/>
    </row>
    <row r="625" spans="6:6" x14ac:dyDescent="0.65">
      <c r="F625" s="72"/>
    </row>
    <row r="626" spans="6:6" x14ac:dyDescent="0.65">
      <c r="F626" s="72"/>
    </row>
    <row r="627" spans="6:6" x14ac:dyDescent="0.65">
      <c r="F627" s="72"/>
    </row>
    <row r="628" spans="6:6" x14ac:dyDescent="0.65">
      <c r="F628" s="72"/>
    </row>
    <row r="629" spans="6:6" x14ac:dyDescent="0.65">
      <c r="F629" s="72"/>
    </row>
    <row r="630" spans="6:6" x14ac:dyDescent="0.65">
      <c r="F630" s="72"/>
    </row>
    <row r="631" spans="6:6" x14ac:dyDescent="0.65">
      <c r="F631" s="72"/>
    </row>
    <row r="632" spans="6:6" x14ac:dyDescent="0.65">
      <c r="F632" s="72"/>
    </row>
    <row r="633" spans="6:6" x14ac:dyDescent="0.65">
      <c r="F633" s="72"/>
    </row>
    <row r="634" spans="6:6" x14ac:dyDescent="0.65">
      <c r="F634" s="72"/>
    </row>
    <row r="635" spans="6:6" x14ac:dyDescent="0.65">
      <c r="F635" s="72"/>
    </row>
    <row r="636" spans="6:6" x14ac:dyDescent="0.65">
      <c r="F636" s="72"/>
    </row>
    <row r="637" spans="6:6" x14ac:dyDescent="0.65">
      <c r="F637" s="72"/>
    </row>
    <row r="638" spans="6:6" x14ac:dyDescent="0.65">
      <c r="F638" s="72"/>
    </row>
    <row r="639" spans="6:6" x14ac:dyDescent="0.65">
      <c r="F639" s="72"/>
    </row>
    <row r="640" spans="6:6" x14ac:dyDescent="0.65">
      <c r="F640" s="72"/>
    </row>
    <row r="641" spans="6:6" x14ac:dyDescent="0.65">
      <c r="F641" s="72"/>
    </row>
    <row r="642" spans="6:6" x14ac:dyDescent="0.65">
      <c r="F642" s="72"/>
    </row>
    <row r="643" spans="6:6" x14ac:dyDescent="0.65">
      <c r="F643" s="72"/>
    </row>
    <row r="644" spans="6:6" x14ac:dyDescent="0.65">
      <c r="F644" s="72"/>
    </row>
    <row r="645" spans="6:6" x14ac:dyDescent="0.65">
      <c r="F645" s="72"/>
    </row>
    <row r="646" spans="6:6" x14ac:dyDescent="0.65">
      <c r="F646" s="72"/>
    </row>
    <row r="647" spans="6:6" x14ac:dyDescent="0.65">
      <c r="F647" s="72"/>
    </row>
    <row r="648" spans="6:6" x14ac:dyDescent="0.65">
      <c r="F648" s="72"/>
    </row>
    <row r="649" spans="6:6" x14ac:dyDescent="0.65">
      <c r="F649" s="72"/>
    </row>
    <row r="650" spans="6:6" x14ac:dyDescent="0.65">
      <c r="F650" s="72"/>
    </row>
    <row r="651" spans="6:6" x14ac:dyDescent="0.65">
      <c r="F651" s="72"/>
    </row>
    <row r="652" spans="6:6" x14ac:dyDescent="0.65">
      <c r="F652" s="72"/>
    </row>
    <row r="653" spans="6:6" x14ac:dyDescent="0.65">
      <c r="F653" s="72"/>
    </row>
    <row r="654" spans="6:6" x14ac:dyDescent="0.65">
      <c r="F654" s="72"/>
    </row>
    <row r="655" spans="6:6" x14ac:dyDescent="0.65">
      <c r="F655" s="72"/>
    </row>
    <row r="656" spans="6:6" x14ac:dyDescent="0.65">
      <c r="F656" s="72"/>
    </row>
    <row r="657" spans="6:6" x14ac:dyDescent="0.65">
      <c r="F657" s="72"/>
    </row>
    <row r="658" spans="6:6" x14ac:dyDescent="0.65">
      <c r="F658" s="72"/>
    </row>
    <row r="659" spans="6:6" x14ac:dyDescent="0.65">
      <c r="F659" s="72"/>
    </row>
    <row r="660" spans="6:6" x14ac:dyDescent="0.65">
      <c r="F660" s="72"/>
    </row>
    <row r="661" spans="6:6" x14ac:dyDescent="0.65">
      <c r="F661" s="72"/>
    </row>
    <row r="662" spans="6:6" x14ac:dyDescent="0.65">
      <c r="F662" s="72"/>
    </row>
    <row r="663" spans="6:6" x14ac:dyDescent="0.65">
      <c r="F663" s="72"/>
    </row>
    <row r="664" spans="6:6" x14ac:dyDescent="0.65">
      <c r="F664" s="72"/>
    </row>
    <row r="665" spans="6:6" x14ac:dyDescent="0.65">
      <c r="F665" s="72"/>
    </row>
    <row r="666" spans="6:6" x14ac:dyDescent="0.65">
      <c r="F666" s="72"/>
    </row>
    <row r="667" spans="6:6" x14ac:dyDescent="0.65">
      <c r="F667" s="72"/>
    </row>
    <row r="668" spans="6:6" x14ac:dyDescent="0.65">
      <c r="F668" s="72"/>
    </row>
    <row r="669" spans="6:6" x14ac:dyDescent="0.65">
      <c r="F669" s="72"/>
    </row>
    <row r="670" spans="6:6" x14ac:dyDescent="0.65">
      <c r="F670" s="72"/>
    </row>
    <row r="671" spans="6:6" x14ac:dyDescent="0.65">
      <c r="F671" s="72"/>
    </row>
    <row r="672" spans="6:6" x14ac:dyDescent="0.65">
      <c r="F672" s="72"/>
    </row>
    <row r="673" spans="6:6" x14ac:dyDescent="0.65">
      <c r="F673" s="72"/>
    </row>
    <row r="674" spans="6:6" x14ac:dyDescent="0.65">
      <c r="F674" s="72"/>
    </row>
    <row r="675" spans="6:6" x14ac:dyDescent="0.65">
      <c r="F675" s="72"/>
    </row>
    <row r="676" spans="6:6" x14ac:dyDescent="0.65">
      <c r="F676" s="72"/>
    </row>
    <row r="677" spans="6:6" x14ac:dyDescent="0.65">
      <c r="F677" s="72"/>
    </row>
    <row r="678" spans="6:6" x14ac:dyDescent="0.65">
      <c r="F678" s="72"/>
    </row>
    <row r="679" spans="6:6" x14ac:dyDescent="0.65">
      <c r="F679" s="72"/>
    </row>
    <row r="680" spans="6:6" x14ac:dyDescent="0.65">
      <c r="F680" s="72"/>
    </row>
    <row r="681" spans="6:6" x14ac:dyDescent="0.65">
      <c r="F681" s="72"/>
    </row>
    <row r="682" spans="6:6" x14ac:dyDescent="0.65">
      <c r="F682" s="72"/>
    </row>
    <row r="683" spans="6:6" x14ac:dyDescent="0.65">
      <c r="F683" s="72"/>
    </row>
    <row r="684" spans="6:6" x14ac:dyDescent="0.65">
      <c r="F684" s="72"/>
    </row>
    <row r="685" spans="6:6" x14ac:dyDescent="0.65">
      <c r="F685" s="72"/>
    </row>
    <row r="686" spans="6:6" x14ac:dyDescent="0.65">
      <c r="F686" s="72"/>
    </row>
    <row r="687" spans="6:6" x14ac:dyDescent="0.65">
      <c r="F687" s="72"/>
    </row>
    <row r="688" spans="6:6" x14ac:dyDescent="0.65">
      <c r="F688" s="72"/>
    </row>
    <row r="689" spans="6:6" x14ac:dyDescent="0.65">
      <c r="F689" s="72"/>
    </row>
    <row r="690" spans="6:6" x14ac:dyDescent="0.65">
      <c r="F690" s="72"/>
    </row>
    <row r="691" spans="6:6" x14ac:dyDescent="0.65">
      <c r="F691" s="72"/>
    </row>
    <row r="692" spans="6:6" x14ac:dyDescent="0.65">
      <c r="F692" s="72"/>
    </row>
    <row r="693" spans="6:6" x14ac:dyDescent="0.65">
      <c r="F693" s="72"/>
    </row>
    <row r="694" spans="6:6" x14ac:dyDescent="0.65">
      <c r="F694" s="72"/>
    </row>
    <row r="695" spans="6:6" x14ac:dyDescent="0.65">
      <c r="F695" s="72"/>
    </row>
    <row r="696" spans="6:6" x14ac:dyDescent="0.65">
      <c r="F696" s="72"/>
    </row>
    <row r="697" spans="6:6" x14ac:dyDescent="0.65">
      <c r="F697" s="72"/>
    </row>
    <row r="698" spans="6:6" x14ac:dyDescent="0.65">
      <c r="F698" s="72"/>
    </row>
    <row r="699" spans="6:6" x14ac:dyDescent="0.65">
      <c r="F699" s="72"/>
    </row>
    <row r="700" spans="6:6" x14ac:dyDescent="0.65">
      <c r="F700" s="72"/>
    </row>
    <row r="701" spans="6:6" x14ac:dyDescent="0.65">
      <c r="F701" s="72"/>
    </row>
    <row r="702" spans="6:6" x14ac:dyDescent="0.65">
      <c r="F702" s="72"/>
    </row>
    <row r="703" spans="6:6" x14ac:dyDescent="0.65">
      <c r="F703" s="72"/>
    </row>
    <row r="704" spans="6:6" x14ac:dyDescent="0.65">
      <c r="F704" s="72"/>
    </row>
    <row r="705" spans="6:6" x14ac:dyDescent="0.65">
      <c r="F705" s="72"/>
    </row>
    <row r="706" spans="6:6" x14ac:dyDescent="0.65">
      <c r="F706" s="72"/>
    </row>
    <row r="707" spans="6:6" x14ac:dyDescent="0.65">
      <c r="F707" s="72"/>
    </row>
    <row r="708" spans="6:6" x14ac:dyDescent="0.65">
      <c r="F708" s="72"/>
    </row>
    <row r="709" spans="6:6" x14ac:dyDescent="0.65">
      <c r="F709" s="72"/>
    </row>
    <row r="710" spans="6:6" x14ac:dyDescent="0.65">
      <c r="F710" s="72"/>
    </row>
    <row r="711" spans="6:6" x14ac:dyDescent="0.65">
      <c r="F711" s="72"/>
    </row>
    <row r="712" spans="6:6" x14ac:dyDescent="0.65">
      <c r="F712" s="72"/>
    </row>
    <row r="713" spans="6:6" x14ac:dyDescent="0.65">
      <c r="F713" s="72"/>
    </row>
    <row r="714" spans="6:6" x14ac:dyDescent="0.65">
      <c r="F714" s="72"/>
    </row>
    <row r="715" spans="6:6" x14ac:dyDescent="0.65">
      <c r="F715" s="72"/>
    </row>
    <row r="716" spans="6:6" x14ac:dyDescent="0.65">
      <c r="F716" s="72"/>
    </row>
    <row r="717" spans="6:6" x14ac:dyDescent="0.65">
      <c r="F717" s="72"/>
    </row>
    <row r="718" spans="6:6" x14ac:dyDescent="0.65">
      <c r="F718" s="72"/>
    </row>
    <row r="719" spans="6:6" x14ac:dyDescent="0.65">
      <c r="F719" s="72"/>
    </row>
    <row r="720" spans="6:6" x14ac:dyDescent="0.65">
      <c r="F720" s="72"/>
    </row>
    <row r="721" spans="6:6" x14ac:dyDescent="0.65">
      <c r="F721" s="72"/>
    </row>
    <row r="722" spans="6:6" x14ac:dyDescent="0.65">
      <c r="F722" s="72"/>
    </row>
    <row r="723" spans="6:6" x14ac:dyDescent="0.65">
      <c r="F723" s="72"/>
    </row>
    <row r="724" spans="6:6" x14ac:dyDescent="0.65">
      <c r="F724" s="72"/>
    </row>
    <row r="725" spans="6:6" x14ac:dyDescent="0.65">
      <c r="F725" s="72"/>
    </row>
    <row r="726" spans="6:6" x14ac:dyDescent="0.65">
      <c r="F726" s="72"/>
    </row>
    <row r="727" spans="6:6" x14ac:dyDescent="0.65">
      <c r="F727" s="72"/>
    </row>
    <row r="728" spans="6:6" x14ac:dyDescent="0.65">
      <c r="F728" s="72"/>
    </row>
    <row r="729" spans="6:6" x14ac:dyDescent="0.65">
      <c r="F729" s="72"/>
    </row>
    <row r="730" spans="6:6" x14ac:dyDescent="0.65">
      <c r="F730" s="72"/>
    </row>
    <row r="731" spans="6:6" x14ac:dyDescent="0.65">
      <c r="F731" s="72"/>
    </row>
    <row r="732" spans="6:6" x14ac:dyDescent="0.65">
      <c r="F732" s="72"/>
    </row>
    <row r="733" spans="6:6" x14ac:dyDescent="0.65">
      <c r="F733" s="72"/>
    </row>
    <row r="734" spans="6:6" x14ac:dyDescent="0.65">
      <c r="F734" s="72"/>
    </row>
    <row r="735" spans="6:6" x14ac:dyDescent="0.65">
      <c r="F735" s="72"/>
    </row>
    <row r="736" spans="6:6" x14ac:dyDescent="0.65">
      <c r="F736" s="72"/>
    </row>
    <row r="737" spans="6:6" x14ac:dyDescent="0.65">
      <c r="F737" s="72"/>
    </row>
    <row r="738" spans="6:6" x14ac:dyDescent="0.65">
      <c r="F738" s="72"/>
    </row>
    <row r="739" spans="6:6" x14ac:dyDescent="0.65">
      <c r="F739" s="72"/>
    </row>
    <row r="740" spans="6:6" x14ac:dyDescent="0.65">
      <c r="F740" s="72"/>
    </row>
    <row r="741" spans="6:6" x14ac:dyDescent="0.65">
      <c r="F741" s="72"/>
    </row>
    <row r="742" spans="6:6" x14ac:dyDescent="0.65">
      <c r="F742" s="72"/>
    </row>
    <row r="743" spans="6:6" x14ac:dyDescent="0.65">
      <c r="F743" s="72"/>
    </row>
    <row r="744" spans="6:6" x14ac:dyDescent="0.65">
      <c r="F744" s="72"/>
    </row>
    <row r="745" spans="6:6" x14ac:dyDescent="0.65">
      <c r="F745" s="72"/>
    </row>
  </sheetData>
  <mergeCells count="14">
    <mergeCell ref="J3:O3"/>
    <mergeCell ref="P3:R3"/>
    <mergeCell ref="S3:S4"/>
    <mergeCell ref="C174:D174"/>
    <mergeCell ref="A1:R1"/>
    <mergeCell ref="A2:B2"/>
    <mergeCell ref="A3:A4"/>
    <mergeCell ref="B3:B4"/>
    <mergeCell ref="C3:C4"/>
    <mergeCell ref="D3:D4"/>
    <mergeCell ref="E3:E4"/>
    <mergeCell ref="F3:F4"/>
    <mergeCell ref="G3:G4"/>
    <mergeCell ref="H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Indikat_finans</vt:lpstr>
      <vt:lpstr>Sheet2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Vides politikas pamatnostādnes 2021-2027</dc:title>
  <dc:subject>Indikatīvais finansējums</dc:subject>
  <dc:creator>Ērika Lagzdiņa</dc:creator>
  <cp:keywords>5.pielikums</cp:keywords>
  <dc:description/>
  <cp:lastModifiedBy>Baiba Zasa</cp:lastModifiedBy>
  <cp:revision/>
  <cp:lastPrinted>2023-05-26T11:04:17Z</cp:lastPrinted>
  <dcterms:created xsi:type="dcterms:W3CDTF">2022-01-07T09:15:38Z</dcterms:created>
  <dcterms:modified xsi:type="dcterms:W3CDTF">2023-07-06T07:13:49Z</dcterms:modified>
  <cp:category/>
  <cp:contentStatus/>
</cp:coreProperties>
</file>