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vs.izm.gov.lv/Portal/webdav/59a6a786-2b90-4c31-a26c-59a5a0513455/"/>
    </mc:Choice>
  </mc:AlternateContent>
  <xr:revisionPtr revIDLastSave="0" documentId="13_ncr:40000001_{BF675310-AB77-4BB2-AA03-807FD72DBF29}" xr6:coauthVersionLast="47" xr6:coauthVersionMax="47" xr10:uidLastSave="{00000000-0000-0000-0000-000000000000}"/>
  <bookViews>
    <workbookView xWindow="3030" yWindow="3030" windowWidth="38700" windowHeight="15345" xr2:uid="{00000000-000D-0000-FFFF-FFFF00000000}"/>
  </bookViews>
  <sheets>
    <sheet name="VPD vērtēšana_plāns 2026" sheetId="12" r:id="rId1"/>
    <sheet name="Lapa1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4" i="12" l="1"/>
  <c r="L94" i="12"/>
  <c r="M84" i="12" l="1"/>
  <c r="M87" i="12"/>
  <c r="M90" i="12"/>
  <c r="M93" i="12"/>
  <c r="L84" i="12"/>
  <c r="L87" i="12"/>
  <c r="L90" i="12"/>
  <c r="L93" i="12"/>
  <c r="K92" i="12" l="1"/>
  <c r="F92" i="12"/>
  <c r="K91" i="12"/>
  <c r="F91" i="12"/>
  <c r="K89" i="12"/>
  <c r="F89" i="12"/>
  <c r="K88" i="12"/>
  <c r="F88" i="12"/>
  <c r="K86" i="12"/>
  <c r="F86" i="12"/>
  <c r="K85" i="12"/>
  <c r="F85" i="12"/>
  <c r="K83" i="12"/>
  <c r="F83" i="12"/>
  <c r="K82" i="12"/>
  <c r="L82" i="12" s="1"/>
  <c r="F82" i="12"/>
  <c r="K81" i="12"/>
  <c r="F81" i="12"/>
  <c r="K80" i="12"/>
  <c r="F80" i="12"/>
  <c r="K79" i="12"/>
  <c r="F79" i="12"/>
  <c r="K78" i="12"/>
  <c r="F78" i="12"/>
  <c r="K77" i="12"/>
  <c r="L77" i="12" s="1"/>
  <c r="F77" i="12"/>
  <c r="K76" i="12"/>
  <c r="F76" i="12"/>
  <c r="K75" i="12"/>
  <c r="L75" i="12" s="1"/>
  <c r="F75" i="12"/>
  <c r="K74" i="12"/>
  <c r="L74" i="12" s="1"/>
  <c r="F74" i="12"/>
  <c r="K73" i="12"/>
  <c r="F73" i="12"/>
  <c r="K72" i="12"/>
  <c r="F72" i="12"/>
  <c r="K71" i="12"/>
  <c r="L71" i="12" s="1"/>
  <c r="F71" i="12"/>
  <c r="K70" i="12"/>
  <c r="L70" i="12" s="1"/>
  <c r="F70" i="12"/>
  <c r="K69" i="12"/>
  <c r="F69" i="12"/>
  <c r="K68" i="12"/>
  <c r="F68" i="12"/>
  <c r="K67" i="12"/>
  <c r="L67" i="12" s="1"/>
  <c r="F67" i="12"/>
  <c r="K66" i="12"/>
  <c r="L66" i="12" s="1"/>
  <c r="F66" i="12"/>
  <c r="K65" i="12"/>
  <c r="F65" i="12"/>
  <c r="K64" i="12"/>
  <c r="F64" i="12"/>
  <c r="K63" i="12"/>
  <c r="F63" i="12"/>
  <c r="K62" i="12"/>
  <c r="F62" i="12"/>
  <c r="K61" i="12"/>
  <c r="F61" i="12"/>
  <c r="K60" i="12"/>
  <c r="F60" i="12"/>
  <c r="K59" i="12"/>
  <c r="F59" i="12"/>
  <c r="K58" i="12"/>
  <c r="L58" i="12" s="1"/>
  <c r="F58" i="12"/>
  <c r="K57" i="12"/>
  <c r="F57" i="12"/>
  <c r="K56" i="12"/>
  <c r="F56" i="12"/>
  <c r="K55" i="12"/>
  <c r="F55" i="12"/>
  <c r="K54" i="12"/>
  <c r="L54" i="12" s="1"/>
  <c r="F54" i="12"/>
  <c r="K53" i="12"/>
  <c r="F53" i="12"/>
  <c r="K52" i="12"/>
  <c r="F52" i="12"/>
  <c r="K51" i="12"/>
  <c r="L51" i="12" s="1"/>
  <c r="F51" i="12"/>
  <c r="K50" i="12"/>
  <c r="L50" i="12" s="1"/>
  <c r="F50" i="12"/>
  <c r="M50" i="12" s="1"/>
  <c r="K49" i="12"/>
  <c r="L49" i="12" s="1"/>
  <c r="F49" i="12"/>
  <c r="K48" i="12"/>
  <c r="F48" i="12"/>
  <c r="K47" i="12"/>
  <c r="L47" i="12" s="1"/>
  <c r="F47" i="12"/>
  <c r="K46" i="12"/>
  <c r="F46" i="12"/>
  <c r="K45" i="12"/>
  <c r="L45" i="12" s="1"/>
  <c r="F45" i="12"/>
  <c r="K44" i="12"/>
  <c r="F44" i="12"/>
  <c r="K43" i="12"/>
  <c r="F43" i="12"/>
  <c r="K42" i="12"/>
  <c r="F42" i="12"/>
  <c r="K41" i="12"/>
  <c r="F41" i="12"/>
  <c r="K40" i="12"/>
  <c r="L40" i="12" s="1"/>
  <c r="F40" i="12"/>
  <c r="K39" i="12"/>
  <c r="F39" i="12"/>
  <c r="K38" i="12"/>
  <c r="L38" i="12" s="1"/>
  <c r="F38" i="12"/>
  <c r="K37" i="12"/>
  <c r="F37" i="12"/>
  <c r="K36" i="12"/>
  <c r="F36" i="12"/>
  <c r="K35" i="12"/>
  <c r="L35" i="12" s="1"/>
  <c r="F35" i="12"/>
  <c r="K34" i="12"/>
  <c r="L34" i="12" s="1"/>
  <c r="F34" i="12"/>
  <c r="K33" i="12"/>
  <c r="F33" i="12"/>
  <c r="K32" i="12"/>
  <c r="L32" i="12" s="1"/>
  <c r="F32" i="12"/>
  <c r="M32" i="12" s="1"/>
  <c r="K31" i="12"/>
  <c r="L31" i="12" s="1"/>
  <c r="F31" i="12"/>
  <c r="K30" i="12"/>
  <c r="F30" i="12"/>
  <c r="K29" i="12"/>
  <c r="L29" i="12" s="1"/>
  <c r="F29" i="12"/>
  <c r="K28" i="12"/>
  <c r="L28" i="12" s="1"/>
  <c r="F28" i="12"/>
  <c r="K27" i="12"/>
  <c r="F27" i="12"/>
  <c r="K26" i="12"/>
  <c r="L26" i="12" s="1"/>
  <c r="F26" i="12"/>
  <c r="M26" i="12" s="1"/>
  <c r="K25" i="12"/>
  <c r="L25" i="12" s="1"/>
  <c r="F25" i="12"/>
  <c r="K24" i="12"/>
  <c r="F24" i="12"/>
  <c r="K23" i="12"/>
  <c r="F23" i="12"/>
  <c r="K22" i="12"/>
  <c r="L22" i="12" s="1"/>
  <c r="F22" i="12"/>
  <c r="M22" i="12" s="1"/>
  <c r="K21" i="12"/>
  <c r="L21" i="12" s="1"/>
  <c r="F21" i="12"/>
  <c r="K20" i="12"/>
  <c r="F20" i="12"/>
  <c r="K19" i="12"/>
  <c r="F19" i="12"/>
  <c r="K18" i="12"/>
  <c r="L18" i="12" s="1"/>
  <c r="F18" i="12"/>
  <c r="K17" i="12"/>
  <c r="F17" i="12"/>
  <c r="K16" i="12"/>
  <c r="F16" i="12"/>
  <c r="K15" i="12"/>
  <c r="F15" i="12"/>
  <c r="K14" i="12"/>
  <c r="F14" i="12"/>
  <c r="M14" i="12" s="1"/>
  <c r="K13" i="12"/>
  <c r="L13" i="12" s="1"/>
  <c r="F13" i="12"/>
  <c r="M13" i="12" s="1"/>
  <c r="K12" i="12"/>
  <c r="F12" i="12"/>
  <c r="K11" i="12"/>
  <c r="F11" i="12"/>
  <c r="K10" i="12"/>
  <c r="F10" i="12"/>
  <c r="K9" i="12"/>
  <c r="L9" i="12" s="1"/>
  <c r="F9" i="12"/>
  <c r="M9" i="12" s="1"/>
  <c r="K8" i="12"/>
  <c r="F8" i="12"/>
  <c r="M8" i="12" s="1"/>
  <c r="K7" i="12"/>
  <c r="F7" i="12"/>
  <c r="M7" i="12" s="1"/>
  <c r="K6" i="12"/>
  <c r="F6" i="12"/>
  <c r="K5" i="12"/>
  <c r="L5" i="12" s="1"/>
  <c r="F5" i="12"/>
  <c r="K4" i="12"/>
  <c r="F4" i="12"/>
  <c r="K3" i="12"/>
  <c r="F3" i="12"/>
  <c r="M40" i="12" l="1"/>
  <c r="M64" i="12"/>
  <c r="M5" i="12"/>
  <c r="M17" i="12"/>
  <c r="M18" i="12"/>
  <c r="M24" i="12"/>
  <c r="M36" i="12"/>
  <c r="M48" i="12"/>
  <c r="M72" i="12"/>
  <c r="M28" i="12"/>
  <c r="M38" i="12"/>
  <c r="M91" i="12"/>
  <c r="M66" i="12"/>
  <c r="M92" i="12"/>
  <c r="M46" i="12"/>
  <c r="M74" i="12"/>
  <c r="M61" i="12"/>
  <c r="M42" i="12"/>
  <c r="M68" i="12"/>
  <c r="M78" i="12"/>
  <c r="M4" i="12"/>
  <c r="M33" i="12"/>
  <c r="M20" i="12"/>
  <c r="M29" i="12"/>
  <c r="M70" i="12"/>
  <c r="M11" i="12"/>
  <c r="M44" i="12"/>
  <c r="M54" i="12"/>
  <c r="M85" i="12"/>
  <c r="M16" i="12"/>
  <c r="M34" i="12"/>
  <c r="M12" i="12"/>
  <c r="M25" i="12"/>
  <c r="M30" i="12"/>
  <c r="M52" i="12"/>
  <c r="M76" i="12"/>
  <c r="M81" i="12"/>
  <c r="M6" i="12"/>
  <c r="M15" i="12"/>
  <c r="M19" i="12"/>
  <c r="M23" i="12"/>
  <c r="M27" i="12"/>
  <c r="M31" i="12"/>
  <c r="M35" i="12"/>
  <c r="M39" i="12"/>
  <c r="M43" i="12"/>
  <c r="M82" i="12"/>
  <c r="M45" i="12"/>
  <c r="M49" i="12"/>
  <c r="M53" i="12"/>
  <c r="M21" i="12"/>
  <c r="M37" i="12"/>
  <c r="M41" i="12"/>
  <c r="M58" i="12"/>
  <c r="M88" i="12"/>
  <c r="M65" i="12"/>
  <c r="M69" i="12"/>
  <c r="M73" i="12"/>
  <c r="M77" i="12"/>
  <c r="L6" i="12"/>
  <c r="L15" i="12"/>
  <c r="L48" i="12"/>
  <c r="L64" i="12"/>
  <c r="L68" i="12"/>
  <c r="L72" i="12"/>
  <c r="L76" i="12"/>
  <c r="L85" i="12"/>
  <c r="L7" i="12"/>
  <c r="L20" i="12"/>
  <c r="L79" i="12"/>
  <c r="L27" i="12"/>
  <c r="L11" i="12"/>
  <c r="L52" i="12"/>
  <c r="L91" i="12"/>
  <c r="L55" i="12"/>
  <c r="L53" i="12"/>
  <c r="L61" i="12"/>
  <c r="L65" i="12"/>
  <c r="L69" i="12"/>
  <c r="L73" i="12"/>
  <c r="L23" i="12"/>
  <c r="L43" i="12"/>
  <c r="L8" i="12"/>
  <c r="L4" i="12"/>
  <c r="L17" i="12"/>
  <c r="L33" i="12"/>
  <c r="L37" i="12"/>
  <c r="L41" i="12"/>
  <c r="L12" i="12"/>
  <c r="L92" i="12"/>
  <c r="L10" i="12"/>
  <c r="L39" i="12"/>
  <c r="L46" i="12"/>
  <c r="L78" i="12"/>
  <c r="L19" i="12"/>
  <c r="L44" i="12"/>
  <c r="L16" i="12"/>
  <c r="L24" i="12"/>
  <c r="L36" i="12"/>
  <c r="M10" i="12"/>
  <c r="L14" i="12"/>
  <c r="L30" i="12"/>
  <c r="L42" i="12"/>
  <c r="M47" i="12"/>
  <c r="M51" i="12"/>
  <c r="M55" i="12"/>
  <c r="M67" i="12"/>
  <c r="M71" i="12"/>
  <c r="M75" i="12"/>
  <c r="M79" i="12"/>
  <c r="L88" i="12"/>
  <c r="L81" i="12"/>
  <c r="L80" i="12"/>
  <c r="M80" i="12"/>
  <c r="L63" i="12"/>
  <c r="M63" i="12"/>
  <c r="M60" i="12"/>
  <c r="L60" i="12"/>
  <c r="M57" i="12"/>
  <c r="L57" i="12"/>
  <c r="L62" i="12"/>
  <c r="M62" i="12"/>
  <c r="L89" i="12"/>
  <c r="M89" i="12"/>
  <c r="L86" i="12"/>
  <c r="M86" i="12"/>
  <c r="M59" i="12"/>
  <c r="L59" i="12"/>
  <c r="L56" i="12"/>
  <c r="M56" i="12"/>
  <c r="M83" i="12"/>
  <c r="L83" i="12"/>
  <c r="M3" i="12"/>
  <c r="L3" i="12"/>
</calcChain>
</file>

<file path=xl/sharedStrings.xml><?xml version="1.0" encoding="utf-8"?>
<sst xmlns="http://schemas.openxmlformats.org/spreadsheetml/2006/main" count="149" uniqueCount="74">
  <si>
    <t>Angļu valoda 9. klase</t>
  </si>
  <si>
    <t>Vācu valoda 9. klase</t>
  </si>
  <si>
    <t>Franču valoda 9. klase</t>
  </si>
  <si>
    <t>Matemātika 9.klase</t>
  </si>
  <si>
    <t>Eksāmena nosaukums</t>
  </si>
  <si>
    <t>Daļa</t>
  </si>
  <si>
    <t>Atbilžu un darba lapas tipogrāfijā  (1A4  - jāpdrukā 1A4 lappuse, 2A4 _ jāapdrukā 2 lappuses)</t>
  </si>
  <si>
    <t>Tiešsaistē</t>
  </si>
  <si>
    <t>Plānoto kārtotāju skaits</t>
  </si>
  <si>
    <t>Samaksa par 1X vērtēšanu</t>
  </si>
  <si>
    <t xml:space="preserve">100 %
</t>
  </si>
  <si>
    <t>Lasīšana</t>
  </si>
  <si>
    <t>2 A4</t>
  </si>
  <si>
    <t>Klausīšanās</t>
  </si>
  <si>
    <t>Rakstīšana</t>
  </si>
  <si>
    <t>Runāšana</t>
  </si>
  <si>
    <t>2A4</t>
  </si>
  <si>
    <t>Latviešu valoda 9. klase</t>
  </si>
  <si>
    <t xml:space="preserve">Teksta satura un valodas līdzekļu analīze </t>
  </si>
  <si>
    <t>Tekstveide</t>
  </si>
  <si>
    <t>1A4</t>
  </si>
  <si>
    <t>Mutvārdu runa</t>
  </si>
  <si>
    <t>Teksta satura un valodas līdzekļu analīze</t>
  </si>
  <si>
    <t>Runa un saziņa</t>
  </si>
  <si>
    <t>Zināšanas un teksta izpratne</t>
  </si>
  <si>
    <t>Tekstu analīze</t>
  </si>
  <si>
    <t>4A4</t>
  </si>
  <si>
    <t>Zināšanas, izpratne un prasmes (augstākā līmeņa saturs)</t>
  </si>
  <si>
    <t>Kompleksu problēmu risināšana (augstākā līmeņa saturs)</t>
  </si>
  <si>
    <t>Zināšanas, izpratne un prasmes</t>
  </si>
  <si>
    <t>Kompleksu problēmu risināšana</t>
  </si>
  <si>
    <t>Zināšanas un izpratne</t>
  </si>
  <si>
    <t>Prasmes</t>
  </si>
  <si>
    <t>Komplekss pētījums</t>
  </si>
  <si>
    <t>x</t>
  </si>
  <si>
    <t>Dizains un tehnoloģijas (augstākais mācību satura apguves līmenis)</t>
  </si>
  <si>
    <t>Risinājuma, dizaina procesa analīze</t>
  </si>
  <si>
    <t>Problēmsituācijas - lietotāja pieredzes analīze un iespējamo risinājumu ideju radīšana</t>
  </si>
  <si>
    <t>Risinājuma idejas attīstīšana plašākā kontekstā</t>
  </si>
  <si>
    <t>Programmēšana (augstākais mācību satura apguves līmenis)</t>
  </si>
  <si>
    <t>Datortīkls un datubāze</t>
  </si>
  <si>
    <t>Programmatūras dzīves cikls</t>
  </si>
  <si>
    <t>Objektorientēta programmēšana un ārējās bibliotēkas</t>
  </si>
  <si>
    <t>Datu struktūras, programmsaskarne (API) un mašīnmācīšanās principi</t>
  </si>
  <si>
    <t>Zināšanas un pamatprasmes</t>
  </si>
  <si>
    <t>Vērtē 1 vai 2 reizes</t>
  </si>
  <si>
    <t>Vērtēšana kopā par daļu</t>
  </si>
  <si>
    <t>3.vērtējums</t>
  </si>
  <si>
    <t>Zināšanas, izpratne+Vēstures avotu analīze</t>
  </si>
  <si>
    <t>Argumentēšana+Viedokļa analīze</t>
  </si>
  <si>
    <t>Zemsliekšņa vērtējums</t>
  </si>
  <si>
    <t>Matemātika (augstākis mācību satura apguves līmenis)</t>
  </si>
  <si>
    <t>Pieteikto kārtotāju skaits 27.01.</t>
  </si>
  <si>
    <t>Fizika OL</t>
  </si>
  <si>
    <t>Ķīmija OL</t>
  </si>
  <si>
    <t>Bioloģija MOL</t>
  </si>
  <si>
    <t>Dabaszinības VL</t>
  </si>
  <si>
    <r>
      <t>Angļu valoda (</t>
    </r>
    <r>
      <rPr>
        <sz val="9"/>
        <rFont val="Arial"/>
        <family val="2"/>
        <charset val="186"/>
      </rPr>
      <t>augstākais mācību satura apguves līmenis)</t>
    </r>
  </si>
  <si>
    <r>
      <t xml:space="preserve">Angļu valoda </t>
    </r>
    <r>
      <rPr>
        <sz val="9"/>
        <rFont val="Arial"/>
        <family val="2"/>
        <charset val="186"/>
      </rPr>
      <t>(optimālais mācību satura apguves līmenis)</t>
    </r>
  </si>
  <si>
    <r>
      <t>Vācu valoda (</t>
    </r>
    <r>
      <rPr>
        <sz val="9"/>
        <rFont val="Arial"/>
        <family val="2"/>
        <charset val="186"/>
      </rPr>
      <t>augstākais mācību satura apguves līmenis)</t>
    </r>
  </si>
  <si>
    <r>
      <t xml:space="preserve">Vācu valoda </t>
    </r>
    <r>
      <rPr>
        <sz val="9"/>
        <rFont val="Arial"/>
        <family val="2"/>
        <charset val="186"/>
      </rPr>
      <t>(optimālais mācību satura apguves līmenis)</t>
    </r>
  </si>
  <si>
    <r>
      <t>Franču valoda (</t>
    </r>
    <r>
      <rPr>
        <sz val="9"/>
        <rFont val="Arial"/>
        <family val="2"/>
        <charset val="186"/>
      </rPr>
      <t>augstākais mācību satura apguves līmenis)</t>
    </r>
  </si>
  <si>
    <r>
      <t xml:space="preserve">Franču valoda </t>
    </r>
    <r>
      <rPr>
        <sz val="9"/>
        <rFont val="Arial"/>
        <family val="2"/>
        <charset val="186"/>
      </rPr>
      <t>(optimālais mācību satura apguves līmenis)</t>
    </r>
  </si>
  <si>
    <r>
      <t xml:space="preserve">Latviešu valoda </t>
    </r>
    <r>
      <rPr>
        <sz val="9"/>
        <rFont val="Arial"/>
        <family val="2"/>
        <charset val="186"/>
      </rPr>
      <t>(optimālais mācību satura apguves līmenis)</t>
    </r>
  </si>
  <si>
    <r>
      <t>Latviešu valoda un literatūra (</t>
    </r>
    <r>
      <rPr>
        <sz val="9"/>
        <rFont val="Arial"/>
        <family val="2"/>
        <charset val="186"/>
      </rPr>
      <t>augstākais mācību satura apguves līmenis)</t>
    </r>
  </si>
  <si>
    <r>
      <t xml:space="preserve">Matemātika </t>
    </r>
    <r>
      <rPr>
        <sz val="9"/>
        <rFont val="Arial"/>
        <family val="2"/>
        <charset val="186"/>
      </rPr>
      <t>(optimālais mācību satura apguves līmenis)</t>
    </r>
  </si>
  <si>
    <r>
      <t xml:space="preserve">Matemātika </t>
    </r>
    <r>
      <rPr>
        <sz val="9"/>
        <rFont val="Arial"/>
        <family val="2"/>
        <charset val="186"/>
      </rPr>
      <t>(vispārīgais mācību satura apguves līmenis)</t>
    </r>
  </si>
  <si>
    <r>
      <t>Bioloģija (</t>
    </r>
    <r>
      <rPr>
        <sz val="9"/>
        <rFont val="Arial"/>
        <family val="2"/>
        <charset val="186"/>
      </rPr>
      <t>augstākais mācību satura apguves līmenis)</t>
    </r>
  </si>
  <si>
    <r>
      <t>Fizika (</t>
    </r>
    <r>
      <rPr>
        <sz val="9"/>
        <rFont val="Arial"/>
        <family val="2"/>
        <charset val="186"/>
      </rPr>
      <t>augstākais mācību satura apguves līmenis)</t>
    </r>
  </si>
  <si>
    <r>
      <t>Ķīmija (</t>
    </r>
    <r>
      <rPr>
        <sz val="9"/>
        <rFont val="Arial"/>
        <family val="2"/>
        <charset val="186"/>
      </rPr>
      <t>augstākais mācību satura apguves līmenis)</t>
    </r>
  </si>
  <si>
    <r>
      <t>Ģeogrāfija (</t>
    </r>
    <r>
      <rPr>
        <sz val="9"/>
        <rFont val="Arial"/>
        <family val="2"/>
        <charset val="186"/>
      </rPr>
      <t>augstākais mācību satura apguves līmenis)</t>
    </r>
  </si>
  <si>
    <r>
      <t>Kultūra un māksla (</t>
    </r>
    <r>
      <rPr>
        <sz val="9"/>
        <rFont val="Arial"/>
        <family val="2"/>
        <charset val="186"/>
      </rPr>
      <t>augstākais mācību satura apguves līmenis)</t>
    </r>
  </si>
  <si>
    <r>
      <t>Sociālās zinātnes (</t>
    </r>
    <r>
      <rPr>
        <sz val="9"/>
        <rFont val="Arial"/>
        <family val="2"/>
        <charset val="186"/>
      </rPr>
      <t>augstākais mācību satura apguves līmenis)</t>
    </r>
  </si>
  <si>
    <r>
      <t>Vēsture (</t>
    </r>
    <r>
      <rPr>
        <sz val="9"/>
        <rFont val="Arial"/>
        <family val="2"/>
        <charset val="186"/>
      </rPr>
      <t xml:space="preserve">augstākais mācību satura apguves līmenis)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</si>
</sst>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name val="Calibri"/>
      <family val="2"/>
      <charset val="186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  <charset val="186"/>
    </font>
    <font>
      <sz val="9"/>
      <name val="Arial"/>
      <family val="2"/>
      <charset val="186"/>
    </font>
    <font>
      <sz val="12"/>
      <name val="Calibri"/>
      <family val="2"/>
      <charset val="186"/>
    </font>
    <font>
      <b/>
      <sz val="10"/>
      <name val="MS Sans Serif"/>
      <charset val="186"/>
    </font>
    <font>
      <b/>
      <sz val="11"/>
      <name val="Calibri"/>
      <family val="2"/>
      <charset val="186"/>
      <scheme val="minor"/>
    </font>
    <font>
      <sz val="11"/>
      <name val="Calibri"/>
      <family val="2"/>
      <charset val="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3" fillId="2" borderId="1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 wrapText="1"/>
    </xf>
    <xf numFmtId="0" fontId="2" fillId="2" borderId="0" xfId="0" applyFont="1" applyFill="1" applyAlignment="1">
      <alignment wrapText="1"/>
    </xf>
    <xf numFmtId="0" fontId="2" fillId="2" borderId="0" xfId="0" applyFont="1" applyFill="1"/>
    <xf numFmtId="0" fontId="2" fillId="2" borderId="2" xfId="0" applyFont="1" applyFill="1" applyBorder="1"/>
    <xf numFmtId="0" fontId="2" fillId="2" borderId="1" xfId="0" applyFont="1" applyFill="1" applyBorder="1"/>
    <xf numFmtId="0" fontId="2" fillId="2" borderId="3" xfId="0" applyFont="1" applyFill="1" applyBorder="1"/>
    <xf numFmtId="0" fontId="4" fillId="3" borderId="22" xfId="0" applyFont="1" applyFill="1" applyBorder="1"/>
    <xf numFmtId="0" fontId="4" fillId="3" borderId="21" xfId="0" applyFont="1" applyFill="1" applyBorder="1" applyAlignment="1">
      <alignment wrapText="1"/>
    </xf>
    <xf numFmtId="0" fontId="4" fillId="2" borderId="23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9" fontId="4" fillId="2" borderId="0" xfId="0" applyNumberFormat="1" applyFont="1" applyFill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0" borderId="0" xfId="0" applyFont="1"/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3" borderId="10" xfId="0" applyFont="1" applyFill="1" applyBorder="1" applyAlignment="1">
      <alignment wrapText="1"/>
    </xf>
    <xf numFmtId="0" fontId="3" fillId="2" borderId="10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3" fillId="3" borderId="14" xfId="0" applyFont="1" applyFill="1" applyBorder="1" applyAlignment="1">
      <alignment wrapText="1"/>
    </xf>
    <xf numFmtId="0" fontId="3" fillId="2" borderId="14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horizontal="center"/>
    </xf>
    <xf numFmtId="0" fontId="3" fillId="3" borderId="21" xfId="0" applyFont="1" applyFill="1" applyBorder="1" applyAlignment="1">
      <alignment wrapText="1"/>
    </xf>
    <xf numFmtId="0" fontId="3" fillId="2" borderId="0" xfId="0" applyFont="1" applyFill="1" applyAlignment="1">
      <alignment horizontal="center" wrapText="1"/>
    </xf>
    <xf numFmtId="0" fontId="2" fillId="2" borderId="21" xfId="0" applyFont="1" applyFill="1" applyBorder="1" applyAlignment="1">
      <alignment horizontal="center"/>
    </xf>
    <xf numFmtId="0" fontId="7" fillId="2" borderId="6" xfId="0" applyFont="1" applyFill="1" applyBorder="1"/>
    <xf numFmtId="0" fontId="7" fillId="2" borderId="7" xfId="0" applyFont="1" applyFill="1" applyBorder="1"/>
    <xf numFmtId="0" fontId="3" fillId="2" borderId="4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/>
    </xf>
    <xf numFmtId="0" fontId="2" fillId="2" borderId="10" xfId="0" applyFont="1" applyFill="1" applyBorder="1"/>
    <xf numFmtId="0" fontId="3" fillId="2" borderId="1" xfId="0" applyFont="1" applyFill="1" applyBorder="1" applyAlignment="1">
      <alignment horizontal="center" wrapText="1"/>
    </xf>
    <xf numFmtId="0" fontId="2" fillId="2" borderId="21" xfId="0" applyFont="1" applyFill="1" applyBorder="1"/>
    <xf numFmtId="0" fontId="2" fillId="2" borderId="23" xfId="0" applyFont="1" applyFill="1" applyBorder="1"/>
    <xf numFmtId="0" fontId="7" fillId="2" borderId="21" xfId="0" applyFont="1" applyFill="1" applyBorder="1"/>
    <xf numFmtId="0" fontId="7" fillId="2" borderId="23" xfId="0" applyFont="1" applyFill="1" applyBorder="1"/>
    <xf numFmtId="0" fontId="3" fillId="2" borderId="21" xfId="0" applyFont="1" applyFill="1" applyBorder="1" applyAlignment="1">
      <alignment wrapText="1"/>
    </xf>
    <xf numFmtId="0" fontId="3" fillId="2" borderId="23" xfId="0" applyFont="1" applyFill="1" applyBorder="1" applyAlignment="1">
      <alignment wrapText="1"/>
    </xf>
    <xf numFmtId="0" fontId="3" fillId="2" borderId="24" xfId="0" applyFont="1" applyFill="1" applyBorder="1" applyAlignment="1">
      <alignment wrapText="1"/>
    </xf>
    <xf numFmtId="0" fontId="7" fillId="2" borderId="24" xfId="0" applyFont="1" applyFill="1" applyBorder="1"/>
    <xf numFmtId="0" fontId="3" fillId="3" borderId="4" xfId="0" applyFont="1" applyFill="1" applyBorder="1" applyAlignment="1">
      <alignment wrapText="1"/>
    </xf>
    <xf numFmtId="0" fontId="1" fillId="3" borderId="10" xfId="0" applyFont="1" applyFill="1" applyBorder="1" applyAlignment="1">
      <alignment wrapText="1"/>
    </xf>
    <xf numFmtId="0" fontId="9" fillId="0" borderId="0" xfId="0" applyFont="1"/>
    <xf numFmtId="0" fontId="8" fillId="3" borderId="13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wrapText="1"/>
    </xf>
    <xf numFmtId="0" fontId="8" fillId="3" borderId="3" xfId="0" applyFont="1" applyFill="1" applyBorder="1" applyAlignment="1">
      <alignment horizontal="center" wrapText="1"/>
    </xf>
    <xf numFmtId="0" fontId="10" fillId="3" borderId="13" xfId="0" applyFont="1" applyFill="1" applyBorder="1" applyAlignment="1">
      <alignment horizontal="center" wrapText="1"/>
    </xf>
    <xf numFmtId="0" fontId="10" fillId="3" borderId="6" xfId="0" applyFont="1" applyFill="1" applyBorder="1" applyAlignment="1">
      <alignment horizontal="center" wrapText="1"/>
    </xf>
    <xf numFmtId="0" fontId="10" fillId="3" borderId="3" xfId="0" applyFont="1" applyFill="1" applyBorder="1" applyAlignment="1">
      <alignment horizontal="center" wrapText="1"/>
    </xf>
    <xf numFmtId="0" fontId="5" fillId="3" borderId="14" xfId="0" applyFont="1" applyFill="1" applyBorder="1" applyAlignment="1">
      <alignment horizontal="center" wrapText="1"/>
    </xf>
    <xf numFmtId="0" fontId="5" fillId="3" borderId="7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8" fillId="3" borderId="20" xfId="0" applyFont="1" applyFill="1" applyBorder="1" applyAlignment="1">
      <alignment horizontal="center" wrapText="1"/>
    </xf>
    <xf numFmtId="0" fontId="8" fillId="3" borderId="15" xfId="0" applyFont="1" applyFill="1" applyBorder="1" applyAlignment="1">
      <alignment horizontal="center" wrapText="1"/>
    </xf>
    <xf numFmtId="0" fontId="8" fillId="3" borderId="16" xfId="0" applyFont="1" applyFill="1" applyBorder="1" applyAlignment="1">
      <alignment horizontal="center" wrapText="1"/>
    </xf>
    <xf numFmtId="0" fontId="5" fillId="3" borderId="20" xfId="0" applyFont="1" applyFill="1" applyBorder="1" applyAlignment="1">
      <alignment horizontal="center" wrapText="1"/>
    </xf>
    <xf numFmtId="0" fontId="5" fillId="3" borderId="15" xfId="0" applyFont="1" applyFill="1" applyBorder="1" applyAlignment="1">
      <alignment horizontal="center" wrapText="1"/>
    </xf>
    <xf numFmtId="0" fontId="5" fillId="3" borderId="5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wrapText="1"/>
    </xf>
    <xf numFmtId="0" fontId="5" fillId="3" borderId="2" xfId="0" applyFont="1" applyFill="1" applyBorder="1" applyAlignment="1">
      <alignment horizontal="center" wrapText="1"/>
    </xf>
    <xf numFmtId="0" fontId="5" fillId="3" borderId="10" xfId="0" applyFont="1" applyFill="1" applyBorder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19" xfId="0" applyFont="1" applyFill="1" applyBorder="1" applyAlignment="1">
      <alignment horizontal="center" wrapText="1"/>
    </xf>
    <xf numFmtId="0" fontId="5" fillId="3" borderId="17" xfId="0" applyFont="1" applyFill="1" applyBorder="1" applyAlignment="1">
      <alignment horizontal="center" wrapText="1"/>
    </xf>
    <xf numFmtId="0" fontId="5" fillId="3" borderId="11" xfId="0" applyFont="1" applyFill="1" applyBorder="1" applyAlignment="1">
      <alignment horizontal="center" wrapText="1"/>
    </xf>
    <xf numFmtId="0" fontId="5" fillId="3" borderId="18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0" fontId="5" fillId="3" borderId="12" xfId="0" applyFont="1" applyFill="1" applyBorder="1" applyAlignment="1">
      <alignment horizontal="center" wrapText="1"/>
    </xf>
    <xf numFmtId="0" fontId="9" fillId="4" borderId="0" xfId="0" applyFont="1" applyFill="1"/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4"/>
  <sheetViews>
    <sheetView tabSelected="1" zoomScale="75" zoomScaleNormal="75" workbookViewId="0">
      <pane ySplit="1" topLeftCell="A80" activePane="bottomLeft" state="frozen"/>
      <selection activeCell="K1" sqref="K1"/>
      <selection pane="bottomLeft" activeCell="O91" sqref="O91"/>
    </sheetView>
  </sheetViews>
  <sheetFormatPr defaultRowHeight="15"/>
  <cols>
    <col min="1" max="1" width="30.85546875" style="4" customWidth="1"/>
    <col min="2" max="2" width="23.42578125" style="4" customWidth="1"/>
    <col min="3" max="3" width="23.42578125" style="4" hidden="1" customWidth="1"/>
    <col min="4" max="4" width="10.42578125" style="4" hidden="1" customWidth="1"/>
    <col min="5" max="6" width="14.5703125" style="15" customWidth="1"/>
    <col min="7" max="8" width="14.5703125" style="16" customWidth="1"/>
    <col min="9" max="9" width="13.42578125" style="15" bestFit="1" customWidth="1"/>
    <col min="10" max="10" width="14.85546875" style="4" customWidth="1"/>
    <col min="11" max="13" width="8.85546875" style="4"/>
    <col min="14" max="16384" width="9.140625" style="14"/>
  </cols>
  <sheetData>
    <row r="1" spans="1:13" ht="72.75" customHeight="1" thickBot="1">
      <c r="A1" s="8" t="s">
        <v>4</v>
      </c>
      <c r="B1" s="9" t="s">
        <v>5</v>
      </c>
      <c r="C1" s="9" t="s">
        <v>6</v>
      </c>
      <c r="D1" s="9" t="s">
        <v>7</v>
      </c>
      <c r="E1" s="10" t="s">
        <v>52</v>
      </c>
      <c r="F1" s="11" t="s">
        <v>8</v>
      </c>
      <c r="G1" s="12" t="s">
        <v>47</v>
      </c>
      <c r="H1" s="12" t="s">
        <v>50</v>
      </c>
      <c r="I1" s="13" t="s">
        <v>45</v>
      </c>
      <c r="J1" s="3" t="s">
        <v>9</v>
      </c>
      <c r="K1" s="3" t="s">
        <v>46</v>
      </c>
      <c r="L1" s="3" t="s">
        <v>10</v>
      </c>
      <c r="M1" s="11" t="s">
        <v>8</v>
      </c>
    </row>
    <row r="2" spans="1:13" ht="15.75" thickBot="1"/>
    <row r="3" spans="1:13">
      <c r="A3" s="66" t="s">
        <v>57</v>
      </c>
      <c r="B3" s="17" t="s">
        <v>11</v>
      </c>
      <c r="C3" s="17" t="s">
        <v>12</v>
      </c>
      <c r="D3" s="17"/>
      <c r="E3" s="18">
        <v>7473</v>
      </c>
      <c r="F3" s="18">
        <f>SUM(E3*0.95)</f>
        <v>7099.3499999999995</v>
      </c>
      <c r="G3" s="18"/>
      <c r="H3" s="18">
        <v>50</v>
      </c>
      <c r="I3" s="19">
        <v>1</v>
      </c>
      <c r="J3" s="5">
        <v>0.3</v>
      </c>
      <c r="K3" s="4">
        <f t="shared" ref="K3:K34" si="0">SUM(J3*I3)</f>
        <v>0.3</v>
      </c>
      <c r="L3" s="4">
        <f t="shared" ref="L3:L34" si="1">SUM(E3*K3)+(G3*J3)+(H3*J3)</f>
        <v>2256.9</v>
      </c>
      <c r="M3" s="4">
        <f t="shared" ref="M3:M34" si="2">SUM(F3*K3)+(G3*J3)+(H3*J3)</f>
        <v>2144.8049999999998</v>
      </c>
    </row>
    <row r="4" spans="1:13" ht="15.75" customHeight="1">
      <c r="A4" s="67"/>
      <c r="B4" s="17" t="s">
        <v>13</v>
      </c>
      <c r="C4" s="17" t="s">
        <v>12</v>
      </c>
      <c r="D4" s="17"/>
      <c r="E4" s="18">
        <v>7473</v>
      </c>
      <c r="F4" s="18">
        <f t="shared" ref="F4:F61" si="3">SUM(E4*0.95)</f>
        <v>7099.3499999999995</v>
      </c>
      <c r="G4" s="18"/>
      <c r="H4" s="18">
        <v>50</v>
      </c>
      <c r="I4" s="19">
        <v>1</v>
      </c>
      <c r="J4" s="5">
        <v>0.4</v>
      </c>
      <c r="K4" s="4">
        <f t="shared" si="0"/>
        <v>0.4</v>
      </c>
      <c r="L4" s="4">
        <f t="shared" si="1"/>
        <v>3009.2000000000003</v>
      </c>
      <c r="M4" s="4">
        <f t="shared" si="2"/>
        <v>2859.74</v>
      </c>
    </row>
    <row r="5" spans="1:13" ht="15" customHeight="1">
      <c r="A5" s="67"/>
      <c r="B5" s="17" t="s">
        <v>14</v>
      </c>
      <c r="C5" s="17" t="s">
        <v>12</v>
      </c>
      <c r="D5" s="17"/>
      <c r="E5" s="18">
        <v>7473</v>
      </c>
      <c r="F5" s="18">
        <f t="shared" si="3"/>
        <v>7099.3499999999995</v>
      </c>
      <c r="G5" s="18">
        <v>500</v>
      </c>
      <c r="H5" s="18">
        <v>50</v>
      </c>
      <c r="I5" s="19">
        <v>2</v>
      </c>
      <c r="J5" s="5">
        <v>2.5</v>
      </c>
      <c r="K5" s="4">
        <f t="shared" si="0"/>
        <v>5</v>
      </c>
      <c r="L5" s="4">
        <f t="shared" si="1"/>
        <v>38740</v>
      </c>
      <c r="M5" s="4">
        <f t="shared" si="2"/>
        <v>36871.75</v>
      </c>
    </row>
    <row r="6" spans="1:13" ht="15.75" thickBot="1">
      <c r="A6" s="68"/>
      <c r="B6" s="17" t="s">
        <v>15</v>
      </c>
      <c r="C6" s="17"/>
      <c r="D6" s="17"/>
      <c r="E6" s="18">
        <v>1000</v>
      </c>
      <c r="F6" s="18">
        <f t="shared" si="3"/>
        <v>950</v>
      </c>
      <c r="G6" s="18"/>
      <c r="H6" s="18">
        <v>50</v>
      </c>
      <c r="I6" s="19">
        <v>1</v>
      </c>
      <c r="J6" s="5">
        <v>2.5</v>
      </c>
      <c r="K6" s="4">
        <f t="shared" si="0"/>
        <v>2.5</v>
      </c>
      <c r="L6" s="4">
        <f t="shared" si="1"/>
        <v>2625</v>
      </c>
      <c r="M6" s="4">
        <f t="shared" si="2"/>
        <v>2500</v>
      </c>
    </row>
    <row r="7" spans="1:13">
      <c r="A7" s="69" t="s">
        <v>58</v>
      </c>
      <c r="B7" s="17" t="s">
        <v>11</v>
      </c>
      <c r="C7" s="17" t="s">
        <v>12</v>
      </c>
      <c r="D7" s="17"/>
      <c r="E7" s="18">
        <v>16297</v>
      </c>
      <c r="F7" s="18">
        <f t="shared" si="3"/>
        <v>15482.15</v>
      </c>
      <c r="G7" s="18"/>
      <c r="H7" s="18">
        <v>50</v>
      </c>
      <c r="I7" s="19">
        <v>1</v>
      </c>
      <c r="J7" s="5"/>
      <c r="K7" s="4">
        <f t="shared" si="0"/>
        <v>0</v>
      </c>
      <c r="L7" s="4">
        <f t="shared" si="1"/>
        <v>0</v>
      </c>
      <c r="M7" s="4">
        <f t="shared" si="2"/>
        <v>0</v>
      </c>
    </row>
    <row r="8" spans="1:13">
      <c r="A8" s="67"/>
      <c r="B8" s="17" t="s">
        <v>13</v>
      </c>
      <c r="C8" s="17" t="s">
        <v>12</v>
      </c>
      <c r="D8" s="17"/>
      <c r="E8" s="18">
        <v>16297</v>
      </c>
      <c r="F8" s="18">
        <f t="shared" si="3"/>
        <v>15482.15</v>
      </c>
      <c r="G8" s="18"/>
      <c r="H8" s="18">
        <v>50</v>
      </c>
      <c r="I8" s="19">
        <v>1</v>
      </c>
      <c r="J8" s="5">
        <v>0.4</v>
      </c>
      <c r="K8" s="4">
        <f t="shared" si="0"/>
        <v>0.4</v>
      </c>
      <c r="L8" s="4">
        <f t="shared" si="1"/>
        <v>6538.8</v>
      </c>
      <c r="M8" s="4">
        <f t="shared" si="2"/>
        <v>6212.8600000000006</v>
      </c>
    </row>
    <row r="9" spans="1:13">
      <c r="A9" s="67"/>
      <c r="B9" s="17" t="s">
        <v>14</v>
      </c>
      <c r="C9" s="17" t="s">
        <v>12</v>
      </c>
      <c r="D9" s="17"/>
      <c r="E9" s="18">
        <v>16297</v>
      </c>
      <c r="F9" s="18">
        <f t="shared" si="3"/>
        <v>15482.15</v>
      </c>
      <c r="G9" s="18">
        <v>528</v>
      </c>
      <c r="H9" s="18">
        <v>50</v>
      </c>
      <c r="I9" s="19">
        <v>2</v>
      </c>
      <c r="J9" s="5">
        <v>2</v>
      </c>
      <c r="K9" s="4">
        <f t="shared" si="0"/>
        <v>4</v>
      </c>
      <c r="L9" s="4">
        <f t="shared" si="1"/>
        <v>66344</v>
      </c>
      <c r="M9" s="4">
        <f t="shared" si="2"/>
        <v>63084.6</v>
      </c>
    </row>
    <row r="10" spans="1:13" ht="15.75" thickBot="1">
      <c r="A10" s="68"/>
      <c r="B10" s="17" t="s">
        <v>15</v>
      </c>
      <c r="C10" s="17"/>
      <c r="D10" s="17"/>
      <c r="E10" s="18">
        <v>1000</v>
      </c>
      <c r="F10" s="18">
        <f t="shared" si="3"/>
        <v>950</v>
      </c>
      <c r="G10" s="18"/>
      <c r="H10" s="18">
        <v>50</v>
      </c>
      <c r="I10" s="19">
        <v>1</v>
      </c>
      <c r="J10" s="5">
        <v>2</v>
      </c>
      <c r="K10" s="4">
        <f t="shared" si="0"/>
        <v>2</v>
      </c>
      <c r="L10" s="4">
        <f t="shared" si="1"/>
        <v>2100</v>
      </c>
      <c r="M10" s="4">
        <f t="shared" si="2"/>
        <v>2000</v>
      </c>
    </row>
    <row r="11" spans="1:13">
      <c r="A11" s="69" t="s">
        <v>0</v>
      </c>
      <c r="B11" s="17" t="s">
        <v>11</v>
      </c>
      <c r="C11" s="17" t="s">
        <v>16</v>
      </c>
      <c r="D11" s="17"/>
      <c r="E11" s="18">
        <v>17829</v>
      </c>
      <c r="F11" s="18">
        <f t="shared" si="3"/>
        <v>16937.55</v>
      </c>
      <c r="G11" s="18"/>
      <c r="H11" s="18"/>
      <c r="I11" s="19">
        <v>1</v>
      </c>
      <c r="J11" s="5"/>
      <c r="K11" s="4">
        <f t="shared" si="0"/>
        <v>0</v>
      </c>
      <c r="L11" s="4">
        <f t="shared" si="1"/>
        <v>0</v>
      </c>
      <c r="M11" s="4">
        <f t="shared" si="2"/>
        <v>0</v>
      </c>
    </row>
    <row r="12" spans="1:13">
      <c r="A12" s="67"/>
      <c r="B12" s="17" t="s">
        <v>13</v>
      </c>
      <c r="C12" s="17" t="s">
        <v>16</v>
      </c>
      <c r="D12" s="17"/>
      <c r="E12" s="18">
        <v>17829</v>
      </c>
      <c r="F12" s="18">
        <f t="shared" si="3"/>
        <v>16937.55</v>
      </c>
      <c r="G12" s="18"/>
      <c r="H12" s="18"/>
      <c r="I12" s="19">
        <v>1</v>
      </c>
      <c r="J12" s="5"/>
      <c r="K12" s="4">
        <f t="shared" si="0"/>
        <v>0</v>
      </c>
      <c r="L12" s="4">
        <f t="shared" si="1"/>
        <v>0</v>
      </c>
      <c r="M12" s="4">
        <f t="shared" si="2"/>
        <v>0</v>
      </c>
    </row>
    <row r="13" spans="1:13">
      <c r="A13" s="67"/>
      <c r="B13" s="17" t="s">
        <v>14</v>
      </c>
      <c r="C13" s="17" t="s">
        <v>16</v>
      </c>
      <c r="D13" s="17"/>
      <c r="E13" s="18">
        <v>17829</v>
      </c>
      <c r="F13" s="18">
        <f t="shared" si="3"/>
        <v>16937.55</v>
      </c>
      <c r="G13" s="18">
        <v>975</v>
      </c>
      <c r="H13" s="18"/>
      <c r="I13" s="19">
        <v>2</v>
      </c>
      <c r="J13" s="5">
        <v>1.5</v>
      </c>
      <c r="K13" s="4">
        <f t="shared" si="0"/>
        <v>3</v>
      </c>
      <c r="L13" s="4">
        <f t="shared" si="1"/>
        <v>54949.5</v>
      </c>
      <c r="M13" s="4">
        <f t="shared" si="2"/>
        <v>52275.149999999994</v>
      </c>
    </row>
    <row r="14" spans="1:13" ht="15.75" thickBot="1">
      <c r="A14" s="70"/>
      <c r="B14" s="17" t="s">
        <v>15</v>
      </c>
      <c r="C14" s="17"/>
      <c r="D14" s="17"/>
      <c r="E14" s="18">
        <v>0</v>
      </c>
      <c r="F14" s="18">
        <f t="shared" si="3"/>
        <v>0</v>
      </c>
      <c r="G14" s="18"/>
      <c r="H14" s="18"/>
      <c r="I14" s="19">
        <v>1</v>
      </c>
      <c r="J14" s="5">
        <v>1</v>
      </c>
      <c r="K14" s="4">
        <f t="shared" si="0"/>
        <v>1</v>
      </c>
      <c r="L14" s="4">
        <f t="shared" si="1"/>
        <v>0</v>
      </c>
      <c r="M14" s="4">
        <f t="shared" si="2"/>
        <v>0</v>
      </c>
    </row>
    <row r="15" spans="1:13">
      <c r="A15" s="66" t="s">
        <v>59</v>
      </c>
      <c r="B15" s="17" t="s">
        <v>11</v>
      </c>
      <c r="C15" s="17"/>
      <c r="D15" s="17"/>
      <c r="E15" s="18">
        <v>30</v>
      </c>
      <c r="F15" s="18">
        <f t="shared" si="3"/>
        <v>28.5</v>
      </c>
      <c r="G15" s="18"/>
      <c r="H15" s="18"/>
      <c r="I15" s="19">
        <v>1</v>
      </c>
      <c r="J15" s="5">
        <v>0.3</v>
      </c>
      <c r="K15" s="4">
        <f t="shared" si="0"/>
        <v>0.3</v>
      </c>
      <c r="L15" s="4">
        <f t="shared" si="1"/>
        <v>9</v>
      </c>
      <c r="M15" s="4">
        <f t="shared" si="2"/>
        <v>8.5499999999999989</v>
      </c>
    </row>
    <row r="16" spans="1:13">
      <c r="A16" s="67"/>
      <c r="B16" s="17" t="s">
        <v>13</v>
      </c>
      <c r="C16" s="17"/>
      <c r="D16" s="17"/>
      <c r="E16" s="18">
        <v>30</v>
      </c>
      <c r="F16" s="18">
        <f t="shared" si="3"/>
        <v>28.5</v>
      </c>
      <c r="G16" s="18"/>
      <c r="H16" s="18"/>
      <c r="I16" s="19">
        <v>1</v>
      </c>
      <c r="J16" s="5">
        <v>0.4</v>
      </c>
      <c r="K16" s="4">
        <f t="shared" si="0"/>
        <v>0.4</v>
      </c>
      <c r="L16" s="4">
        <f t="shared" si="1"/>
        <v>12</v>
      </c>
      <c r="M16" s="4">
        <f t="shared" si="2"/>
        <v>11.4</v>
      </c>
    </row>
    <row r="17" spans="1:13">
      <c r="A17" s="67"/>
      <c r="B17" s="17" t="s">
        <v>14</v>
      </c>
      <c r="C17" s="17"/>
      <c r="D17" s="17"/>
      <c r="E17" s="18">
        <v>30</v>
      </c>
      <c r="F17" s="18">
        <f t="shared" si="3"/>
        <v>28.5</v>
      </c>
      <c r="G17" s="18"/>
      <c r="H17" s="18"/>
      <c r="I17" s="19">
        <v>2</v>
      </c>
      <c r="J17" s="5">
        <v>2.5</v>
      </c>
      <c r="K17" s="4">
        <f t="shared" si="0"/>
        <v>5</v>
      </c>
      <c r="L17" s="4">
        <f t="shared" si="1"/>
        <v>150</v>
      </c>
      <c r="M17" s="4">
        <f t="shared" si="2"/>
        <v>142.5</v>
      </c>
    </row>
    <row r="18" spans="1:13" ht="15.75" thickBot="1">
      <c r="A18" s="68"/>
      <c r="B18" s="17" t="s">
        <v>15</v>
      </c>
      <c r="C18" s="17"/>
      <c r="D18" s="17"/>
      <c r="E18" s="18">
        <v>30</v>
      </c>
      <c r="F18" s="18">
        <f t="shared" si="3"/>
        <v>28.5</v>
      </c>
      <c r="G18" s="18"/>
      <c r="H18" s="18"/>
      <c r="I18" s="19">
        <v>1</v>
      </c>
      <c r="J18" s="5">
        <v>2.5</v>
      </c>
      <c r="K18" s="4">
        <f t="shared" si="0"/>
        <v>2.5</v>
      </c>
      <c r="L18" s="4">
        <f t="shared" si="1"/>
        <v>75</v>
      </c>
      <c r="M18" s="4">
        <f t="shared" si="2"/>
        <v>71.25</v>
      </c>
    </row>
    <row r="19" spans="1:13">
      <c r="A19" s="69" t="s">
        <v>60</v>
      </c>
      <c r="B19" s="17" t="s">
        <v>11</v>
      </c>
      <c r="C19" s="17"/>
      <c r="D19" s="17"/>
      <c r="E19" s="18">
        <v>18</v>
      </c>
      <c r="F19" s="18">
        <f t="shared" si="3"/>
        <v>17.099999999999998</v>
      </c>
      <c r="G19" s="18"/>
      <c r="H19" s="18"/>
      <c r="I19" s="19">
        <v>1</v>
      </c>
      <c r="J19" s="5"/>
      <c r="K19" s="4">
        <f t="shared" si="0"/>
        <v>0</v>
      </c>
      <c r="L19" s="4">
        <f t="shared" si="1"/>
        <v>0</v>
      </c>
      <c r="M19" s="4">
        <f t="shared" si="2"/>
        <v>0</v>
      </c>
    </row>
    <row r="20" spans="1:13">
      <c r="A20" s="67"/>
      <c r="B20" s="17" t="s">
        <v>13</v>
      </c>
      <c r="C20" s="17"/>
      <c r="D20" s="17"/>
      <c r="E20" s="18">
        <v>18</v>
      </c>
      <c r="F20" s="18">
        <f t="shared" si="3"/>
        <v>17.099999999999998</v>
      </c>
      <c r="G20" s="18"/>
      <c r="H20" s="18"/>
      <c r="I20" s="19">
        <v>1</v>
      </c>
      <c r="J20" s="5">
        <v>0.4</v>
      </c>
      <c r="K20" s="4">
        <f t="shared" si="0"/>
        <v>0.4</v>
      </c>
      <c r="L20" s="4">
        <f t="shared" si="1"/>
        <v>7.2</v>
      </c>
      <c r="M20" s="4">
        <f t="shared" si="2"/>
        <v>6.84</v>
      </c>
    </row>
    <row r="21" spans="1:13">
      <c r="A21" s="67"/>
      <c r="B21" s="17" t="s">
        <v>14</v>
      </c>
      <c r="C21" s="17"/>
      <c r="D21" s="17"/>
      <c r="E21" s="18">
        <v>18</v>
      </c>
      <c r="F21" s="18">
        <f t="shared" si="3"/>
        <v>17.099999999999998</v>
      </c>
      <c r="G21" s="18"/>
      <c r="H21" s="18"/>
      <c r="I21" s="19">
        <v>2</v>
      </c>
      <c r="J21" s="5">
        <v>2</v>
      </c>
      <c r="K21" s="4">
        <f t="shared" si="0"/>
        <v>4</v>
      </c>
      <c r="L21" s="4">
        <f t="shared" si="1"/>
        <v>72</v>
      </c>
      <c r="M21" s="4">
        <f t="shared" si="2"/>
        <v>68.399999999999991</v>
      </c>
    </row>
    <row r="22" spans="1:13" ht="15.75" thickBot="1">
      <c r="A22" s="68"/>
      <c r="B22" s="17" t="s">
        <v>15</v>
      </c>
      <c r="C22" s="17"/>
      <c r="D22" s="17"/>
      <c r="E22" s="18">
        <v>18</v>
      </c>
      <c r="F22" s="18">
        <f t="shared" si="3"/>
        <v>17.099999999999998</v>
      </c>
      <c r="G22" s="18"/>
      <c r="H22" s="18"/>
      <c r="I22" s="19">
        <v>1</v>
      </c>
      <c r="J22" s="5">
        <v>2</v>
      </c>
      <c r="K22" s="4">
        <f t="shared" si="0"/>
        <v>2</v>
      </c>
      <c r="L22" s="4">
        <f t="shared" si="1"/>
        <v>36</v>
      </c>
      <c r="M22" s="4">
        <f t="shared" si="2"/>
        <v>34.199999999999996</v>
      </c>
    </row>
    <row r="23" spans="1:13">
      <c r="A23" s="69" t="s">
        <v>1</v>
      </c>
      <c r="B23" s="17" t="s">
        <v>11</v>
      </c>
      <c r="C23" s="17"/>
      <c r="D23" s="17"/>
      <c r="E23" s="18">
        <v>64</v>
      </c>
      <c r="F23" s="18">
        <f t="shared" si="3"/>
        <v>60.8</v>
      </c>
      <c r="G23" s="18"/>
      <c r="H23" s="18"/>
      <c r="I23" s="19">
        <v>1</v>
      </c>
      <c r="J23" s="5"/>
      <c r="K23" s="4">
        <f t="shared" si="0"/>
        <v>0</v>
      </c>
      <c r="L23" s="4">
        <f t="shared" si="1"/>
        <v>0</v>
      </c>
      <c r="M23" s="4">
        <f t="shared" si="2"/>
        <v>0</v>
      </c>
    </row>
    <row r="24" spans="1:13">
      <c r="A24" s="67"/>
      <c r="B24" s="17" t="s">
        <v>13</v>
      </c>
      <c r="C24" s="17"/>
      <c r="D24" s="17"/>
      <c r="E24" s="18">
        <v>64</v>
      </c>
      <c r="F24" s="18">
        <f t="shared" si="3"/>
        <v>60.8</v>
      </c>
      <c r="G24" s="18"/>
      <c r="H24" s="18"/>
      <c r="I24" s="19">
        <v>1</v>
      </c>
      <c r="J24" s="5"/>
      <c r="K24" s="4">
        <f t="shared" si="0"/>
        <v>0</v>
      </c>
      <c r="L24" s="4">
        <f t="shared" si="1"/>
        <v>0</v>
      </c>
      <c r="M24" s="4">
        <f t="shared" si="2"/>
        <v>0</v>
      </c>
    </row>
    <row r="25" spans="1:13">
      <c r="A25" s="67"/>
      <c r="B25" s="17" t="s">
        <v>14</v>
      </c>
      <c r="C25" s="17"/>
      <c r="D25" s="17"/>
      <c r="E25" s="18">
        <v>64</v>
      </c>
      <c r="F25" s="18">
        <f t="shared" si="3"/>
        <v>60.8</v>
      </c>
      <c r="G25" s="18"/>
      <c r="H25" s="18"/>
      <c r="I25" s="19">
        <v>2</v>
      </c>
      <c r="J25" s="5">
        <v>1.5</v>
      </c>
      <c r="K25" s="4">
        <f t="shared" si="0"/>
        <v>3</v>
      </c>
      <c r="L25" s="4">
        <f t="shared" si="1"/>
        <v>192</v>
      </c>
      <c r="M25" s="4">
        <f t="shared" si="2"/>
        <v>182.39999999999998</v>
      </c>
    </row>
    <row r="26" spans="1:13" ht="15.75" thickBot="1">
      <c r="A26" s="70"/>
      <c r="B26" s="17" t="s">
        <v>15</v>
      </c>
      <c r="C26" s="17"/>
      <c r="D26" s="17"/>
      <c r="E26" s="18">
        <v>0</v>
      </c>
      <c r="F26" s="18">
        <f t="shared" si="3"/>
        <v>0</v>
      </c>
      <c r="G26" s="18"/>
      <c r="H26" s="18"/>
      <c r="I26" s="19">
        <v>1</v>
      </c>
      <c r="J26" s="5">
        <v>1</v>
      </c>
      <c r="K26" s="4">
        <f t="shared" si="0"/>
        <v>1</v>
      </c>
      <c r="L26" s="4">
        <f t="shared" si="1"/>
        <v>0</v>
      </c>
      <c r="M26" s="4">
        <f t="shared" si="2"/>
        <v>0</v>
      </c>
    </row>
    <row r="27" spans="1:13">
      <c r="A27" s="66" t="s">
        <v>61</v>
      </c>
      <c r="B27" s="17" t="s">
        <v>11</v>
      </c>
      <c r="C27" s="17"/>
      <c r="D27" s="17"/>
      <c r="E27" s="18">
        <v>3</v>
      </c>
      <c r="F27" s="18">
        <f t="shared" si="3"/>
        <v>2.8499999999999996</v>
      </c>
      <c r="G27" s="18"/>
      <c r="H27" s="18"/>
      <c r="I27" s="19">
        <v>1</v>
      </c>
      <c r="J27" s="5">
        <v>0.3</v>
      </c>
      <c r="K27" s="4">
        <f t="shared" si="0"/>
        <v>0.3</v>
      </c>
      <c r="L27" s="4">
        <f t="shared" si="1"/>
        <v>0.89999999999999991</v>
      </c>
      <c r="M27" s="4">
        <f t="shared" si="2"/>
        <v>0.85499999999999987</v>
      </c>
    </row>
    <row r="28" spans="1:13">
      <c r="A28" s="67"/>
      <c r="B28" s="17" t="s">
        <v>13</v>
      </c>
      <c r="C28" s="17"/>
      <c r="D28" s="17"/>
      <c r="E28" s="18">
        <v>3</v>
      </c>
      <c r="F28" s="18">
        <f t="shared" si="3"/>
        <v>2.8499999999999996</v>
      </c>
      <c r="G28" s="18"/>
      <c r="H28" s="18"/>
      <c r="I28" s="19">
        <v>1</v>
      </c>
      <c r="J28" s="5">
        <v>0.4</v>
      </c>
      <c r="K28" s="4">
        <f t="shared" si="0"/>
        <v>0.4</v>
      </c>
      <c r="L28" s="4">
        <f t="shared" si="1"/>
        <v>1.2000000000000002</v>
      </c>
      <c r="M28" s="4">
        <f t="shared" si="2"/>
        <v>1.1399999999999999</v>
      </c>
    </row>
    <row r="29" spans="1:13">
      <c r="A29" s="67"/>
      <c r="B29" s="17" t="s">
        <v>14</v>
      </c>
      <c r="C29" s="17"/>
      <c r="D29" s="17"/>
      <c r="E29" s="18">
        <v>3</v>
      </c>
      <c r="F29" s="18">
        <f t="shared" si="3"/>
        <v>2.8499999999999996</v>
      </c>
      <c r="G29" s="18"/>
      <c r="H29" s="18"/>
      <c r="I29" s="19">
        <v>2</v>
      </c>
      <c r="J29" s="5">
        <v>2.5</v>
      </c>
      <c r="K29" s="4">
        <f t="shared" si="0"/>
        <v>5</v>
      </c>
      <c r="L29" s="4">
        <f t="shared" si="1"/>
        <v>15</v>
      </c>
      <c r="M29" s="4">
        <f t="shared" si="2"/>
        <v>14.249999999999998</v>
      </c>
    </row>
    <row r="30" spans="1:13" ht="15.75" thickBot="1">
      <c r="A30" s="68"/>
      <c r="B30" s="17" t="s">
        <v>15</v>
      </c>
      <c r="C30" s="17"/>
      <c r="D30" s="17"/>
      <c r="E30" s="18">
        <v>3</v>
      </c>
      <c r="F30" s="18">
        <f t="shared" si="3"/>
        <v>2.8499999999999996</v>
      </c>
      <c r="G30" s="18"/>
      <c r="H30" s="18"/>
      <c r="I30" s="19">
        <v>1</v>
      </c>
      <c r="J30" s="5">
        <v>2.5</v>
      </c>
      <c r="K30" s="4">
        <f t="shared" si="0"/>
        <v>2.5</v>
      </c>
      <c r="L30" s="4">
        <f t="shared" si="1"/>
        <v>7.5</v>
      </c>
      <c r="M30" s="4">
        <f t="shared" si="2"/>
        <v>7.1249999999999991</v>
      </c>
    </row>
    <row r="31" spans="1:13">
      <c r="A31" s="69" t="s">
        <v>62</v>
      </c>
      <c r="B31" s="17" t="s">
        <v>11</v>
      </c>
      <c r="C31" s="17"/>
      <c r="D31" s="17"/>
      <c r="E31" s="18">
        <v>3</v>
      </c>
      <c r="F31" s="18">
        <f t="shared" si="3"/>
        <v>2.8499999999999996</v>
      </c>
      <c r="G31" s="18"/>
      <c r="H31" s="18"/>
      <c r="I31" s="19">
        <v>1</v>
      </c>
      <c r="J31" s="5"/>
      <c r="K31" s="4">
        <f t="shared" si="0"/>
        <v>0</v>
      </c>
      <c r="L31" s="4">
        <f t="shared" si="1"/>
        <v>0</v>
      </c>
      <c r="M31" s="4">
        <f t="shared" si="2"/>
        <v>0</v>
      </c>
    </row>
    <row r="32" spans="1:13">
      <c r="A32" s="67"/>
      <c r="B32" s="17" t="s">
        <v>13</v>
      </c>
      <c r="C32" s="17"/>
      <c r="D32" s="17"/>
      <c r="E32" s="18">
        <v>3</v>
      </c>
      <c r="F32" s="18">
        <f t="shared" si="3"/>
        <v>2.8499999999999996</v>
      </c>
      <c r="G32" s="18"/>
      <c r="H32" s="18"/>
      <c r="I32" s="19">
        <v>1</v>
      </c>
      <c r="J32" s="5">
        <v>0.4</v>
      </c>
      <c r="K32" s="4">
        <f t="shared" si="0"/>
        <v>0.4</v>
      </c>
      <c r="L32" s="4">
        <f t="shared" si="1"/>
        <v>1.2000000000000002</v>
      </c>
      <c r="M32" s="4">
        <f t="shared" si="2"/>
        <v>1.1399999999999999</v>
      </c>
    </row>
    <row r="33" spans="1:13">
      <c r="A33" s="67"/>
      <c r="B33" s="17" t="s">
        <v>14</v>
      </c>
      <c r="C33" s="17"/>
      <c r="D33" s="17"/>
      <c r="E33" s="18">
        <v>3</v>
      </c>
      <c r="F33" s="18">
        <f t="shared" si="3"/>
        <v>2.8499999999999996</v>
      </c>
      <c r="G33" s="18"/>
      <c r="H33" s="18"/>
      <c r="I33" s="19">
        <v>2</v>
      </c>
      <c r="J33" s="5">
        <v>2</v>
      </c>
      <c r="K33" s="4">
        <f t="shared" si="0"/>
        <v>4</v>
      </c>
      <c r="L33" s="4">
        <f t="shared" si="1"/>
        <v>12</v>
      </c>
      <c r="M33" s="4">
        <f t="shared" si="2"/>
        <v>11.399999999999999</v>
      </c>
    </row>
    <row r="34" spans="1:13" ht="15.75" thickBot="1">
      <c r="A34" s="68"/>
      <c r="B34" s="17" t="s">
        <v>15</v>
      </c>
      <c r="C34" s="17"/>
      <c r="D34" s="17"/>
      <c r="E34" s="18">
        <v>3</v>
      </c>
      <c r="F34" s="18">
        <f t="shared" si="3"/>
        <v>2.8499999999999996</v>
      </c>
      <c r="G34" s="18"/>
      <c r="H34" s="18"/>
      <c r="I34" s="19">
        <v>1</v>
      </c>
      <c r="J34" s="5">
        <v>2</v>
      </c>
      <c r="K34" s="4">
        <f t="shared" si="0"/>
        <v>2</v>
      </c>
      <c r="L34" s="4">
        <f t="shared" si="1"/>
        <v>6</v>
      </c>
      <c r="M34" s="4">
        <f t="shared" si="2"/>
        <v>5.6999999999999993</v>
      </c>
    </row>
    <row r="35" spans="1:13">
      <c r="A35" s="69" t="s">
        <v>2</v>
      </c>
      <c r="B35" s="17" t="s">
        <v>11</v>
      </c>
      <c r="C35" s="17"/>
      <c r="D35" s="17"/>
      <c r="E35" s="18">
        <v>5</v>
      </c>
      <c r="F35" s="18">
        <f t="shared" si="3"/>
        <v>4.75</v>
      </c>
      <c r="G35" s="18"/>
      <c r="H35" s="18"/>
      <c r="I35" s="19">
        <v>1</v>
      </c>
      <c r="J35" s="5"/>
      <c r="K35" s="4">
        <f t="shared" ref="K35:K66" si="4">SUM(J35*I35)</f>
        <v>0</v>
      </c>
      <c r="L35" s="4">
        <f t="shared" ref="L35:L66" si="5">SUM(E35*K35)+(G35*J35)+(H35*J35)</f>
        <v>0</v>
      </c>
      <c r="M35" s="4">
        <f t="shared" ref="M35:M66" si="6">SUM(F35*K35)+(G35*J35)+(H35*J35)</f>
        <v>0</v>
      </c>
    </row>
    <row r="36" spans="1:13">
      <c r="A36" s="67"/>
      <c r="B36" s="17" t="s">
        <v>13</v>
      </c>
      <c r="C36" s="17"/>
      <c r="D36" s="17"/>
      <c r="E36" s="18">
        <v>5</v>
      </c>
      <c r="F36" s="18">
        <f t="shared" si="3"/>
        <v>4.75</v>
      </c>
      <c r="G36" s="18"/>
      <c r="H36" s="18"/>
      <c r="I36" s="19">
        <v>1</v>
      </c>
      <c r="J36" s="5"/>
      <c r="K36" s="4">
        <f t="shared" si="4"/>
        <v>0</v>
      </c>
      <c r="L36" s="4">
        <f t="shared" si="5"/>
        <v>0</v>
      </c>
      <c r="M36" s="4">
        <f t="shared" si="6"/>
        <v>0</v>
      </c>
    </row>
    <row r="37" spans="1:13">
      <c r="A37" s="67"/>
      <c r="B37" s="17" t="s">
        <v>14</v>
      </c>
      <c r="C37" s="17"/>
      <c r="D37" s="17"/>
      <c r="E37" s="18">
        <v>5</v>
      </c>
      <c r="F37" s="18">
        <f t="shared" si="3"/>
        <v>4.75</v>
      </c>
      <c r="G37" s="18"/>
      <c r="H37" s="18"/>
      <c r="I37" s="19">
        <v>2</v>
      </c>
      <c r="J37" s="5">
        <v>1.5</v>
      </c>
      <c r="K37" s="4">
        <f t="shared" si="4"/>
        <v>3</v>
      </c>
      <c r="L37" s="4">
        <f t="shared" si="5"/>
        <v>15</v>
      </c>
      <c r="M37" s="4">
        <f t="shared" si="6"/>
        <v>14.25</v>
      </c>
    </row>
    <row r="38" spans="1:13" ht="15.75" thickBot="1">
      <c r="A38" s="70"/>
      <c r="B38" s="17" t="s">
        <v>15</v>
      </c>
      <c r="C38" s="17"/>
      <c r="D38" s="17"/>
      <c r="E38" s="18">
        <v>0</v>
      </c>
      <c r="F38" s="18">
        <f t="shared" si="3"/>
        <v>0</v>
      </c>
      <c r="G38" s="18"/>
      <c r="H38" s="18"/>
      <c r="I38" s="19">
        <v>1</v>
      </c>
      <c r="J38" s="5">
        <v>1</v>
      </c>
      <c r="K38" s="4">
        <f t="shared" si="4"/>
        <v>1</v>
      </c>
      <c r="L38" s="4">
        <f t="shared" si="5"/>
        <v>0</v>
      </c>
      <c r="M38" s="4">
        <f t="shared" si="6"/>
        <v>0</v>
      </c>
    </row>
    <row r="39" spans="1:13" ht="28.5" customHeight="1">
      <c r="A39" s="69" t="s">
        <v>17</v>
      </c>
      <c r="B39" s="17" t="s">
        <v>18</v>
      </c>
      <c r="C39" s="17"/>
      <c r="D39" s="17"/>
      <c r="E39" s="18">
        <v>17906</v>
      </c>
      <c r="F39" s="18">
        <f t="shared" si="3"/>
        <v>17010.7</v>
      </c>
      <c r="G39" s="18"/>
      <c r="H39" s="18">
        <v>65</v>
      </c>
      <c r="I39" s="19">
        <v>1</v>
      </c>
      <c r="J39" s="5">
        <v>2.2000000000000002</v>
      </c>
      <c r="K39" s="4">
        <f t="shared" si="4"/>
        <v>2.2000000000000002</v>
      </c>
      <c r="L39" s="4">
        <f t="shared" si="5"/>
        <v>39536.200000000004</v>
      </c>
      <c r="M39" s="4">
        <f t="shared" si="6"/>
        <v>37566.540000000008</v>
      </c>
    </row>
    <row r="40" spans="1:13" ht="21" customHeight="1">
      <c r="A40" s="67"/>
      <c r="B40" s="17" t="s">
        <v>19</v>
      </c>
      <c r="C40" s="17" t="s">
        <v>20</v>
      </c>
      <c r="D40" s="17"/>
      <c r="E40" s="18">
        <v>17906</v>
      </c>
      <c r="F40" s="18">
        <f t="shared" si="3"/>
        <v>17010.7</v>
      </c>
      <c r="G40" s="18">
        <v>760</v>
      </c>
      <c r="H40" s="18">
        <v>65</v>
      </c>
      <c r="I40" s="19">
        <v>2</v>
      </c>
      <c r="J40" s="5">
        <v>1.8</v>
      </c>
      <c r="K40" s="4">
        <f t="shared" si="4"/>
        <v>3.6</v>
      </c>
      <c r="L40" s="4">
        <f t="shared" si="5"/>
        <v>65946.600000000006</v>
      </c>
      <c r="M40" s="4">
        <f t="shared" si="6"/>
        <v>62723.520000000004</v>
      </c>
    </row>
    <row r="41" spans="1:13" ht="21.75" customHeight="1" thickBot="1">
      <c r="A41" s="68"/>
      <c r="B41" s="17" t="s">
        <v>21</v>
      </c>
      <c r="C41" s="17"/>
      <c r="D41" s="17"/>
      <c r="E41" s="18">
        <v>1000</v>
      </c>
      <c r="F41" s="18">
        <f t="shared" si="3"/>
        <v>950</v>
      </c>
      <c r="G41" s="18"/>
      <c r="H41" s="18">
        <v>65</v>
      </c>
      <c r="I41" s="19">
        <v>1</v>
      </c>
      <c r="J41" s="5">
        <v>1.2</v>
      </c>
      <c r="K41" s="4">
        <f t="shared" si="4"/>
        <v>1.2</v>
      </c>
      <c r="L41" s="4">
        <f t="shared" si="5"/>
        <v>1278</v>
      </c>
      <c r="M41" s="4">
        <f t="shared" si="6"/>
        <v>1218</v>
      </c>
    </row>
    <row r="42" spans="1:13" ht="18" customHeight="1">
      <c r="A42" s="65" t="s">
        <v>63</v>
      </c>
      <c r="B42" s="17" t="s">
        <v>22</v>
      </c>
      <c r="C42" s="17"/>
      <c r="D42" s="17"/>
      <c r="E42" s="18">
        <v>17382</v>
      </c>
      <c r="F42" s="18">
        <f t="shared" si="3"/>
        <v>16512.899999999998</v>
      </c>
      <c r="G42" s="18"/>
      <c r="H42" s="18">
        <v>50</v>
      </c>
      <c r="I42" s="19">
        <v>1</v>
      </c>
      <c r="J42" s="5">
        <v>2.2000000000000002</v>
      </c>
      <c r="K42" s="4">
        <f t="shared" si="4"/>
        <v>2.2000000000000002</v>
      </c>
      <c r="L42" s="4">
        <f t="shared" si="5"/>
        <v>38350.400000000001</v>
      </c>
      <c r="M42" s="4">
        <f t="shared" si="6"/>
        <v>36438.379999999997</v>
      </c>
    </row>
    <row r="43" spans="1:13" ht="21" customHeight="1">
      <c r="A43" s="59"/>
      <c r="B43" s="17" t="s">
        <v>19</v>
      </c>
      <c r="C43" s="17" t="s">
        <v>20</v>
      </c>
      <c r="D43" s="17"/>
      <c r="E43" s="18">
        <v>17382</v>
      </c>
      <c r="F43" s="18">
        <f t="shared" si="3"/>
        <v>16512.899999999998</v>
      </c>
      <c r="G43" s="18">
        <v>1000</v>
      </c>
      <c r="H43" s="18">
        <v>50</v>
      </c>
      <c r="I43" s="19">
        <v>2</v>
      </c>
      <c r="J43" s="5">
        <v>2.2000000000000002</v>
      </c>
      <c r="K43" s="4">
        <f t="shared" si="4"/>
        <v>4.4000000000000004</v>
      </c>
      <c r="L43" s="4">
        <f t="shared" si="5"/>
        <v>78790.8</v>
      </c>
      <c r="M43" s="4">
        <f t="shared" si="6"/>
        <v>74966.759999999995</v>
      </c>
    </row>
    <row r="44" spans="1:13" ht="21" customHeight="1">
      <c r="A44" s="59"/>
      <c r="B44" s="20" t="s">
        <v>23</v>
      </c>
      <c r="C44" s="20"/>
      <c r="D44" s="20"/>
      <c r="E44" s="18">
        <v>1000</v>
      </c>
      <c r="F44" s="18">
        <f t="shared" si="3"/>
        <v>950</v>
      </c>
      <c r="G44" s="18"/>
      <c r="H44" s="18">
        <v>50</v>
      </c>
      <c r="I44" s="19">
        <v>1</v>
      </c>
      <c r="J44" s="5">
        <v>1.6</v>
      </c>
      <c r="K44" s="4">
        <f t="shared" si="4"/>
        <v>1.6</v>
      </c>
      <c r="L44" s="4">
        <f t="shared" si="5"/>
        <v>1680</v>
      </c>
      <c r="M44" s="4">
        <f t="shared" si="6"/>
        <v>1600</v>
      </c>
    </row>
    <row r="45" spans="1:13" ht="15.75" customHeight="1">
      <c r="A45" s="53" t="s">
        <v>64</v>
      </c>
      <c r="B45" s="17" t="s">
        <v>24</v>
      </c>
      <c r="C45" s="17" t="s">
        <v>16</v>
      </c>
      <c r="D45" s="17"/>
      <c r="E45" s="18">
        <v>2672</v>
      </c>
      <c r="F45" s="18">
        <f t="shared" si="3"/>
        <v>2538.4</v>
      </c>
      <c r="G45" s="18"/>
      <c r="H45" s="18"/>
      <c r="I45" s="19">
        <v>1</v>
      </c>
      <c r="J45" s="5"/>
      <c r="K45" s="4">
        <f t="shared" si="4"/>
        <v>0</v>
      </c>
      <c r="L45" s="4">
        <f t="shared" si="5"/>
        <v>0</v>
      </c>
      <c r="M45" s="4">
        <f t="shared" si="6"/>
        <v>0</v>
      </c>
    </row>
    <row r="46" spans="1:13" ht="24.75" customHeight="1">
      <c r="A46" s="54"/>
      <c r="B46" s="17" t="s">
        <v>25</v>
      </c>
      <c r="C46" s="17" t="s">
        <v>26</v>
      </c>
      <c r="D46" s="17"/>
      <c r="E46" s="18">
        <v>2672</v>
      </c>
      <c r="F46" s="18">
        <f t="shared" si="3"/>
        <v>2538.4</v>
      </c>
      <c r="G46" s="18">
        <v>495</v>
      </c>
      <c r="H46" s="18">
        <v>52</v>
      </c>
      <c r="I46" s="19">
        <v>2</v>
      </c>
      <c r="J46" s="5">
        <v>3</v>
      </c>
      <c r="K46" s="4">
        <f t="shared" si="4"/>
        <v>6</v>
      </c>
      <c r="L46" s="4">
        <f t="shared" si="5"/>
        <v>17673</v>
      </c>
      <c r="M46" s="4">
        <f t="shared" si="6"/>
        <v>16871.400000000001</v>
      </c>
    </row>
    <row r="47" spans="1:13" ht="30" customHeight="1">
      <c r="A47" s="59" t="s">
        <v>51</v>
      </c>
      <c r="B47" s="17" t="s">
        <v>27</v>
      </c>
      <c r="C47" s="17"/>
      <c r="D47" s="17"/>
      <c r="E47" s="18">
        <v>3617</v>
      </c>
      <c r="F47" s="18">
        <f t="shared" si="3"/>
        <v>3436.1499999999996</v>
      </c>
      <c r="G47" s="18"/>
      <c r="H47" s="18">
        <v>10</v>
      </c>
      <c r="I47" s="19">
        <v>1</v>
      </c>
      <c r="J47" s="5">
        <v>2.25</v>
      </c>
      <c r="K47" s="4">
        <f t="shared" si="4"/>
        <v>2.25</v>
      </c>
      <c r="L47" s="4">
        <f t="shared" si="5"/>
        <v>8160.75</v>
      </c>
      <c r="M47" s="4">
        <f t="shared" si="6"/>
        <v>7753.8374999999996</v>
      </c>
    </row>
    <row r="48" spans="1:13" ht="34.5" customHeight="1" thickBot="1">
      <c r="A48" s="64"/>
      <c r="B48" s="17" t="s">
        <v>28</v>
      </c>
      <c r="C48" s="17"/>
      <c r="D48" s="17"/>
      <c r="E48" s="18">
        <v>3617</v>
      </c>
      <c r="F48" s="18">
        <f t="shared" si="3"/>
        <v>3436.1499999999996</v>
      </c>
      <c r="G48" s="18">
        <v>100</v>
      </c>
      <c r="H48" s="18">
        <v>10</v>
      </c>
      <c r="I48" s="19">
        <v>2</v>
      </c>
      <c r="J48" s="5">
        <v>2</v>
      </c>
      <c r="K48" s="4">
        <f t="shared" si="4"/>
        <v>4</v>
      </c>
      <c r="L48" s="4">
        <f t="shared" si="5"/>
        <v>14688</v>
      </c>
      <c r="M48" s="4">
        <f t="shared" si="6"/>
        <v>13964.599999999999</v>
      </c>
    </row>
    <row r="49" spans="1:13" ht="30">
      <c r="A49" s="65" t="s">
        <v>65</v>
      </c>
      <c r="B49" s="17" t="s">
        <v>29</v>
      </c>
      <c r="C49" s="17"/>
      <c r="D49" s="17"/>
      <c r="E49" s="18">
        <v>18534</v>
      </c>
      <c r="F49" s="18">
        <f t="shared" si="3"/>
        <v>17607.3</v>
      </c>
      <c r="G49" s="18"/>
      <c r="H49" s="18">
        <v>1000</v>
      </c>
      <c r="I49" s="19">
        <v>1</v>
      </c>
      <c r="J49" s="5">
        <v>2.1</v>
      </c>
      <c r="K49" s="4">
        <f t="shared" si="4"/>
        <v>2.1</v>
      </c>
      <c r="L49" s="4">
        <f t="shared" si="5"/>
        <v>41021.4</v>
      </c>
      <c r="M49" s="4">
        <f t="shared" si="6"/>
        <v>39075.33</v>
      </c>
    </row>
    <row r="50" spans="1:13" ht="30.75" thickBot="1">
      <c r="A50" s="64"/>
      <c r="B50" s="17" t="s">
        <v>30</v>
      </c>
      <c r="C50" s="17"/>
      <c r="D50" s="17"/>
      <c r="E50" s="18">
        <v>18534</v>
      </c>
      <c r="F50" s="18">
        <f t="shared" si="3"/>
        <v>17607.3</v>
      </c>
      <c r="G50" s="18">
        <v>420</v>
      </c>
      <c r="H50" s="18">
        <v>1000</v>
      </c>
      <c r="I50" s="19">
        <v>2</v>
      </c>
      <c r="J50" s="5">
        <v>1.5</v>
      </c>
      <c r="K50" s="4">
        <f t="shared" si="4"/>
        <v>3</v>
      </c>
      <c r="L50" s="4">
        <f t="shared" si="5"/>
        <v>57732</v>
      </c>
      <c r="M50" s="4">
        <f t="shared" si="6"/>
        <v>54951.899999999994</v>
      </c>
    </row>
    <row r="51" spans="1:13" ht="30">
      <c r="A51" s="65" t="s">
        <v>66</v>
      </c>
      <c r="B51" s="17" t="s">
        <v>29</v>
      </c>
      <c r="C51" s="17"/>
      <c r="D51" s="17"/>
      <c r="E51" s="18">
        <v>1428</v>
      </c>
      <c r="F51" s="18">
        <f t="shared" si="3"/>
        <v>1356.6</v>
      </c>
      <c r="G51" s="18"/>
      <c r="H51" s="18">
        <v>100</v>
      </c>
      <c r="I51" s="19">
        <v>1</v>
      </c>
      <c r="J51" s="5">
        <v>2.1</v>
      </c>
      <c r="K51" s="4">
        <f t="shared" si="4"/>
        <v>2.1</v>
      </c>
      <c r="L51" s="4">
        <f t="shared" si="5"/>
        <v>3208.8</v>
      </c>
      <c r="M51" s="4">
        <f t="shared" si="6"/>
        <v>3058.86</v>
      </c>
    </row>
    <row r="52" spans="1:13" ht="30">
      <c r="A52" s="59"/>
      <c r="B52" s="20" t="s">
        <v>30</v>
      </c>
      <c r="C52" s="20"/>
      <c r="D52" s="20"/>
      <c r="E52" s="18">
        <v>1428</v>
      </c>
      <c r="F52" s="18">
        <f t="shared" si="3"/>
        <v>1356.6</v>
      </c>
      <c r="G52" s="18">
        <v>500</v>
      </c>
      <c r="H52" s="18">
        <v>100</v>
      </c>
      <c r="I52" s="19">
        <v>2</v>
      </c>
      <c r="J52" s="5">
        <v>1.5</v>
      </c>
      <c r="K52" s="4">
        <f t="shared" si="4"/>
        <v>3</v>
      </c>
      <c r="L52" s="4">
        <f t="shared" si="5"/>
        <v>5184</v>
      </c>
      <c r="M52" s="4">
        <f t="shared" si="6"/>
        <v>4969.7999999999993</v>
      </c>
    </row>
    <row r="53" spans="1:13" ht="30">
      <c r="A53" s="62" t="s">
        <v>3</v>
      </c>
      <c r="B53" s="17" t="s">
        <v>29</v>
      </c>
      <c r="C53" s="17"/>
      <c r="D53" s="17"/>
      <c r="E53" s="18">
        <v>18060</v>
      </c>
      <c r="F53" s="18">
        <f t="shared" si="3"/>
        <v>17157</v>
      </c>
      <c r="G53" s="18"/>
      <c r="H53" s="18">
        <v>287</v>
      </c>
      <c r="I53" s="19">
        <v>1</v>
      </c>
      <c r="J53" s="5">
        <v>2.1</v>
      </c>
      <c r="K53" s="4">
        <f t="shared" si="4"/>
        <v>2.1</v>
      </c>
      <c r="L53" s="4">
        <f t="shared" si="5"/>
        <v>38528.699999999997</v>
      </c>
      <c r="M53" s="4">
        <f t="shared" si="6"/>
        <v>36632.400000000001</v>
      </c>
    </row>
    <row r="54" spans="1:13" ht="30">
      <c r="A54" s="62"/>
      <c r="B54" s="17" t="s">
        <v>30</v>
      </c>
      <c r="C54" s="17"/>
      <c r="D54" s="17"/>
      <c r="E54" s="18">
        <v>18060</v>
      </c>
      <c r="F54" s="18">
        <f t="shared" si="3"/>
        <v>17157</v>
      </c>
      <c r="G54" s="18">
        <v>275</v>
      </c>
      <c r="H54" s="18">
        <v>287</v>
      </c>
      <c r="I54" s="19">
        <v>2</v>
      </c>
      <c r="J54" s="5">
        <v>1.5</v>
      </c>
      <c r="K54" s="4">
        <f t="shared" si="4"/>
        <v>3</v>
      </c>
      <c r="L54" s="4">
        <f t="shared" si="5"/>
        <v>55023</v>
      </c>
      <c r="M54" s="4">
        <f t="shared" si="6"/>
        <v>52314</v>
      </c>
    </row>
    <row r="55" spans="1:13">
      <c r="A55" s="60" t="s">
        <v>67</v>
      </c>
      <c r="B55" s="17" t="s">
        <v>31</v>
      </c>
      <c r="C55" s="17"/>
      <c r="D55" s="17"/>
      <c r="E55" s="18">
        <v>2163</v>
      </c>
      <c r="F55" s="18">
        <f t="shared" si="3"/>
        <v>2054.85</v>
      </c>
      <c r="G55" s="18"/>
      <c r="H55" s="18">
        <v>5</v>
      </c>
      <c r="I55" s="19">
        <v>1</v>
      </c>
      <c r="J55" s="5"/>
      <c r="K55" s="4">
        <f t="shared" si="4"/>
        <v>0</v>
      </c>
      <c r="L55" s="4">
        <f t="shared" si="5"/>
        <v>0</v>
      </c>
      <c r="M55" s="4">
        <f t="shared" si="6"/>
        <v>0</v>
      </c>
    </row>
    <row r="56" spans="1:13">
      <c r="A56" s="61"/>
      <c r="B56" s="17" t="s">
        <v>32</v>
      </c>
      <c r="C56" s="17"/>
      <c r="D56" s="17"/>
      <c r="E56" s="18">
        <v>2163</v>
      </c>
      <c r="F56" s="18">
        <f t="shared" si="3"/>
        <v>2054.85</v>
      </c>
      <c r="G56" s="18">
        <v>454</v>
      </c>
      <c r="H56" s="18">
        <v>5</v>
      </c>
      <c r="I56" s="19">
        <v>2</v>
      </c>
      <c r="J56" s="5">
        <v>3</v>
      </c>
      <c r="K56" s="4">
        <f t="shared" si="4"/>
        <v>6</v>
      </c>
      <c r="L56" s="4">
        <f t="shared" si="5"/>
        <v>14355</v>
      </c>
      <c r="M56" s="4">
        <f t="shared" si="6"/>
        <v>13706.099999999999</v>
      </c>
    </row>
    <row r="57" spans="1:13">
      <c r="A57" s="61"/>
      <c r="B57" s="20" t="s">
        <v>33</v>
      </c>
      <c r="C57" s="20"/>
      <c r="D57" s="20"/>
      <c r="E57" s="18">
        <v>2163</v>
      </c>
      <c r="F57" s="18">
        <f t="shared" si="3"/>
        <v>2054.85</v>
      </c>
      <c r="G57" s="18">
        <v>250</v>
      </c>
      <c r="H57" s="18">
        <v>5</v>
      </c>
      <c r="I57" s="19">
        <v>2</v>
      </c>
      <c r="J57" s="5">
        <v>1.5</v>
      </c>
      <c r="K57" s="4">
        <f t="shared" si="4"/>
        <v>3</v>
      </c>
      <c r="L57" s="4">
        <f t="shared" si="5"/>
        <v>6871.5</v>
      </c>
      <c r="M57" s="4">
        <f t="shared" si="6"/>
        <v>6547.0499999999993</v>
      </c>
    </row>
    <row r="58" spans="1:13">
      <c r="A58" s="62" t="s">
        <v>68</v>
      </c>
      <c r="B58" s="17" t="s">
        <v>31</v>
      </c>
      <c r="C58" s="17"/>
      <c r="D58" s="17"/>
      <c r="E58" s="18">
        <v>798</v>
      </c>
      <c r="F58" s="18">
        <f t="shared" si="3"/>
        <v>758.09999999999991</v>
      </c>
      <c r="G58" s="18"/>
      <c r="H58" s="18">
        <v>5</v>
      </c>
      <c r="I58" s="19">
        <v>1</v>
      </c>
      <c r="J58" s="5"/>
      <c r="K58" s="4">
        <f t="shared" si="4"/>
        <v>0</v>
      </c>
      <c r="L58" s="4">
        <f t="shared" si="5"/>
        <v>0</v>
      </c>
      <c r="M58" s="4">
        <f t="shared" si="6"/>
        <v>0</v>
      </c>
    </row>
    <row r="59" spans="1:13">
      <c r="A59" s="62"/>
      <c r="B59" s="17" t="s">
        <v>32</v>
      </c>
      <c r="C59" s="17"/>
      <c r="D59" s="17"/>
      <c r="E59" s="18">
        <v>798</v>
      </c>
      <c r="F59" s="18">
        <f t="shared" si="3"/>
        <v>758.09999999999991</v>
      </c>
      <c r="G59" s="18">
        <v>84</v>
      </c>
      <c r="H59" s="18">
        <v>5</v>
      </c>
      <c r="I59" s="19">
        <v>2</v>
      </c>
      <c r="J59" s="5">
        <v>3</v>
      </c>
      <c r="K59" s="4">
        <f t="shared" si="4"/>
        <v>6</v>
      </c>
      <c r="L59" s="4">
        <f t="shared" si="5"/>
        <v>5055</v>
      </c>
      <c r="M59" s="4">
        <f t="shared" si="6"/>
        <v>4815.5999999999995</v>
      </c>
    </row>
    <row r="60" spans="1:13">
      <c r="A60" s="62"/>
      <c r="B60" s="17" t="s">
        <v>33</v>
      </c>
      <c r="C60" s="17"/>
      <c r="D60" s="17"/>
      <c r="E60" s="18">
        <v>798</v>
      </c>
      <c r="F60" s="18">
        <f t="shared" si="3"/>
        <v>758.09999999999991</v>
      </c>
      <c r="G60" s="18">
        <v>91</v>
      </c>
      <c r="H60" s="18">
        <v>5</v>
      </c>
      <c r="I60" s="19">
        <v>2</v>
      </c>
      <c r="J60" s="5">
        <v>1.5</v>
      </c>
      <c r="K60" s="4">
        <f t="shared" si="4"/>
        <v>3</v>
      </c>
      <c r="L60" s="4">
        <f t="shared" si="5"/>
        <v>2538</v>
      </c>
      <c r="M60" s="4">
        <f t="shared" si="6"/>
        <v>2418.2999999999997</v>
      </c>
    </row>
    <row r="61" spans="1:13">
      <c r="A61" s="62" t="s">
        <v>69</v>
      </c>
      <c r="B61" s="17" t="s">
        <v>31</v>
      </c>
      <c r="C61" s="17"/>
      <c r="D61" s="17"/>
      <c r="E61" s="18">
        <v>967</v>
      </c>
      <c r="F61" s="18">
        <f t="shared" si="3"/>
        <v>918.65</v>
      </c>
      <c r="G61" s="18"/>
      <c r="H61" s="18">
        <v>29</v>
      </c>
      <c r="I61" s="19">
        <v>1</v>
      </c>
      <c r="J61" s="5"/>
      <c r="K61" s="4">
        <f t="shared" si="4"/>
        <v>0</v>
      </c>
      <c r="L61" s="4">
        <f t="shared" si="5"/>
        <v>0</v>
      </c>
      <c r="M61" s="4">
        <f t="shared" si="6"/>
        <v>0</v>
      </c>
    </row>
    <row r="62" spans="1:13">
      <c r="A62" s="62"/>
      <c r="B62" s="17" t="s">
        <v>32</v>
      </c>
      <c r="C62" s="17"/>
      <c r="D62" s="17"/>
      <c r="E62" s="18">
        <v>967</v>
      </c>
      <c r="F62" s="18">
        <f t="shared" ref="F62:F92" si="7">SUM(E62*0.95)</f>
        <v>918.65</v>
      </c>
      <c r="G62" s="18">
        <v>164</v>
      </c>
      <c r="H62" s="18">
        <v>29</v>
      </c>
      <c r="I62" s="19">
        <v>2</v>
      </c>
      <c r="J62" s="5">
        <v>3</v>
      </c>
      <c r="K62" s="4">
        <f t="shared" si="4"/>
        <v>6</v>
      </c>
      <c r="L62" s="4">
        <f t="shared" si="5"/>
        <v>6381</v>
      </c>
      <c r="M62" s="4">
        <f t="shared" si="6"/>
        <v>6090.9</v>
      </c>
    </row>
    <row r="63" spans="1:13">
      <c r="A63" s="62"/>
      <c r="B63" s="17" t="s">
        <v>33</v>
      </c>
      <c r="C63" s="17"/>
      <c r="D63" s="17"/>
      <c r="E63" s="18">
        <v>967</v>
      </c>
      <c r="F63" s="18">
        <f t="shared" si="7"/>
        <v>918.65</v>
      </c>
      <c r="G63" s="18">
        <v>85</v>
      </c>
      <c r="H63" s="18">
        <v>29</v>
      </c>
      <c r="I63" s="19">
        <v>2</v>
      </c>
      <c r="J63" s="5">
        <v>1.5</v>
      </c>
      <c r="K63" s="4">
        <f t="shared" si="4"/>
        <v>3</v>
      </c>
      <c r="L63" s="4">
        <f t="shared" si="5"/>
        <v>3072</v>
      </c>
      <c r="M63" s="4">
        <f t="shared" si="6"/>
        <v>2926.95</v>
      </c>
    </row>
    <row r="64" spans="1:13">
      <c r="A64" s="62" t="s">
        <v>70</v>
      </c>
      <c r="B64" s="20" t="s">
        <v>31</v>
      </c>
      <c r="C64" s="20"/>
      <c r="D64" s="20" t="s">
        <v>34</v>
      </c>
      <c r="E64" s="21">
        <v>155</v>
      </c>
      <c r="F64" s="18">
        <f t="shared" si="7"/>
        <v>147.25</v>
      </c>
      <c r="G64" s="21"/>
      <c r="H64" s="22">
        <v>29</v>
      </c>
      <c r="I64" s="23">
        <v>1</v>
      </c>
      <c r="J64" s="5"/>
      <c r="K64" s="4">
        <f t="shared" si="4"/>
        <v>0</v>
      </c>
      <c r="L64" s="4">
        <f t="shared" si="5"/>
        <v>0</v>
      </c>
      <c r="M64" s="4">
        <f t="shared" si="6"/>
        <v>0</v>
      </c>
    </row>
    <row r="65" spans="1:13">
      <c r="A65" s="63"/>
      <c r="B65" s="24" t="s">
        <v>32</v>
      </c>
      <c r="C65" s="24"/>
      <c r="D65" s="24" t="s">
        <v>34</v>
      </c>
      <c r="E65" s="21">
        <v>155</v>
      </c>
      <c r="F65" s="18">
        <f t="shared" si="7"/>
        <v>147.25</v>
      </c>
      <c r="G65" s="22">
        <v>27</v>
      </c>
      <c r="H65" s="25">
        <v>5</v>
      </c>
      <c r="I65" s="26">
        <v>2</v>
      </c>
      <c r="J65" s="6">
        <v>2</v>
      </c>
      <c r="K65" s="4">
        <f t="shared" si="4"/>
        <v>4</v>
      </c>
      <c r="L65" s="4">
        <f t="shared" si="5"/>
        <v>684</v>
      </c>
      <c r="M65" s="4">
        <f t="shared" si="6"/>
        <v>653</v>
      </c>
    </row>
    <row r="66" spans="1:13">
      <c r="A66" s="63"/>
      <c r="B66" s="24" t="s">
        <v>33</v>
      </c>
      <c r="C66" s="24"/>
      <c r="D66" s="24" t="s">
        <v>34</v>
      </c>
      <c r="E66" s="21">
        <v>155</v>
      </c>
      <c r="F66" s="18">
        <f t="shared" si="7"/>
        <v>147.25</v>
      </c>
      <c r="G66" s="22">
        <v>27</v>
      </c>
      <c r="H66" s="22">
        <v>5</v>
      </c>
      <c r="I66" s="26">
        <v>2</v>
      </c>
      <c r="J66" s="6">
        <v>1.5</v>
      </c>
      <c r="K66" s="4">
        <f t="shared" si="4"/>
        <v>3</v>
      </c>
      <c r="L66" s="4">
        <f t="shared" si="5"/>
        <v>513</v>
      </c>
      <c r="M66" s="4">
        <f t="shared" si="6"/>
        <v>489.75</v>
      </c>
    </row>
    <row r="67" spans="1:13" ht="30">
      <c r="A67" s="63" t="s">
        <v>35</v>
      </c>
      <c r="B67" s="24" t="s">
        <v>36</v>
      </c>
      <c r="C67" s="24"/>
      <c r="D67" s="24"/>
      <c r="E67" s="2">
        <v>471</v>
      </c>
      <c r="F67" s="18">
        <f t="shared" si="7"/>
        <v>447.45</v>
      </c>
      <c r="G67" s="22"/>
      <c r="H67" s="22">
        <v>5</v>
      </c>
      <c r="I67" s="26">
        <v>1</v>
      </c>
      <c r="J67" s="6">
        <v>1.5</v>
      </c>
      <c r="K67" s="4">
        <f t="shared" ref="K67:K83" si="8">SUM(J67*I67)</f>
        <v>1.5</v>
      </c>
      <c r="L67" s="4">
        <f t="shared" ref="L67:L93" si="9">SUM(E67*K67)+(G67*J67)+(H67*J67)</f>
        <v>714</v>
      </c>
      <c r="M67" s="4">
        <f t="shared" ref="M67:M93" si="10">SUM(F67*K67)+(G67*J67)+(H67*J67)</f>
        <v>678.67499999999995</v>
      </c>
    </row>
    <row r="68" spans="1:13" ht="75">
      <c r="A68" s="63"/>
      <c r="B68" s="24" t="s">
        <v>37</v>
      </c>
      <c r="C68" s="24"/>
      <c r="D68" s="24"/>
      <c r="E68" s="2">
        <v>471</v>
      </c>
      <c r="F68" s="18">
        <f t="shared" si="7"/>
        <v>447.45</v>
      </c>
      <c r="G68" s="22">
        <v>50</v>
      </c>
      <c r="H68" s="22">
        <v>5</v>
      </c>
      <c r="I68" s="26">
        <v>2</v>
      </c>
      <c r="J68" s="6">
        <v>2</v>
      </c>
      <c r="K68" s="4">
        <f t="shared" si="8"/>
        <v>4</v>
      </c>
      <c r="L68" s="4">
        <f t="shared" si="9"/>
        <v>1994</v>
      </c>
      <c r="M68" s="4">
        <f t="shared" si="10"/>
        <v>1899.8</v>
      </c>
    </row>
    <row r="69" spans="1:13" ht="45">
      <c r="A69" s="63"/>
      <c r="B69" s="24" t="s">
        <v>38</v>
      </c>
      <c r="C69" s="24"/>
      <c r="D69" s="24"/>
      <c r="E69" s="2">
        <v>471</v>
      </c>
      <c r="F69" s="18">
        <f t="shared" si="7"/>
        <v>447.45</v>
      </c>
      <c r="G69" s="22">
        <v>50</v>
      </c>
      <c r="H69" s="22">
        <v>5</v>
      </c>
      <c r="I69" s="26">
        <v>2</v>
      </c>
      <c r="J69" s="6">
        <v>2</v>
      </c>
      <c r="K69" s="4">
        <f t="shared" si="8"/>
        <v>4</v>
      </c>
      <c r="L69" s="4">
        <f t="shared" si="9"/>
        <v>1994</v>
      </c>
      <c r="M69" s="4">
        <f t="shared" si="10"/>
        <v>1899.8</v>
      </c>
    </row>
    <row r="70" spans="1:13" ht="15.75">
      <c r="A70" s="62" t="s">
        <v>71</v>
      </c>
      <c r="B70" s="27" t="s">
        <v>29</v>
      </c>
      <c r="C70" s="28"/>
      <c r="D70" s="28" t="s">
        <v>34</v>
      </c>
      <c r="E70" s="29">
        <v>360</v>
      </c>
      <c r="F70" s="18">
        <f t="shared" si="7"/>
        <v>342</v>
      </c>
      <c r="G70" s="22"/>
      <c r="H70" s="22">
        <v>2</v>
      </c>
      <c r="I70" s="30">
        <v>1</v>
      </c>
      <c r="J70" s="5">
        <v>2</v>
      </c>
      <c r="K70" s="4">
        <f t="shared" si="8"/>
        <v>2</v>
      </c>
      <c r="L70" s="4">
        <f t="shared" si="9"/>
        <v>724</v>
      </c>
      <c r="M70" s="4">
        <f t="shared" si="10"/>
        <v>688</v>
      </c>
    </row>
    <row r="71" spans="1:13">
      <c r="A71" s="62"/>
      <c r="B71" s="4" t="s">
        <v>30</v>
      </c>
      <c r="D71" s="4" t="s">
        <v>34</v>
      </c>
      <c r="E71" s="29">
        <v>360</v>
      </c>
      <c r="F71" s="18">
        <f t="shared" si="7"/>
        <v>342</v>
      </c>
      <c r="G71" s="22">
        <v>16</v>
      </c>
      <c r="H71" s="22">
        <v>2</v>
      </c>
      <c r="I71" s="19">
        <v>2</v>
      </c>
      <c r="J71" s="5">
        <v>2.5</v>
      </c>
      <c r="K71" s="4">
        <f t="shared" si="8"/>
        <v>5</v>
      </c>
      <c r="L71" s="4">
        <f t="shared" si="9"/>
        <v>1845</v>
      </c>
      <c r="M71" s="4">
        <f t="shared" si="10"/>
        <v>1755</v>
      </c>
    </row>
    <row r="72" spans="1:13">
      <c r="A72" s="62"/>
      <c r="B72" s="31"/>
      <c r="C72" s="31"/>
      <c r="D72" s="31"/>
      <c r="E72" s="1"/>
      <c r="F72" s="18">
        <f t="shared" si="7"/>
        <v>0</v>
      </c>
      <c r="G72" s="22"/>
      <c r="H72" s="22"/>
      <c r="I72" s="19"/>
      <c r="J72" s="5"/>
      <c r="K72" s="4">
        <f t="shared" si="8"/>
        <v>0</v>
      </c>
      <c r="L72" s="4">
        <f t="shared" si="9"/>
        <v>0</v>
      </c>
      <c r="M72" s="4">
        <f t="shared" si="10"/>
        <v>0</v>
      </c>
    </row>
    <row r="73" spans="1:13" ht="14.25" customHeight="1">
      <c r="A73" s="58" t="s">
        <v>39</v>
      </c>
      <c r="B73" s="17" t="s">
        <v>40</v>
      </c>
      <c r="C73" s="17"/>
      <c r="D73" s="17" t="s">
        <v>34</v>
      </c>
      <c r="E73" s="18">
        <v>114</v>
      </c>
      <c r="F73" s="18">
        <f t="shared" si="7"/>
        <v>108.3</v>
      </c>
      <c r="G73" s="22">
        <v>30</v>
      </c>
      <c r="H73" s="32">
        <v>15</v>
      </c>
      <c r="I73" s="19">
        <v>2</v>
      </c>
      <c r="J73" s="5">
        <v>1</v>
      </c>
      <c r="K73" s="4">
        <f t="shared" si="8"/>
        <v>2</v>
      </c>
      <c r="L73" s="4">
        <f t="shared" si="9"/>
        <v>273</v>
      </c>
      <c r="M73" s="4">
        <f t="shared" si="10"/>
        <v>261.60000000000002</v>
      </c>
    </row>
    <row r="74" spans="1:13">
      <c r="A74" s="59"/>
      <c r="B74" s="31" t="s">
        <v>41</v>
      </c>
      <c r="C74" s="31"/>
      <c r="D74" s="31" t="s">
        <v>34</v>
      </c>
      <c r="E74" s="18">
        <v>114</v>
      </c>
      <c r="F74" s="18">
        <f t="shared" si="7"/>
        <v>108.3</v>
      </c>
      <c r="G74" s="22">
        <v>30</v>
      </c>
      <c r="H74" s="32">
        <v>15</v>
      </c>
      <c r="I74" s="19">
        <v>2</v>
      </c>
      <c r="J74" s="5">
        <v>1.5</v>
      </c>
      <c r="K74" s="4">
        <f t="shared" si="8"/>
        <v>3</v>
      </c>
      <c r="L74" s="4">
        <f t="shared" si="9"/>
        <v>409.5</v>
      </c>
      <c r="M74" s="4">
        <f t="shared" si="10"/>
        <v>392.4</v>
      </c>
    </row>
    <row r="75" spans="1:13" ht="45">
      <c r="A75" s="59"/>
      <c r="B75" s="17" t="s">
        <v>42</v>
      </c>
      <c r="C75" s="17"/>
      <c r="D75" s="17" t="s">
        <v>34</v>
      </c>
      <c r="E75" s="18">
        <v>114</v>
      </c>
      <c r="F75" s="18">
        <f t="shared" si="7"/>
        <v>108.3</v>
      </c>
      <c r="G75" s="22">
        <v>50</v>
      </c>
      <c r="H75" s="32">
        <v>15</v>
      </c>
      <c r="I75" s="19">
        <v>2</v>
      </c>
      <c r="J75" s="5">
        <v>2.5</v>
      </c>
      <c r="K75" s="4">
        <f t="shared" si="8"/>
        <v>5</v>
      </c>
      <c r="L75" s="4">
        <f t="shared" si="9"/>
        <v>732.5</v>
      </c>
      <c r="M75" s="4">
        <f t="shared" si="10"/>
        <v>704</v>
      </c>
    </row>
    <row r="76" spans="1:13" ht="60">
      <c r="A76" s="59"/>
      <c r="B76" s="20" t="s">
        <v>43</v>
      </c>
      <c r="C76" s="20"/>
      <c r="D76" s="20" t="s">
        <v>34</v>
      </c>
      <c r="E76" s="18">
        <v>114</v>
      </c>
      <c r="F76" s="18">
        <f t="shared" si="7"/>
        <v>108.3</v>
      </c>
      <c r="G76" s="22">
        <v>50</v>
      </c>
      <c r="H76" s="32">
        <v>15</v>
      </c>
      <c r="I76" s="19">
        <v>2</v>
      </c>
      <c r="J76" s="5">
        <v>2.5</v>
      </c>
      <c r="K76" s="4">
        <f t="shared" si="8"/>
        <v>5</v>
      </c>
      <c r="L76" s="4">
        <f t="shared" si="9"/>
        <v>732.5</v>
      </c>
      <c r="M76" s="4">
        <f t="shared" si="10"/>
        <v>704</v>
      </c>
    </row>
    <row r="77" spans="1:13" ht="19.7" customHeight="1">
      <c r="A77" s="50" t="s">
        <v>72</v>
      </c>
      <c r="B77" s="33" t="s">
        <v>29</v>
      </c>
      <c r="C77" s="34"/>
      <c r="D77" s="34"/>
      <c r="E77" s="2">
        <v>990</v>
      </c>
      <c r="F77" s="18">
        <f t="shared" si="7"/>
        <v>940.5</v>
      </c>
      <c r="G77" s="22"/>
      <c r="H77" s="22">
        <v>23</v>
      </c>
      <c r="I77" s="19">
        <v>1</v>
      </c>
      <c r="J77" s="5">
        <v>2</v>
      </c>
      <c r="K77" s="4">
        <f t="shared" si="8"/>
        <v>2</v>
      </c>
      <c r="L77" s="4">
        <f t="shared" si="9"/>
        <v>2026</v>
      </c>
      <c r="M77" s="4">
        <f t="shared" si="10"/>
        <v>1927</v>
      </c>
    </row>
    <row r="78" spans="1:13" ht="15.75">
      <c r="A78" s="51"/>
      <c r="B78" s="35" t="s">
        <v>30</v>
      </c>
      <c r="C78" s="36"/>
      <c r="D78" s="36"/>
      <c r="E78" s="2">
        <v>990</v>
      </c>
      <c r="F78" s="18">
        <f t="shared" si="7"/>
        <v>940.5</v>
      </c>
      <c r="G78" s="22">
        <v>100</v>
      </c>
      <c r="H78" s="22">
        <v>23</v>
      </c>
      <c r="I78" s="19">
        <v>2</v>
      </c>
      <c r="J78" s="5">
        <v>2.5</v>
      </c>
      <c r="K78" s="4">
        <f t="shared" si="8"/>
        <v>5</v>
      </c>
      <c r="L78" s="4">
        <f t="shared" si="9"/>
        <v>5257.5</v>
      </c>
      <c r="M78" s="4">
        <f t="shared" si="10"/>
        <v>5010</v>
      </c>
    </row>
    <row r="79" spans="1:13">
      <c r="A79" s="52"/>
      <c r="B79" s="37"/>
      <c r="C79" s="38"/>
      <c r="D79" s="38"/>
      <c r="E79" s="2"/>
      <c r="F79" s="18">
        <f t="shared" si="7"/>
        <v>0</v>
      </c>
      <c r="G79" s="22"/>
      <c r="H79" s="22">
        <v>23</v>
      </c>
      <c r="I79" s="19"/>
      <c r="J79" s="5"/>
      <c r="K79" s="4">
        <f t="shared" si="8"/>
        <v>0</v>
      </c>
      <c r="L79" s="4">
        <f t="shared" si="9"/>
        <v>0</v>
      </c>
      <c r="M79" s="4">
        <f t="shared" si="10"/>
        <v>0</v>
      </c>
    </row>
    <row r="80" spans="1:13" ht="45">
      <c r="A80" s="53" t="s">
        <v>73</v>
      </c>
      <c r="B80" s="39" t="s">
        <v>48</v>
      </c>
      <c r="C80" s="38"/>
      <c r="D80" s="38"/>
      <c r="E80" s="2">
        <v>242</v>
      </c>
      <c r="F80" s="18">
        <f t="shared" si="7"/>
        <v>229.89999999999998</v>
      </c>
      <c r="G80" s="22"/>
      <c r="H80" s="22">
        <v>15</v>
      </c>
      <c r="I80" s="19">
        <v>1</v>
      </c>
      <c r="J80" s="5">
        <v>2.5</v>
      </c>
      <c r="K80" s="4">
        <f t="shared" si="8"/>
        <v>2.5</v>
      </c>
      <c r="L80" s="4">
        <f t="shared" si="9"/>
        <v>642.5</v>
      </c>
      <c r="M80" s="4">
        <f t="shared" si="10"/>
        <v>612.25</v>
      </c>
    </row>
    <row r="81" spans="1:14" ht="15.75">
      <c r="A81" s="54"/>
      <c r="B81" s="40" t="s">
        <v>49</v>
      </c>
      <c r="C81" s="36"/>
      <c r="D81" s="36"/>
      <c r="E81" s="2">
        <v>242</v>
      </c>
      <c r="F81" s="18">
        <f t="shared" si="7"/>
        <v>229.89999999999998</v>
      </c>
      <c r="G81" s="22">
        <v>64</v>
      </c>
      <c r="H81" s="22">
        <v>15</v>
      </c>
      <c r="I81" s="19">
        <v>2</v>
      </c>
      <c r="J81" s="5">
        <v>3</v>
      </c>
      <c r="K81" s="4">
        <f t="shared" si="8"/>
        <v>6</v>
      </c>
      <c r="L81" s="4">
        <f t="shared" si="9"/>
        <v>1689</v>
      </c>
      <c r="M81" s="4">
        <f t="shared" si="10"/>
        <v>1616.3999999999999</v>
      </c>
    </row>
    <row r="82" spans="1:14" ht="30">
      <c r="A82" s="55" t="s">
        <v>53</v>
      </c>
      <c r="B82" s="41" t="s">
        <v>44</v>
      </c>
      <c r="C82" s="41"/>
      <c r="D82" s="41"/>
      <c r="E82" s="29">
        <v>2536</v>
      </c>
      <c r="F82" s="29">
        <f t="shared" si="7"/>
        <v>2409.1999999999998</v>
      </c>
      <c r="G82" s="29"/>
      <c r="H82" s="29"/>
      <c r="I82" s="30">
        <v>0</v>
      </c>
      <c r="J82" s="7">
        <v>0</v>
      </c>
      <c r="K82" s="4">
        <f t="shared" si="8"/>
        <v>0</v>
      </c>
      <c r="L82" s="4">
        <f t="shared" si="9"/>
        <v>0</v>
      </c>
      <c r="M82" s="4">
        <f t="shared" si="10"/>
        <v>0</v>
      </c>
    </row>
    <row r="83" spans="1:14">
      <c r="A83" s="56"/>
      <c r="B83" s="42" t="s">
        <v>32</v>
      </c>
      <c r="C83" s="42"/>
      <c r="D83" s="42"/>
      <c r="E83" s="29">
        <v>2536</v>
      </c>
      <c r="F83" s="18">
        <f t="shared" si="7"/>
        <v>2409.1999999999998</v>
      </c>
      <c r="G83" s="18">
        <v>138</v>
      </c>
      <c r="H83" s="18"/>
      <c r="I83" s="19">
        <v>2</v>
      </c>
      <c r="J83" s="5">
        <v>2.5</v>
      </c>
      <c r="K83" s="4">
        <f t="shared" si="8"/>
        <v>5</v>
      </c>
      <c r="L83" s="4">
        <f t="shared" si="9"/>
        <v>13025</v>
      </c>
      <c r="M83" s="4">
        <f t="shared" si="10"/>
        <v>12391</v>
      </c>
      <c r="N83" s="43"/>
    </row>
    <row r="84" spans="1:14">
      <c r="A84" s="57"/>
      <c r="B84" s="42"/>
      <c r="C84" s="42"/>
      <c r="D84" s="42"/>
      <c r="E84" s="18"/>
      <c r="F84" s="18"/>
      <c r="G84" s="18"/>
      <c r="H84" s="18"/>
      <c r="I84" s="19"/>
      <c r="J84" s="5"/>
      <c r="L84" s="4">
        <f t="shared" si="9"/>
        <v>0</v>
      </c>
      <c r="M84" s="4">
        <f t="shared" si="10"/>
        <v>0</v>
      </c>
    </row>
    <row r="85" spans="1:14" ht="30">
      <c r="A85" s="44" t="s">
        <v>54</v>
      </c>
      <c r="B85" s="41" t="s">
        <v>44</v>
      </c>
      <c r="C85" s="17"/>
      <c r="D85" s="17"/>
      <c r="E85" s="18">
        <v>2182</v>
      </c>
      <c r="F85" s="18">
        <f t="shared" si="7"/>
        <v>2072.9</v>
      </c>
      <c r="G85" s="29"/>
      <c r="H85" s="29"/>
      <c r="I85" s="19">
        <v>0</v>
      </c>
      <c r="J85" s="5">
        <v>0</v>
      </c>
      <c r="K85" s="4">
        <f>SUM(J85*I85)</f>
        <v>0</v>
      </c>
      <c r="L85" s="4">
        <f t="shared" si="9"/>
        <v>0</v>
      </c>
      <c r="M85" s="4">
        <f t="shared" si="10"/>
        <v>0</v>
      </c>
    </row>
    <row r="86" spans="1:14">
      <c r="A86" s="45"/>
      <c r="B86" s="42" t="s">
        <v>32</v>
      </c>
      <c r="C86" s="17"/>
      <c r="D86" s="17"/>
      <c r="E86" s="18">
        <v>2182</v>
      </c>
      <c r="F86" s="18">
        <f t="shared" si="7"/>
        <v>2072.9</v>
      </c>
      <c r="G86" s="18">
        <v>90</v>
      </c>
      <c r="H86" s="18"/>
      <c r="I86" s="19">
        <v>2</v>
      </c>
      <c r="J86" s="5">
        <v>2.5</v>
      </c>
      <c r="K86" s="4">
        <f>SUM(J86*I86)</f>
        <v>5</v>
      </c>
      <c r="L86" s="4">
        <f t="shared" si="9"/>
        <v>11135</v>
      </c>
      <c r="M86" s="4">
        <f t="shared" si="10"/>
        <v>10589.5</v>
      </c>
    </row>
    <row r="87" spans="1:14">
      <c r="A87" s="46"/>
      <c r="B87" s="42"/>
      <c r="C87" s="17"/>
      <c r="D87" s="17"/>
      <c r="E87" s="18"/>
      <c r="F87" s="18"/>
      <c r="G87" s="18"/>
      <c r="H87" s="18"/>
      <c r="I87" s="19"/>
      <c r="J87" s="5"/>
      <c r="L87" s="4">
        <f t="shared" si="9"/>
        <v>0</v>
      </c>
      <c r="M87" s="4">
        <f t="shared" si="10"/>
        <v>0</v>
      </c>
    </row>
    <row r="88" spans="1:14" ht="30">
      <c r="A88" s="44" t="s">
        <v>55</v>
      </c>
      <c r="B88" s="41" t="s">
        <v>44</v>
      </c>
      <c r="C88" s="17"/>
      <c r="D88" s="17"/>
      <c r="E88" s="18">
        <v>5802</v>
      </c>
      <c r="F88" s="18">
        <f t="shared" si="7"/>
        <v>5511.9</v>
      </c>
      <c r="G88" s="29"/>
      <c r="H88" s="29"/>
      <c r="I88" s="19">
        <v>0</v>
      </c>
      <c r="J88" s="5">
        <v>0</v>
      </c>
      <c r="K88" s="4">
        <f>SUM(J88*I88)</f>
        <v>0</v>
      </c>
      <c r="L88" s="4">
        <f t="shared" si="9"/>
        <v>0</v>
      </c>
      <c r="M88" s="4">
        <f t="shared" si="10"/>
        <v>0</v>
      </c>
    </row>
    <row r="89" spans="1:14">
      <c r="A89" s="45"/>
      <c r="B89" s="42" t="s">
        <v>32</v>
      </c>
      <c r="C89" s="17"/>
      <c r="D89" s="17"/>
      <c r="E89" s="18">
        <v>5802</v>
      </c>
      <c r="F89" s="18">
        <f t="shared" si="7"/>
        <v>5511.9</v>
      </c>
      <c r="G89" s="18">
        <v>302</v>
      </c>
      <c r="H89" s="18"/>
      <c r="I89" s="19">
        <v>2</v>
      </c>
      <c r="J89" s="5">
        <v>2.5</v>
      </c>
      <c r="K89" s="4">
        <f>SUM(J89*I89)</f>
        <v>5</v>
      </c>
      <c r="L89" s="4">
        <f t="shared" si="9"/>
        <v>29765</v>
      </c>
      <c r="M89" s="4">
        <f t="shared" si="10"/>
        <v>28314.5</v>
      </c>
    </row>
    <row r="90" spans="1:14">
      <c r="A90" s="46"/>
      <c r="B90" s="42"/>
      <c r="C90" s="17"/>
      <c r="D90" s="17"/>
      <c r="E90" s="18"/>
      <c r="F90" s="18"/>
      <c r="G90" s="18"/>
      <c r="H90" s="18"/>
      <c r="I90" s="19"/>
      <c r="J90" s="5"/>
      <c r="L90" s="4">
        <f t="shared" si="9"/>
        <v>0</v>
      </c>
      <c r="M90" s="4">
        <f t="shared" si="10"/>
        <v>0</v>
      </c>
    </row>
    <row r="91" spans="1:14" ht="30">
      <c r="A91" s="47" t="s">
        <v>56</v>
      </c>
      <c r="B91" s="41" t="s">
        <v>44</v>
      </c>
      <c r="C91" s="17"/>
      <c r="D91" s="17"/>
      <c r="E91" s="18">
        <v>2609</v>
      </c>
      <c r="F91" s="18">
        <f t="shared" si="7"/>
        <v>2478.5499999999997</v>
      </c>
      <c r="G91" s="29"/>
      <c r="H91" s="29"/>
      <c r="I91" s="19">
        <v>0</v>
      </c>
      <c r="J91" s="5">
        <v>0</v>
      </c>
      <c r="K91" s="4">
        <f>SUM(J91*I91)</f>
        <v>0</v>
      </c>
      <c r="L91" s="4">
        <f t="shared" si="9"/>
        <v>0</v>
      </c>
      <c r="M91" s="4">
        <f t="shared" si="10"/>
        <v>0</v>
      </c>
    </row>
    <row r="92" spans="1:14">
      <c r="A92" s="48"/>
      <c r="B92" s="42" t="s">
        <v>32</v>
      </c>
      <c r="C92" s="17"/>
      <c r="D92" s="17"/>
      <c r="E92" s="18">
        <v>2609</v>
      </c>
      <c r="F92" s="18">
        <f t="shared" si="7"/>
        <v>2478.5499999999997</v>
      </c>
      <c r="G92" s="18">
        <v>124</v>
      </c>
      <c r="H92" s="18"/>
      <c r="I92" s="19">
        <v>2</v>
      </c>
      <c r="J92" s="5">
        <v>3</v>
      </c>
      <c r="K92" s="4">
        <f>SUM(J92*I92)</f>
        <v>6</v>
      </c>
      <c r="L92" s="4">
        <f t="shared" si="9"/>
        <v>16026</v>
      </c>
      <c r="M92" s="4">
        <f t="shared" si="10"/>
        <v>15243.3</v>
      </c>
    </row>
    <row r="93" spans="1:14">
      <c r="A93" s="49"/>
      <c r="B93" s="42"/>
      <c r="C93" s="17"/>
      <c r="D93" s="17"/>
      <c r="E93" s="18"/>
      <c r="F93" s="18"/>
      <c r="G93" s="18"/>
      <c r="H93" s="18"/>
      <c r="I93" s="19"/>
      <c r="J93" s="5"/>
      <c r="L93" s="4">
        <f t="shared" si="9"/>
        <v>0</v>
      </c>
      <c r="M93" s="4">
        <f t="shared" si="10"/>
        <v>0</v>
      </c>
    </row>
    <row r="94" spans="1:14">
      <c r="L94" s="4">
        <f>SUM(L3:L93)</f>
        <v>772431.05</v>
      </c>
      <c r="M94" s="71">
        <f>SUM(M3:M93)</f>
        <v>734970.5075000003</v>
      </c>
    </row>
  </sheetData>
  <mergeCells count="29">
    <mergeCell ref="A23:A26"/>
    <mergeCell ref="A3:A6"/>
    <mergeCell ref="A7:A10"/>
    <mergeCell ref="A11:A14"/>
    <mergeCell ref="A15:A18"/>
    <mergeCell ref="A19:A22"/>
    <mergeCell ref="A47:A48"/>
    <mergeCell ref="A49:A50"/>
    <mergeCell ref="A51:A52"/>
    <mergeCell ref="A53:A54"/>
    <mergeCell ref="A27:A30"/>
    <mergeCell ref="A31:A34"/>
    <mergeCell ref="A35:A38"/>
    <mergeCell ref="A39:A41"/>
    <mergeCell ref="A42:A44"/>
    <mergeCell ref="A45:A46"/>
    <mergeCell ref="A73:A76"/>
    <mergeCell ref="A55:A57"/>
    <mergeCell ref="A58:A60"/>
    <mergeCell ref="A61:A63"/>
    <mergeCell ref="A64:A66"/>
    <mergeCell ref="A67:A69"/>
    <mergeCell ref="A70:A72"/>
    <mergeCell ref="A88:A90"/>
    <mergeCell ref="A91:A93"/>
    <mergeCell ref="A77:A79"/>
    <mergeCell ref="A80:A81"/>
    <mergeCell ref="A82:A84"/>
    <mergeCell ref="A85:A87"/>
  </mergeCells>
  <pageMargins left="0.25" right="0.25" top="0.75" bottom="0.75" header="0.3" footer="0.3"/>
  <pageSetup paperSize="9" fitToWidth="0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FC85BF29A2FF4B85017CFF4816C9D7" ma:contentTypeVersion="9" ma:contentTypeDescription="Create a new document." ma:contentTypeScope="" ma:versionID="4494c05f430815f9364a35d83d63d5f3">
  <xsd:schema xmlns:xsd="http://www.w3.org/2001/XMLSchema" xmlns:xs="http://www.w3.org/2001/XMLSchema" xmlns:p="http://schemas.microsoft.com/office/2006/metadata/properties" xmlns:ns2="bce8c17e-c1ec-4c0c-8fb9-e49db7124bdf" xmlns:ns3="22ec5467-9180-4ef7-9bc6-7140a090f8e4" targetNamespace="http://schemas.microsoft.com/office/2006/metadata/properties" ma:root="true" ma:fieldsID="7b5e7c94efb8e0172cccb73164f33813" ns2:_="" ns3:_="">
    <xsd:import namespace="bce8c17e-c1ec-4c0c-8fb9-e49db7124bdf"/>
    <xsd:import namespace="22ec5467-9180-4ef7-9bc6-7140a090f8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e8c17e-c1ec-4c0c-8fb9-e49db7124bd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ec5467-9180-4ef7-9bc6-7140a090f8e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22ec5467-9180-4ef7-9bc6-7140a090f8e4">
      <UserInfo>
        <DisplayName>Ineta Smilga</DisplayName>
        <AccountId>21</AccountId>
        <AccountType/>
      </UserInfo>
      <UserInfo>
        <DisplayName>TatjanaKunda</DisplayName>
        <AccountId>14</AccountId>
        <AccountType/>
      </UserInfo>
      <UserInfo>
        <DisplayName>Ināra Zicāne</DisplayName>
        <AccountId>57</AccountId>
        <AccountType/>
      </UserInfo>
      <UserInfo>
        <DisplayName>Vita Jaunozola</DisplayName>
        <AccountId>16</AccountId>
        <AccountType/>
      </UserInfo>
      <UserInfo>
        <DisplayName>Austris Cābelis</DisplayName>
        <AccountId>19</AccountId>
        <AccountType/>
      </UserInfo>
      <UserInfo>
        <DisplayName>Jānis Vilciņš</DisplayName>
        <AccountId>30</AccountId>
        <AccountType/>
      </UserInfo>
      <UserInfo>
        <DisplayName>Reinis Bergs</DisplayName>
        <AccountId>12</AccountId>
        <AccountType/>
      </UserInfo>
      <UserInfo>
        <DisplayName>Andrejs Sirotkins</DisplayName>
        <AccountId>15</AccountId>
        <AccountType/>
      </UserInfo>
      <UserInfo>
        <DisplayName>Lauris Grīvans</DisplayName>
        <AccountId>9</AccountId>
        <AccountType/>
      </UserInfo>
      <UserInfo>
        <DisplayName>Līva Tauriņa</DisplayName>
        <AccountId>17</AccountId>
        <AccountType/>
      </UserInfo>
      <UserInfo>
        <DisplayName>Anitra Strēle</DisplayName>
        <AccountId>65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E0C049E1-FB36-4ED2-9398-B8E0B4DEEF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328E14-99D9-4C2B-A371-537E22FE8A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e8c17e-c1ec-4c0c-8fb9-e49db7124bdf"/>
    <ds:schemaRef ds:uri="22ec5467-9180-4ef7-9bc6-7140a090f8e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9E1732-6845-42F7-8C24-10EDA9A3433D}">
  <ds:schemaRefs>
    <ds:schemaRef ds:uri="http://purl.org/dc/elements/1.1/"/>
    <ds:schemaRef ds:uri="http://schemas.microsoft.com/office/infopath/2007/PartnerControls"/>
    <ds:schemaRef ds:uri="22ec5467-9180-4ef7-9bc6-7140a090f8e4"/>
    <ds:schemaRef ds:uri="bce8c17e-c1ec-4c0c-8fb9-e49db7124bdf"/>
    <ds:schemaRef ds:uri="http://purl.org/dc/terms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VPD vērtēšana_plāns 2026</vt:lpstr>
      <vt:lpstr>Lapa1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Kaspars Špūle</dc:creator>
  <cp:keywords/>
  <dc:description/>
  <cp:lastModifiedBy>Kristīne Fortiņa</cp:lastModifiedBy>
  <cp:revision/>
  <cp:lastPrinted>2026-01-26T12:38:40Z</cp:lastPrinted>
  <dcterms:created xsi:type="dcterms:W3CDTF">2022-11-30T10:59:31Z</dcterms:created>
  <dcterms:modified xsi:type="dcterms:W3CDTF">2026-03-05T11:09:10Z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0x0101002CFC85BF29A2FF4B85017CFF4816C9D7</vt:lpwstr>
  </property>
</Properties>
</file>