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vi.vika\Desktop\Sulcai\novembra versija\"/>
    </mc:Choice>
  </mc:AlternateContent>
  <bookViews>
    <workbookView xWindow="0" yWindow="0" windowWidth="23040" windowHeight="8808" activeTab="1"/>
  </bookViews>
  <sheets>
    <sheet name="info.zinojums" sheetId="2" r:id="rId1"/>
    <sheet name="info.zinojums (prec)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3" l="1"/>
  <c r="O6" i="3"/>
  <c r="O46" i="3"/>
  <c r="O45" i="3"/>
  <c r="O44" i="3"/>
  <c r="F48" i="3" l="1"/>
  <c r="E13" i="3"/>
  <c r="E12" i="3"/>
  <c r="D12" i="3" l="1"/>
  <c r="I28" i="3"/>
  <c r="F28" i="3"/>
  <c r="N28" i="3" s="1"/>
  <c r="C45" i="3" l="1"/>
  <c r="C44" i="3"/>
  <c r="G12" i="3"/>
  <c r="H12" i="3"/>
  <c r="Q12" i="3" s="1"/>
  <c r="J12" i="3"/>
  <c r="K12" i="3"/>
  <c r="L12" i="3"/>
  <c r="M12" i="3"/>
  <c r="C12" i="3"/>
  <c r="D13" i="3"/>
  <c r="D14" i="3" s="1"/>
  <c r="E14" i="3"/>
  <c r="G13" i="3"/>
  <c r="H13" i="3"/>
  <c r="J13" i="3"/>
  <c r="K13" i="3"/>
  <c r="L13" i="3"/>
  <c r="M13" i="3"/>
  <c r="M14" i="3" s="1"/>
  <c r="C13" i="3"/>
  <c r="K14" i="3" l="1"/>
  <c r="C14" i="3"/>
  <c r="J14" i="3"/>
  <c r="L14" i="3"/>
  <c r="G14" i="3"/>
  <c r="C5" i="3"/>
  <c r="H14" i="3"/>
  <c r="N27" i="3"/>
  <c r="H45" i="3" l="1"/>
  <c r="I26" i="3" l="1"/>
  <c r="F26" i="3"/>
  <c r="I25" i="3"/>
  <c r="F25" i="3"/>
  <c r="N25" i="3" l="1"/>
  <c r="Q13" i="3"/>
  <c r="N26" i="3"/>
  <c r="I38" i="3"/>
  <c r="F38" i="3"/>
  <c r="O13" i="3"/>
  <c r="I24" i="3"/>
  <c r="F24" i="3"/>
  <c r="I23" i="3"/>
  <c r="F23" i="3"/>
  <c r="N23" i="3" s="1"/>
  <c r="I22" i="3"/>
  <c r="F22" i="3"/>
  <c r="I21" i="3"/>
  <c r="F21" i="3"/>
  <c r="I20" i="3"/>
  <c r="F20" i="3"/>
  <c r="I19" i="3"/>
  <c r="F19" i="3"/>
  <c r="N38" i="3" l="1"/>
  <c r="Q14" i="3"/>
  <c r="O14" i="3"/>
  <c r="O7" i="3" s="1"/>
  <c r="O12" i="3"/>
  <c r="O5" i="3" s="1"/>
  <c r="N24" i="3"/>
  <c r="N20" i="3"/>
  <c r="N22" i="3"/>
  <c r="N21" i="3"/>
  <c r="N19" i="3"/>
  <c r="I20" i="2" l="1"/>
  <c r="F20" i="2"/>
  <c r="I19" i="2"/>
  <c r="F19" i="2"/>
  <c r="I18" i="3"/>
  <c r="F18" i="3"/>
  <c r="I17" i="3"/>
  <c r="F17" i="3"/>
  <c r="N17" i="3" s="1"/>
  <c r="N18" i="3" l="1"/>
  <c r="J30" i="2"/>
  <c r="N47" i="3"/>
  <c r="I52" i="3"/>
  <c r="I51" i="3"/>
  <c r="I50" i="3"/>
  <c r="I49" i="3"/>
  <c r="I48" i="3"/>
  <c r="N48" i="3" s="1"/>
  <c r="H6" i="3"/>
  <c r="H44" i="3"/>
  <c r="I39" i="3"/>
  <c r="I37" i="3"/>
  <c r="I34" i="3"/>
  <c r="I33" i="3"/>
  <c r="I32" i="3"/>
  <c r="I31" i="3"/>
  <c r="I30" i="3"/>
  <c r="I29" i="3"/>
  <c r="I16" i="3"/>
  <c r="I15" i="3"/>
  <c r="F52" i="3"/>
  <c r="F51" i="3"/>
  <c r="F50" i="3"/>
  <c r="F49" i="3"/>
  <c r="F16" i="3"/>
  <c r="F29" i="3"/>
  <c r="F30" i="3"/>
  <c r="F31" i="3"/>
  <c r="F32" i="3"/>
  <c r="F33" i="3"/>
  <c r="F34" i="3"/>
  <c r="F35" i="3"/>
  <c r="F36" i="3"/>
  <c r="F37" i="3"/>
  <c r="F39" i="3"/>
  <c r="F15" i="3"/>
  <c r="E45" i="3"/>
  <c r="Q45" i="3" s="1"/>
  <c r="Q6" i="3" s="1"/>
  <c r="E44" i="3"/>
  <c r="E5" i="3" s="1"/>
  <c r="M45" i="3"/>
  <c r="M6" i="3" s="1"/>
  <c r="L45" i="3"/>
  <c r="L6" i="3" s="1"/>
  <c r="K45" i="3"/>
  <c r="K6" i="3" s="1"/>
  <c r="J45" i="3"/>
  <c r="J6" i="3" s="1"/>
  <c r="G45" i="3"/>
  <c r="G6" i="3" s="1"/>
  <c r="D45" i="3"/>
  <c r="D6" i="3" s="1"/>
  <c r="C6" i="3"/>
  <c r="M44" i="3"/>
  <c r="L44" i="3"/>
  <c r="K44" i="3"/>
  <c r="J44" i="3"/>
  <c r="G44" i="3"/>
  <c r="D44" i="3"/>
  <c r="D5" i="3" s="1"/>
  <c r="I13" i="3" l="1"/>
  <c r="F12" i="3"/>
  <c r="I12" i="3"/>
  <c r="I14" i="3" s="1"/>
  <c r="Q44" i="3"/>
  <c r="Q5" i="3" s="1"/>
  <c r="F13" i="3"/>
  <c r="F14" i="3" s="1"/>
  <c r="N15" i="3"/>
  <c r="D7" i="3"/>
  <c r="N34" i="3"/>
  <c r="N35" i="3"/>
  <c r="C46" i="3"/>
  <c r="N29" i="3"/>
  <c r="N51" i="3"/>
  <c r="N52" i="3"/>
  <c r="C7" i="3"/>
  <c r="F44" i="3"/>
  <c r="N37" i="3"/>
  <c r="N36" i="3"/>
  <c r="N30" i="3"/>
  <c r="N33" i="3"/>
  <c r="I44" i="3"/>
  <c r="H46" i="3"/>
  <c r="I45" i="3"/>
  <c r="H5" i="3"/>
  <c r="N32" i="3"/>
  <c r="N31" i="3"/>
  <c r="N49" i="3"/>
  <c r="F45" i="3"/>
  <c r="N50" i="3"/>
  <c r="N16" i="3"/>
  <c r="K5" i="3"/>
  <c r="K7" i="3" s="1"/>
  <c r="L5" i="3"/>
  <c r="L7" i="3" s="1"/>
  <c r="E46" i="3"/>
  <c r="E6" i="3"/>
  <c r="E7" i="3" s="1"/>
  <c r="G46" i="3"/>
  <c r="M46" i="3"/>
  <c r="J46" i="3"/>
  <c r="G5" i="3"/>
  <c r="G7" i="3" s="1"/>
  <c r="M5" i="3"/>
  <c r="M7" i="3" s="1"/>
  <c r="K46" i="3"/>
  <c r="J5" i="3"/>
  <c r="J7" i="3" s="1"/>
  <c r="D46" i="3"/>
  <c r="L46" i="3"/>
  <c r="D15" i="2"/>
  <c r="E15" i="2"/>
  <c r="F15" i="2"/>
  <c r="G15" i="2"/>
  <c r="H15" i="2"/>
  <c r="I15" i="2"/>
  <c r="C15" i="2"/>
  <c r="D13" i="2"/>
  <c r="E13" i="2"/>
  <c r="F13" i="2"/>
  <c r="G13" i="2"/>
  <c r="H13" i="2"/>
  <c r="I13" i="2"/>
  <c r="C13" i="2"/>
  <c r="D39" i="2"/>
  <c r="E39" i="2"/>
  <c r="F39" i="2"/>
  <c r="G39" i="2"/>
  <c r="H39" i="2"/>
  <c r="I39" i="2"/>
  <c r="C39" i="2"/>
  <c r="C7" i="2" s="1"/>
  <c r="D38" i="2"/>
  <c r="E38" i="2"/>
  <c r="F38" i="2"/>
  <c r="G38" i="2"/>
  <c r="H38" i="2"/>
  <c r="I38" i="2"/>
  <c r="C38" i="2"/>
  <c r="J46" i="2"/>
  <c r="J45" i="2"/>
  <c r="J32" i="2"/>
  <c r="H7" i="3" l="1"/>
  <c r="P7" i="3" s="1"/>
  <c r="P5" i="3"/>
  <c r="Q46" i="3"/>
  <c r="Q7" i="3" s="1"/>
  <c r="I46" i="3"/>
  <c r="N12" i="3"/>
  <c r="N13" i="3"/>
  <c r="N45" i="3"/>
  <c r="I5" i="3"/>
  <c r="I6" i="3"/>
  <c r="N44" i="3"/>
  <c r="F6" i="3"/>
  <c r="F46" i="3"/>
  <c r="F5" i="3"/>
  <c r="B6" i="2"/>
  <c r="D14" i="2"/>
  <c r="D6" i="2" s="1"/>
  <c r="C14" i="2"/>
  <c r="J14" i="2" s="1"/>
  <c r="N46" i="3" l="1"/>
  <c r="N14" i="3"/>
  <c r="I7" i="3"/>
  <c r="F7" i="3"/>
  <c r="N6" i="3"/>
  <c r="C6" i="2"/>
  <c r="J6" i="2" s="1"/>
  <c r="N5" i="3"/>
  <c r="I7" i="2"/>
  <c r="J28" i="2"/>
  <c r="J31" i="2"/>
  <c r="N7" i="3" l="1"/>
  <c r="C16" i="2"/>
  <c r="D40" i="2"/>
  <c r="E40" i="2"/>
  <c r="F40" i="2"/>
  <c r="G40" i="2"/>
  <c r="H40" i="2"/>
  <c r="I40" i="2"/>
  <c r="C40" i="2"/>
  <c r="J39" i="2"/>
  <c r="J38" i="2"/>
  <c r="J43" i="2"/>
  <c r="J44" i="2"/>
  <c r="J17" i="2"/>
  <c r="J18" i="2"/>
  <c r="J21" i="2"/>
  <c r="J22" i="2"/>
  <c r="J23" i="2"/>
  <c r="J24" i="2"/>
  <c r="J25" i="2"/>
  <c r="J26" i="2"/>
  <c r="J40" i="2" l="1"/>
  <c r="J15" i="2"/>
  <c r="J42" i="2"/>
  <c r="J41" i="2"/>
  <c r="E7" i="2"/>
  <c r="D7" i="2"/>
  <c r="H7" i="2"/>
  <c r="G7" i="2"/>
  <c r="C5" i="2" l="1"/>
  <c r="C8" i="2" s="1"/>
  <c r="F7" i="2"/>
  <c r="J7" i="2" s="1"/>
  <c r="J29" i="2" l="1"/>
  <c r="E16" i="2"/>
  <c r="D16" i="2"/>
  <c r="E5" i="2" l="1"/>
  <c r="E8" i="2" s="1"/>
  <c r="D5" i="2"/>
  <c r="F16" i="2"/>
  <c r="G16" i="2" l="1"/>
  <c r="F5" i="2"/>
  <c r="F8" i="2" s="1"/>
  <c r="D8" i="2"/>
  <c r="G5" i="2" l="1"/>
  <c r="H16" i="2"/>
  <c r="G8" i="2" l="1"/>
  <c r="H5" i="2"/>
  <c r="H8" i="2" s="1"/>
  <c r="I16" i="2"/>
  <c r="J27" i="2"/>
  <c r="J16" i="2" l="1"/>
  <c r="I5" i="2"/>
  <c r="I8" i="2" s="1"/>
  <c r="J8" i="2" s="1"/>
  <c r="J13" i="2"/>
  <c r="J5" i="2" l="1"/>
</calcChain>
</file>

<file path=xl/sharedStrings.xml><?xml version="1.0" encoding="utf-8"?>
<sst xmlns="http://schemas.openxmlformats.org/spreadsheetml/2006/main" count="152" uniqueCount="45">
  <si>
    <t>Erasmus+ un Eiropas Solidaritātes korpuss 2021.-2027.gadam</t>
  </si>
  <si>
    <t xml:space="preserve">Erasmus+  </t>
  </si>
  <si>
    <t>Pasākums</t>
  </si>
  <si>
    <t>Finansējuma avots</t>
  </si>
  <si>
    <t>Summa</t>
  </si>
  <si>
    <t>VB dotācija</t>
  </si>
  <si>
    <t>ĀFP</t>
  </si>
  <si>
    <t>Kopā</t>
  </si>
  <si>
    <t>Kopsavilkums</t>
  </si>
  <si>
    <t>Eiropas Solidaritātes korpuss</t>
  </si>
  <si>
    <t>Mobilitātes augstākajā izglītībā</t>
  </si>
  <si>
    <t>Jaunatnes jomas atbalsts</t>
  </si>
  <si>
    <t>Valsts aģentūru darbības nodrošināšana</t>
  </si>
  <si>
    <t>Atbalsts politikas izstrādei un sadarbībai</t>
  </si>
  <si>
    <t>Erasmus+  tīklu nacionālajām nodaļām</t>
  </si>
  <si>
    <t>Netiešās administrēšanas aktivitātēm un kvalitātes pasākumiem</t>
  </si>
  <si>
    <t>Valsts aģentūras darbības nodrošināšana</t>
  </si>
  <si>
    <t>Citiem politikas reformu ieviešanas atbalsta pasākumiem, kuriem finansējums tiek piešķirts uz atsevišķiem līgumiem*</t>
  </si>
  <si>
    <t>VB dotācija 20%</t>
  </si>
  <si>
    <t>priekšfinansējums</t>
  </si>
  <si>
    <t>Pielikums 1</t>
  </si>
  <si>
    <t xml:space="preserve"> Neatkarīga auditora nodrošināšanai programmām Erasmus+ un Eiropas Solidaritātes korpuss 2021.–2027. </t>
  </si>
  <si>
    <t xml:space="preserve"> Eiropas Studentu kartes iniciatīvas īstenošanas nodrošināšanai 2021. gadā</t>
  </si>
  <si>
    <t>Kvalitātes pasākumu īstenošana</t>
  </si>
  <si>
    <t>Papildu</t>
  </si>
  <si>
    <t>Kopā 2022</t>
  </si>
  <si>
    <t>Kopā 2023</t>
  </si>
  <si>
    <t>Mobilitātes augstākajā izglītībā K131</t>
  </si>
  <si>
    <t>papildu</t>
  </si>
  <si>
    <t>2023.prec.</t>
  </si>
  <si>
    <t>2022. prec.</t>
  </si>
  <si>
    <t xml:space="preserve">VB dotācija </t>
  </si>
  <si>
    <t>Erasmus+  tīklu nacionālajām nodaļām un citiem politikas reformu ieviešanai</t>
  </si>
  <si>
    <t>Mobilitātes augstākajā izglītībā KA131</t>
  </si>
  <si>
    <t>Mobilitātes augstākajā izglītībā KA171</t>
  </si>
  <si>
    <t>Mobilitātes vispārējā izglītībā (KA1)</t>
  </si>
  <si>
    <t>Mobilitātes profesionālajā izglītībā (KA1)</t>
  </si>
  <si>
    <t>Mobilitātes pieaugušo izglītībā (KA1)</t>
  </si>
  <si>
    <t>Mobilitātes aktivitātes sporta jomā (KA1)</t>
  </si>
  <si>
    <t>Jaunatnes jomas atbalsts (KA1 un KA2)</t>
  </si>
  <si>
    <t xml:space="preserve">Neatkarīga auditora nodrošināšanai 2021.–2027. </t>
  </si>
  <si>
    <t>Starpposmu novertējuma ziņojumu sagatavošana</t>
  </si>
  <si>
    <t>Kvalitātes pasākumu īstenošanai</t>
  </si>
  <si>
    <t>Stratēģiskās partnerības izglītības jomā KA2</t>
  </si>
  <si>
    <t>Eiropas Studentu kartes iniciatīvas īstenošanas nodrošināšanai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</si>
</sst>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3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4" fillId="0" borderId="1" xfId="0" applyFont="1" applyBorder="1"/>
    <xf numFmtId="3" fontId="0" fillId="0" borderId="1" xfId="0" applyNumberFormat="1" applyFont="1" applyBorder="1"/>
    <xf numFmtId="0" fontId="4" fillId="0" borderId="8" xfId="0" applyFont="1" applyBorder="1"/>
    <xf numFmtId="0" fontId="4" fillId="4" borderId="1" xfId="0" applyFont="1" applyFill="1" applyBorder="1"/>
    <xf numFmtId="3" fontId="4" fillId="4" borderId="1" xfId="0" applyNumberFormat="1" applyFont="1" applyFill="1" applyBorder="1"/>
    <xf numFmtId="3" fontId="1" fillId="4" borderId="8" xfId="0" applyNumberFormat="1" applyFont="1" applyFill="1" applyBorder="1"/>
    <xf numFmtId="0" fontId="4" fillId="4" borderId="10" xfId="0" applyFont="1" applyFill="1" applyBorder="1"/>
    <xf numFmtId="3" fontId="4" fillId="4" borderId="10" xfId="0" applyNumberFormat="1" applyFont="1" applyFill="1" applyBorder="1"/>
    <xf numFmtId="3" fontId="1" fillId="4" borderId="11" xfId="0" applyNumberFormat="1" applyFont="1" applyFill="1" applyBorder="1"/>
    <xf numFmtId="0" fontId="0" fillId="0" borderId="1" xfId="0" applyBorder="1" applyAlignment="1">
      <alignment horizontal="left" wrapText="1"/>
    </xf>
    <xf numFmtId="3" fontId="0" fillId="5" borderId="1" xfId="0" applyNumberFormat="1" applyFill="1" applyBorder="1"/>
    <xf numFmtId="0" fontId="4" fillId="4" borderId="1" xfId="0" applyFont="1" applyFill="1" applyBorder="1" applyAlignment="1">
      <alignment wrapText="1"/>
    </xf>
    <xf numFmtId="3" fontId="5" fillId="4" borderId="1" xfId="0" applyNumberFormat="1" applyFont="1" applyFill="1" applyBorder="1"/>
    <xf numFmtId="0" fontId="1" fillId="3" borderId="1" xfId="0" applyFont="1" applyFill="1" applyBorder="1"/>
    <xf numFmtId="3" fontId="1" fillId="3" borderId="1" xfId="0" applyNumberFormat="1" applyFont="1" applyFill="1" applyBorder="1"/>
    <xf numFmtId="0" fontId="0" fillId="0" borderId="1" xfId="0" applyBorder="1" applyAlignment="1">
      <alignment horizontal="left" wrapText="1"/>
    </xf>
    <xf numFmtId="0" fontId="6" fillId="0" borderId="3" xfId="0" applyFont="1" applyBorder="1"/>
    <xf numFmtId="3" fontId="6" fillId="5" borderId="3" xfId="0" applyNumberFormat="1" applyFont="1" applyFill="1" applyBorder="1"/>
    <xf numFmtId="3" fontId="6" fillId="0" borderId="3" xfId="0" applyNumberFormat="1" applyFont="1" applyBorder="1"/>
    <xf numFmtId="0" fontId="6" fillId="0" borderId="1" xfId="0" applyFont="1" applyBorder="1"/>
    <xf numFmtId="3" fontId="6" fillId="5" borderId="1" xfId="0" applyNumberFormat="1" applyFont="1" applyFill="1" applyBorder="1"/>
    <xf numFmtId="3" fontId="6" fillId="0" borderId="1" xfId="0" applyNumberFormat="1" applyFont="1" applyBorder="1"/>
    <xf numFmtId="3" fontId="7" fillId="5" borderId="1" xfId="0" applyNumberFormat="1" applyFont="1" applyFill="1" applyBorder="1"/>
    <xf numFmtId="3" fontId="0" fillId="0" borderId="1" xfId="0" applyNumberFormat="1" applyFill="1" applyBorder="1"/>
    <xf numFmtId="3" fontId="6" fillId="0" borderId="3" xfId="0" applyNumberFormat="1" applyFont="1" applyFill="1" applyBorder="1"/>
    <xf numFmtId="3" fontId="6" fillId="0" borderId="1" xfId="0" applyNumberFormat="1" applyFont="1" applyFill="1" applyBorder="1"/>
    <xf numFmtId="0" fontId="0" fillId="0" borderId="1" xfId="0" applyBorder="1" applyAlignment="1">
      <alignment horizontal="left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wrapText="1"/>
    </xf>
    <xf numFmtId="0" fontId="4" fillId="0" borderId="7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4" borderId="7" xfId="0" applyFont="1" applyFill="1" applyBorder="1" applyAlignment="1">
      <alignment horizontal="left" wrapText="1"/>
    </xf>
    <xf numFmtId="0" fontId="4" fillId="4" borderId="9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wrapText="1"/>
    </xf>
    <xf numFmtId="0" fontId="6" fillId="5" borderId="2" xfId="0" applyFont="1" applyFill="1" applyBorder="1" applyAlignment="1">
      <alignment horizontal="left" wrapText="1"/>
    </xf>
    <xf numFmtId="0" fontId="6" fillId="5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zoomScale="80" zoomScaleNormal="80" workbookViewId="0">
      <selection activeCell="J19" sqref="J19"/>
    </sheetView>
  </sheetViews>
  <sheetFormatPr defaultRowHeight="14.4" x14ac:dyDescent="0.3"/>
  <cols>
    <col min="1" max="1" width="39.5546875" customWidth="1"/>
    <col min="2" max="2" width="17.6640625" customWidth="1"/>
    <col min="3" max="3" width="10.6640625" bestFit="1" customWidth="1"/>
    <col min="4" max="9" width="10.44140625" bestFit="1" customWidth="1"/>
    <col min="10" max="10" width="11.33203125" bestFit="1" customWidth="1"/>
  </cols>
  <sheetData>
    <row r="1" spans="1:10" x14ac:dyDescent="0.3">
      <c r="J1" t="s">
        <v>20</v>
      </c>
    </row>
    <row r="2" spans="1:10" ht="18" x14ac:dyDescent="0.3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x14ac:dyDescent="0.3">
      <c r="A3" s="41" t="s">
        <v>2</v>
      </c>
      <c r="B3" s="41" t="s">
        <v>3</v>
      </c>
      <c r="C3" s="42" t="s">
        <v>4</v>
      </c>
      <c r="D3" s="42"/>
      <c r="E3" s="42"/>
      <c r="F3" s="42"/>
      <c r="G3" s="42"/>
      <c r="H3" s="42"/>
      <c r="I3" s="42"/>
      <c r="J3" s="42"/>
    </row>
    <row r="4" spans="1:10" x14ac:dyDescent="0.3">
      <c r="A4" s="41"/>
      <c r="B4" s="41"/>
      <c r="C4" s="18">
        <v>2021</v>
      </c>
      <c r="D4" s="18">
        <v>2022</v>
      </c>
      <c r="E4" s="18">
        <v>2023</v>
      </c>
      <c r="F4" s="18">
        <v>2024</v>
      </c>
      <c r="G4" s="18">
        <v>2025</v>
      </c>
      <c r="H4" s="18">
        <v>2026</v>
      </c>
      <c r="I4" s="18">
        <v>2027</v>
      </c>
      <c r="J4" s="18" t="s">
        <v>7</v>
      </c>
    </row>
    <row r="5" spans="1:10" x14ac:dyDescent="0.3">
      <c r="A5" s="43" t="s">
        <v>8</v>
      </c>
      <c r="B5" s="18" t="s">
        <v>5</v>
      </c>
      <c r="C5" s="19">
        <f t="shared" ref="C5:I5" si="0">C13+C38</f>
        <v>3446157</v>
      </c>
      <c r="D5" s="19">
        <f t="shared" si="0"/>
        <v>3405513</v>
      </c>
      <c r="E5" s="19">
        <f t="shared" si="0"/>
        <v>3415480</v>
      </c>
      <c r="F5" s="19">
        <f t="shared" si="0"/>
        <v>3415480</v>
      </c>
      <c r="G5" s="19">
        <f t="shared" si="0"/>
        <v>3415480</v>
      </c>
      <c r="H5" s="19">
        <f t="shared" si="0"/>
        <v>3415480</v>
      </c>
      <c r="I5" s="19">
        <f t="shared" si="0"/>
        <v>3415480</v>
      </c>
      <c r="J5" s="19">
        <f>SUM(C5:I5)</f>
        <v>23929070</v>
      </c>
    </row>
    <row r="6" spans="1:10" x14ac:dyDescent="0.3">
      <c r="A6" s="43"/>
      <c r="B6" s="18" t="str">
        <f>B14</f>
        <v>priekšfinansējums</v>
      </c>
      <c r="C6" s="19">
        <f>C14</f>
        <v>61106</v>
      </c>
      <c r="D6" s="19">
        <f>D14</f>
        <v>32439</v>
      </c>
      <c r="E6" s="19"/>
      <c r="F6" s="19"/>
      <c r="G6" s="19"/>
      <c r="H6" s="19"/>
      <c r="I6" s="19"/>
      <c r="J6" s="19">
        <f>SUM(C6:I6)</f>
        <v>93545</v>
      </c>
    </row>
    <row r="7" spans="1:10" x14ac:dyDescent="0.3">
      <c r="A7" s="43"/>
      <c r="B7" s="18" t="s">
        <v>6</v>
      </c>
      <c r="C7" s="19">
        <f>C15+C39</f>
        <v>15841564</v>
      </c>
      <c r="D7" s="19">
        <f t="shared" ref="D7:I7" si="1">D15+D39</f>
        <v>15895616</v>
      </c>
      <c r="E7" s="19">
        <f t="shared" si="1"/>
        <v>15975564.5</v>
      </c>
      <c r="F7" s="19">
        <f t="shared" si="1"/>
        <v>15975564.5</v>
      </c>
      <c r="G7" s="19">
        <f t="shared" si="1"/>
        <v>15975564.5</v>
      </c>
      <c r="H7" s="19">
        <f t="shared" si="1"/>
        <v>15975564.5</v>
      </c>
      <c r="I7" s="19">
        <f t="shared" si="1"/>
        <v>15975564.5</v>
      </c>
      <c r="J7" s="19">
        <f>SUM(C7:I7)</f>
        <v>111615002.5</v>
      </c>
    </row>
    <row r="8" spans="1:10" x14ac:dyDescent="0.3">
      <c r="A8" s="43"/>
      <c r="B8" s="18" t="s">
        <v>7</v>
      </c>
      <c r="C8" s="19">
        <f>C5+C7+C6</f>
        <v>19348827</v>
      </c>
      <c r="D8" s="19">
        <f t="shared" ref="D8:I8" si="2">D5+D7+D6</f>
        <v>19333568</v>
      </c>
      <c r="E8" s="19">
        <f t="shared" si="2"/>
        <v>19391044.5</v>
      </c>
      <c r="F8" s="19">
        <f t="shared" si="2"/>
        <v>19391044.5</v>
      </c>
      <c r="G8" s="19">
        <f t="shared" si="2"/>
        <v>19391044.5</v>
      </c>
      <c r="H8" s="19">
        <f t="shared" si="2"/>
        <v>19391044.5</v>
      </c>
      <c r="I8" s="19">
        <f t="shared" si="2"/>
        <v>19391044.5</v>
      </c>
      <c r="J8" s="19">
        <f>SUM(C8:I8)</f>
        <v>135637617.5</v>
      </c>
    </row>
    <row r="9" spans="1:10" ht="15" thickBot="1" x14ac:dyDescent="0.35">
      <c r="A9" s="2"/>
      <c r="C9" s="1"/>
      <c r="D9" s="1"/>
      <c r="E9" s="1"/>
      <c r="F9" s="1"/>
      <c r="G9" s="1"/>
      <c r="H9" s="1"/>
      <c r="I9" s="1"/>
      <c r="J9" s="1"/>
    </row>
    <row r="10" spans="1:10" ht="17.399999999999999" x14ac:dyDescent="0.35">
      <c r="A10" s="37" t="s">
        <v>1</v>
      </c>
      <c r="B10" s="38"/>
      <c r="C10" s="38"/>
      <c r="D10" s="38"/>
      <c r="E10" s="38"/>
      <c r="F10" s="38"/>
      <c r="G10" s="38"/>
      <c r="H10" s="38"/>
      <c r="I10" s="38"/>
      <c r="J10" s="39"/>
    </row>
    <row r="11" spans="1:10" x14ac:dyDescent="0.3">
      <c r="A11" s="44" t="s">
        <v>2</v>
      </c>
      <c r="B11" s="45" t="s">
        <v>3</v>
      </c>
      <c r="C11" s="34" t="s">
        <v>4</v>
      </c>
      <c r="D11" s="34"/>
      <c r="E11" s="34"/>
      <c r="F11" s="34"/>
      <c r="G11" s="34"/>
      <c r="H11" s="34"/>
      <c r="I11" s="34"/>
      <c r="J11" s="47"/>
    </row>
    <row r="12" spans="1:10" x14ac:dyDescent="0.3">
      <c r="A12" s="44"/>
      <c r="B12" s="46"/>
      <c r="C12" s="5">
        <v>2021</v>
      </c>
      <c r="D12" s="5">
        <v>2022</v>
      </c>
      <c r="E12" s="5">
        <v>2023</v>
      </c>
      <c r="F12" s="5">
        <v>2024</v>
      </c>
      <c r="G12" s="5">
        <v>2025</v>
      </c>
      <c r="H12" s="5">
        <v>2026</v>
      </c>
      <c r="I12" s="5">
        <v>2027</v>
      </c>
      <c r="J12" s="7" t="s">
        <v>7</v>
      </c>
    </row>
    <row r="13" spans="1:10" x14ac:dyDescent="0.3">
      <c r="A13" s="48" t="s">
        <v>8</v>
      </c>
      <c r="B13" s="8" t="s">
        <v>5</v>
      </c>
      <c r="C13" s="9">
        <f>C17+C21+C23+C25+C27+C29+C32+C33</f>
        <v>3343172</v>
      </c>
      <c r="D13" s="9">
        <f t="shared" ref="D13:I13" si="3">D17+D21+D23+D25+D27+D29+D32+D33</f>
        <v>3302528</v>
      </c>
      <c r="E13" s="9">
        <f t="shared" si="3"/>
        <v>3312495</v>
      </c>
      <c r="F13" s="9">
        <f t="shared" si="3"/>
        <v>3312495</v>
      </c>
      <c r="G13" s="9">
        <f t="shared" si="3"/>
        <v>3312495</v>
      </c>
      <c r="H13" s="9">
        <f t="shared" si="3"/>
        <v>3312495</v>
      </c>
      <c r="I13" s="9">
        <f t="shared" si="3"/>
        <v>3312495</v>
      </c>
      <c r="J13" s="10">
        <f>SUM(C13:I13)</f>
        <v>23208175</v>
      </c>
    </row>
    <row r="14" spans="1:10" x14ac:dyDescent="0.3">
      <c r="A14" s="48"/>
      <c r="B14" s="8" t="s">
        <v>19</v>
      </c>
      <c r="C14" s="9">
        <f>C30</f>
        <v>61106</v>
      </c>
      <c r="D14" s="9">
        <f>D30</f>
        <v>32439</v>
      </c>
      <c r="E14" s="9"/>
      <c r="F14" s="9"/>
      <c r="G14" s="9"/>
      <c r="H14" s="9"/>
      <c r="I14" s="9"/>
      <c r="J14" s="10">
        <f>SUM(C14:I14)</f>
        <v>93545</v>
      </c>
    </row>
    <row r="15" spans="1:10" x14ac:dyDescent="0.3">
      <c r="A15" s="48"/>
      <c r="B15" s="8" t="s">
        <v>6</v>
      </c>
      <c r="C15" s="9">
        <f>C18+C22+C24+C26+C28+C31</f>
        <v>14361533</v>
      </c>
      <c r="D15" s="9">
        <f t="shared" ref="D15:I15" si="4">D18+D22+D24+D26+D28+D31</f>
        <v>14415585</v>
      </c>
      <c r="E15" s="9">
        <f t="shared" si="4"/>
        <v>14495533.5</v>
      </c>
      <c r="F15" s="9">
        <f t="shared" si="4"/>
        <v>14495533.5</v>
      </c>
      <c r="G15" s="9">
        <f t="shared" si="4"/>
        <v>14495533.5</v>
      </c>
      <c r="H15" s="9">
        <f t="shared" si="4"/>
        <v>14495533.5</v>
      </c>
      <c r="I15" s="9">
        <f t="shared" si="4"/>
        <v>14495533.5</v>
      </c>
      <c r="J15" s="10">
        <f t="shared" ref="J15:J27" si="5">SUM(C15:I15)</f>
        <v>101254785.5</v>
      </c>
    </row>
    <row r="16" spans="1:10" ht="15" thickBot="1" x14ac:dyDescent="0.35">
      <c r="A16" s="49"/>
      <c r="B16" s="11" t="s">
        <v>7</v>
      </c>
      <c r="C16" s="12">
        <f>C13+C15+C14</f>
        <v>17765811</v>
      </c>
      <c r="D16" s="12">
        <f t="shared" ref="D16:I16" si="6">D13+D15+D14</f>
        <v>17750552</v>
      </c>
      <c r="E16" s="12">
        <f t="shared" si="6"/>
        <v>17808028.5</v>
      </c>
      <c r="F16" s="12">
        <f t="shared" si="6"/>
        <v>17808028.5</v>
      </c>
      <c r="G16" s="12">
        <f t="shared" si="6"/>
        <v>17808028.5</v>
      </c>
      <c r="H16" s="12">
        <f t="shared" si="6"/>
        <v>17808028.5</v>
      </c>
      <c r="I16" s="12">
        <f t="shared" si="6"/>
        <v>17808028.5</v>
      </c>
      <c r="J16" s="13">
        <f t="shared" si="5"/>
        <v>124556505.5</v>
      </c>
    </row>
    <row r="17" spans="1:11" x14ac:dyDescent="0.3">
      <c r="A17" s="36" t="s">
        <v>10</v>
      </c>
      <c r="B17" s="21" t="s">
        <v>18</v>
      </c>
      <c r="C17" s="22">
        <v>1512228</v>
      </c>
      <c r="D17" s="22">
        <v>1512228</v>
      </c>
      <c r="E17" s="22">
        <v>1512228</v>
      </c>
      <c r="F17" s="22">
        <v>1512228</v>
      </c>
      <c r="G17" s="22">
        <v>1512228</v>
      </c>
      <c r="H17" s="22">
        <v>1512228</v>
      </c>
      <c r="I17" s="22">
        <v>1512228</v>
      </c>
      <c r="J17" s="23">
        <f t="shared" si="5"/>
        <v>10585596</v>
      </c>
    </row>
    <row r="18" spans="1:11" ht="15.6" customHeight="1" x14ac:dyDescent="0.3">
      <c r="A18" s="35"/>
      <c r="B18" s="24" t="s">
        <v>6</v>
      </c>
      <c r="C18" s="25">
        <v>7561140</v>
      </c>
      <c r="D18" s="25">
        <v>7561140</v>
      </c>
      <c r="E18" s="25">
        <v>7561140</v>
      </c>
      <c r="F18" s="25">
        <v>7561140</v>
      </c>
      <c r="G18" s="25">
        <v>7561140</v>
      </c>
      <c r="H18" s="25">
        <v>7561140</v>
      </c>
      <c r="I18" s="25">
        <v>7561140</v>
      </c>
      <c r="J18" s="26">
        <f t="shared" si="5"/>
        <v>52927980</v>
      </c>
    </row>
    <row r="19" spans="1:11" x14ac:dyDescent="0.3">
      <c r="A19" s="36" t="s">
        <v>27</v>
      </c>
      <c r="B19" s="21" t="s">
        <v>18</v>
      </c>
      <c r="C19" s="22"/>
      <c r="D19" s="22"/>
      <c r="E19" s="22"/>
      <c r="F19" s="22">
        <f>D19+E19</f>
        <v>0</v>
      </c>
      <c r="G19" s="22"/>
      <c r="H19" s="22"/>
      <c r="I19" s="22">
        <f>G19+H19</f>
        <v>0</v>
      </c>
      <c r="J19" s="22"/>
      <c r="K19" s="1"/>
    </row>
    <row r="20" spans="1:11" x14ac:dyDescent="0.3">
      <c r="A20" s="35"/>
      <c r="B20" s="24" t="s">
        <v>6</v>
      </c>
      <c r="C20" s="25"/>
      <c r="D20" s="25"/>
      <c r="E20" s="27"/>
      <c r="F20" s="22">
        <f t="shared" ref="F20" si="7">D20+E20</f>
        <v>0</v>
      </c>
      <c r="G20" s="25"/>
      <c r="H20" s="27"/>
      <c r="I20" s="22">
        <f t="shared" ref="I20" si="8">G20+H20</f>
        <v>0</v>
      </c>
      <c r="J20" s="25"/>
      <c r="K20" s="1"/>
    </row>
    <row r="21" spans="1:11" x14ac:dyDescent="0.3">
      <c r="A21" s="35" t="s">
        <v>11</v>
      </c>
      <c r="B21" s="24" t="s">
        <v>5</v>
      </c>
      <c r="C21" s="26"/>
      <c r="D21" s="26"/>
      <c r="E21" s="26"/>
      <c r="F21" s="26"/>
      <c r="G21" s="26"/>
      <c r="H21" s="26"/>
      <c r="I21" s="26"/>
      <c r="J21" s="26">
        <f t="shared" si="5"/>
        <v>0</v>
      </c>
    </row>
    <row r="22" spans="1:11" x14ac:dyDescent="0.3">
      <c r="A22" s="35"/>
      <c r="B22" s="24" t="s">
        <v>6</v>
      </c>
      <c r="C22" s="25">
        <v>4076222</v>
      </c>
      <c r="D22" s="25">
        <v>4076222</v>
      </c>
      <c r="E22" s="25">
        <v>4076222</v>
      </c>
      <c r="F22" s="25">
        <v>4076222</v>
      </c>
      <c r="G22" s="25">
        <v>4076222</v>
      </c>
      <c r="H22" s="25">
        <v>4076222</v>
      </c>
      <c r="I22" s="25">
        <v>4076222</v>
      </c>
      <c r="J22" s="25">
        <f t="shared" si="5"/>
        <v>28533554</v>
      </c>
    </row>
    <row r="23" spans="1:11" x14ac:dyDescent="0.3">
      <c r="A23" s="35" t="s">
        <v>12</v>
      </c>
      <c r="B23" s="24" t="s">
        <v>5</v>
      </c>
      <c r="C23" s="26">
        <v>1550492</v>
      </c>
      <c r="D23" s="26">
        <v>1550492</v>
      </c>
      <c r="E23" s="26">
        <v>1550492</v>
      </c>
      <c r="F23" s="26">
        <v>1550492</v>
      </c>
      <c r="G23" s="26">
        <v>1550492</v>
      </c>
      <c r="H23" s="26">
        <v>1550492</v>
      </c>
      <c r="I23" s="26">
        <v>1550492</v>
      </c>
      <c r="J23" s="26">
        <f t="shared" si="5"/>
        <v>10853444</v>
      </c>
    </row>
    <row r="24" spans="1:11" x14ac:dyDescent="0.3">
      <c r="A24" s="35"/>
      <c r="B24" s="24" t="s">
        <v>6</v>
      </c>
      <c r="C24" s="26">
        <v>1550492</v>
      </c>
      <c r="D24" s="26">
        <v>1550492</v>
      </c>
      <c r="E24" s="26">
        <v>1550492</v>
      </c>
      <c r="F24" s="26">
        <v>1550492</v>
      </c>
      <c r="G24" s="26">
        <v>1550492</v>
      </c>
      <c r="H24" s="26">
        <v>1550492</v>
      </c>
      <c r="I24" s="26">
        <v>1550492</v>
      </c>
      <c r="J24" s="25">
        <f t="shared" si="5"/>
        <v>10853444</v>
      </c>
    </row>
    <row r="25" spans="1:11" x14ac:dyDescent="0.3">
      <c r="A25" s="35" t="s">
        <v>13</v>
      </c>
      <c r="B25" s="24" t="s">
        <v>5</v>
      </c>
      <c r="C25" s="25">
        <v>31448</v>
      </c>
      <c r="D25" s="25">
        <v>31448</v>
      </c>
      <c r="E25" s="25">
        <v>31448</v>
      </c>
      <c r="F25" s="25">
        <v>31448</v>
      </c>
      <c r="G25" s="25">
        <v>31448</v>
      </c>
      <c r="H25" s="25">
        <v>31448</v>
      </c>
      <c r="I25" s="25">
        <v>31448</v>
      </c>
      <c r="J25" s="25">
        <f t="shared" si="5"/>
        <v>220136</v>
      </c>
    </row>
    <row r="26" spans="1:11" x14ac:dyDescent="0.3">
      <c r="A26" s="35"/>
      <c r="B26" s="24" t="s">
        <v>6</v>
      </c>
      <c r="C26" s="25">
        <v>597504</v>
      </c>
      <c r="D26" s="25">
        <v>597504</v>
      </c>
      <c r="E26" s="25">
        <v>597504</v>
      </c>
      <c r="F26" s="25">
        <v>597504</v>
      </c>
      <c r="G26" s="25">
        <v>597504</v>
      </c>
      <c r="H26" s="25">
        <v>597504</v>
      </c>
      <c r="I26" s="25">
        <v>597504</v>
      </c>
      <c r="J26" s="25">
        <f t="shared" si="5"/>
        <v>4182528</v>
      </c>
    </row>
    <row r="27" spans="1:11" x14ac:dyDescent="0.3">
      <c r="A27" s="35" t="s">
        <v>14</v>
      </c>
      <c r="B27" s="24" t="s">
        <v>5</v>
      </c>
      <c r="C27" s="25">
        <v>102823</v>
      </c>
      <c r="D27" s="25">
        <v>132113</v>
      </c>
      <c r="E27" s="25">
        <v>132113</v>
      </c>
      <c r="F27" s="25">
        <v>132113</v>
      </c>
      <c r="G27" s="25">
        <v>132113</v>
      </c>
      <c r="H27" s="25">
        <v>132113</v>
      </c>
      <c r="I27" s="25">
        <v>132113</v>
      </c>
      <c r="J27" s="25">
        <f t="shared" si="5"/>
        <v>895501</v>
      </c>
    </row>
    <row r="28" spans="1:11" x14ac:dyDescent="0.3">
      <c r="A28" s="35"/>
      <c r="B28" s="24" t="s">
        <v>6</v>
      </c>
      <c r="C28" s="26">
        <v>290508</v>
      </c>
      <c r="D28" s="26">
        <v>407667</v>
      </c>
      <c r="E28" s="26">
        <v>407667</v>
      </c>
      <c r="F28" s="26">
        <v>407667</v>
      </c>
      <c r="G28" s="26">
        <v>407667</v>
      </c>
      <c r="H28" s="26">
        <v>407667</v>
      </c>
      <c r="I28" s="26">
        <v>407667</v>
      </c>
      <c r="J28" s="25">
        <f>SUM(C28:I28)</f>
        <v>2736510</v>
      </c>
    </row>
    <row r="29" spans="1:11" x14ac:dyDescent="0.3">
      <c r="A29" s="35" t="s">
        <v>17</v>
      </c>
      <c r="B29" s="24" t="s">
        <v>5</v>
      </c>
      <c r="C29" s="25">
        <v>84081</v>
      </c>
      <c r="D29" s="25">
        <v>64147</v>
      </c>
      <c r="E29" s="25">
        <v>74114</v>
      </c>
      <c r="F29" s="25">
        <v>74114</v>
      </c>
      <c r="G29" s="25">
        <v>74114</v>
      </c>
      <c r="H29" s="25">
        <v>74114</v>
      </c>
      <c r="I29" s="25">
        <v>74114</v>
      </c>
      <c r="J29" s="25">
        <f t="shared" ref="J29:J30" si="9">SUM(C29:I29)</f>
        <v>518798</v>
      </c>
    </row>
    <row r="30" spans="1:11" x14ac:dyDescent="0.3">
      <c r="A30" s="35"/>
      <c r="B30" s="24" t="s">
        <v>19</v>
      </c>
      <c r="C30" s="25">
        <v>61106</v>
      </c>
      <c r="D30" s="25">
        <v>32439</v>
      </c>
      <c r="E30" s="25"/>
      <c r="F30" s="25"/>
      <c r="G30" s="25"/>
      <c r="H30" s="25"/>
      <c r="I30" s="25"/>
      <c r="J30" s="25">
        <f t="shared" si="9"/>
        <v>93545</v>
      </c>
    </row>
    <row r="31" spans="1:11" ht="39" customHeight="1" x14ac:dyDescent="0.3">
      <c r="A31" s="35"/>
      <c r="B31" s="24" t="s">
        <v>6</v>
      </c>
      <c r="C31" s="26">
        <v>285667</v>
      </c>
      <c r="D31" s="26">
        <v>222560</v>
      </c>
      <c r="E31" s="26">
        <v>302508.5</v>
      </c>
      <c r="F31" s="26">
        <v>302508.5</v>
      </c>
      <c r="G31" s="26">
        <v>302508.5</v>
      </c>
      <c r="H31" s="26">
        <v>302508.5</v>
      </c>
      <c r="I31" s="26">
        <v>302508.5</v>
      </c>
      <c r="J31" s="26">
        <f>SUM(C31:I31)</f>
        <v>2020769.5</v>
      </c>
    </row>
    <row r="32" spans="1:11" ht="43.2" x14ac:dyDescent="0.3">
      <c r="A32" s="14" t="s">
        <v>21</v>
      </c>
      <c r="B32" s="3" t="s">
        <v>5</v>
      </c>
      <c r="C32" s="4">
        <v>12100</v>
      </c>
      <c r="D32" s="4">
        <v>12100</v>
      </c>
      <c r="E32" s="4">
        <v>12100</v>
      </c>
      <c r="F32" s="4">
        <v>12100</v>
      </c>
      <c r="G32" s="4">
        <v>12100</v>
      </c>
      <c r="H32" s="4">
        <v>12100</v>
      </c>
      <c r="I32" s="4">
        <v>12100</v>
      </c>
      <c r="J32" s="6">
        <f>SUM(C32:I32)</f>
        <v>84700</v>
      </c>
    </row>
    <row r="33" spans="1:10" ht="28.8" x14ac:dyDescent="0.3">
      <c r="A33" s="14" t="s">
        <v>22</v>
      </c>
      <c r="B33" s="3" t="s">
        <v>5</v>
      </c>
      <c r="C33" s="4">
        <v>50000</v>
      </c>
      <c r="D33" s="4"/>
      <c r="E33" s="4"/>
      <c r="F33" s="4"/>
      <c r="G33" s="4"/>
      <c r="H33" s="4"/>
      <c r="I33" s="4"/>
      <c r="J33" s="6"/>
    </row>
    <row r="34" spans="1:10" x14ac:dyDescent="0.3">
      <c r="A34" s="2"/>
      <c r="C34" s="1"/>
      <c r="D34" s="1"/>
      <c r="E34" s="1"/>
      <c r="F34" s="1"/>
      <c r="G34" s="1"/>
      <c r="H34" s="1"/>
      <c r="I34" s="1"/>
    </row>
    <row r="35" spans="1:10" ht="17.399999999999999" x14ac:dyDescent="0.35">
      <c r="A35" s="32" t="s">
        <v>9</v>
      </c>
      <c r="B35" s="32"/>
      <c r="C35" s="32"/>
      <c r="D35" s="32"/>
      <c r="E35" s="32"/>
      <c r="F35" s="32"/>
      <c r="G35" s="32"/>
      <c r="H35" s="32"/>
      <c r="I35" s="32"/>
      <c r="J35" s="32"/>
    </row>
    <row r="36" spans="1:10" x14ac:dyDescent="0.3">
      <c r="A36" s="33" t="s">
        <v>2</v>
      </c>
      <c r="B36" s="33" t="s">
        <v>3</v>
      </c>
      <c r="C36" s="34" t="s">
        <v>4</v>
      </c>
      <c r="D36" s="34"/>
      <c r="E36" s="34"/>
      <c r="F36" s="34"/>
      <c r="G36" s="34"/>
      <c r="H36" s="34"/>
      <c r="I36" s="34"/>
      <c r="J36" s="34"/>
    </row>
    <row r="37" spans="1:10" x14ac:dyDescent="0.3">
      <c r="A37" s="33"/>
      <c r="B37" s="33"/>
      <c r="C37" s="5">
        <v>2021</v>
      </c>
      <c r="D37" s="5">
        <v>2022</v>
      </c>
      <c r="E37" s="5">
        <v>2023</v>
      </c>
      <c r="F37" s="5">
        <v>2024</v>
      </c>
      <c r="G37" s="5">
        <v>2025</v>
      </c>
      <c r="H37" s="5">
        <v>2026</v>
      </c>
      <c r="I37" s="5">
        <v>2027</v>
      </c>
      <c r="J37" s="5" t="s">
        <v>7</v>
      </c>
    </row>
    <row r="38" spans="1:10" x14ac:dyDescent="0.3">
      <c r="A38" s="16" t="s">
        <v>8</v>
      </c>
      <c r="B38" s="8" t="s">
        <v>5</v>
      </c>
      <c r="C38" s="9">
        <f>C41+C43+C45</f>
        <v>102985</v>
      </c>
      <c r="D38" s="9">
        <f t="shared" ref="D38:I38" si="10">D41+D43+D45</f>
        <v>102985</v>
      </c>
      <c r="E38" s="9">
        <f t="shared" si="10"/>
        <v>102985</v>
      </c>
      <c r="F38" s="9">
        <f t="shared" si="10"/>
        <v>102985</v>
      </c>
      <c r="G38" s="9">
        <f t="shared" si="10"/>
        <v>102985</v>
      </c>
      <c r="H38" s="9">
        <f t="shared" si="10"/>
        <v>102985</v>
      </c>
      <c r="I38" s="9">
        <f t="shared" si="10"/>
        <v>102985</v>
      </c>
      <c r="J38" s="17">
        <f>SUM(C38:I38)</f>
        <v>720895</v>
      </c>
    </row>
    <row r="39" spans="1:10" x14ac:dyDescent="0.3">
      <c r="A39" s="16"/>
      <c r="B39" s="8" t="s">
        <v>6</v>
      </c>
      <c r="C39" s="9">
        <f>C42+C44+C46</f>
        <v>1480031</v>
      </c>
      <c r="D39" s="9">
        <f t="shared" ref="D39:I39" si="11">D42+D44+D46</f>
        <v>1480031</v>
      </c>
      <c r="E39" s="9">
        <f t="shared" si="11"/>
        <v>1480031</v>
      </c>
      <c r="F39" s="9">
        <f t="shared" si="11"/>
        <v>1480031</v>
      </c>
      <c r="G39" s="9">
        <f t="shared" si="11"/>
        <v>1480031</v>
      </c>
      <c r="H39" s="9">
        <f t="shared" si="11"/>
        <v>1480031</v>
      </c>
      <c r="I39" s="9">
        <f t="shared" si="11"/>
        <v>1480031</v>
      </c>
      <c r="J39" s="17">
        <f>SUM(C39:I39)</f>
        <v>10360217</v>
      </c>
    </row>
    <row r="40" spans="1:10" x14ac:dyDescent="0.3">
      <c r="A40" s="16"/>
      <c r="B40" s="8" t="s">
        <v>7</v>
      </c>
      <c r="C40" s="9">
        <f>C38+C39</f>
        <v>1583016</v>
      </c>
      <c r="D40" s="9">
        <f t="shared" ref="D40:I40" si="12">D38+D39</f>
        <v>1583016</v>
      </c>
      <c r="E40" s="9">
        <f t="shared" si="12"/>
        <v>1583016</v>
      </c>
      <c r="F40" s="9">
        <f t="shared" si="12"/>
        <v>1583016</v>
      </c>
      <c r="G40" s="9">
        <f t="shared" si="12"/>
        <v>1583016</v>
      </c>
      <c r="H40" s="9">
        <f t="shared" si="12"/>
        <v>1583016</v>
      </c>
      <c r="I40" s="9">
        <f t="shared" si="12"/>
        <v>1583016</v>
      </c>
      <c r="J40" s="17">
        <f>SUM(C40:I40)</f>
        <v>11081112</v>
      </c>
    </row>
    <row r="41" spans="1:10" x14ac:dyDescent="0.3">
      <c r="A41" s="31" t="s">
        <v>15</v>
      </c>
      <c r="B41" s="3" t="s">
        <v>5</v>
      </c>
      <c r="C41" s="15"/>
      <c r="D41" s="15"/>
      <c r="E41" s="15"/>
      <c r="F41" s="15"/>
      <c r="G41" s="15"/>
      <c r="H41" s="15"/>
      <c r="I41" s="15"/>
      <c r="J41" s="4">
        <f>SUM(C41:I41)</f>
        <v>0</v>
      </c>
    </row>
    <row r="42" spans="1:10" x14ac:dyDescent="0.3">
      <c r="A42" s="31"/>
      <c r="B42" s="3" t="s">
        <v>6</v>
      </c>
      <c r="C42" s="15">
        <v>1282837</v>
      </c>
      <c r="D42" s="15">
        <v>1282837</v>
      </c>
      <c r="E42" s="15">
        <v>1282837</v>
      </c>
      <c r="F42" s="15">
        <v>1282837</v>
      </c>
      <c r="G42" s="15">
        <v>1282837</v>
      </c>
      <c r="H42" s="15">
        <v>1282837</v>
      </c>
      <c r="I42" s="15">
        <v>1282837</v>
      </c>
      <c r="J42" s="15">
        <f t="shared" ref="J42:J44" si="13">SUM(C42:I42)</f>
        <v>8979859</v>
      </c>
    </row>
    <row r="43" spans="1:10" x14ac:dyDescent="0.3">
      <c r="A43" s="31" t="s">
        <v>16</v>
      </c>
      <c r="B43" s="3" t="s">
        <v>5</v>
      </c>
      <c r="C43" s="4">
        <v>97751</v>
      </c>
      <c r="D43" s="4">
        <v>97751</v>
      </c>
      <c r="E43" s="4">
        <v>97751</v>
      </c>
      <c r="F43" s="4">
        <v>97751</v>
      </c>
      <c r="G43" s="4">
        <v>97751</v>
      </c>
      <c r="H43" s="4">
        <v>97751</v>
      </c>
      <c r="I43" s="4">
        <v>97751</v>
      </c>
      <c r="J43" s="4">
        <f t="shared" si="13"/>
        <v>684257</v>
      </c>
    </row>
    <row r="44" spans="1:10" x14ac:dyDescent="0.3">
      <c r="A44" s="31"/>
      <c r="B44" s="3" t="s">
        <v>6</v>
      </c>
      <c r="C44" s="4">
        <v>97751</v>
      </c>
      <c r="D44" s="4">
        <v>97751</v>
      </c>
      <c r="E44" s="4">
        <v>97751</v>
      </c>
      <c r="F44" s="4">
        <v>97751</v>
      </c>
      <c r="G44" s="4">
        <v>97751</v>
      </c>
      <c r="H44" s="4">
        <v>97751</v>
      </c>
      <c r="I44" s="4">
        <v>97751</v>
      </c>
      <c r="J44" s="4">
        <f t="shared" si="13"/>
        <v>684257</v>
      </c>
    </row>
    <row r="45" spans="1:10" x14ac:dyDescent="0.3">
      <c r="A45" s="31" t="s">
        <v>23</v>
      </c>
      <c r="B45" s="3" t="s">
        <v>5</v>
      </c>
      <c r="C45" s="4">
        <v>5234</v>
      </c>
      <c r="D45" s="4">
        <v>5234</v>
      </c>
      <c r="E45" s="4">
        <v>5234</v>
      </c>
      <c r="F45" s="4">
        <v>5234</v>
      </c>
      <c r="G45" s="4">
        <v>5234</v>
      </c>
      <c r="H45" s="4">
        <v>5234</v>
      </c>
      <c r="I45" s="4">
        <v>5234</v>
      </c>
      <c r="J45" s="4">
        <f t="shared" ref="J45:J46" si="14">SUM(C45:I45)</f>
        <v>36638</v>
      </c>
    </row>
    <row r="46" spans="1:10" x14ac:dyDescent="0.3">
      <c r="A46" s="31"/>
      <c r="B46" s="3" t="s">
        <v>6</v>
      </c>
      <c r="C46" s="4">
        <v>99443</v>
      </c>
      <c r="D46" s="4">
        <v>99443</v>
      </c>
      <c r="E46" s="4">
        <v>99443</v>
      </c>
      <c r="F46" s="4">
        <v>99443</v>
      </c>
      <c r="G46" s="4">
        <v>99443</v>
      </c>
      <c r="H46" s="4">
        <v>99443</v>
      </c>
      <c r="I46" s="4">
        <v>99443</v>
      </c>
      <c r="J46" s="4">
        <f t="shared" si="14"/>
        <v>696101</v>
      </c>
    </row>
    <row r="47" spans="1:10" x14ac:dyDescent="0.3">
      <c r="A47" s="2"/>
      <c r="C47" s="1"/>
      <c r="D47" s="1"/>
      <c r="E47" s="1"/>
      <c r="F47" s="1"/>
      <c r="G47" s="1"/>
      <c r="H47" s="1"/>
      <c r="I47" s="1"/>
    </row>
    <row r="48" spans="1:10" x14ac:dyDescent="0.3">
      <c r="A48" s="2"/>
      <c r="C48" s="1"/>
      <c r="D48" s="1"/>
      <c r="E48" s="1"/>
      <c r="F48" s="1"/>
      <c r="G48" s="1"/>
      <c r="H48" s="1"/>
      <c r="I48" s="1"/>
    </row>
    <row r="49" spans="1:9" x14ac:dyDescent="0.3">
      <c r="A49" s="2"/>
      <c r="C49" s="1"/>
      <c r="D49" s="1"/>
      <c r="E49" s="1"/>
      <c r="F49" s="1"/>
      <c r="G49" s="1"/>
      <c r="H49" s="1"/>
      <c r="I49" s="1"/>
    </row>
    <row r="50" spans="1:9" x14ac:dyDescent="0.3">
      <c r="A50" s="2"/>
      <c r="C50" s="1"/>
      <c r="D50" s="1"/>
      <c r="E50" s="1"/>
      <c r="F50" s="1"/>
      <c r="G50" s="1"/>
      <c r="H50" s="1"/>
      <c r="I50" s="1"/>
    </row>
    <row r="51" spans="1:9" x14ac:dyDescent="0.3">
      <c r="A51" s="2"/>
      <c r="C51" s="1"/>
      <c r="D51" s="1"/>
      <c r="E51" s="1"/>
      <c r="F51" s="1"/>
      <c r="G51" s="1"/>
      <c r="H51" s="1"/>
      <c r="I51" s="1"/>
    </row>
    <row r="52" spans="1:9" x14ac:dyDescent="0.3">
      <c r="A52" s="2"/>
      <c r="C52" s="1"/>
      <c r="D52" s="1"/>
      <c r="E52" s="1"/>
      <c r="F52" s="1"/>
      <c r="G52" s="1"/>
      <c r="H52" s="1"/>
      <c r="I52" s="1"/>
    </row>
    <row r="53" spans="1:9" x14ac:dyDescent="0.3">
      <c r="A53" s="2"/>
      <c r="C53" s="1"/>
      <c r="D53" s="1"/>
      <c r="E53" s="1"/>
      <c r="F53" s="1"/>
      <c r="G53" s="1"/>
      <c r="H53" s="1"/>
      <c r="I53" s="1"/>
    </row>
    <row r="54" spans="1:9" x14ac:dyDescent="0.3">
      <c r="A54" s="2"/>
      <c r="C54" s="1"/>
      <c r="D54" s="1"/>
      <c r="E54" s="1"/>
      <c r="F54" s="1"/>
      <c r="G54" s="1"/>
      <c r="H54" s="1"/>
      <c r="I54" s="1"/>
    </row>
    <row r="55" spans="1:9" x14ac:dyDescent="0.3">
      <c r="A55" s="2"/>
      <c r="C55" s="1"/>
      <c r="D55" s="1"/>
      <c r="E55" s="1"/>
      <c r="F55" s="1"/>
      <c r="G55" s="1"/>
      <c r="H55" s="1"/>
      <c r="I55" s="1"/>
    </row>
    <row r="56" spans="1:9" x14ac:dyDescent="0.3">
      <c r="A56" s="2"/>
      <c r="C56" s="1"/>
      <c r="D56" s="1"/>
      <c r="E56" s="1"/>
      <c r="F56" s="1"/>
      <c r="G56" s="1"/>
      <c r="H56" s="1"/>
      <c r="I56" s="1"/>
    </row>
    <row r="57" spans="1:9" x14ac:dyDescent="0.3">
      <c r="A57" s="2"/>
      <c r="C57" s="1"/>
      <c r="D57" s="1"/>
      <c r="E57" s="1"/>
      <c r="F57" s="1"/>
      <c r="G57" s="1"/>
      <c r="H57" s="1"/>
      <c r="I57" s="1"/>
    </row>
    <row r="58" spans="1:9" x14ac:dyDescent="0.3">
      <c r="A58" s="2"/>
      <c r="C58" s="1"/>
      <c r="D58" s="1"/>
      <c r="E58" s="1"/>
      <c r="F58" s="1"/>
      <c r="G58" s="1"/>
      <c r="H58" s="1"/>
      <c r="I58" s="1"/>
    </row>
    <row r="59" spans="1:9" x14ac:dyDescent="0.3">
      <c r="A59" s="2"/>
      <c r="C59" s="1"/>
      <c r="D59" s="1"/>
      <c r="E59" s="1"/>
      <c r="F59" s="1"/>
      <c r="G59" s="1"/>
      <c r="H59" s="1"/>
      <c r="I59" s="1"/>
    </row>
    <row r="60" spans="1:9" x14ac:dyDescent="0.3">
      <c r="A60" s="2"/>
      <c r="C60" s="1"/>
      <c r="D60" s="1"/>
      <c r="E60" s="1"/>
      <c r="F60" s="1"/>
      <c r="G60" s="1"/>
      <c r="H60" s="1"/>
      <c r="I60" s="1"/>
    </row>
    <row r="61" spans="1:9" x14ac:dyDescent="0.3">
      <c r="A61" s="2"/>
      <c r="C61" s="1"/>
      <c r="D61" s="1"/>
      <c r="E61" s="1"/>
      <c r="F61" s="1"/>
      <c r="G61" s="1"/>
      <c r="H61" s="1"/>
      <c r="I61" s="1"/>
    </row>
    <row r="62" spans="1:9" x14ac:dyDescent="0.3">
      <c r="A62" s="2"/>
      <c r="C62" s="1"/>
      <c r="D62" s="1"/>
      <c r="E62" s="1"/>
      <c r="F62" s="1"/>
      <c r="G62" s="1"/>
      <c r="H62" s="1"/>
      <c r="I62" s="1"/>
    </row>
    <row r="63" spans="1:9" x14ac:dyDescent="0.3">
      <c r="A63" s="2"/>
      <c r="C63" s="1"/>
      <c r="D63" s="1"/>
      <c r="E63" s="1"/>
      <c r="F63" s="1"/>
      <c r="G63" s="1"/>
      <c r="H63" s="1"/>
      <c r="I63" s="1"/>
    </row>
    <row r="64" spans="1:9" x14ac:dyDescent="0.3">
      <c r="A64" s="2"/>
      <c r="C64" s="1"/>
      <c r="D64" s="1"/>
      <c r="E64" s="1"/>
      <c r="F64" s="1"/>
      <c r="G64" s="1"/>
      <c r="H64" s="1"/>
      <c r="I64" s="1"/>
    </row>
    <row r="65" spans="1:9" x14ac:dyDescent="0.3">
      <c r="A65" s="2"/>
      <c r="C65" s="1"/>
      <c r="D65" s="1"/>
      <c r="E65" s="1"/>
      <c r="F65" s="1"/>
      <c r="G65" s="1"/>
      <c r="H65" s="1"/>
      <c r="I65" s="1"/>
    </row>
  </sheetData>
  <mergeCells count="24">
    <mergeCell ref="A19:A20"/>
    <mergeCell ref="A10:J10"/>
    <mergeCell ref="A2:J2"/>
    <mergeCell ref="A3:A4"/>
    <mergeCell ref="B3:B4"/>
    <mergeCell ref="C3:J3"/>
    <mergeCell ref="A5:A8"/>
    <mergeCell ref="A11:A12"/>
    <mergeCell ref="B11:B12"/>
    <mergeCell ref="C11:J11"/>
    <mergeCell ref="A13:A16"/>
    <mergeCell ref="A17:A18"/>
    <mergeCell ref="A27:A28"/>
    <mergeCell ref="A21:A22"/>
    <mergeCell ref="A23:A24"/>
    <mergeCell ref="A25:A26"/>
    <mergeCell ref="A41:A42"/>
    <mergeCell ref="A29:A31"/>
    <mergeCell ref="A45:A46"/>
    <mergeCell ref="A43:A44"/>
    <mergeCell ref="A35:J35"/>
    <mergeCell ref="A36:A37"/>
    <mergeCell ref="B36:B37"/>
    <mergeCell ref="C36:J36"/>
  </mergeCells>
  <pageMargins left="0.7" right="0.7" top="0.75" bottom="0.75" header="0.3" footer="0.3"/>
  <pageSetup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1"/>
  <sheetViews>
    <sheetView tabSelected="1" topLeftCell="A18" zoomScaleNormal="100" workbookViewId="0">
      <selection activeCell="A39" sqref="A39"/>
    </sheetView>
  </sheetViews>
  <sheetFormatPr defaultRowHeight="14.4" x14ac:dyDescent="0.3"/>
  <cols>
    <col min="1" max="1" width="39.5546875" customWidth="1"/>
    <col min="2" max="2" width="17.6640625" customWidth="1"/>
    <col min="3" max="3" width="10.6640625" customWidth="1"/>
    <col min="4" max="13" width="10.44140625" bestFit="1" customWidth="1"/>
    <col min="14" max="14" width="11.6640625" bestFit="1" customWidth="1"/>
    <col min="15" max="15" width="10.5546875" hidden="1" customWidth="1"/>
    <col min="16" max="16" width="8.88671875" hidden="1" customWidth="1"/>
    <col min="17" max="17" width="9.88671875" hidden="1" customWidth="1"/>
    <col min="18" max="20" width="0" hidden="1" customWidth="1"/>
  </cols>
  <sheetData>
    <row r="1" spans="1:17" x14ac:dyDescent="0.3">
      <c r="N1" t="s">
        <v>20</v>
      </c>
    </row>
    <row r="2" spans="1:17" ht="18" x14ac:dyDescent="0.3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7" x14ac:dyDescent="0.3">
      <c r="A3" s="41" t="s">
        <v>2</v>
      </c>
      <c r="B3" s="41" t="s">
        <v>3</v>
      </c>
      <c r="C3" s="42" t="s">
        <v>4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7" x14ac:dyDescent="0.3">
      <c r="A4" s="41"/>
      <c r="B4" s="41"/>
      <c r="C4" s="18">
        <v>2021</v>
      </c>
      <c r="D4" s="18">
        <v>2022</v>
      </c>
      <c r="E4" s="18" t="s">
        <v>24</v>
      </c>
      <c r="F4" s="18" t="s">
        <v>25</v>
      </c>
      <c r="G4" s="18">
        <v>2023</v>
      </c>
      <c r="H4" s="18" t="s">
        <v>24</v>
      </c>
      <c r="I4" s="18" t="s">
        <v>26</v>
      </c>
      <c r="J4" s="18">
        <v>2024</v>
      </c>
      <c r="K4" s="18">
        <v>2025</v>
      </c>
      <c r="L4" s="18">
        <v>2026</v>
      </c>
      <c r="M4" s="18">
        <v>2027</v>
      </c>
      <c r="N4" s="18" t="s">
        <v>7</v>
      </c>
    </row>
    <row r="5" spans="1:17" x14ac:dyDescent="0.3">
      <c r="A5" s="43" t="s">
        <v>8</v>
      </c>
      <c r="B5" s="18" t="s">
        <v>5</v>
      </c>
      <c r="C5" s="19">
        <f>C12+C44</f>
        <v>3528475</v>
      </c>
      <c r="D5" s="19">
        <f t="shared" ref="D5:M5" si="0">D12+D44</f>
        <v>3421172</v>
      </c>
      <c r="E5" s="19">
        <f t="shared" si="0"/>
        <v>1336696</v>
      </c>
      <c r="F5" s="19">
        <f t="shared" si="0"/>
        <v>4757868</v>
      </c>
      <c r="G5" s="19">
        <f t="shared" si="0"/>
        <v>3416864</v>
      </c>
      <c r="H5" s="19">
        <f t="shared" si="0"/>
        <v>1393702</v>
      </c>
      <c r="I5" s="19">
        <f t="shared" si="0"/>
        <v>4808569</v>
      </c>
      <c r="J5" s="19">
        <f t="shared" si="0"/>
        <v>3416864</v>
      </c>
      <c r="K5" s="19">
        <f t="shared" si="0"/>
        <v>3416864</v>
      </c>
      <c r="L5" s="19">
        <f t="shared" si="0"/>
        <v>3416864</v>
      </c>
      <c r="M5" s="19">
        <f t="shared" si="0"/>
        <v>3416864</v>
      </c>
      <c r="N5" s="19">
        <f>C5+F5+I5+J5+K5+L5+M5</f>
        <v>26762368</v>
      </c>
      <c r="O5" s="1">
        <f>O12+O44</f>
        <v>2730398</v>
      </c>
      <c r="P5" s="1">
        <f>E5+H5-O5</f>
        <v>0</v>
      </c>
      <c r="Q5" s="1">
        <f>Q12+Q44</f>
        <v>2730398</v>
      </c>
    </row>
    <row r="6" spans="1:17" x14ac:dyDescent="0.3">
      <c r="A6" s="43"/>
      <c r="B6" s="18" t="s">
        <v>6</v>
      </c>
      <c r="C6" s="19">
        <f t="shared" ref="C6:M6" si="1">C13+C45</f>
        <v>22146349</v>
      </c>
      <c r="D6" s="19">
        <f t="shared" si="1"/>
        <v>22324296</v>
      </c>
      <c r="E6" s="19">
        <f t="shared" si="1"/>
        <v>15102136</v>
      </c>
      <c r="F6" s="19">
        <f t="shared" si="1"/>
        <v>37426432</v>
      </c>
      <c r="G6" s="19">
        <f t="shared" si="1"/>
        <v>22341486</v>
      </c>
      <c r="H6" s="19">
        <f>H13+H45</f>
        <v>16021789</v>
      </c>
      <c r="I6" s="19">
        <f t="shared" si="1"/>
        <v>38360281</v>
      </c>
      <c r="J6" s="19">
        <f t="shared" si="1"/>
        <v>22341486</v>
      </c>
      <c r="K6" s="19">
        <f t="shared" si="1"/>
        <v>22341486</v>
      </c>
      <c r="L6" s="19">
        <f t="shared" si="1"/>
        <v>22341486</v>
      </c>
      <c r="M6" s="19">
        <f t="shared" si="1"/>
        <v>22341486</v>
      </c>
      <c r="N6" s="19">
        <f t="shared" ref="N6:N7" si="2">C6+F6+I6+J6+K6+L6+M6</f>
        <v>187299006</v>
      </c>
      <c r="O6" s="1">
        <f t="shared" ref="O6:O7" si="3">O13+O45</f>
        <v>31123925</v>
      </c>
      <c r="P6" s="1">
        <f t="shared" ref="P6:P7" si="4">E6+H6-O6</f>
        <v>0</v>
      </c>
      <c r="Q6" s="1">
        <f>Q13+Q45</f>
        <v>31123925</v>
      </c>
    </row>
    <row r="7" spans="1:17" x14ac:dyDescent="0.3">
      <c r="A7" s="43"/>
      <c r="B7" s="18" t="s">
        <v>7</v>
      </c>
      <c r="C7" s="19">
        <f>C5+C6</f>
        <v>25674824</v>
      </c>
      <c r="D7" s="19">
        <f t="shared" ref="D7:M7" si="5">D5+D6</f>
        <v>25745468</v>
      </c>
      <c r="E7" s="19">
        <f t="shared" si="5"/>
        <v>16438832</v>
      </c>
      <c r="F7" s="19">
        <f t="shared" si="5"/>
        <v>42184300</v>
      </c>
      <c r="G7" s="19">
        <f t="shared" si="5"/>
        <v>25758350</v>
      </c>
      <c r="H7" s="19">
        <f t="shared" si="5"/>
        <v>17415491</v>
      </c>
      <c r="I7" s="19">
        <f t="shared" si="5"/>
        <v>43168850</v>
      </c>
      <c r="J7" s="19">
        <f t="shared" si="5"/>
        <v>25758350</v>
      </c>
      <c r="K7" s="19">
        <f t="shared" si="5"/>
        <v>25758350</v>
      </c>
      <c r="L7" s="19">
        <f t="shared" si="5"/>
        <v>25758350</v>
      </c>
      <c r="M7" s="19">
        <f t="shared" si="5"/>
        <v>25758350</v>
      </c>
      <c r="N7" s="19">
        <f t="shared" si="2"/>
        <v>214061374</v>
      </c>
      <c r="O7" s="1">
        <f t="shared" si="3"/>
        <v>33854323</v>
      </c>
      <c r="P7" s="1">
        <f t="shared" si="4"/>
        <v>0</v>
      </c>
      <c r="Q7" s="1">
        <f>Q14+Q46</f>
        <v>33854323</v>
      </c>
    </row>
    <row r="8" spans="1:17" ht="15" thickBot="1" x14ac:dyDescent="0.35">
      <c r="A8" s="2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7" ht="17.399999999999999" x14ac:dyDescent="0.35">
      <c r="A9" s="37" t="s">
        <v>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9"/>
    </row>
    <row r="10" spans="1:17" x14ac:dyDescent="0.3">
      <c r="A10" s="44" t="s">
        <v>2</v>
      </c>
      <c r="B10" s="45" t="s">
        <v>3</v>
      </c>
      <c r="C10" s="34" t="s">
        <v>4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47"/>
    </row>
    <row r="11" spans="1:17" x14ac:dyDescent="0.3">
      <c r="A11" s="44"/>
      <c r="B11" s="46"/>
      <c r="C11" s="5">
        <v>2021</v>
      </c>
      <c r="D11" s="5">
        <v>2022</v>
      </c>
      <c r="E11" s="5" t="s">
        <v>24</v>
      </c>
      <c r="F11" s="5" t="s">
        <v>25</v>
      </c>
      <c r="G11" s="5">
        <v>2023</v>
      </c>
      <c r="H11" s="5" t="s">
        <v>24</v>
      </c>
      <c r="I11" s="5" t="s">
        <v>26</v>
      </c>
      <c r="J11" s="5">
        <v>2024</v>
      </c>
      <c r="K11" s="5">
        <v>2025</v>
      </c>
      <c r="L11" s="5">
        <v>2026</v>
      </c>
      <c r="M11" s="5">
        <v>2027</v>
      </c>
      <c r="N11" s="7" t="s">
        <v>7</v>
      </c>
    </row>
    <row r="12" spans="1:17" x14ac:dyDescent="0.3">
      <c r="A12" s="48" t="s">
        <v>8</v>
      </c>
      <c r="B12" s="8" t="s">
        <v>5</v>
      </c>
      <c r="C12" s="9">
        <f>C15+C29+C31+C33+C35+C37+C39+C17+C38+C27+C19+C21+C23+C25</f>
        <v>3425490</v>
      </c>
      <c r="D12" s="9">
        <f>D15+D29+D31+D33+D35+D37+D39+D17+D38+D27+D19+D21+D23+D25</f>
        <v>3318187</v>
      </c>
      <c r="E12" s="9">
        <f>E15+E29+E31+E33+E35+E37+E39+E17+E38+E27+E19+E21+E23+E25</f>
        <v>1323117</v>
      </c>
      <c r="F12" s="9">
        <f t="shared" ref="F12:N12" si="6">F15+F29+F31+F33+F35+F37+F39+F17+F38+F27+F19+F21+F23+F25</f>
        <v>4641304</v>
      </c>
      <c r="G12" s="9">
        <f t="shared" si="6"/>
        <v>3313879</v>
      </c>
      <c r="H12" s="9">
        <f t="shared" si="6"/>
        <v>1386052</v>
      </c>
      <c r="I12" s="9">
        <f t="shared" si="6"/>
        <v>4697934</v>
      </c>
      <c r="J12" s="9">
        <f t="shared" si="6"/>
        <v>3313879</v>
      </c>
      <c r="K12" s="9">
        <f t="shared" si="6"/>
        <v>3313879</v>
      </c>
      <c r="L12" s="9">
        <f t="shared" si="6"/>
        <v>3313879</v>
      </c>
      <c r="M12" s="9">
        <f t="shared" si="6"/>
        <v>3313879</v>
      </c>
      <c r="N12" s="9">
        <f t="shared" si="6"/>
        <v>26020244</v>
      </c>
      <c r="O12" s="1">
        <f>E12+H12</f>
        <v>2709169</v>
      </c>
      <c r="Q12" s="1">
        <f>E12+H12</f>
        <v>2709169</v>
      </c>
    </row>
    <row r="13" spans="1:17" x14ac:dyDescent="0.3">
      <c r="A13" s="48"/>
      <c r="B13" s="8" t="s">
        <v>6</v>
      </c>
      <c r="C13" s="9">
        <f>C16+C30+C32+C34+C36+C18+C20+C22+C248+C26+C28+C24</f>
        <v>20666318</v>
      </c>
      <c r="D13" s="9">
        <f t="shared" ref="D13:N13" si="7">D16+D30+D32+D34+D36+D18+D20+D22+D248+D26+D28+D24</f>
        <v>20844265</v>
      </c>
      <c r="E13" s="9">
        <f>E16+E30+E32+E34+E36+E18+E20+E22+E248+E26+E28+E24</f>
        <v>15034087</v>
      </c>
      <c r="F13" s="9">
        <f t="shared" si="7"/>
        <v>35878352</v>
      </c>
      <c r="G13" s="9">
        <f t="shared" si="7"/>
        <v>20861455</v>
      </c>
      <c r="H13" s="9">
        <f t="shared" si="7"/>
        <v>16001426</v>
      </c>
      <c r="I13" s="9">
        <f t="shared" si="7"/>
        <v>36859887</v>
      </c>
      <c r="J13" s="9">
        <f t="shared" si="7"/>
        <v>20861455</v>
      </c>
      <c r="K13" s="9">
        <f t="shared" si="7"/>
        <v>20861455</v>
      </c>
      <c r="L13" s="9">
        <f t="shared" si="7"/>
        <v>20861455</v>
      </c>
      <c r="M13" s="9">
        <f t="shared" si="7"/>
        <v>20861455</v>
      </c>
      <c r="N13" s="9">
        <f t="shared" si="7"/>
        <v>176850377</v>
      </c>
      <c r="O13" s="1">
        <f t="shared" ref="O13:O14" si="8">E13+H13</f>
        <v>31035513</v>
      </c>
      <c r="Q13" s="1">
        <f t="shared" ref="Q13" si="9">E13+H13</f>
        <v>31035513</v>
      </c>
    </row>
    <row r="14" spans="1:17" ht="15" thickBot="1" x14ac:dyDescent="0.35">
      <c r="A14" s="49"/>
      <c r="B14" s="11" t="s">
        <v>7</v>
      </c>
      <c r="C14" s="12">
        <f>C12+C13</f>
        <v>24091808</v>
      </c>
      <c r="D14" s="12">
        <f t="shared" ref="D14:M14" si="10">D12+D13</f>
        <v>24162452</v>
      </c>
      <c r="E14" s="12">
        <f t="shared" si="10"/>
        <v>16357204</v>
      </c>
      <c r="F14" s="12">
        <f t="shared" si="10"/>
        <v>40519656</v>
      </c>
      <c r="G14" s="12">
        <f t="shared" si="10"/>
        <v>24175334</v>
      </c>
      <c r="H14" s="12">
        <f t="shared" si="10"/>
        <v>17387478</v>
      </c>
      <c r="I14" s="12">
        <f t="shared" si="10"/>
        <v>41557821</v>
      </c>
      <c r="J14" s="12">
        <f t="shared" si="10"/>
        <v>24175334</v>
      </c>
      <c r="K14" s="12">
        <f t="shared" si="10"/>
        <v>24175334</v>
      </c>
      <c r="L14" s="12">
        <f t="shared" si="10"/>
        <v>24175334</v>
      </c>
      <c r="M14" s="12">
        <f t="shared" si="10"/>
        <v>24175334</v>
      </c>
      <c r="N14" s="12">
        <f>N12+N13</f>
        <v>202870621</v>
      </c>
      <c r="O14" s="1">
        <f t="shared" si="8"/>
        <v>33744682</v>
      </c>
      <c r="Q14" s="1">
        <f>E14+H14</f>
        <v>33744682</v>
      </c>
    </row>
    <row r="15" spans="1:17" x14ac:dyDescent="0.3">
      <c r="A15" s="36" t="s">
        <v>33</v>
      </c>
      <c r="B15" s="21" t="s">
        <v>31</v>
      </c>
      <c r="C15" s="22">
        <v>1512228</v>
      </c>
      <c r="D15" s="22">
        <v>1512228</v>
      </c>
      <c r="E15" s="22">
        <v>705763</v>
      </c>
      <c r="F15" s="22">
        <f>D15+E15</f>
        <v>2217991</v>
      </c>
      <c r="G15" s="22">
        <v>1512228</v>
      </c>
      <c r="H15" s="22">
        <v>768741</v>
      </c>
      <c r="I15" s="22">
        <f>G15+H15</f>
        <v>2280969</v>
      </c>
      <c r="J15" s="22">
        <v>1512228</v>
      </c>
      <c r="K15" s="22">
        <v>1512228</v>
      </c>
      <c r="L15" s="22">
        <v>1512228</v>
      </c>
      <c r="M15" s="22">
        <v>1512228</v>
      </c>
      <c r="N15" s="23">
        <f>C15+F15+I15+J15+K15+L15+M15</f>
        <v>12060100</v>
      </c>
      <c r="O15" s="1"/>
    </row>
    <row r="16" spans="1:17" x14ac:dyDescent="0.3">
      <c r="A16" s="35"/>
      <c r="B16" s="24" t="s">
        <v>6</v>
      </c>
      <c r="C16" s="25">
        <v>7561140</v>
      </c>
      <c r="D16" s="25">
        <v>7561140</v>
      </c>
      <c r="E16" s="25">
        <v>3528815</v>
      </c>
      <c r="F16" s="22">
        <f t="shared" ref="F16:F39" si="11">D16+E16</f>
        <v>11089955</v>
      </c>
      <c r="G16" s="25">
        <v>7561140</v>
      </c>
      <c r="H16" s="25">
        <v>3843705</v>
      </c>
      <c r="I16" s="22">
        <f t="shared" ref="I16:I39" si="12">G16+H16</f>
        <v>11404845</v>
      </c>
      <c r="J16" s="25">
        <v>7561140</v>
      </c>
      <c r="K16" s="25">
        <v>7561140</v>
      </c>
      <c r="L16" s="25">
        <v>7561140</v>
      </c>
      <c r="M16" s="25">
        <v>7561140</v>
      </c>
      <c r="N16" s="26">
        <f t="shared" ref="N16:N38" si="13">C16+F16+I16+J16+K16+L16+M16</f>
        <v>60300500</v>
      </c>
      <c r="O16" s="1"/>
    </row>
    <row r="17" spans="1:16" x14ac:dyDescent="0.3">
      <c r="A17" s="36" t="s">
        <v>34</v>
      </c>
      <c r="B17" s="21" t="s">
        <v>5</v>
      </c>
      <c r="C17" s="22"/>
      <c r="D17" s="22"/>
      <c r="E17" s="22">
        <v>435342</v>
      </c>
      <c r="F17" s="22">
        <f>D17+E17</f>
        <v>435342</v>
      </c>
      <c r="G17" s="22"/>
      <c r="H17" s="22">
        <v>436449</v>
      </c>
      <c r="I17" s="22">
        <f>G17+H17</f>
        <v>436449</v>
      </c>
      <c r="J17" s="22"/>
      <c r="K17" s="22"/>
      <c r="L17" s="22"/>
      <c r="M17" s="22"/>
      <c r="N17" s="23">
        <f t="shared" ref="N17:N18" si="14">C17+F17+I17+J17+K17+L17+M17</f>
        <v>871791</v>
      </c>
      <c r="O17" s="1"/>
    </row>
    <row r="18" spans="1:16" x14ac:dyDescent="0.3">
      <c r="A18" s="35"/>
      <c r="B18" s="24" t="s">
        <v>6</v>
      </c>
      <c r="C18" s="25"/>
      <c r="D18" s="25"/>
      <c r="E18" s="25">
        <v>2176709</v>
      </c>
      <c r="F18" s="22">
        <f t="shared" ref="F18" si="15">D18+E18</f>
        <v>2176709</v>
      </c>
      <c r="G18" s="25"/>
      <c r="H18" s="25">
        <v>2182244</v>
      </c>
      <c r="I18" s="22">
        <f t="shared" ref="I18" si="16">G18+H18</f>
        <v>2182244</v>
      </c>
      <c r="J18" s="25"/>
      <c r="K18" s="25"/>
      <c r="L18" s="25"/>
      <c r="M18" s="25"/>
      <c r="N18" s="26">
        <f t="shared" si="14"/>
        <v>4358953</v>
      </c>
      <c r="O18" s="1"/>
    </row>
    <row r="19" spans="1:16" x14ac:dyDescent="0.3">
      <c r="A19" s="36" t="s">
        <v>35</v>
      </c>
      <c r="B19" s="21" t="s">
        <v>31</v>
      </c>
      <c r="C19" s="22"/>
      <c r="D19" s="22"/>
      <c r="E19" s="22"/>
      <c r="F19" s="22">
        <f>D19+E19</f>
        <v>0</v>
      </c>
      <c r="G19" s="22"/>
      <c r="H19" s="22"/>
      <c r="I19" s="22">
        <f>G19+H19</f>
        <v>0</v>
      </c>
      <c r="J19" s="22"/>
      <c r="K19" s="22"/>
      <c r="L19" s="22"/>
      <c r="M19" s="22"/>
      <c r="N19" s="23">
        <f>C19+F19+I19+J19+K19+L19+M19</f>
        <v>0</v>
      </c>
      <c r="O19" s="1"/>
    </row>
    <row r="20" spans="1:16" x14ac:dyDescent="0.3">
      <c r="A20" s="35"/>
      <c r="B20" s="24" t="s">
        <v>6</v>
      </c>
      <c r="C20" s="25">
        <v>2482060</v>
      </c>
      <c r="D20" s="25">
        <v>2482060</v>
      </c>
      <c r="E20" s="25">
        <v>1637525</v>
      </c>
      <c r="F20" s="22">
        <f t="shared" ref="F20" si="17">D20+E20</f>
        <v>4119585</v>
      </c>
      <c r="G20" s="25">
        <v>2482060</v>
      </c>
      <c r="H20" s="25">
        <v>1703605</v>
      </c>
      <c r="I20" s="22">
        <f t="shared" ref="I20" si="18">G20+H20</f>
        <v>4185665</v>
      </c>
      <c r="J20" s="25">
        <v>2482060</v>
      </c>
      <c r="K20" s="25">
        <v>2482060</v>
      </c>
      <c r="L20" s="25">
        <v>2482060</v>
      </c>
      <c r="M20" s="25">
        <v>2482060</v>
      </c>
      <c r="N20" s="26">
        <f t="shared" ref="N20:N22" si="19">C20+F20+I20+J20+K20+L20+M20</f>
        <v>20715550</v>
      </c>
      <c r="O20" s="1"/>
    </row>
    <row r="21" spans="1:16" x14ac:dyDescent="0.3">
      <c r="A21" s="36" t="s">
        <v>36</v>
      </c>
      <c r="B21" s="21" t="s">
        <v>31</v>
      </c>
      <c r="C21" s="22"/>
      <c r="D21" s="22"/>
      <c r="E21" s="22"/>
      <c r="F21" s="22">
        <f>D21+E21</f>
        <v>0</v>
      </c>
      <c r="G21" s="22"/>
      <c r="H21" s="22"/>
      <c r="I21" s="22">
        <f>G21+H21</f>
        <v>0</v>
      </c>
      <c r="J21" s="22"/>
      <c r="K21" s="22"/>
      <c r="L21" s="22"/>
      <c r="M21" s="22"/>
      <c r="N21" s="23">
        <f t="shared" si="19"/>
        <v>0</v>
      </c>
      <c r="O21" s="1"/>
    </row>
    <row r="22" spans="1:16" x14ac:dyDescent="0.3">
      <c r="A22" s="35"/>
      <c r="B22" s="24" t="s">
        <v>6</v>
      </c>
      <c r="C22" s="25">
        <v>3294036</v>
      </c>
      <c r="D22" s="25">
        <v>3294036</v>
      </c>
      <c r="E22" s="25">
        <v>2183876</v>
      </c>
      <c r="F22" s="22">
        <f t="shared" ref="F22" si="20">D22+E22</f>
        <v>5477912</v>
      </c>
      <c r="G22" s="25">
        <v>3294036</v>
      </c>
      <c r="H22" s="25">
        <v>2271463</v>
      </c>
      <c r="I22" s="22">
        <f t="shared" ref="I22" si="21">G22+H22</f>
        <v>5565499</v>
      </c>
      <c r="J22" s="25">
        <v>3294036</v>
      </c>
      <c r="K22" s="25">
        <v>3294036</v>
      </c>
      <c r="L22" s="25">
        <v>3294036</v>
      </c>
      <c r="M22" s="25">
        <v>3294036</v>
      </c>
      <c r="N22" s="26">
        <f t="shared" si="19"/>
        <v>27513591</v>
      </c>
      <c r="O22" s="1"/>
    </row>
    <row r="23" spans="1:16" x14ac:dyDescent="0.3">
      <c r="A23" s="36" t="s">
        <v>37</v>
      </c>
      <c r="B23" s="21" t="s">
        <v>31</v>
      </c>
      <c r="C23" s="22"/>
      <c r="D23" s="22"/>
      <c r="E23" s="22"/>
      <c r="F23" s="22">
        <f>D23+E23</f>
        <v>0</v>
      </c>
      <c r="G23" s="22"/>
      <c r="H23" s="22"/>
      <c r="I23" s="22">
        <f>G23+H23</f>
        <v>0</v>
      </c>
      <c r="J23" s="22"/>
      <c r="K23" s="22"/>
      <c r="L23" s="22"/>
      <c r="M23" s="22"/>
      <c r="N23" s="23">
        <f>C23+F23+I23+J23+K23+L23+M23</f>
        <v>0</v>
      </c>
      <c r="O23" s="1"/>
    </row>
    <row r="24" spans="1:16" x14ac:dyDescent="0.3">
      <c r="A24" s="35"/>
      <c r="B24" s="24" t="s">
        <v>6</v>
      </c>
      <c r="C24" s="25">
        <v>585642</v>
      </c>
      <c r="D24" s="25">
        <v>585642</v>
      </c>
      <c r="E24" s="25">
        <v>385477</v>
      </c>
      <c r="F24" s="22">
        <f t="shared" ref="F24" si="22">D24+E24</f>
        <v>971119</v>
      </c>
      <c r="G24" s="25">
        <v>585642</v>
      </c>
      <c r="H24" s="25">
        <v>399775</v>
      </c>
      <c r="I24" s="22">
        <f t="shared" ref="I24" si="23">G24+H24</f>
        <v>985417</v>
      </c>
      <c r="J24" s="25">
        <v>585642</v>
      </c>
      <c r="K24" s="25">
        <v>585642</v>
      </c>
      <c r="L24" s="25">
        <v>585642</v>
      </c>
      <c r="M24" s="25">
        <v>585642</v>
      </c>
      <c r="N24" s="26">
        <f t="shared" ref="N24" si="24">C24+F24+I24+J24+K24+L24+M24</f>
        <v>4884746</v>
      </c>
      <c r="O24" s="1"/>
    </row>
    <row r="25" spans="1:16" x14ac:dyDescent="0.3">
      <c r="A25" s="36" t="s">
        <v>38</v>
      </c>
      <c r="B25" s="21" t="s">
        <v>31</v>
      </c>
      <c r="C25" s="22"/>
      <c r="D25" s="22"/>
      <c r="E25" s="22"/>
      <c r="F25" s="22">
        <f>D25+E25</f>
        <v>0</v>
      </c>
      <c r="G25" s="22"/>
      <c r="H25" s="22"/>
      <c r="I25" s="22">
        <f>G25+H25</f>
        <v>0</v>
      </c>
      <c r="J25" s="22"/>
      <c r="K25" s="22"/>
      <c r="L25" s="22"/>
      <c r="M25" s="22"/>
      <c r="N25" s="23">
        <f>C25+F25+I25+J25+K25+L25+M25</f>
        <v>0</v>
      </c>
      <c r="O25" s="1"/>
    </row>
    <row r="26" spans="1:16" x14ac:dyDescent="0.3">
      <c r="A26" s="35"/>
      <c r="B26" s="24" t="s">
        <v>6</v>
      </c>
      <c r="C26" s="25"/>
      <c r="D26" s="25"/>
      <c r="E26" s="25"/>
      <c r="F26" s="22">
        <f t="shared" ref="F26" si="25">D26+E26</f>
        <v>0</v>
      </c>
      <c r="G26" s="25"/>
      <c r="H26" s="25">
        <v>78165</v>
      </c>
      <c r="I26" s="22">
        <f t="shared" ref="I26" si="26">G26+H26</f>
        <v>78165</v>
      </c>
      <c r="J26" s="25"/>
      <c r="K26" s="25"/>
      <c r="L26" s="25"/>
      <c r="M26" s="25"/>
      <c r="N26" s="26">
        <f t="shared" ref="N26:N27" si="27">C26+F26+I26+J26+K26+L26+M26</f>
        <v>78165</v>
      </c>
      <c r="O26" s="1"/>
    </row>
    <row r="27" spans="1:16" x14ac:dyDescent="0.3">
      <c r="A27" s="52" t="s">
        <v>43</v>
      </c>
      <c r="B27" s="21" t="s">
        <v>31</v>
      </c>
      <c r="C27" s="25"/>
      <c r="D27" s="25"/>
      <c r="E27" s="25"/>
      <c r="F27" s="22"/>
      <c r="G27" s="25"/>
      <c r="H27" s="25"/>
      <c r="I27" s="22"/>
      <c r="J27" s="25"/>
      <c r="K27" s="25"/>
      <c r="L27" s="25"/>
      <c r="M27" s="25"/>
      <c r="N27" s="26">
        <f t="shared" si="27"/>
        <v>0</v>
      </c>
      <c r="O27" s="1"/>
    </row>
    <row r="28" spans="1:16" x14ac:dyDescent="0.3">
      <c r="A28" s="53"/>
      <c r="B28" s="24" t="s">
        <v>6</v>
      </c>
      <c r="C28" s="25"/>
      <c r="D28" s="25"/>
      <c r="E28" s="25">
        <v>4293228</v>
      </c>
      <c r="F28" s="22">
        <f>E28</f>
        <v>4293228</v>
      </c>
      <c r="G28" s="25"/>
      <c r="H28" s="25">
        <v>4360415</v>
      </c>
      <c r="I28" s="22">
        <f>H28</f>
        <v>4360415</v>
      </c>
      <c r="J28" s="25"/>
      <c r="K28" s="25"/>
      <c r="L28" s="25"/>
      <c r="M28" s="25"/>
      <c r="N28" s="26">
        <f>C28+F28+I28+J28+K28+L28+M28</f>
        <v>8653643</v>
      </c>
      <c r="O28" s="1"/>
    </row>
    <row r="29" spans="1:16" x14ac:dyDescent="0.3">
      <c r="A29" s="50" t="s">
        <v>39</v>
      </c>
      <c r="B29" s="24" t="s">
        <v>5</v>
      </c>
      <c r="C29" s="26"/>
      <c r="D29" s="26"/>
      <c r="E29" s="25"/>
      <c r="F29" s="22">
        <f t="shared" si="11"/>
        <v>0</v>
      </c>
      <c r="G29" s="26"/>
      <c r="H29" s="25"/>
      <c r="I29" s="22">
        <f t="shared" si="12"/>
        <v>0</v>
      </c>
      <c r="J29" s="26"/>
      <c r="K29" s="26"/>
      <c r="L29" s="26"/>
      <c r="M29" s="26"/>
      <c r="N29" s="26">
        <f t="shared" si="13"/>
        <v>0</v>
      </c>
    </row>
    <row r="30" spans="1:16" x14ac:dyDescent="0.3">
      <c r="A30" s="50"/>
      <c r="B30" s="24" t="s">
        <v>6</v>
      </c>
      <c r="C30" s="25">
        <v>4076222</v>
      </c>
      <c r="D30" s="25">
        <v>4076222</v>
      </c>
      <c r="E30" s="25">
        <v>587617</v>
      </c>
      <c r="F30" s="22">
        <f t="shared" si="11"/>
        <v>4663839</v>
      </c>
      <c r="G30" s="25">
        <v>4076222</v>
      </c>
      <c r="H30" s="25">
        <v>918653</v>
      </c>
      <c r="I30" s="22">
        <f t="shared" si="12"/>
        <v>4994875</v>
      </c>
      <c r="J30" s="25">
        <v>4076222</v>
      </c>
      <c r="K30" s="25">
        <v>4076222</v>
      </c>
      <c r="L30" s="25">
        <v>4076222</v>
      </c>
      <c r="M30" s="25">
        <v>4076222</v>
      </c>
      <c r="N30" s="25">
        <f t="shared" si="13"/>
        <v>30039824</v>
      </c>
      <c r="P30" s="1"/>
    </row>
    <row r="31" spans="1:16" x14ac:dyDescent="0.3">
      <c r="A31" s="35" t="s">
        <v>12</v>
      </c>
      <c r="B31" s="24" t="s">
        <v>5</v>
      </c>
      <c r="C31" s="26">
        <v>1550492</v>
      </c>
      <c r="D31" s="26">
        <v>1550492</v>
      </c>
      <c r="E31" s="25">
        <v>175446</v>
      </c>
      <c r="F31" s="22">
        <f t="shared" si="11"/>
        <v>1725938</v>
      </c>
      <c r="G31" s="26">
        <v>1550492</v>
      </c>
      <c r="H31" s="25">
        <v>175446</v>
      </c>
      <c r="I31" s="22">
        <f t="shared" si="12"/>
        <v>1725938</v>
      </c>
      <c r="J31" s="26">
        <v>1550492</v>
      </c>
      <c r="K31" s="26">
        <v>1550492</v>
      </c>
      <c r="L31" s="26">
        <v>1550492</v>
      </c>
      <c r="M31" s="26">
        <v>1550492</v>
      </c>
      <c r="N31" s="26">
        <f t="shared" si="13"/>
        <v>11204336</v>
      </c>
    </row>
    <row r="32" spans="1:16" x14ac:dyDescent="0.3">
      <c r="A32" s="35"/>
      <c r="B32" s="24" t="s">
        <v>6</v>
      </c>
      <c r="C32" s="26">
        <v>1550492</v>
      </c>
      <c r="D32" s="26">
        <v>1550492</v>
      </c>
      <c r="E32" s="25">
        <v>175446</v>
      </c>
      <c r="F32" s="22">
        <f t="shared" si="11"/>
        <v>1725938</v>
      </c>
      <c r="G32" s="26">
        <v>1550492</v>
      </c>
      <c r="H32" s="25">
        <v>175446</v>
      </c>
      <c r="I32" s="22">
        <f t="shared" si="12"/>
        <v>1725938</v>
      </c>
      <c r="J32" s="26">
        <v>1550492</v>
      </c>
      <c r="K32" s="26">
        <v>1550492</v>
      </c>
      <c r="L32" s="26">
        <v>1550492</v>
      </c>
      <c r="M32" s="26">
        <v>1550492</v>
      </c>
      <c r="N32" s="25">
        <f t="shared" si="13"/>
        <v>11204336</v>
      </c>
    </row>
    <row r="33" spans="1:17" x14ac:dyDescent="0.3">
      <c r="A33" s="50" t="s">
        <v>13</v>
      </c>
      <c r="B33" s="24" t="s">
        <v>5</v>
      </c>
      <c r="C33" s="25">
        <v>31448</v>
      </c>
      <c r="D33" s="25">
        <v>31448</v>
      </c>
      <c r="E33" s="25">
        <v>3173</v>
      </c>
      <c r="F33" s="29">
        <f t="shared" si="11"/>
        <v>34621</v>
      </c>
      <c r="G33" s="30">
        <v>31448</v>
      </c>
      <c r="H33" s="30">
        <v>3419</v>
      </c>
      <c r="I33" s="29">
        <f t="shared" si="12"/>
        <v>34867</v>
      </c>
      <c r="J33" s="25">
        <v>31448</v>
      </c>
      <c r="K33" s="25">
        <v>31448</v>
      </c>
      <c r="L33" s="25">
        <v>31448</v>
      </c>
      <c r="M33" s="25">
        <v>31448</v>
      </c>
      <c r="N33" s="25">
        <f t="shared" si="13"/>
        <v>226728</v>
      </c>
    </row>
    <row r="34" spans="1:17" x14ac:dyDescent="0.3">
      <c r="A34" s="50"/>
      <c r="B34" s="24" t="s">
        <v>6</v>
      </c>
      <c r="C34" s="25">
        <v>597504</v>
      </c>
      <c r="D34" s="25">
        <v>597504</v>
      </c>
      <c r="E34" s="25">
        <v>60305</v>
      </c>
      <c r="F34" s="29">
        <f t="shared" si="11"/>
        <v>657809</v>
      </c>
      <c r="G34" s="30">
        <v>597504</v>
      </c>
      <c r="H34" s="30">
        <v>64961</v>
      </c>
      <c r="I34" s="29">
        <f t="shared" si="12"/>
        <v>662465</v>
      </c>
      <c r="J34" s="25">
        <v>597504</v>
      </c>
      <c r="K34" s="25">
        <v>597504</v>
      </c>
      <c r="L34" s="25">
        <v>597504</v>
      </c>
      <c r="M34" s="25">
        <v>597504</v>
      </c>
      <c r="N34" s="25">
        <f t="shared" si="13"/>
        <v>4307794</v>
      </c>
    </row>
    <row r="35" spans="1:17" x14ac:dyDescent="0.3">
      <c r="A35" s="51" t="s">
        <v>32</v>
      </c>
      <c r="B35" s="24" t="s">
        <v>5</v>
      </c>
      <c r="C35" s="25">
        <v>269222</v>
      </c>
      <c r="D35" s="25">
        <v>211919</v>
      </c>
      <c r="E35" s="25">
        <v>3393</v>
      </c>
      <c r="F35" s="29">
        <f t="shared" si="11"/>
        <v>215312</v>
      </c>
      <c r="G35" s="30">
        <v>207611</v>
      </c>
      <c r="H35" s="30">
        <v>1997</v>
      </c>
      <c r="I35" s="29">
        <v>207611</v>
      </c>
      <c r="J35" s="25">
        <v>207611</v>
      </c>
      <c r="K35" s="25">
        <v>207611</v>
      </c>
      <c r="L35" s="25">
        <v>207611</v>
      </c>
      <c r="M35" s="25">
        <v>207611</v>
      </c>
      <c r="N35" s="25">
        <f t="shared" si="13"/>
        <v>1522589</v>
      </c>
    </row>
    <row r="36" spans="1:17" x14ac:dyDescent="0.3">
      <c r="A36" s="51"/>
      <c r="B36" s="24" t="s">
        <v>6</v>
      </c>
      <c r="C36" s="26">
        <v>519222</v>
      </c>
      <c r="D36" s="26">
        <v>697169</v>
      </c>
      <c r="E36" s="25">
        <v>5089</v>
      </c>
      <c r="F36" s="29">
        <f t="shared" si="11"/>
        <v>702258</v>
      </c>
      <c r="G36" s="30">
        <v>714359</v>
      </c>
      <c r="H36" s="30">
        <v>2994</v>
      </c>
      <c r="I36" s="29">
        <v>714359</v>
      </c>
      <c r="J36" s="26">
        <v>714359</v>
      </c>
      <c r="K36" s="26">
        <v>714359</v>
      </c>
      <c r="L36" s="26">
        <v>714359</v>
      </c>
      <c r="M36" s="26">
        <v>714359</v>
      </c>
      <c r="N36" s="25">
        <f t="shared" si="13"/>
        <v>4793275</v>
      </c>
    </row>
    <row r="37" spans="1:17" ht="28.8" x14ac:dyDescent="0.3">
      <c r="A37" s="20" t="s">
        <v>40</v>
      </c>
      <c r="B37" s="3" t="s">
        <v>5</v>
      </c>
      <c r="C37" s="4">
        <v>12100</v>
      </c>
      <c r="D37" s="4">
        <v>12100</v>
      </c>
      <c r="E37" s="25"/>
      <c r="F37" s="22">
        <f t="shared" si="11"/>
        <v>12100</v>
      </c>
      <c r="G37" s="4">
        <v>12100</v>
      </c>
      <c r="H37" s="25"/>
      <c r="I37" s="22">
        <f t="shared" si="12"/>
        <v>12100</v>
      </c>
      <c r="J37" s="4">
        <v>12100</v>
      </c>
      <c r="K37" s="4">
        <v>12100</v>
      </c>
      <c r="L37" s="4">
        <v>12100</v>
      </c>
      <c r="M37" s="4">
        <v>12100</v>
      </c>
      <c r="N37" s="6">
        <f t="shared" si="13"/>
        <v>84700</v>
      </c>
    </row>
    <row r="38" spans="1:17" ht="28.8" x14ac:dyDescent="0.3">
      <c r="A38" s="20" t="s">
        <v>44</v>
      </c>
      <c r="B38" s="3" t="s">
        <v>5</v>
      </c>
      <c r="C38" s="4">
        <v>50000</v>
      </c>
      <c r="D38" s="4"/>
      <c r="E38" s="25"/>
      <c r="F38" s="22">
        <f t="shared" ref="F38" si="28">D38+E38</f>
        <v>0</v>
      </c>
      <c r="G38" s="4"/>
      <c r="H38" s="25"/>
      <c r="I38" s="22">
        <f t="shared" ref="I38" si="29">G38+H38</f>
        <v>0</v>
      </c>
      <c r="J38" s="4"/>
      <c r="K38" s="4"/>
      <c r="L38" s="4"/>
      <c r="M38" s="4"/>
      <c r="N38" s="26">
        <f t="shared" si="13"/>
        <v>50000</v>
      </c>
    </row>
    <row r="39" spans="1:17" ht="28.8" x14ac:dyDescent="0.3">
      <c r="A39" s="20" t="s">
        <v>41</v>
      </c>
      <c r="B39" s="3" t="s">
        <v>5</v>
      </c>
      <c r="C39" s="4"/>
      <c r="D39" s="4"/>
      <c r="E39" s="4"/>
      <c r="F39" s="22">
        <f t="shared" si="11"/>
        <v>0</v>
      </c>
      <c r="G39" s="4"/>
      <c r="H39" s="15"/>
      <c r="I39" s="22">
        <f t="shared" si="12"/>
        <v>0</v>
      </c>
      <c r="J39" s="4"/>
      <c r="K39" s="4"/>
      <c r="L39" s="4"/>
      <c r="M39" s="4"/>
      <c r="N39" s="6"/>
    </row>
    <row r="40" spans="1:17" x14ac:dyDescent="0.3">
      <c r="A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7" ht="17.399999999999999" x14ac:dyDescent="0.35">
      <c r="A41" s="32" t="s">
        <v>9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</row>
    <row r="42" spans="1:17" x14ac:dyDescent="0.3">
      <c r="A42" s="33" t="s">
        <v>2</v>
      </c>
      <c r="B42" s="33" t="s">
        <v>3</v>
      </c>
      <c r="C42" s="34" t="s">
        <v>4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</row>
    <row r="43" spans="1:17" x14ac:dyDescent="0.3">
      <c r="A43" s="33"/>
      <c r="B43" s="33"/>
      <c r="C43" s="5">
        <v>2021</v>
      </c>
      <c r="D43" s="5">
        <v>2022</v>
      </c>
      <c r="E43" s="5" t="s">
        <v>28</v>
      </c>
      <c r="F43" s="5" t="s">
        <v>30</v>
      </c>
      <c r="G43" s="5">
        <v>2023</v>
      </c>
      <c r="H43" s="5" t="s">
        <v>28</v>
      </c>
      <c r="I43" s="5" t="s">
        <v>29</v>
      </c>
      <c r="J43" s="5">
        <v>2024</v>
      </c>
      <c r="K43" s="5">
        <v>2025</v>
      </c>
      <c r="L43" s="5">
        <v>2026</v>
      </c>
      <c r="M43" s="5">
        <v>2027</v>
      </c>
      <c r="N43" s="5" t="s">
        <v>7</v>
      </c>
    </row>
    <row r="44" spans="1:17" x14ac:dyDescent="0.3">
      <c r="A44" s="16" t="s">
        <v>8</v>
      </c>
      <c r="B44" s="8" t="s">
        <v>5</v>
      </c>
      <c r="C44" s="9">
        <f>C47+C49+C51</f>
        <v>102985</v>
      </c>
      <c r="D44" s="9">
        <f t="shared" ref="D44:M45" si="30">D47+D49+D51</f>
        <v>102985</v>
      </c>
      <c r="E44" s="9">
        <f t="shared" ref="E44" si="31">E47+E49+E51</f>
        <v>13579</v>
      </c>
      <c r="F44" s="9">
        <f>F47+F49+F51</f>
        <v>116564</v>
      </c>
      <c r="G44" s="9">
        <f t="shared" si="30"/>
        <v>102985</v>
      </c>
      <c r="H44" s="9">
        <f t="shared" si="30"/>
        <v>7650</v>
      </c>
      <c r="I44" s="9">
        <f t="shared" si="30"/>
        <v>110635</v>
      </c>
      <c r="J44" s="9">
        <f t="shared" si="30"/>
        <v>102985</v>
      </c>
      <c r="K44" s="9">
        <f t="shared" si="30"/>
        <v>102985</v>
      </c>
      <c r="L44" s="9">
        <f t="shared" si="30"/>
        <v>102985</v>
      </c>
      <c r="M44" s="9">
        <f t="shared" si="30"/>
        <v>102985</v>
      </c>
      <c r="N44" s="17">
        <f>C44+F44+I44+J44+K44+L44+M44</f>
        <v>742124</v>
      </c>
      <c r="O44" s="1">
        <f>E44+H44</f>
        <v>21229</v>
      </c>
      <c r="Q44" s="1">
        <f t="shared" ref="Q44:Q45" si="32">E44+H44</f>
        <v>21229</v>
      </c>
    </row>
    <row r="45" spans="1:17" x14ac:dyDescent="0.3">
      <c r="A45" s="16"/>
      <c r="B45" s="8" t="s">
        <v>6</v>
      </c>
      <c r="C45" s="9">
        <f>C48+C50+C52</f>
        <v>1480031</v>
      </c>
      <c r="D45" s="9">
        <f t="shared" si="30"/>
        <v>1480031</v>
      </c>
      <c r="E45" s="9">
        <f t="shared" ref="E45" si="33">E48+E50+E52</f>
        <v>68049</v>
      </c>
      <c r="F45" s="9">
        <f>F48+F50+F52</f>
        <v>1548080</v>
      </c>
      <c r="G45" s="9">
        <f t="shared" si="30"/>
        <v>1480031</v>
      </c>
      <c r="H45" s="9">
        <f>H48+H50+H52</f>
        <v>20363</v>
      </c>
      <c r="I45" s="9">
        <f t="shared" si="30"/>
        <v>1500394</v>
      </c>
      <c r="J45" s="9">
        <f t="shared" si="30"/>
        <v>1480031</v>
      </c>
      <c r="K45" s="9">
        <f t="shared" si="30"/>
        <v>1480031</v>
      </c>
      <c r="L45" s="9">
        <f t="shared" si="30"/>
        <v>1480031</v>
      </c>
      <c r="M45" s="9">
        <f t="shared" si="30"/>
        <v>1480031</v>
      </c>
      <c r="N45" s="17">
        <f t="shared" ref="N45:N52" si="34">C45+F45+I45+J45+K45+L45+M45</f>
        <v>10448629</v>
      </c>
      <c r="O45" s="1">
        <f t="shared" ref="O45:O46" si="35">E45+H45</f>
        <v>88412</v>
      </c>
      <c r="Q45" s="1">
        <f t="shared" si="32"/>
        <v>88412</v>
      </c>
    </row>
    <row r="46" spans="1:17" x14ac:dyDescent="0.3">
      <c r="A46" s="16"/>
      <c r="B46" s="8" t="s">
        <v>7</v>
      </c>
      <c r="C46" s="9">
        <f>C44+C45</f>
        <v>1583016</v>
      </c>
      <c r="D46" s="9">
        <f t="shared" ref="D46:M46" si="36">D44+D45</f>
        <v>1583016</v>
      </c>
      <c r="E46" s="9">
        <f t="shared" ref="E46:F46" si="37">E44+E45</f>
        <v>81628</v>
      </c>
      <c r="F46" s="9">
        <f t="shared" si="37"/>
        <v>1664644</v>
      </c>
      <c r="G46" s="9">
        <f t="shared" si="36"/>
        <v>1583016</v>
      </c>
      <c r="H46" s="9">
        <f t="shared" si="36"/>
        <v>28013</v>
      </c>
      <c r="I46" s="9">
        <f t="shared" si="36"/>
        <v>1611029</v>
      </c>
      <c r="J46" s="9">
        <f t="shared" si="36"/>
        <v>1583016</v>
      </c>
      <c r="K46" s="9">
        <f t="shared" si="36"/>
        <v>1583016</v>
      </c>
      <c r="L46" s="9">
        <f t="shared" si="36"/>
        <v>1583016</v>
      </c>
      <c r="M46" s="9">
        <f t="shared" si="36"/>
        <v>1583016</v>
      </c>
      <c r="N46" s="17">
        <f t="shared" si="34"/>
        <v>11190753</v>
      </c>
      <c r="O46" s="1">
        <f t="shared" si="35"/>
        <v>109641</v>
      </c>
      <c r="Q46" s="1">
        <f>E46+H46</f>
        <v>109641</v>
      </c>
    </row>
    <row r="47" spans="1:17" x14ac:dyDescent="0.3">
      <c r="A47" s="31" t="s">
        <v>15</v>
      </c>
      <c r="B47" s="3" t="s">
        <v>5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4">
        <f>C47+F47+I47+J47+K47+L47+M47</f>
        <v>0</v>
      </c>
    </row>
    <row r="48" spans="1:17" x14ac:dyDescent="0.3">
      <c r="A48" s="31"/>
      <c r="B48" s="3" t="s">
        <v>6</v>
      </c>
      <c r="C48" s="15">
        <v>1282837</v>
      </c>
      <c r="D48" s="15">
        <v>1282837</v>
      </c>
      <c r="E48" s="15">
        <v>43665</v>
      </c>
      <c r="F48" s="4">
        <f t="shared" ref="F48:F52" si="38">D48+E48</f>
        <v>1326502</v>
      </c>
      <c r="G48" s="28">
        <v>1282837</v>
      </c>
      <c r="H48" s="28">
        <v>9470</v>
      </c>
      <c r="I48" s="28">
        <f>G48+H48</f>
        <v>1292307</v>
      </c>
      <c r="J48" s="15">
        <v>1282837</v>
      </c>
      <c r="K48" s="15">
        <v>1282837</v>
      </c>
      <c r="L48" s="15">
        <v>1282837</v>
      </c>
      <c r="M48" s="15">
        <v>1282837</v>
      </c>
      <c r="N48" s="15">
        <f>C48+F48+I48+J48+K48+L48+M48</f>
        <v>9032994</v>
      </c>
      <c r="Q48" s="1"/>
    </row>
    <row r="49" spans="1:14" x14ac:dyDescent="0.3">
      <c r="A49" s="31" t="s">
        <v>16</v>
      </c>
      <c r="B49" s="3" t="s">
        <v>5</v>
      </c>
      <c r="C49" s="4">
        <v>97751</v>
      </c>
      <c r="D49" s="4">
        <v>97751</v>
      </c>
      <c r="E49" s="15">
        <v>12979</v>
      </c>
      <c r="F49" s="4">
        <f t="shared" si="38"/>
        <v>110730</v>
      </c>
      <c r="G49" s="4">
        <v>97751</v>
      </c>
      <c r="H49" s="15">
        <v>7470</v>
      </c>
      <c r="I49" s="4">
        <f t="shared" ref="I49:I52" si="39">G49+H49</f>
        <v>105221</v>
      </c>
      <c r="J49" s="4">
        <v>97751</v>
      </c>
      <c r="K49" s="4">
        <v>97751</v>
      </c>
      <c r="L49" s="4">
        <v>97751</v>
      </c>
      <c r="M49" s="4">
        <v>97751</v>
      </c>
      <c r="N49" s="4">
        <f t="shared" si="34"/>
        <v>704706</v>
      </c>
    </row>
    <row r="50" spans="1:14" x14ac:dyDescent="0.3">
      <c r="A50" s="31"/>
      <c r="B50" s="3" t="s">
        <v>6</v>
      </c>
      <c r="C50" s="4">
        <v>97751</v>
      </c>
      <c r="D50" s="4">
        <v>97751</v>
      </c>
      <c r="E50" s="15">
        <v>12979</v>
      </c>
      <c r="F50" s="4">
        <f t="shared" si="38"/>
        <v>110730</v>
      </c>
      <c r="G50" s="4">
        <v>97751</v>
      </c>
      <c r="H50" s="15">
        <v>7470</v>
      </c>
      <c r="I50" s="4">
        <f t="shared" si="39"/>
        <v>105221</v>
      </c>
      <c r="J50" s="4">
        <v>97751</v>
      </c>
      <c r="K50" s="4">
        <v>97751</v>
      </c>
      <c r="L50" s="4">
        <v>97751</v>
      </c>
      <c r="M50" s="4">
        <v>97751</v>
      </c>
      <c r="N50" s="4">
        <f t="shared" si="34"/>
        <v>704706</v>
      </c>
    </row>
    <row r="51" spans="1:14" x14ac:dyDescent="0.3">
      <c r="A51" s="31" t="s">
        <v>42</v>
      </c>
      <c r="B51" s="3" t="s">
        <v>5</v>
      </c>
      <c r="C51" s="4">
        <v>5234</v>
      </c>
      <c r="D51" s="4">
        <v>5234</v>
      </c>
      <c r="E51" s="15">
        <v>600</v>
      </c>
      <c r="F51" s="4">
        <f t="shared" si="38"/>
        <v>5834</v>
      </c>
      <c r="G51" s="4">
        <v>5234</v>
      </c>
      <c r="H51" s="15">
        <v>180</v>
      </c>
      <c r="I51" s="4">
        <f t="shared" si="39"/>
        <v>5414</v>
      </c>
      <c r="J51" s="4">
        <v>5234</v>
      </c>
      <c r="K51" s="4">
        <v>5234</v>
      </c>
      <c r="L51" s="4">
        <v>5234</v>
      </c>
      <c r="M51" s="4">
        <v>5234</v>
      </c>
      <c r="N51" s="4">
        <f t="shared" si="34"/>
        <v>37418</v>
      </c>
    </row>
    <row r="52" spans="1:14" x14ac:dyDescent="0.3">
      <c r="A52" s="31"/>
      <c r="B52" s="3" t="s">
        <v>6</v>
      </c>
      <c r="C52" s="4">
        <v>99443</v>
      </c>
      <c r="D52" s="4">
        <v>99443</v>
      </c>
      <c r="E52" s="15">
        <v>11405</v>
      </c>
      <c r="F52" s="4">
        <f t="shared" si="38"/>
        <v>110848</v>
      </c>
      <c r="G52" s="4">
        <v>99443</v>
      </c>
      <c r="H52" s="15">
        <v>3423</v>
      </c>
      <c r="I52" s="4">
        <f t="shared" si="39"/>
        <v>102866</v>
      </c>
      <c r="J52" s="4">
        <v>99443</v>
      </c>
      <c r="K52" s="4">
        <v>99443</v>
      </c>
      <c r="L52" s="4">
        <v>99443</v>
      </c>
      <c r="M52" s="4">
        <v>99443</v>
      </c>
      <c r="N52" s="4">
        <f t="shared" si="34"/>
        <v>710929</v>
      </c>
    </row>
    <row r="53" spans="1:14" x14ac:dyDescent="0.3">
      <c r="A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4" x14ac:dyDescent="0.3">
      <c r="A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4" x14ac:dyDescent="0.3">
      <c r="A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4" x14ac:dyDescent="0.3">
      <c r="A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4" x14ac:dyDescent="0.3">
      <c r="A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4" x14ac:dyDescent="0.3">
      <c r="A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4" x14ac:dyDescent="0.3">
      <c r="A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4" x14ac:dyDescent="0.3">
      <c r="A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4" x14ac:dyDescent="0.3">
      <c r="A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4" x14ac:dyDescent="0.3">
      <c r="A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4" x14ac:dyDescent="0.3">
      <c r="A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4" x14ac:dyDescent="0.3">
      <c r="A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x14ac:dyDescent="0.3">
      <c r="A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x14ac:dyDescent="0.3">
      <c r="A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x14ac:dyDescent="0.3">
      <c r="A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x14ac:dyDescent="0.3">
      <c r="A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x14ac:dyDescent="0.3">
      <c r="A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x14ac:dyDescent="0.3">
      <c r="A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x14ac:dyDescent="0.3">
      <c r="A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</sheetData>
  <mergeCells count="28">
    <mergeCell ref="A47:A48"/>
    <mergeCell ref="A49:A50"/>
    <mergeCell ref="A51:A52"/>
    <mergeCell ref="A17:A18"/>
    <mergeCell ref="A19:A20"/>
    <mergeCell ref="A21:A22"/>
    <mergeCell ref="A23:A24"/>
    <mergeCell ref="A31:A32"/>
    <mergeCell ref="A33:A34"/>
    <mergeCell ref="A35:A36"/>
    <mergeCell ref="A41:N41"/>
    <mergeCell ref="A42:A43"/>
    <mergeCell ref="B42:B43"/>
    <mergeCell ref="C42:N42"/>
    <mergeCell ref="A29:A30"/>
    <mergeCell ref="A27:A28"/>
    <mergeCell ref="A9:N9"/>
    <mergeCell ref="A25:A26"/>
    <mergeCell ref="A2:N2"/>
    <mergeCell ref="A3:A4"/>
    <mergeCell ref="B3:B4"/>
    <mergeCell ref="C3:N3"/>
    <mergeCell ref="A5:A7"/>
    <mergeCell ref="A10:A11"/>
    <mergeCell ref="B10:B11"/>
    <mergeCell ref="C10:N10"/>
    <mergeCell ref="A12:A14"/>
    <mergeCell ref="A15:A16"/>
  </mergeCells>
  <pageMargins left="0.7" right="0.7" top="0.75" bottom="0.75" header="0.3" footer="0.3"/>
  <pageSetup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info.zinojums</vt:lpstr>
      <vt:lpstr>info.zinojums (prec)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Līga Šulca</dc:creator>
  <cp:lastModifiedBy>Evi Vīka</cp:lastModifiedBy>
  <cp:lastPrinted>2021-06-18T11:29:19Z</cp:lastPrinted>
  <dcterms:created xsi:type="dcterms:W3CDTF">2021-06-18T10:36:12Z</dcterms:created>
  <dcterms:modified xsi:type="dcterms:W3CDTF">2022-11-01T12:16:35Z</dcterms:modified>
</cp:coreProperties>
</file>